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67.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C:\Users\AkamineN\Desktop\NEW\group\"/>
    </mc:Choice>
  </mc:AlternateContent>
  <xr:revisionPtr revIDLastSave="0" documentId="13_ncr:1_{B0692B9F-4F5E-4987-8D82-45B84FF96EF7}" xr6:coauthVersionLast="47" xr6:coauthVersionMax="47" xr10:uidLastSave="{00000000-0000-0000-0000-000000000000}"/>
  <bookViews>
    <workbookView xWindow="-110" yWindow="-110" windowWidth="19420" windowHeight="11500" tabRatio="810" xr2:uid="{B8A26803-2011-49EB-A1B2-45BAA17B2892}"/>
  </bookViews>
  <sheets>
    <sheet name="Titles" sheetId="91" r:id="rId1"/>
    <sheet name="Read_Me" sheetId="92" r:id="rId2"/>
    <sheet name="R0201" sheetId="2" r:id="rId3"/>
    <sheet name="R0202" sheetId="3" r:id="rId4"/>
    <sheet name="R0203" sheetId="4" r:id="rId5"/>
    <sheet name="R0204" sheetId="5" r:id="rId6"/>
    <sheet name="R0205" sheetId="6" r:id="rId7"/>
    <sheet name="R0206" sheetId="7" r:id="rId8"/>
    <sheet name="R0207" sheetId="8" r:id="rId9"/>
    <sheet name="R0208" sheetId="9" r:id="rId10"/>
    <sheet name="R0209" sheetId="10" r:id="rId11"/>
    <sheet name="R0501" sheetId="11" r:id="rId12"/>
    <sheet name="R0502" sheetId="12" r:id="rId13"/>
    <sheet name="R0503" sheetId="13" r:id="rId14"/>
    <sheet name="R0504" sheetId="14" r:id="rId15"/>
    <sheet name="R0505" sheetId="15" r:id="rId16"/>
    <sheet name="R0601" sheetId="16" r:id="rId17"/>
    <sheet name="R0701" sheetId="17" r:id="rId18"/>
    <sheet name="R0702" sheetId="18" r:id="rId19"/>
    <sheet name="R0703" sheetId="19" r:id="rId20"/>
    <sheet name="R0801" sheetId="20" r:id="rId21"/>
    <sheet name="R0802" sheetId="21" r:id="rId22"/>
    <sheet name="R0803" sheetId="22" r:id="rId23"/>
    <sheet name="R0804" sheetId="23" r:id="rId24"/>
    <sheet name="R0805" sheetId="24" r:id="rId25"/>
    <sheet name="R1001" sheetId="25" r:id="rId26"/>
    <sheet name="R1101" sheetId="26" r:id="rId27"/>
    <sheet name="R1102" sheetId="27" r:id="rId28"/>
    <sheet name="R1103" sheetId="28" r:id="rId29"/>
    <sheet name="R1104" sheetId="29" r:id="rId30"/>
    <sheet name="R1105" sheetId="30" r:id="rId31"/>
    <sheet name="R1106" sheetId="31" r:id="rId32"/>
    <sheet name="R1201" sheetId="32" r:id="rId33"/>
    <sheet name="R1202" sheetId="33" r:id="rId34"/>
    <sheet name="R1203" sheetId="34" r:id="rId35"/>
    <sheet name="R1204" sheetId="35" r:id="rId36"/>
    <sheet name="R1205" sheetId="36" r:id="rId37"/>
    <sheet name="R1251" sheetId="37" r:id="rId38"/>
    <sheet name="R1252" sheetId="38" r:id="rId39"/>
    <sheet name="R1253" sheetId="39" r:id="rId40"/>
    <sheet name="R1254" sheetId="40" r:id="rId41"/>
    <sheet name="R1303" sheetId="41" r:id="rId42"/>
    <sheet name="R1304" sheetId="42" r:id="rId43"/>
    <sheet name="R1501" sheetId="43" r:id="rId44"/>
    <sheet name="R1502" sheetId="44" r:id="rId45"/>
    <sheet name="R1503" sheetId="45" r:id="rId46"/>
    <sheet name="R1601" sheetId="46" r:id="rId47"/>
    <sheet name="R1602" sheetId="47" r:id="rId48"/>
    <sheet name="R1603" sheetId="48" r:id="rId49"/>
    <sheet name="R1701" sheetId="49" r:id="rId50"/>
    <sheet name="R1702" sheetId="50" r:id="rId51"/>
    <sheet name="R1703" sheetId="51" r:id="rId52"/>
    <sheet name="R1704" sheetId="52" r:id="rId53"/>
    <sheet name="R1810" sheetId="53" r:id="rId54"/>
    <sheet name="R1811" sheetId="54" r:id="rId55"/>
    <sheet name="R1901" sheetId="55" r:id="rId56"/>
    <sheet name="R1902" sheetId="56" r:id="rId57"/>
    <sheet name="R1903" sheetId="57" r:id="rId58"/>
    <sheet name="R1904" sheetId="58" r:id="rId59"/>
    <sheet name="R2001" sheetId="59" r:id="rId60"/>
    <sheet name="R2002" sheetId="60" r:id="rId61"/>
    <sheet name="R2101" sheetId="61" r:id="rId62"/>
    <sheet name="R2201" sheetId="62" r:id="rId63"/>
    <sheet name="R2301" sheetId="63" r:id="rId64"/>
    <sheet name="R2302" sheetId="64" r:id="rId65"/>
    <sheet name="R2303" sheetId="65" r:id="rId66"/>
    <sheet name="R2304" sheetId="66" r:id="rId67"/>
    <sheet name="R2401" sheetId="67" r:id="rId68"/>
    <sheet name="R2403" sheetId="68" r:id="rId69"/>
    <sheet name="R2404" sheetId="69" r:id="rId70"/>
    <sheet name="R2405" sheetId="70" r:id="rId71"/>
    <sheet name="R2406" sheetId="71" r:id="rId72"/>
    <sheet name="R2407" sheetId="72" r:id="rId73"/>
    <sheet name="R2408" sheetId="73" r:id="rId74"/>
    <sheet name="R2501" sheetId="74" r:id="rId75"/>
    <sheet name="R2502" sheetId="75" r:id="rId76"/>
    <sheet name="R2503" sheetId="76" r:id="rId77"/>
    <sheet name="R2504" sheetId="77" r:id="rId78"/>
    <sheet name="R2505" sheetId="78" r:id="rId79"/>
    <sheet name="R2506" sheetId="79" r:id="rId80"/>
    <sheet name="R2507" sheetId="80" r:id="rId81"/>
    <sheet name="R2509" sheetId="81" r:id="rId82"/>
    <sheet name="R2510" sheetId="82" r:id="rId83"/>
    <sheet name="R2511" sheetId="83" r:id="rId84"/>
    <sheet name="R2512" sheetId="84" r:id="rId85"/>
    <sheet name="R2513" sheetId="85" r:id="rId86"/>
    <sheet name="R2514" sheetId="86" r:id="rId87"/>
    <sheet name="R2515" sheetId="87" r:id="rId88"/>
    <sheet name="R2701" sheetId="88" r:id="rId89"/>
    <sheet name="R2702" sheetId="89" r:id="rId90"/>
    <sheet name="R2801" sheetId="90" r:id="rId91"/>
  </sheets>
  <definedNames>
    <definedName name="_xlnm._FilterDatabase" localSheetId="2" hidden="1">'R0201'!$A$9:$D$62</definedName>
    <definedName name="_xlnm._FilterDatabase" localSheetId="3" hidden="1">'R0202'!$A$9:$D$62</definedName>
    <definedName name="_xlnm._FilterDatabase" localSheetId="4" hidden="1">'R0203'!$A$9:$D$62</definedName>
    <definedName name="_xlnm._FilterDatabase" localSheetId="5" hidden="1">'R0204'!$A$9:$D$62</definedName>
    <definedName name="_xlnm._FilterDatabase" localSheetId="6" hidden="1">'R0205'!$A$9:$D$62</definedName>
    <definedName name="_xlnm._FilterDatabase" localSheetId="7" hidden="1">'R0206'!$A$9:$D$62</definedName>
    <definedName name="_xlnm._FilterDatabase" localSheetId="8" hidden="1">'R0207'!$A$9:$D$62</definedName>
    <definedName name="_xlnm._FilterDatabase" localSheetId="9" hidden="1">'R0208'!$A$9:$D$62</definedName>
    <definedName name="_xlnm._FilterDatabase" localSheetId="10" hidden="1">'R0209'!$A$9:$D$62</definedName>
    <definedName name="_xlnm._FilterDatabase" localSheetId="11" hidden="1">'R0501'!$A$9:$D$62</definedName>
    <definedName name="_xlnm._FilterDatabase" localSheetId="12" hidden="1">'R0502'!$A$9:$D$62</definedName>
    <definedName name="_xlnm._FilterDatabase" localSheetId="13" hidden="1">'R0503'!$A$9:$D$62</definedName>
    <definedName name="_xlnm._FilterDatabase" localSheetId="14" hidden="1">'R0504'!$A$9:$D$62</definedName>
    <definedName name="_xlnm._FilterDatabase" localSheetId="15" hidden="1">'R0505'!$A$9:$D$62</definedName>
    <definedName name="_xlnm._FilterDatabase" localSheetId="16" hidden="1">'R0601'!$A$9:$D$62</definedName>
    <definedName name="_xlnm._FilterDatabase" localSheetId="17" hidden="1">'R0701'!$A$9:$D$62</definedName>
    <definedName name="_xlnm._FilterDatabase" localSheetId="18" hidden="1">'R0702'!$A$9:$D$62</definedName>
    <definedName name="_xlnm._FilterDatabase" localSheetId="19" hidden="1">'R0703'!$A$9:$D$62</definedName>
    <definedName name="_xlnm._FilterDatabase" localSheetId="20" hidden="1">'R0801'!$A$9:$D$62</definedName>
    <definedName name="_xlnm._FilterDatabase" localSheetId="21" hidden="1">'R0802'!$A$9:$D$62</definedName>
    <definedName name="_xlnm._FilterDatabase" localSheetId="22" hidden="1">'R0803'!$A$9:$D$62</definedName>
    <definedName name="_xlnm._FilterDatabase" localSheetId="23" hidden="1">'R0804'!$A$9:$D$62</definedName>
    <definedName name="_xlnm._FilterDatabase" localSheetId="24" hidden="1">'R0805'!$A$9:$D$62</definedName>
    <definedName name="_xlnm._FilterDatabase" localSheetId="25" hidden="1">'R1001'!$A$9:$D$62</definedName>
    <definedName name="_xlnm._FilterDatabase" localSheetId="26" hidden="1">'R1101'!$A$9:$D$62</definedName>
    <definedName name="_xlnm._FilterDatabase" localSheetId="27" hidden="1">'R1102'!$A$9:$D$62</definedName>
    <definedName name="_xlnm._FilterDatabase" localSheetId="28" hidden="1">'R1103'!$A$9:$D$62</definedName>
    <definedName name="_xlnm._FilterDatabase" localSheetId="29" hidden="1">'R1104'!$A$9:$D$62</definedName>
    <definedName name="_xlnm._FilterDatabase" localSheetId="30" hidden="1">'R1105'!$A$9:$D$62</definedName>
    <definedName name="_xlnm._FilterDatabase" localSheetId="31" hidden="1">'R1106'!$A$9:$D$62</definedName>
    <definedName name="_xlnm._FilterDatabase" localSheetId="32" hidden="1">'R1201'!$A$9:$D$62</definedName>
    <definedName name="_xlnm._FilterDatabase" localSheetId="33" hidden="1">'R1202'!$A$9:$D$62</definedName>
    <definedName name="_xlnm._FilterDatabase" localSheetId="34" hidden="1">'R1203'!$A$9:$D$62</definedName>
    <definedName name="_xlnm._FilterDatabase" localSheetId="35" hidden="1">'R1204'!$A$9:$D$62</definedName>
    <definedName name="_xlnm._FilterDatabase" localSheetId="36" hidden="1">'R1205'!$A$9:$D$62</definedName>
    <definedName name="_xlnm._FilterDatabase" localSheetId="37" hidden="1">'R1251'!$A$9:$D$62</definedName>
    <definedName name="_xlnm._FilterDatabase" localSheetId="38" hidden="1">'R1252'!$A$9:$D$62</definedName>
    <definedName name="_xlnm._FilterDatabase" localSheetId="39" hidden="1">'R1253'!$A$9:$D$62</definedName>
    <definedName name="_xlnm._FilterDatabase" localSheetId="40" hidden="1">'R1254'!$A$9:$D$62</definedName>
    <definedName name="_xlnm._FilterDatabase" localSheetId="41" hidden="1">'R1303'!$A$9:$D$62</definedName>
    <definedName name="_xlnm._FilterDatabase" localSheetId="42" hidden="1">'R1304'!$A$9:$D$62</definedName>
    <definedName name="_xlnm._FilterDatabase" localSheetId="43" hidden="1">'R1501'!$A$9:$D$62</definedName>
    <definedName name="_xlnm._FilterDatabase" localSheetId="44" hidden="1">'R1502'!$A$9:$D$62</definedName>
    <definedName name="_xlnm._FilterDatabase" localSheetId="45" hidden="1">'R1503'!$A$9:$D$62</definedName>
    <definedName name="_xlnm._FilterDatabase" localSheetId="46" hidden="1">'R1601'!$A$9:$D$62</definedName>
    <definedName name="_xlnm._FilterDatabase" localSheetId="47" hidden="1">'R1602'!$A$9:$D$62</definedName>
    <definedName name="_xlnm._FilterDatabase" localSheetId="48" hidden="1">'R1603'!$A$9:$D$62</definedName>
    <definedName name="_xlnm._FilterDatabase" localSheetId="49" hidden="1">'R1701'!$A$9:$D$62</definedName>
    <definedName name="_xlnm._FilterDatabase" localSheetId="50" hidden="1">'R1702'!$A$9:$D$62</definedName>
    <definedName name="_xlnm._FilterDatabase" localSheetId="51" hidden="1">'R1703'!$A$9:$D$62</definedName>
    <definedName name="_xlnm._FilterDatabase" localSheetId="52" hidden="1">'R1704'!$A$9:$D$62</definedName>
    <definedName name="_xlnm._FilterDatabase" localSheetId="53" hidden="1">'R1810'!$A$9:$D$62</definedName>
    <definedName name="_xlnm._FilterDatabase" localSheetId="54" hidden="1">'R1811'!$A$9:$D$62</definedName>
    <definedName name="_xlnm._FilterDatabase" localSheetId="55" hidden="1">'R1901'!$A$9:$D$62</definedName>
    <definedName name="_xlnm._FilterDatabase" localSheetId="56" hidden="1">'R1902'!$A$9:$D$62</definedName>
    <definedName name="_xlnm._FilterDatabase" localSheetId="57" hidden="1">'R1903'!$A$9:$D$62</definedName>
    <definedName name="_xlnm._FilterDatabase" localSheetId="58" hidden="1">'R1904'!$A$9:$D$62</definedName>
    <definedName name="_xlnm._FilterDatabase" localSheetId="59" hidden="1">'R2001'!$A$9:$D$62</definedName>
    <definedName name="_xlnm._FilterDatabase" localSheetId="60" hidden="1">'R2002'!$A$9:$D$62</definedName>
    <definedName name="_xlnm._FilterDatabase" localSheetId="61" hidden="1">'R2101'!$A$9:$D$62</definedName>
    <definedName name="_xlnm._FilterDatabase" localSheetId="62" hidden="1">'R2201'!$A$9:$D$62</definedName>
    <definedName name="_xlnm._FilterDatabase" localSheetId="63" hidden="1">'R2301'!$A$9:$D$62</definedName>
    <definedName name="_xlnm._FilterDatabase" localSheetId="64" hidden="1">'R2302'!$A$9:$D$62</definedName>
    <definedName name="_xlnm._FilterDatabase" localSheetId="65" hidden="1">'R2303'!$A$9:$D$62</definedName>
    <definedName name="_xlnm._FilterDatabase" localSheetId="66" hidden="1">'R2304'!$A$9:$D$62</definedName>
    <definedName name="_xlnm._FilterDatabase" localSheetId="67" hidden="1">'R2401'!$A$9:$D$62</definedName>
    <definedName name="_xlnm._FilterDatabase" localSheetId="68" hidden="1">'R2403'!$A$9:$D$62</definedName>
    <definedName name="_xlnm._FilterDatabase" localSheetId="69" hidden="1">'R2404'!$A$9:$D$62</definedName>
    <definedName name="_xlnm._FilterDatabase" localSheetId="70" hidden="1">'R2405'!$A$9:$D$62</definedName>
    <definedName name="_xlnm._FilterDatabase" localSheetId="71" hidden="1">'R2406'!$A$9:$D$62</definedName>
    <definedName name="_xlnm._FilterDatabase" localSheetId="72" hidden="1">'R2407'!$A$9:$D$62</definedName>
    <definedName name="_xlnm._FilterDatabase" localSheetId="73" hidden="1">'R2408'!$A$9:$D$62</definedName>
    <definedName name="_xlnm._FilterDatabase" localSheetId="74" hidden="1">'R2501'!$A$9:$D$62</definedName>
    <definedName name="_xlnm._FilterDatabase" localSheetId="75" hidden="1">'R2502'!$A$9:$D$62</definedName>
    <definedName name="_xlnm._FilterDatabase" localSheetId="76" hidden="1">'R2503'!$A$9:$D$62</definedName>
    <definedName name="_xlnm._FilterDatabase" localSheetId="77" hidden="1">'R2504'!$A$9:$D$62</definedName>
    <definedName name="_xlnm._FilterDatabase" localSheetId="78" hidden="1">'R2505'!$A$9:$D$62</definedName>
    <definedName name="_xlnm._FilterDatabase" localSheetId="79" hidden="1">'R2506'!$A$9:$D$62</definedName>
    <definedName name="_xlnm._FilterDatabase" localSheetId="80" hidden="1">'R2507'!$A$9:$D$62</definedName>
    <definedName name="_xlnm._FilterDatabase" localSheetId="81" hidden="1">'R2509'!$A$9:$D$62</definedName>
    <definedName name="_xlnm._FilterDatabase" localSheetId="82" hidden="1">'R2510'!$A$9:$D$62</definedName>
    <definedName name="_xlnm._FilterDatabase" localSheetId="83" hidden="1">'R2511'!$A$9:$D$62</definedName>
    <definedName name="_xlnm._FilterDatabase" localSheetId="84" hidden="1">'R2512'!$A$9:$D$62</definedName>
    <definedName name="_xlnm._FilterDatabase" localSheetId="85" hidden="1">'R2513'!$A$9:$D$62</definedName>
    <definedName name="_xlnm._FilterDatabase" localSheetId="86" hidden="1">'R2514'!$A$9:$D$62</definedName>
    <definedName name="_xlnm._FilterDatabase" localSheetId="87" hidden="1">'R2515'!$A$9:$D$62</definedName>
    <definedName name="_xlnm._FilterDatabase" localSheetId="88" hidden="1">'R2701'!$A$9:$D$62</definedName>
    <definedName name="_xlnm._FilterDatabase" localSheetId="89" hidden="1">'R2702'!$A$9:$D$62</definedName>
    <definedName name="_xlnm._FilterDatabase" localSheetId="90" hidden="1">'R2801'!$A$9:$D$62</definedName>
    <definedName name="_xlnm.Print_Titles" localSheetId="0">Titles!$3:$4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2" i="90" l="1"/>
  <c r="I62" i="90" s="1"/>
  <c r="J62" i="90" s="1"/>
  <c r="K62" i="90" s="1"/>
  <c r="G62" i="90"/>
  <c r="H61" i="90"/>
  <c r="I61" i="90" s="1"/>
  <c r="J61" i="90" s="1"/>
  <c r="K61" i="90" s="1"/>
  <c r="G61" i="90"/>
  <c r="I60" i="90"/>
  <c r="J60" i="90" s="1"/>
  <c r="K60" i="90" s="1"/>
  <c r="H60" i="90"/>
  <c r="G60" i="90"/>
  <c r="H59" i="90"/>
  <c r="I59" i="90" s="1"/>
  <c r="J59" i="90" s="1"/>
  <c r="K59" i="90" s="1"/>
  <c r="G59" i="90"/>
  <c r="H58" i="90"/>
  <c r="I58" i="90" s="1"/>
  <c r="J58" i="90" s="1"/>
  <c r="K58" i="90" s="1"/>
  <c r="G58" i="90"/>
  <c r="H57" i="90"/>
  <c r="I57" i="90" s="1"/>
  <c r="J57" i="90" s="1"/>
  <c r="K57" i="90" s="1"/>
  <c r="G57" i="90"/>
  <c r="I56" i="90"/>
  <c r="J56" i="90" s="1"/>
  <c r="K56" i="90" s="1"/>
  <c r="H56" i="90"/>
  <c r="G56" i="90"/>
  <c r="H55" i="90"/>
  <c r="I55" i="90" s="1"/>
  <c r="J55" i="90" s="1"/>
  <c r="K55" i="90" s="1"/>
  <c r="G55" i="90"/>
  <c r="H54" i="90"/>
  <c r="I54" i="90" s="1"/>
  <c r="J54" i="90" s="1"/>
  <c r="K54" i="90" s="1"/>
  <c r="G54" i="90"/>
  <c r="H53" i="90"/>
  <c r="I53" i="90" s="1"/>
  <c r="J53" i="90" s="1"/>
  <c r="K53" i="90" s="1"/>
  <c r="G53" i="90"/>
  <c r="I52" i="90"/>
  <c r="J52" i="90" s="1"/>
  <c r="K52" i="90" s="1"/>
  <c r="H52" i="90"/>
  <c r="G52" i="90"/>
  <c r="H51" i="90"/>
  <c r="I51" i="90" s="1"/>
  <c r="J51" i="90" s="1"/>
  <c r="K51" i="90" s="1"/>
  <c r="G51" i="90"/>
  <c r="H50" i="90"/>
  <c r="I50" i="90" s="1"/>
  <c r="J50" i="90" s="1"/>
  <c r="K50" i="90" s="1"/>
  <c r="G50" i="90"/>
  <c r="H49" i="90"/>
  <c r="I49" i="90" s="1"/>
  <c r="J49" i="90" s="1"/>
  <c r="K49" i="90" s="1"/>
  <c r="G49" i="90"/>
  <c r="H48" i="90"/>
  <c r="I48" i="90" s="1"/>
  <c r="J48" i="90" s="1"/>
  <c r="K48" i="90" s="1"/>
  <c r="G48" i="90"/>
  <c r="H47" i="90"/>
  <c r="I47" i="90" s="1"/>
  <c r="J47" i="90" s="1"/>
  <c r="K47" i="90" s="1"/>
  <c r="G47" i="90"/>
  <c r="I46" i="90"/>
  <c r="J46" i="90" s="1"/>
  <c r="K46" i="90" s="1"/>
  <c r="H46" i="90"/>
  <c r="G46" i="90"/>
  <c r="I45" i="90"/>
  <c r="J45" i="90" s="1"/>
  <c r="K45" i="90" s="1"/>
  <c r="H45" i="90"/>
  <c r="G45" i="90"/>
  <c r="I44" i="90"/>
  <c r="J44" i="90" s="1"/>
  <c r="K44" i="90" s="1"/>
  <c r="H44" i="90"/>
  <c r="G44" i="90"/>
  <c r="J43" i="90"/>
  <c r="K43" i="90" s="1"/>
  <c r="H43" i="90"/>
  <c r="I43" i="90" s="1"/>
  <c r="G43" i="90"/>
  <c r="H42" i="90"/>
  <c r="I42" i="90" s="1"/>
  <c r="J42" i="90" s="1"/>
  <c r="K42" i="90" s="1"/>
  <c r="G42" i="90"/>
  <c r="H41" i="90"/>
  <c r="I41" i="90" s="1"/>
  <c r="J41" i="90" s="1"/>
  <c r="K41" i="90" s="1"/>
  <c r="G41" i="90"/>
  <c r="H40" i="90"/>
  <c r="I40" i="90" s="1"/>
  <c r="J40" i="90" s="1"/>
  <c r="K40" i="90" s="1"/>
  <c r="G40" i="90"/>
  <c r="H39" i="90"/>
  <c r="I39" i="90" s="1"/>
  <c r="J39" i="90" s="1"/>
  <c r="K39" i="90" s="1"/>
  <c r="G39" i="90"/>
  <c r="H38" i="90"/>
  <c r="I38" i="90" s="1"/>
  <c r="J38" i="90" s="1"/>
  <c r="K38" i="90" s="1"/>
  <c r="G38" i="90"/>
  <c r="H37" i="90"/>
  <c r="I37" i="90" s="1"/>
  <c r="J37" i="90" s="1"/>
  <c r="K37" i="90" s="1"/>
  <c r="G37" i="90"/>
  <c r="J36" i="90"/>
  <c r="K36" i="90" s="1"/>
  <c r="I36" i="90"/>
  <c r="H36" i="90"/>
  <c r="G36" i="90"/>
  <c r="H35" i="90"/>
  <c r="I35" i="90" s="1"/>
  <c r="J35" i="90" s="1"/>
  <c r="K35" i="90" s="1"/>
  <c r="G35" i="90"/>
  <c r="K34" i="90"/>
  <c r="H34" i="90"/>
  <c r="I34" i="90" s="1"/>
  <c r="J34" i="90" s="1"/>
  <c r="G34" i="90"/>
  <c r="H33" i="90"/>
  <c r="I33" i="90" s="1"/>
  <c r="J33" i="90" s="1"/>
  <c r="K33" i="90" s="1"/>
  <c r="G33" i="90"/>
  <c r="H32" i="90"/>
  <c r="I32" i="90" s="1"/>
  <c r="J32" i="90" s="1"/>
  <c r="K32" i="90" s="1"/>
  <c r="G32" i="90"/>
  <c r="I31" i="90"/>
  <c r="J31" i="90" s="1"/>
  <c r="K31" i="90" s="1"/>
  <c r="H31" i="90"/>
  <c r="G31" i="90"/>
  <c r="H30" i="90"/>
  <c r="I30" i="90" s="1"/>
  <c r="J30" i="90" s="1"/>
  <c r="K30" i="90" s="1"/>
  <c r="G30" i="90"/>
  <c r="H29" i="90"/>
  <c r="I29" i="90" s="1"/>
  <c r="J29" i="90" s="1"/>
  <c r="K29" i="90" s="1"/>
  <c r="G29" i="90"/>
  <c r="I28" i="90"/>
  <c r="J28" i="90" s="1"/>
  <c r="K28" i="90" s="1"/>
  <c r="H28" i="90"/>
  <c r="G28" i="90"/>
  <c r="H27" i="90"/>
  <c r="I27" i="90" s="1"/>
  <c r="J27" i="90" s="1"/>
  <c r="K27" i="90" s="1"/>
  <c r="G27" i="90"/>
  <c r="H26" i="90"/>
  <c r="I26" i="90" s="1"/>
  <c r="J26" i="90" s="1"/>
  <c r="K26" i="90" s="1"/>
  <c r="G26" i="90"/>
  <c r="H25" i="90"/>
  <c r="I25" i="90" s="1"/>
  <c r="J25" i="90" s="1"/>
  <c r="K25" i="90" s="1"/>
  <c r="G25" i="90"/>
  <c r="I24" i="90"/>
  <c r="J24" i="90" s="1"/>
  <c r="K24" i="90" s="1"/>
  <c r="H24" i="90"/>
  <c r="G24" i="90"/>
  <c r="I23" i="90"/>
  <c r="J23" i="90" s="1"/>
  <c r="K23" i="90" s="1"/>
  <c r="H23" i="90"/>
  <c r="G23" i="90"/>
  <c r="H22" i="90"/>
  <c r="I22" i="90" s="1"/>
  <c r="J22" i="90" s="1"/>
  <c r="K22" i="90" s="1"/>
  <c r="G22" i="90"/>
  <c r="H21" i="90"/>
  <c r="I21" i="90" s="1"/>
  <c r="J21" i="90" s="1"/>
  <c r="K21" i="90" s="1"/>
  <c r="G21" i="90"/>
  <c r="I20" i="90"/>
  <c r="J20" i="90" s="1"/>
  <c r="K20" i="90" s="1"/>
  <c r="H20" i="90"/>
  <c r="G20" i="90"/>
  <c r="H19" i="90"/>
  <c r="I19" i="90" s="1"/>
  <c r="J19" i="90" s="1"/>
  <c r="K19" i="90" s="1"/>
  <c r="G19" i="90"/>
  <c r="H18" i="90"/>
  <c r="I18" i="90" s="1"/>
  <c r="J18" i="90" s="1"/>
  <c r="K18" i="90" s="1"/>
  <c r="G18" i="90"/>
  <c r="H17" i="90"/>
  <c r="I17" i="90" s="1"/>
  <c r="J17" i="90" s="1"/>
  <c r="K17" i="90" s="1"/>
  <c r="G17" i="90"/>
  <c r="H16" i="90"/>
  <c r="I16" i="90" s="1"/>
  <c r="J16" i="90" s="1"/>
  <c r="K16" i="90" s="1"/>
  <c r="G16" i="90"/>
  <c r="H15" i="90"/>
  <c r="I15" i="90" s="1"/>
  <c r="J15" i="90" s="1"/>
  <c r="K15" i="90" s="1"/>
  <c r="G15" i="90"/>
  <c r="H14" i="90"/>
  <c r="I14" i="90" s="1"/>
  <c r="J14" i="90" s="1"/>
  <c r="K14" i="90" s="1"/>
  <c r="G14" i="90"/>
  <c r="H13" i="90"/>
  <c r="I13" i="90" s="1"/>
  <c r="J13" i="90" s="1"/>
  <c r="K13" i="90" s="1"/>
  <c r="G13" i="90"/>
  <c r="I12" i="90"/>
  <c r="J12" i="90" s="1"/>
  <c r="K12" i="90" s="1"/>
  <c r="H12" i="90"/>
  <c r="G12" i="90"/>
  <c r="H11" i="90"/>
  <c r="I11" i="90" s="1"/>
  <c r="J11" i="90" s="1"/>
  <c r="K11" i="90" s="1"/>
  <c r="G11" i="90"/>
  <c r="H10" i="90"/>
  <c r="I10" i="90" s="1"/>
  <c r="J10" i="90" s="1"/>
  <c r="K10" i="90" s="1"/>
  <c r="G10" i="90"/>
  <c r="E10" i="90"/>
  <c r="B7" i="90"/>
  <c r="B6" i="90"/>
  <c r="H62" i="89"/>
  <c r="I62" i="89" s="1"/>
  <c r="J62" i="89" s="1"/>
  <c r="K62" i="89" s="1"/>
  <c r="G62" i="89"/>
  <c r="H61" i="89"/>
  <c r="I61" i="89" s="1"/>
  <c r="J61" i="89" s="1"/>
  <c r="K61" i="89" s="1"/>
  <c r="G61" i="89"/>
  <c r="I60" i="89"/>
  <c r="J60" i="89" s="1"/>
  <c r="K60" i="89" s="1"/>
  <c r="H60" i="89"/>
  <c r="G60" i="89"/>
  <c r="H59" i="89"/>
  <c r="I59" i="89" s="1"/>
  <c r="J59" i="89" s="1"/>
  <c r="K59" i="89" s="1"/>
  <c r="G59" i="89"/>
  <c r="H58" i="89"/>
  <c r="I58" i="89" s="1"/>
  <c r="J58" i="89" s="1"/>
  <c r="K58" i="89" s="1"/>
  <c r="G58" i="89"/>
  <c r="H57" i="89"/>
  <c r="I57" i="89" s="1"/>
  <c r="J57" i="89" s="1"/>
  <c r="K57" i="89" s="1"/>
  <c r="G57" i="89"/>
  <c r="I56" i="89"/>
  <c r="J56" i="89" s="1"/>
  <c r="K56" i="89" s="1"/>
  <c r="H56" i="89"/>
  <c r="G56" i="89"/>
  <c r="H55" i="89"/>
  <c r="I55" i="89" s="1"/>
  <c r="J55" i="89" s="1"/>
  <c r="K55" i="89" s="1"/>
  <c r="G55" i="89"/>
  <c r="H54" i="89"/>
  <c r="I54" i="89" s="1"/>
  <c r="J54" i="89" s="1"/>
  <c r="K54" i="89" s="1"/>
  <c r="G54" i="89"/>
  <c r="H53" i="89"/>
  <c r="I53" i="89" s="1"/>
  <c r="J53" i="89" s="1"/>
  <c r="K53" i="89" s="1"/>
  <c r="G53" i="89"/>
  <c r="I52" i="89"/>
  <c r="J52" i="89" s="1"/>
  <c r="K52" i="89" s="1"/>
  <c r="H52" i="89"/>
  <c r="G52" i="89"/>
  <c r="H51" i="89"/>
  <c r="I51" i="89" s="1"/>
  <c r="J51" i="89" s="1"/>
  <c r="K51" i="89" s="1"/>
  <c r="G51" i="89"/>
  <c r="H50" i="89"/>
  <c r="I50" i="89" s="1"/>
  <c r="J50" i="89" s="1"/>
  <c r="K50" i="89" s="1"/>
  <c r="G50" i="89"/>
  <c r="H49" i="89"/>
  <c r="I49" i="89" s="1"/>
  <c r="J49" i="89" s="1"/>
  <c r="K49" i="89" s="1"/>
  <c r="G49" i="89"/>
  <c r="H48" i="89"/>
  <c r="I48" i="89" s="1"/>
  <c r="J48" i="89" s="1"/>
  <c r="K48" i="89" s="1"/>
  <c r="G48" i="89"/>
  <c r="H47" i="89"/>
  <c r="I47" i="89" s="1"/>
  <c r="J47" i="89" s="1"/>
  <c r="K47" i="89" s="1"/>
  <c r="G47" i="89"/>
  <c r="I46" i="89"/>
  <c r="J46" i="89" s="1"/>
  <c r="K46" i="89" s="1"/>
  <c r="H46" i="89"/>
  <c r="G46" i="89"/>
  <c r="I45" i="89"/>
  <c r="J45" i="89" s="1"/>
  <c r="K45" i="89" s="1"/>
  <c r="H45" i="89"/>
  <c r="G45" i="89"/>
  <c r="I44" i="89"/>
  <c r="J44" i="89" s="1"/>
  <c r="K44" i="89" s="1"/>
  <c r="H44" i="89"/>
  <c r="G44" i="89"/>
  <c r="J43" i="89"/>
  <c r="K43" i="89" s="1"/>
  <c r="H43" i="89"/>
  <c r="I43" i="89" s="1"/>
  <c r="G43" i="89"/>
  <c r="H42" i="89"/>
  <c r="I42" i="89" s="1"/>
  <c r="J42" i="89" s="1"/>
  <c r="K42" i="89" s="1"/>
  <c r="G42" i="89"/>
  <c r="H41" i="89"/>
  <c r="I41" i="89" s="1"/>
  <c r="J41" i="89" s="1"/>
  <c r="K41" i="89" s="1"/>
  <c r="G41" i="89"/>
  <c r="H40" i="89"/>
  <c r="I40" i="89" s="1"/>
  <c r="J40" i="89" s="1"/>
  <c r="K40" i="89" s="1"/>
  <c r="G40" i="89"/>
  <c r="H39" i="89"/>
  <c r="I39" i="89" s="1"/>
  <c r="J39" i="89" s="1"/>
  <c r="K39" i="89" s="1"/>
  <c r="G39" i="89"/>
  <c r="H38" i="89"/>
  <c r="I38" i="89" s="1"/>
  <c r="J38" i="89" s="1"/>
  <c r="K38" i="89" s="1"/>
  <c r="G38" i="89"/>
  <c r="H37" i="89"/>
  <c r="I37" i="89" s="1"/>
  <c r="J37" i="89" s="1"/>
  <c r="K37" i="89" s="1"/>
  <c r="G37" i="89"/>
  <c r="J36" i="89"/>
  <c r="K36" i="89" s="1"/>
  <c r="I36" i="89"/>
  <c r="H36" i="89"/>
  <c r="G36" i="89"/>
  <c r="H35" i="89"/>
  <c r="I35" i="89" s="1"/>
  <c r="J35" i="89" s="1"/>
  <c r="K35" i="89" s="1"/>
  <c r="G35" i="89"/>
  <c r="K34" i="89"/>
  <c r="H34" i="89"/>
  <c r="I34" i="89" s="1"/>
  <c r="J34" i="89" s="1"/>
  <c r="G34" i="89"/>
  <c r="H33" i="89"/>
  <c r="I33" i="89" s="1"/>
  <c r="J33" i="89" s="1"/>
  <c r="K33" i="89" s="1"/>
  <c r="G33" i="89"/>
  <c r="H32" i="89"/>
  <c r="I32" i="89" s="1"/>
  <c r="J32" i="89" s="1"/>
  <c r="K32" i="89" s="1"/>
  <c r="G32" i="89"/>
  <c r="I31" i="89"/>
  <c r="J31" i="89" s="1"/>
  <c r="K31" i="89" s="1"/>
  <c r="H31" i="89"/>
  <c r="G31" i="89"/>
  <c r="H30" i="89"/>
  <c r="I30" i="89" s="1"/>
  <c r="J30" i="89" s="1"/>
  <c r="K30" i="89" s="1"/>
  <c r="G30" i="89"/>
  <c r="H29" i="89"/>
  <c r="I29" i="89" s="1"/>
  <c r="J29" i="89" s="1"/>
  <c r="K29" i="89" s="1"/>
  <c r="G29" i="89"/>
  <c r="I28" i="89"/>
  <c r="J28" i="89" s="1"/>
  <c r="K28" i="89" s="1"/>
  <c r="H28" i="89"/>
  <c r="G28" i="89"/>
  <c r="H27" i="89"/>
  <c r="I27" i="89" s="1"/>
  <c r="J27" i="89" s="1"/>
  <c r="K27" i="89" s="1"/>
  <c r="G27" i="89"/>
  <c r="H26" i="89"/>
  <c r="I26" i="89" s="1"/>
  <c r="J26" i="89" s="1"/>
  <c r="K26" i="89" s="1"/>
  <c r="G26" i="89"/>
  <c r="H25" i="89"/>
  <c r="I25" i="89" s="1"/>
  <c r="J25" i="89" s="1"/>
  <c r="K25" i="89" s="1"/>
  <c r="G25" i="89"/>
  <c r="I24" i="89"/>
  <c r="J24" i="89" s="1"/>
  <c r="K24" i="89" s="1"/>
  <c r="H24" i="89"/>
  <c r="G24" i="89"/>
  <c r="I23" i="89"/>
  <c r="J23" i="89" s="1"/>
  <c r="K23" i="89" s="1"/>
  <c r="H23" i="89"/>
  <c r="G23" i="89"/>
  <c r="H22" i="89"/>
  <c r="I22" i="89" s="1"/>
  <c r="J22" i="89" s="1"/>
  <c r="K22" i="89" s="1"/>
  <c r="G22" i="89"/>
  <c r="H21" i="89"/>
  <c r="I21" i="89" s="1"/>
  <c r="J21" i="89" s="1"/>
  <c r="K21" i="89" s="1"/>
  <c r="G21" i="89"/>
  <c r="I20" i="89"/>
  <c r="J20" i="89" s="1"/>
  <c r="K20" i="89" s="1"/>
  <c r="H20" i="89"/>
  <c r="G20" i="89"/>
  <c r="H19" i="89"/>
  <c r="I19" i="89" s="1"/>
  <c r="J19" i="89" s="1"/>
  <c r="K19" i="89" s="1"/>
  <c r="G19" i="89"/>
  <c r="H18" i="89"/>
  <c r="I18" i="89" s="1"/>
  <c r="J18" i="89" s="1"/>
  <c r="K18" i="89" s="1"/>
  <c r="G18" i="89"/>
  <c r="H17" i="89"/>
  <c r="I17" i="89" s="1"/>
  <c r="J17" i="89" s="1"/>
  <c r="K17" i="89" s="1"/>
  <c r="G17" i="89"/>
  <c r="H16" i="89"/>
  <c r="I16" i="89" s="1"/>
  <c r="J16" i="89" s="1"/>
  <c r="K16" i="89" s="1"/>
  <c r="G16" i="89"/>
  <c r="H15" i="89"/>
  <c r="I15" i="89" s="1"/>
  <c r="J15" i="89" s="1"/>
  <c r="K15" i="89" s="1"/>
  <c r="G15" i="89"/>
  <c r="H14" i="89"/>
  <c r="I14" i="89" s="1"/>
  <c r="J14" i="89" s="1"/>
  <c r="K14" i="89" s="1"/>
  <c r="G14" i="89"/>
  <c r="H13" i="89"/>
  <c r="I13" i="89" s="1"/>
  <c r="J13" i="89" s="1"/>
  <c r="K13" i="89" s="1"/>
  <c r="G13" i="89"/>
  <c r="I12" i="89"/>
  <c r="J12" i="89" s="1"/>
  <c r="K12" i="89" s="1"/>
  <c r="H12" i="89"/>
  <c r="G12" i="89"/>
  <c r="H11" i="89"/>
  <c r="I11" i="89" s="1"/>
  <c r="J11" i="89" s="1"/>
  <c r="K11" i="89" s="1"/>
  <c r="G11" i="89"/>
  <c r="H10" i="89"/>
  <c r="I10" i="89" s="1"/>
  <c r="J10" i="89" s="1"/>
  <c r="K10" i="89" s="1"/>
  <c r="G10" i="89"/>
  <c r="E10" i="89"/>
  <c r="B7" i="89"/>
  <c r="B6" i="89"/>
  <c r="H62" i="88"/>
  <c r="I62" i="88" s="1"/>
  <c r="J62" i="88" s="1"/>
  <c r="K62" i="88" s="1"/>
  <c r="G62" i="88"/>
  <c r="H61" i="88"/>
  <c r="I61" i="88" s="1"/>
  <c r="J61" i="88" s="1"/>
  <c r="K61" i="88" s="1"/>
  <c r="G61" i="88"/>
  <c r="I60" i="88"/>
  <c r="J60" i="88" s="1"/>
  <c r="K60" i="88" s="1"/>
  <c r="H60" i="88"/>
  <c r="G60" i="88"/>
  <c r="H59" i="88"/>
  <c r="I59" i="88" s="1"/>
  <c r="J59" i="88" s="1"/>
  <c r="K59" i="88" s="1"/>
  <c r="G59" i="88"/>
  <c r="H58" i="88"/>
  <c r="I58" i="88" s="1"/>
  <c r="J58" i="88" s="1"/>
  <c r="K58" i="88" s="1"/>
  <c r="G58" i="88"/>
  <c r="H57" i="88"/>
  <c r="I57" i="88" s="1"/>
  <c r="J57" i="88" s="1"/>
  <c r="K57" i="88" s="1"/>
  <c r="G57" i="88"/>
  <c r="I56" i="88"/>
  <c r="J56" i="88" s="1"/>
  <c r="K56" i="88" s="1"/>
  <c r="H56" i="88"/>
  <c r="G56" i="88"/>
  <c r="H55" i="88"/>
  <c r="I55" i="88" s="1"/>
  <c r="J55" i="88" s="1"/>
  <c r="K55" i="88" s="1"/>
  <c r="G55" i="88"/>
  <c r="H54" i="88"/>
  <c r="I54" i="88" s="1"/>
  <c r="J54" i="88" s="1"/>
  <c r="K54" i="88" s="1"/>
  <c r="G54" i="88"/>
  <c r="H53" i="88"/>
  <c r="I53" i="88" s="1"/>
  <c r="J53" i="88" s="1"/>
  <c r="K53" i="88" s="1"/>
  <c r="G53" i="88"/>
  <c r="I52" i="88"/>
  <c r="J52" i="88" s="1"/>
  <c r="K52" i="88" s="1"/>
  <c r="H52" i="88"/>
  <c r="G52" i="88"/>
  <c r="H51" i="88"/>
  <c r="I51" i="88" s="1"/>
  <c r="J51" i="88" s="1"/>
  <c r="K51" i="88" s="1"/>
  <c r="G51" i="88"/>
  <c r="H50" i="88"/>
  <c r="I50" i="88" s="1"/>
  <c r="J50" i="88" s="1"/>
  <c r="K50" i="88" s="1"/>
  <c r="G50" i="88"/>
  <c r="H49" i="88"/>
  <c r="I49" i="88" s="1"/>
  <c r="J49" i="88" s="1"/>
  <c r="K49" i="88" s="1"/>
  <c r="G49" i="88"/>
  <c r="H48" i="88"/>
  <c r="I48" i="88" s="1"/>
  <c r="J48" i="88" s="1"/>
  <c r="K48" i="88" s="1"/>
  <c r="G48" i="88"/>
  <c r="H47" i="88"/>
  <c r="I47" i="88" s="1"/>
  <c r="J47" i="88" s="1"/>
  <c r="K47" i="88" s="1"/>
  <c r="G47" i="88"/>
  <c r="I46" i="88"/>
  <c r="J46" i="88" s="1"/>
  <c r="K46" i="88" s="1"/>
  <c r="H46" i="88"/>
  <c r="G46" i="88"/>
  <c r="I45" i="88"/>
  <c r="J45" i="88" s="1"/>
  <c r="K45" i="88" s="1"/>
  <c r="H45" i="88"/>
  <c r="G45" i="88"/>
  <c r="I44" i="88"/>
  <c r="J44" i="88" s="1"/>
  <c r="K44" i="88" s="1"/>
  <c r="H44" i="88"/>
  <c r="G44" i="88"/>
  <c r="J43" i="88"/>
  <c r="K43" i="88" s="1"/>
  <c r="H43" i="88"/>
  <c r="I43" i="88" s="1"/>
  <c r="G43" i="88"/>
  <c r="H42" i="88"/>
  <c r="I42" i="88" s="1"/>
  <c r="J42" i="88" s="1"/>
  <c r="K42" i="88" s="1"/>
  <c r="G42" i="88"/>
  <c r="H41" i="88"/>
  <c r="I41" i="88" s="1"/>
  <c r="J41" i="88" s="1"/>
  <c r="K41" i="88" s="1"/>
  <c r="G41" i="88"/>
  <c r="H40" i="88"/>
  <c r="I40" i="88" s="1"/>
  <c r="J40" i="88" s="1"/>
  <c r="K40" i="88" s="1"/>
  <c r="G40" i="88"/>
  <c r="H39" i="88"/>
  <c r="I39" i="88" s="1"/>
  <c r="J39" i="88" s="1"/>
  <c r="K39" i="88" s="1"/>
  <c r="G39" i="88"/>
  <c r="H38" i="88"/>
  <c r="I38" i="88" s="1"/>
  <c r="J38" i="88" s="1"/>
  <c r="K38" i="88" s="1"/>
  <c r="G38" i="88"/>
  <c r="H37" i="88"/>
  <c r="I37" i="88" s="1"/>
  <c r="J37" i="88" s="1"/>
  <c r="K37" i="88" s="1"/>
  <c r="G37" i="88"/>
  <c r="J36" i="88"/>
  <c r="K36" i="88" s="1"/>
  <c r="I36" i="88"/>
  <c r="H36" i="88"/>
  <c r="G36" i="88"/>
  <c r="H35" i="88"/>
  <c r="I35" i="88" s="1"/>
  <c r="J35" i="88" s="1"/>
  <c r="K35" i="88" s="1"/>
  <c r="G35" i="88"/>
  <c r="K34" i="88"/>
  <c r="H34" i="88"/>
  <c r="I34" i="88" s="1"/>
  <c r="J34" i="88" s="1"/>
  <c r="G34" i="88"/>
  <c r="H33" i="88"/>
  <c r="I33" i="88" s="1"/>
  <c r="J33" i="88" s="1"/>
  <c r="K33" i="88" s="1"/>
  <c r="G33" i="88"/>
  <c r="H32" i="88"/>
  <c r="I32" i="88" s="1"/>
  <c r="J32" i="88" s="1"/>
  <c r="K32" i="88" s="1"/>
  <c r="G32" i="88"/>
  <c r="I31" i="88"/>
  <c r="J31" i="88" s="1"/>
  <c r="K31" i="88" s="1"/>
  <c r="H31" i="88"/>
  <c r="G31" i="88"/>
  <c r="H30" i="88"/>
  <c r="I30" i="88" s="1"/>
  <c r="J30" i="88" s="1"/>
  <c r="K30" i="88" s="1"/>
  <c r="G30" i="88"/>
  <c r="H29" i="88"/>
  <c r="I29" i="88" s="1"/>
  <c r="J29" i="88" s="1"/>
  <c r="K29" i="88" s="1"/>
  <c r="G29" i="88"/>
  <c r="I28" i="88"/>
  <c r="J28" i="88" s="1"/>
  <c r="K28" i="88" s="1"/>
  <c r="H28" i="88"/>
  <c r="G28" i="88"/>
  <c r="H27" i="88"/>
  <c r="I27" i="88" s="1"/>
  <c r="J27" i="88" s="1"/>
  <c r="K27" i="88" s="1"/>
  <c r="G27" i="88"/>
  <c r="H26" i="88"/>
  <c r="I26" i="88" s="1"/>
  <c r="J26" i="88" s="1"/>
  <c r="K26" i="88" s="1"/>
  <c r="G26" i="88"/>
  <c r="H25" i="88"/>
  <c r="I25" i="88" s="1"/>
  <c r="J25" i="88" s="1"/>
  <c r="K25" i="88" s="1"/>
  <c r="G25" i="88"/>
  <c r="I24" i="88"/>
  <c r="J24" i="88" s="1"/>
  <c r="K24" i="88" s="1"/>
  <c r="H24" i="88"/>
  <c r="G24" i="88"/>
  <c r="I23" i="88"/>
  <c r="J23" i="88" s="1"/>
  <c r="K23" i="88" s="1"/>
  <c r="H23" i="88"/>
  <c r="G23" i="88"/>
  <c r="H22" i="88"/>
  <c r="I22" i="88" s="1"/>
  <c r="J22" i="88" s="1"/>
  <c r="K22" i="88" s="1"/>
  <c r="G22" i="88"/>
  <c r="H21" i="88"/>
  <c r="I21" i="88" s="1"/>
  <c r="J21" i="88" s="1"/>
  <c r="K21" i="88" s="1"/>
  <c r="G21" i="88"/>
  <c r="I20" i="88"/>
  <c r="J20" i="88" s="1"/>
  <c r="K20" i="88" s="1"/>
  <c r="H20" i="88"/>
  <c r="G20" i="88"/>
  <c r="H19" i="88"/>
  <c r="I19" i="88" s="1"/>
  <c r="J19" i="88" s="1"/>
  <c r="K19" i="88" s="1"/>
  <c r="G19" i="88"/>
  <c r="H18" i="88"/>
  <c r="I18" i="88" s="1"/>
  <c r="J18" i="88" s="1"/>
  <c r="K18" i="88" s="1"/>
  <c r="G18" i="88"/>
  <c r="H17" i="88"/>
  <c r="I17" i="88" s="1"/>
  <c r="J17" i="88" s="1"/>
  <c r="K17" i="88" s="1"/>
  <c r="G17" i="88"/>
  <c r="H16" i="88"/>
  <c r="I16" i="88" s="1"/>
  <c r="J16" i="88" s="1"/>
  <c r="K16" i="88" s="1"/>
  <c r="G16" i="88"/>
  <c r="H15" i="88"/>
  <c r="I15" i="88" s="1"/>
  <c r="J15" i="88" s="1"/>
  <c r="K15" i="88" s="1"/>
  <c r="G15" i="88"/>
  <c r="H14" i="88"/>
  <c r="I14" i="88" s="1"/>
  <c r="J14" i="88" s="1"/>
  <c r="K14" i="88" s="1"/>
  <c r="G14" i="88"/>
  <c r="H13" i="88"/>
  <c r="I13" i="88" s="1"/>
  <c r="J13" i="88" s="1"/>
  <c r="K13" i="88" s="1"/>
  <c r="G13" i="88"/>
  <c r="I12" i="88"/>
  <c r="J12" i="88" s="1"/>
  <c r="K12" i="88" s="1"/>
  <c r="H12" i="88"/>
  <c r="G12" i="88"/>
  <c r="H11" i="88"/>
  <c r="I11" i="88" s="1"/>
  <c r="J11" i="88" s="1"/>
  <c r="K11" i="88" s="1"/>
  <c r="G11" i="88"/>
  <c r="H10" i="88"/>
  <c r="I10" i="88" s="1"/>
  <c r="J10" i="88" s="1"/>
  <c r="K10" i="88" s="1"/>
  <c r="G10" i="88"/>
  <c r="E10" i="88"/>
  <c r="B7" i="88"/>
  <c r="B6" i="88"/>
  <c r="H62" i="87"/>
  <c r="I62" i="87" s="1"/>
  <c r="J62" i="87" s="1"/>
  <c r="K62" i="87" s="1"/>
  <c r="G62" i="87"/>
  <c r="H61" i="87"/>
  <c r="I61" i="87" s="1"/>
  <c r="J61" i="87" s="1"/>
  <c r="K61" i="87" s="1"/>
  <c r="G61" i="87"/>
  <c r="I60" i="87"/>
  <c r="J60" i="87" s="1"/>
  <c r="K60" i="87" s="1"/>
  <c r="H60" i="87"/>
  <c r="G60" i="87"/>
  <c r="J59" i="87"/>
  <c r="K59" i="87" s="1"/>
  <c r="I59" i="87"/>
  <c r="H59" i="87"/>
  <c r="G59" i="87"/>
  <c r="H58" i="87"/>
  <c r="I58" i="87" s="1"/>
  <c r="J58" i="87" s="1"/>
  <c r="K58" i="87" s="1"/>
  <c r="G58" i="87"/>
  <c r="H57" i="87"/>
  <c r="I57" i="87" s="1"/>
  <c r="J57" i="87" s="1"/>
  <c r="K57" i="87" s="1"/>
  <c r="G57" i="87"/>
  <c r="H56" i="87"/>
  <c r="I56" i="87" s="1"/>
  <c r="J56" i="87" s="1"/>
  <c r="K56" i="87" s="1"/>
  <c r="G56" i="87"/>
  <c r="H55" i="87"/>
  <c r="I55" i="87" s="1"/>
  <c r="J55" i="87" s="1"/>
  <c r="K55" i="87" s="1"/>
  <c r="G55" i="87"/>
  <c r="H54" i="87"/>
  <c r="I54" i="87" s="1"/>
  <c r="J54" i="87" s="1"/>
  <c r="K54" i="87" s="1"/>
  <c r="G54" i="87"/>
  <c r="H53" i="87"/>
  <c r="I53" i="87" s="1"/>
  <c r="J53" i="87" s="1"/>
  <c r="K53" i="87" s="1"/>
  <c r="G53" i="87"/>
  <c r="K52" i="87"/>
  <c r="J52" i="87"/>
  <c r="I52" i="87"/>
  <c r="H52" i="87"/>
  <c r="G52" i="87"/>
  <c r="J51" i="87"/>
  <c r="K51" i="87" s="1"/>
  <c r="I51" i="87"/>
  <c r="H51" i="87"/>
  <c r="G51" i="87"/>
  <c r="H50" i="87"/>
  <c r="I50" i="87" s="1"/>
  <c r="J50" i="87" s="1"/>
  <c r="K50" i="87" s="1"/>
  <c r="G50" i="87"/>
  <c r="H49" i="87"/>
  <c r="I49" i="87" s="1"/>
  <c r="J49" i="87" s="1"/>
  <c r="K49" i="87" s="1"/>
  <c r="G49" i="87"/>
  <c r="H48" i="87"/>
  <c r="I48" i="87" s="1"/>
  <c r="J48" i="87" s="1"/>
  <c r="K48" i="87" s="1"/>
  <c r="G48" i="87"/>
  <c r="H47" i="87"/>
  <c r="I47" i="87" s="1"/>
  <c r="J47" i="87" s="1"/>
  <c r="K47" i="87" s="1"/>
  <c r="G47" i="87"/>
  <c r="H46" i="87"/>
  <c r="I46" i="87" s="1"/>
  <c r="J46" i="87" s="1"/>
  <c r="K46" i="87" s="1"/>
  <c r="G46" i="87"/>
  <c r="I45" i="87"/>
  <c r="J45" i="87" s="1"/>
  <c r="K45" i="87" s="1"/>
  <c r="H45" i="87"/>
  <c r="G45" i="87"/>
  <c r="I44" i="87"/>
  <c r="J44" i="87" s="1"/>
  <c r="K44" i="87" s="1"/>
  <c r="H44" i="87"/>
  <c r="G44" i="87"/>
  <c r="J43" i="87"/>
  <c r="K43" i="87" s="1"/>
  <c r="I43" i="87"/>
  <c r="H43" i="87"/>
  <c r="G43" i="87"/>
  <c r="H42" i="87"/>
  <c r="I42" i="87" s="1"/>
  <c r="J42" i="87" s="1"/>
  <c r="K42" i="87" s="1"/>
  <c r="G42" i="87"/>
  <c r="H41" i="87"/>
  <c r="I41" i="87" s="1"/>
  <c r="J41" i="87" s="1"/>
  <c r="K41" i="87" s="1"/>
  <c r="G41" i="87"/>
  <c r="H40" i="87"/>
  <c r="I40" i="87" s="1"/>
  <c r="J40" i="87" s="1"/>
  <c r="K40" i="87" s="1"/>
  <c r="G40" i="87"/>
  <c r="H39" i="87"/>
  <c r="I39" i="87" s="1"/>
  <c r="J39" i="87" s="1"/>
  <c r="K39" i="87" s="1"/>
  <c r="G39" i="87"/>
  <c r="I38" i="87"/>
  <c r="J38" i="87" s="1"/>
  <c r="K38" i="87" s="1"/>
  <c r="H38" i="87"/>
  <c r="G38" i="87"/>
  <c r="H37" i="87"/>
  <c r="I37" i="87" s="1"/>
  <c r="J37" i="87" s="1"/>
  <c r="K37" i="87" s="1"/>
  <c r="G37" i="87"/>
  <c r="I36" i="87"/>
  <c r="J36" i="87" s="1"/>
  <c r="K36" i="87" s="1"/>
  <c r="H36" i="87"/>
  <c r="G36" i="87"/>
  <c r="K35" i="87"/>
  <c r="J35" i="87"/>
  <c r="I35" i="87"/>
  <c r="H35" i="87"/>
  <c r="G35" i="87"/>
  <c r="K34" i="87"/>
  <c r="H34" i="87"/>
  <c r="I34" i="87" s="1"/>
  <c r="J34" i="87" s="1"/>
  <c r="G34" i="87"/>
  <c r="H33" i="87"/>
  <c r="I33" i="87" s="1"/>
  <c r="J33" i="87" s="1"/>
  <c r="K33" i="87" s="1"/>
  <c r="G33" i="87"/>
  <c r="H32" i="87"/>
  <c r="I32" i="87" s="1"/>
  <c r="J32" i="87" s="1"/>
  <c r="K32" i="87" s="1"/>
  <c r="G32" i="87"/>
  <c r="I31" i="87"/>
  <c r="J31" i="87" s="1"/>
  <c r="K31" i="87" s="1"/>
  <c r="H31" i="87"/>
  <c r="G31" i="87"/>
  <c r="H30" i="87"/>
  <c r="I30" i="87" s="1"/>
  <c r="J30" i="87" s="1"/>
  <c r="K30" i="87" s="1"/>
  <c r="G30" i="87"/>
  <c r="H29" i="87"/>
  <c r="I29" i="87" s="1"/>
  <c r="J29" i="87" s="1"/>
  <c r="K29" i="87" s="1"/>
  <c r="G29" i="87"/>
  <c r="I28" i="87"/>
  <c r="J28" i="87" s="1"/>
  <c r="K28" i="87" s="1"/>
  <c r="H28" i="87"/>
  <c r="G28" i="87"/>
  <c r="J27" i="87"/>
  <c r="K27" i="87" s="1"/>
  <c r="I27" i="87"/>
  <c r="H27" i="87"/>
  <c r="G27" i="87"/>
  <c r="H26" i="87"/>
  <c r="I26" i="87" s="1"/>
  <c r="J26" i="87" s="1"/>
  <c r="K26" i="87" s="1"/>
  <c r="G26" i="87"/>
  <c r="H25" i="87"/>
  <c r="I25" i="87" s="1"/>
  <c r="J25" i="87" s="1"/>
  <c r="K25" i="87" s="1"/>
  <c r="G25" i="87"/>
  <c r="H24" i="87"/>
  <c r="I24" i="87" s="1"/>
  <c r="J24" i="87" s="1"/>
  <c r="K24" i="87" s="1"/>
  <c r="G24" i="87"/>
  <c r="H23" i="87"/>
  <c r="I23" i="87" s="1"/>
  <c r="J23" i="87" s="1"/>
  <c r="K23" i="87" s="1"/>
  <c r="G23" i="87"/>
  <c r="H22" i="87"/>
  <c r="I22" i="87" s="1"/>
  <c r="J22" i="87" s="1"/>
  <c r="K22" i="87" s="1"/>
  <c r="G22" i="87"/>
  <c r="H21" i="87"/>
  <c r="I21" i="87" s="1"/>
  <c r="J21" i="87" s="1"/>
  <c r="K21" i="87" s="1"/>
  <c r="G21" i="87"/>
  <c r="J20" i="87"/>
  <c r="K20" i="87" s="1"/>
  <c r="I20" i="87"/>
  <c r="H20" i="87"/>
  <c r="G20" i="87"/>
  <c r="J19" i="87"/>
  <c r="K19" i="87" s="1"/>
  <c r="I19" i="87"/>
  <c r="H19" i="87"/>
  <c r="G19" i="87"/>
  <c r="K18" i="87"/>
  <c r="H18" i="87"/>
  <c r="I18" i="87" s="1"/>
  <c r="J18" i="87" s="1"/>
  <c r="G18" i="87"/>
  <c r="H17" i="87"/>
  <c r="I17" i="87" s="1"/>
  <c r="J17" i="87" s="1"/>
  <c r="K17" i="87" s="1"/>
  <c r="G17" i="87"/>
  <c r="H16" i="87"/>
  <c r="I16" i="87" s="1"/>
  <c r="J16" i="87" s="1"/>
  <c r="K16" i="87" s="1"/>
  <c r="G16" i="87"/>
  <c r="H15" i="87"/>
  <c r="I15" i="87" s="1"/>
  <c r="J15" i="87" s="1"/>
  <c r="K15" i="87" s="1"/>
  <c r="G15" i="87"/>
  <c r="I14" i="87"/>
  <c r="J14" i="87" s="1"/>
  <c r="K14" i="87" s="1"/>
  <c r="H14" i="87"/>
  <c r="G14" i="87"/>
  <c r="H13" i="87"/>
  <c r="I13" i="87" s="1"/>
  <c r="J13" i="87" s="1"/>
  <c r="K13" i="87" s="1"/>
  <c r="G13" i="87"/>
  <c r="I12" i="87"/>
  <c r="J12" i="87" s="1"/>
  <c r="K12" i="87" s="1"/>
  <c r="H12" i="87"/>
  <c r="G12" i="87"/>
  <c r="J11" i="87"/>
  <c r="K11" i="87" s="1"/>
  <c r="I11" i="87"/>
  <c r="H11" i="87"/>
  <c r="G11" i="87"/>
  <c r="K10" i="87"/>
  <c r="H10" i="87"/>
  <c r="I10" i="87" s="1"/>
  <c r="J10" i="87" s="1"/>
  <c r="G10" i="87"/>
  <c r="E10" i="87"/>
  <c r="B7" i="87"/>
  <c r="B6" i="87"/>
  <c r="I62" i="86"/>
  <c r="J62" i="86" s="1"/>
  <c r="K62" i="86" s="1"/>
  <c r="H62" i="86"/>
  <c r="G62" i="86"/>
  <c r="I61" i="86"/>
  <c r="J61" i="86" s="1"/>
  <c r="K61" i="86" s="1"/>
  <c r="M61" i="86" s="1"/>
  <c r="H61" i="86"/>
  <c r="G61" i="86"/>
  <c r="I60" i="86"/>
  <c r="J60" i="86" s="1"/>
  <c r="K60" i="86" s="1"/>
  <c r="H60" i="86"/>
  <c r="G60" i="86"/>
  <c r="H59" i="86"/>
  <c r="I59" i="86" s="1"/>
  <c r="J59" i="86" s="1"/>
  <c r="K59" i="86" s="1"/>
  <c r="G59" i="86"/>
  <c r="M58" i="86"/>
  <c r="K58" i="86"/>
  <c r="H58" i="86"/>
  <c r="I58" i="86" s="1"/>
  <c r="J58" i="86" s="1"/>
  <c r="G58" i="86"/>
  <c r="H57" i="86"/>
  <c r="I57" i="86" s="1"/>
  <c r="J57" i="86" s="1"/>
  <c r="K57" i="86" s="1"/>
  <c r="G57" i="86"/>
  <c r="H56" i="86"/>
  <c r="I56" i="86" s="1"/>
  <c r="J56" i="86" s="1"/>
  <c r="K56" i="86" s="1"/>
  <c r="M56" i="86" s="1"/>
  <c r="G56" i="86"/>
  <c r="I55" i="86"/>
  <c r="J55" i="86" s="1"/>
  <c r="K55" i="86" s="1"/>
  <c r="H55" i="86"/>
  <c r="G55" i="86"/>
  <c r="I54" i="86"/>
  <c r="J54" i="86" s="1"/>
  <c r="K54" i="86" s="1"/>
  <c r="M54" i="86" s="1"/>
  <c r="H54" i="86"/>
  <c r="G54" i="86"/>
  <c r="H53" i="86"/>
  <c r="I53" i="86" s="1"/>
  <c r="J53" i="86" s="1"/>
  <c r="K53" i="86" s="1"/>
  <c r="M53" i="86" s="1"/>
  <c r="G53" i="86"/>
  <c r="I52" i="86"/>
  <c r="J52" i="86" s="1"/>
  <c r="K52" i="86" s="1"/>
  <c r="M52" i="86" s="1"/>
  <c r="H52" i="86"/>
  <c r="G52" i="86"/>
  <c r="H51" i="86"/>
  <c r="I51" i="86" s="1"/>
  <c r="J51" i="86" s="1"/>
  <c r="K51" i="86" s="1"/>
  <c r="G51" i="86"/>
  <c r="H50" i="86"/>
  <c r="I50" i="86" s="1"/>
  <c r="J50" i="86" s="1"/>
  <c r="K50" i="86" s="1"/>
  <c r="M50" i="86" s="1"/>
  <c r="G50" i="86"/>
  <c r="L50" i="86" s="1"/>
  <c r="N50" i="86" s="1"/>
  <c r="E50" i="86" s="1"/>
  <c r="H49" i="86"/>
  <c r="I49" i="86" s="1"/>
  <c r="J49" i="86" s="1"/>
  <c r="K49" i="86" s="1"/>
  <c r="G49" i="86"/>
  <c r="H48" i="86"/>
  <c r="I48" i="86" s="1"/>
  <c r="J48" i="86" s="1"/>
  <c r="K48" i="86" s="1"/>
  <c r="M48" i="86" s="1"/>
  <c r="G48" i="86"/>
  <c r="H47" i="86"/>
  <c r="I47" i="86" s="1"/>
  <c r="J47" i="86" s="1"/>
  <c r="K47" i="86" s="1"/>
  <c r="G47" i="86"/>
  <c r="H46" i="86"/>
  <c r="I46" i="86" s="1"/>
  <c r="J46" i="86" s="1"/>
  <c r="K46" i="86" s="1"/>
  <c r="G46" i="86"/>
  <c r="J45" i="86"/>
  <c r="K45" i="86" s="1"/>
  <c r="M45" i="86" s="1"/>
  <c r="H45" i="86"/>
  <c r="I45" i="86" s="1"/>
  <c r="G45" i="86"/>
  <c r="I44" i="86"/>
  <c r="J44" i="86" s="1"/>
  <c r="K44" i="86" s="1"/>
  <c r="M44" i="86" s="1"/>
  <c r="H44" i="86"/>
  <c r="G44" i="86"/>
  <c r="K43" i="86"/>
  <c r="M43" i="86" s="1"/>
  <c r="J43" i="86"/>
  <c r="H43" i="86"/>
  <c r="I43" i="86" s="1"/>
  <c r="G43" i="86"/>
  <c r="H42" i="86"/>
  <c r="I42" i="86" s="1"/>
  <c r="J42" i="86" s="1"/>
  <c r="K42" i="86" s="1"/>
  <c r="M42" i="86" s="1"/>
  <c r="G42" i="86"/>
  <c r="H41" i="86"/>
  <c r="I41" i="86" s="1"/>
  <c r="J41" i="86" s="1"/>
  <c r="K41" i="86" s="1"/>
  <c r="M41" i="86" s="1"/>
  <c r="G41" i="86"/>
  <c r="L41" i="86" s="1"/>
  <c r="N41" i="86" s="1"/>
  <c r="E41" i="86" s="1"/>
  <c r="I40" i="86"/>
  <c r="J40" i="86" s="1"/>
  <c r="K40" i="86" s="1"/>
  <c r="H40" i="86"/>
  <c r="G40" i="86"/>
  <c r="I39" i="86"/>
  <c r="J39" i="86" s="1"/>
  <c r="K39" i="86" s="1"/>
  <c r="M39" i="86" s="1"/>
  <c r="H39" i="86"/>
  <c r="G39" i="86"/>
  <c r="H38" i="86"/>
  <c r="I38" i="86" s="1"/>
  <c r="J38" i="86" s="1"/>
  <c r="K38" i="86" s="1"/>
  <c r="M38" i="86" s="1"/>
  <c r="G38" i="86"/>
  <c r="H37" i="86"/>
  <c r="I37" i="86" s="1"/>
  <c r="J37" i="86" s="1"/>
  <c r="K37" i="86" s="1"/>
  <c r="M37" i="86" s="1"/>
  <c r="G37" i="86"/>
  <c r="M36" i="86"/>
  <c r="J36" i="86"/>
  <c r="K36" i="86" s="1"/>
  <c r="I36" i="86"/>
  <c r="H36" i="86"/>
  <c r="G36" i="86"/>
  <c r="M35" i="86"/>
  <c r="L35" i="86"/>
  <c r="N35" i="86" s="1"/>
  <c r="E35" i="86" s="1"/>
  <c r="J35" i="86"/>
  <c r="K35" i="86" s="1"/>
  <c r="H35" i="86"/>
  <c r="I35" i="86" s="1"/>
  <c r="G35" i="86"/>
  <c r="H34" i="86"/>
  <c r="I34" i="86" s="1"/>
  <c r="J34" i="86" s="1"/>
  <c r="K34" i="86" s="1"/>
  <c r="M34" i="86" s="1"/>
  <c r="G34" i="86"/>
  <c r="H33" i="86"/>
  <c r="I33" i="86" s="1"/>
  <c r="J33" i="86" s="1"/>
  <c r="K33" i="86" s="1"/>
  <c r="G33" i="86"/>
  <c r="H32" i="86"/>
  <c r="I32" i="86" s="1"/>
  <c r="J32" i="86" s="1"/>
  <c r="K32" i="86" s="1"/>
  <c r="M32" i="86" s="1"/>
  <c r="G32" i="86"/>
  <c r="H31" i="86"/>
  <c r="I31" i="86" s="1"/>
  <c r="J31" i="86" s="1"/>
  <c r="K31" i="86" s="1"/>
  <c r="M31" i="86" s="1"/>
  <c r="G31" i="86"/>
  <c r="H30" i="86"/>
  <c r="I30" i="86" s="1"/>
  <c r="J30" i="86" s="1"/>
  <c r="K30" i="86" s="1"/>
  <c r="M30" i="86" s="1"/>
  <c r="G30" i="86"/>
  <c r="I29" i="86"/>
  <c r="J29" i="86" s="1"/>
  <c r="K29" i="86" s="1"/>
  <c r="M29" i="86" s="1"/>
  <c r="H29" i="86"/>
  <c r="G29" i="86"/>
  <c r="I28" i="86"/>
  <c r="J28" i="86" s="1"/>
  <c r="K28" i="86" s="1"/>
  <c r="H28" i="86"/>
  <c r="G28" i="86"/>
  <c r="H27" i="86"/>
  <c r="I27" i="86" s="1"/>
  <c r="J27" i="86" s="1"/>
  <c r="K27" i="86" s="1"/>
  <c r="M27" i="86" s="1"/>
  <c r="G27" i="86"/>
  <c r="H26" i="86"/>
  <c r="I26" i="86" s="1"/>
  <c r="J26" i="86" s="1"/>
  <c r="K26" i="86" s="1"/>
  <c r="G26" i="86"/>
  <c r="H25" i="86"/>
  <c r="I25" i="86" s="1"/>
  <c r="J25" i="86" s="1"/>
  <c r="K25" i="86" s="1"/>
  <c r="M25" i="86" s="1"/>
  <c r="G25" i="86"/>
  <c r="M24" i="86"/>
  <c r="I24" i="86"/>
  <c r="J24" i="86" s="1"/>
  <c r="K24" i="86" s="1"/>
  <c r="H24" i="86"/>
  <c r="G24" i="86"/>
  <c r="H23" i="86"/>
  <c r="I23" i="86" s="1"/>
  <c r="J23" i="86" s="1"/>
  <c r="K23" i="86" s="1"/>
  <c r="M23" i="86" s="1"/>
  <c r="G23" i="86"/>
  <c r="H22" i="86"/>
  <c r="I22" i="86" s="1"/>
  <c r="J22" i="86" s="1"/>
  <c r="K22" i="86" s="1"/>
  <c r="M22" i="86" s="1"/>
  <c r="G22" i="86"/>
  <c r="L22" i="86" s="1"/>
  <c r="N22" i="86" s="1"/>
  <c r="E22" i="86" s="1"/>
  <c r="I21" i="86"/>
  <c r="J21" i="86" s="1"/>
  <c r="K21" i="86" s="1"/>
  <c r="M21" i="86" s="1"/>
  <c r="H21" i="86"/>
  <c r="G21" i="86"/>
  <c r="J20" i="86"/>
  <c r="K20" i="86" s="1"/>
  <c r="M20" i="86" s="1"/>
  <c r="I20" i="86"/>
  <c r="H20" i="86"/>
  <c r="G20" i="86"/>
  <c r="J19" i="86"/>
  <c r="K19" i="86" s="1"/>
  <c r="M19" i="86" s="1"/>
  <c r="H19" i="86"/>
  <c r="I19" i="86" s="1"/>
  <c r="G19" i="86"/>
  <c r="H18" i="86"/>
  <c r="I18" i="86" s="1"/>
  <c r="J18" i="86" s="1"/>
  <c r="K18" i="86" s="1"/>
  <c r="M18" i="86" s="1"/>
  <c r="G18" i="86"/>
  <c r="H17" i="86"/>
  <c r="I17" i="86" s="1"/>
  <c r="J17" i="86" s="1"/>
  <c r="K17" i="86" s="1"/>
  <c r="M17" i="86" s="1"/>
  <c r="G17" i="86"/>
  <c r="H16" i="86"/>
  <c r="I16" i="86" s="1"/>
  <c r="J16" i="86" s="1"/>
  <c r="K16" i="86" s="1"/>
  <c r="M16" i="86" s="1"/>
  <c r="G16" i="86"/>
  <c r="H15" i="86"/>
  <c r="I15" i="86" s="1"/>
  <c r="J15" i="86" s="1"/>
  <c r="K15" i="86" s="1"/>
  <c r="M15" i="86" s="1"/>
  <c r="G15" i="86"/>
  <c r="I14" i="86"/>
  <c r="J14" i="86" s="1"/>
  <c r="K14" i="86" s="1"/>
  <c r="M14" i="86" s="1"/>
  <c r="H14" i="86"/>
  <c r="G14" i="86"/>
  <c r="H13" i="86"/>
  <c r="I13" i="86" s="1"/>
  <c r="J13" i="86" s="1"/>
  <c r="K13" i="86" s="1"/>
  <c r="G13" i="86"/>
  <c r="I12" i="86"/>
  <c r="J12" i="86" s="1"/>
  <c r="K12" i="86" s="1"/>
  <c r="M12" i="86" s="1"/>
  <c r="H12" i="86"/>
  <c r="G12" i="86"/>
  <c r="H11" i="86"/>
  <c r="I11" i="86" s="1"/>
  <c r="J11" i="86" s="1"/>
  <c r="K11" i="86" s="1"/>
  <c r="M11" i="86" s="1"/>
  <c r="G11" i="86"/>
  <c r="M10" i="86"/>
  <c r="K10" i="86"/>
  <c r="H10" i="86"/>
  <c r="I10" i="86" s="1"/>
  <c r="J10" i="86" s="1"/>
  <c r="G10" i="86"/>
  <c r="E10" i="86"/>
  <c r="I7" i="86"/>
  <c r="M33" i="86" s="1"/>
  <c r="B7" i="86"/>
  <c r="I6" i="86"/>
  <c r="B6" i="86"/>
  <c r="H62" i="85"/>
  <c r="I62" i="85" s="1"/>
  <c r="J62" i="85" s="1"/>
  <c r="K62" i="85" s="1"/>
  <c r="G62" i="85"/>
  <c r="H61" i="85"/>
  <c r="I61" i="85" s="1"/>
  <c r="J61" i="85" s="1"/>
  <c r="K61" i="85" s="1"/>
  <c r="G61" i="85"/>
  <c r="I60" i="85"/>
  <c r="J60" i="85" s="1"/>
  <c r="K60" i="85" s="1"/>
  <c r="H60" i="85"/>
  <c r="G60" i="85"/>
  <c r="H59" i="85"/>
  <c r="I59" i="85" s="1"/>
  <c r="J59" i="85" s="1"/>
  <c r="K59" i="85" s="1"/>
  <c r="G59" i="85"/>
  <c r="H58" i="85"/>
  <c r="I58" i="85" s="1"/>
  <c r="J58" i="85" s="1"/>
  <c r="K58" i="85" s="1"/>
  <c r="G58" i="85"/>
  <c r="H57" i="85"/>
  <c r="I57" i="85" s="1"/>
  <c r="J57" i="85" s="1"/>
  <c r="K57" i="85" s="1"/>
  <c r="G57" i="85"/>
  <c r="I56" i="85"/>
  <c r="J56" i="85" s="1"/>
  <c r="K56" i="85" s="1"/>
  <c r="H56" i="85"/>
  <c r="G56" i="85"/>
  <c r="H55" i="85"/>
  <c r="I55" i="85" s="1"/>
  <c r="J55" i="85" s="1"/>
  <c r="K55" i="85" s="1"/>
  <c r="G55" i="85"/>
  <c r="H54" i="85"/>
  <c r="I54" i="85" s="1"/>
  <c r="J54" i="85" s="1"/>
  <c r="K54" i="85" s="1"/>
  <c r="G54" i="85"/>
  <c r="H53" i="85"/>
  <c r="I53" i="85" s="1"/>
  <c r="J53" i="85" s="1"/>
  <c r="K53" i="85" s="1"/>
  <c r="G53" i="85"/>
  <c r="I52" i="85"/>
  <c r="J52" i="85" s="1"/>
  <c r="K52" i="85" s="1"/>
  <c r="H52" i="85"/>
  <c r="G52" i="85"/>
  <c r="H51" i="85"/>
  <c r="I51" i="85" s="1"/>
  <c r="J51" i="85" s="1"/>
  <c r="K51" i="85" s="1"/>
  <c r="G51" i="85"/>
  <c r="H50" i="85"/>
  <c r="I50" i="85" s="1"/>
  <c r="J50" i="85" s="1"/>
  <c r="K50" i="85" s="1"/>
  <c r="G50" i="85"/>
  <c r="H49" i="85"/>
  <c r="I49" i="85" s="1"/>
  <c r="J49" i="85" s="1"/>
  <c r="K49" i="85" s="1"/>
  <c r="G49" i="85"/>
  <c r="H48" i="85"/>
  <c r="I48" i="85" s="1"/>
  <c r="J48" i="85" s="1"/>
  <c r="K48" i="85" s="1"/>
  <c r="G48" i="85"/>
  <c r="H47" i="85"/>
  <c r="I47" i="85" s="1"/>
  <c r="J47" i="85" s="1"/>
  <c r="K47" i="85" s="1"/>
  <c r="G47" i="85"/>
  <c r="I46" i="85"/>
  <c r="J46" i="85" s="1"/>
  <c r="K46" i="85" s="1"/>
  <c r="H46" i="85"/>
  <c r="G46" i="85"/>
  <c r="I45" i="85"/>
  <c r="J45" i="85" s="1"/>
  <c r="K45" i="85" s="1"/>
  <c r="H45" i="85"/>
  <c r="G45" i="85"/>
  <c r="I44" i="85"/>
  <c r="J44" i="85" s="1"/>
  <c r="K44" i="85" s="1"/>
  <c r="H44" i="85"/>
  <c r="G44" i="85"/>
  <c r="J43" i="85"/>
  <c r="K43" i="85" s="1"/>
  <c r="H43" i="85"/>
  <c r="I43" i="85" s="1"/>
  <c r="G43" i="85"/>
  <c r="H42" i="85"/>
  <c r="I42" i="85" s="1"/>
  <c r="J42" i="85" s="1"/>
  <c r="K42" i="85" s="1"/>
  <c r="G42" i="85"/>
  <c r="H41" i="85"/>
  <c r="I41" i="85" s="1"/>
  <c r="J41" i="85" s="1"/>
  <c r="K41" i="85" s="1"/>
  <c r="G41" i="85"/>
  <c r="H40" i="85"/>
  <c r="I40" i="85" s="1"/>
  <c r="J40" i="85" s="1"/>
  <c r="K40" i="85" s="1"/>
  <c r="G40" i="85"/>
  <c r="H39" i="85"/>
  <c r="I39" i="85" s="1"/>
  <c r="J39" i="85" s="1"/>
  <c r="K39" i="85" s="1"/>
  <c r="G39" i="85"/>
  <c r="H38" i="85"/>
  <c r="I38" i="85" s="1"/>
  <c r="J38" i="85" s="1"/>
  <c r="K38" i="85" s="1"/>
  <c r="G38" i="85"/>
  <c r="H37" i="85"/>
  <c r="I37" i="85" s="1"/>
  <c r="J37" i="85" s="1"/>
  <c r="K37" i="85" s="1"/>
  <c r="G37" i="85"/>
  <c r="J36" i="85"/>
  <c r="K36" i="85" s="1"/>
  <c r="I36" i="85"/>
  <c r="H36" i="85"/>
  <c r="G36" i="85"/>
  <c r="H35" i="85"/>
  <c r="I35" i="85" s="1"/>
  <c r="J35" i="85" s="1"/>
  <c r="K35" i="85" s="1"/>
  <c r="G35" i="85"/>
  <c r="K34" i="85"/>
  <c r="H34" i="85"/>
  <c r="I34" i="85" s="1"/>
  <c r="J34" i="85" s="1"/>
  <c r="G34" i="85"/>
  <c r="H33" i="85"/>
  <c r="I33" i="85" s="1"/>
  <c r="J33" i="85" s="1"/>
  <c r="K33" i="85" s="1"/>
  <c r="G33" i="85"/>
  <c r="H32" i="85"/>
  <c r="I32" i="85" s="1"/>
  <c r="J32" i="85" s="1"/>
  <c r="K32" i="85" s="1"/>
  <c r="G32" i="85"/>
  <c r="I31" i="85"/>
  <c r="J31" i="85" s="1"/>
  <c r="K31" i="85" s="1"/>
  <c r="H31" i="85"/>
  <c r="G31" i="85"/>
  <c r="H30" i="85"/>
  <c r="I30" i="85" s="1"/>
  <c r="J30" i="85" s="1"/>
  <c r="K30" i="85" s="1"/>
  <c r="G30" i="85"/>
  <c r="H29" i="85"/>
  <c r="I29" i="85" s="1"/>
  <c r="J29" i="85" s="1"/>
  <c r="K29" i="85" s="1"/>
  <c r="G29" i="85"/>
  <c r="I28" i="85"/>
  <c r="J28" i="85" s="1"/>
  <c r="K28" i="85" s="1"/>
  <c r="H28" i="85"/>
  <c r="G28" i="85"/>
  <c r="H27" i="85"/>
  <c r="I27" i="85" s="1"/>
  <c r="J27" i="85" s="1"/>
  <c r="K27" i="85" s="1"/>
  <c r="G27" i="85"/>
  <c r="H26" i="85"/>
  <c r="I26" i="85" s="1"/>
  <c r="J26" i="85" s="1"/>
  <c r="K26" i="85" s="1"/>
  <c r="G26" i="85"/>
  <c r="H25" i="85"/>
  <c r="I25" i="85" s="1"/>
  <c r="J25" i="85" s="1"/>
  <c r="K25" i="85" s="1"/>
  <c r="G25" i="85"/>
  <c r="I24" i="85"/>
  <c r="J24" i="85" s="1"/>
  <c r="K24" i="85" s="1"/>
  <c r="H24" i="85"/>
  <c r="G24" i="85"/>
  <c r="I23" i="85"/>
  <c r="J23" i="85" s="1"/>
  <c r="K23" i="85" s="1"/>
  <c r="H23" i="85"/>
  <c r="G23" i="85"/>
  <c r="H22" i="85"/>
  <c r="I22" i="85" s="1"/>
  <c r="J22" i="85" s="1"/>
  <c r="K22" i="85" s="1"/>
  <c r="G22" i="85"/>
  <c r="H21" i="85"/>
  <c r="I21" i="85" s="1"/>
  <c r="J21" i="85" s="1"/>
  <c r="K21" i="85" s="1"/>
  <c r="G21" i="85"/>
  <c r="I20" i="85"/>
  <c r="J20" i="85" s="1"/>
  <c r="K20" i="85" s="1"/>
  <c r="H20" i="85"/>
  <c r="G20" i="85"/>
  <c r="H19" i="85"/>
  <c r="I19" i="85" s="1"/>
  <c r="J19" i="85" s="1"/>
  <c r="K19" i="85" s="1"/>
  <c r="G19" i="85"/>
  <c r="H18" i="85"/>
  <c r="I18" i="85" s="1"/>
  <c r="J18" i="85" s="1"/>
  <c r="K18" i="85" s="1"/>
  <c r="G18" i="85"/>
  <c r="H17" i="85"/>
  <c r="I17" i="85" s="1"/>
  <c r="J17" i="85" s="1"/>
  <c r="K17" i="85" s="1"/>
  <c r="G17" i="85"/>
  <c r="H16" i="85"/>
  <c r="I16" i="85" s="1"/>
  <c r="J16" i="85" s="1"/>
  <c r="K16" i="85" s="1"/>
  <c r="G16" i="85"/>
  <c r="H15" i="85"/>
  <c r="I15" i="85" s="1"/>
  <c r="J15" i="85" s="1"/>
  <c r="K15" i="85" s="1"/>
  <c r="G15" i="85"/>
  <c r="H14" i="85"/>
  <c r="I14" i="85" s="1"/>
  <c r="J14" i="85" s="1"/>
  <c r="K14" i="85" s="1"/>
  <c r="G14" i="85"/>
  <c r="H13" i="85"/>
  <c r="I13" i="85" s="1"/>
  <c r="J13" i="85" s="1"/>
  <c r="K13" i="85" s="1"/>
  <c r="G13" i="85"/>
  <c r="I12" i="85"/>
  <c r="J12" i="85" s="1"/>
  <c r="K12" i="85" s="1"/>
  <c r="H12" i="85"/>
  <c r="G12" i="85"/>
  <c r="H11" i="85"/>
  <c r="I11" i="85" s="1"/>
  <c r="J11" i="85" s="1"/>
  <c r="K11" i="85" s="1"/>
  <c r="G11" i="85"/>
  <c r="H10" i="85"/>
  <c r="I10" i="85" s="1"/>
  <c r="J10" i="85" s="1"/>
  <c r="K10" i="85" s="1"/>
  <c r="G10" i="85"/>
  <c r="E10" i="85"/>
  <c r="B7" i="85"/>
  <c r="B6" i="85"/>
  <c r="H62" i="84"/>
  <c r="I62" i="84" s="1"/>
  <c r="J62" i="84" s="1"/>
  <c r="K62" i="84" s="1"/>
  <c r="G62" i="84"/>
  <c r="H61" i="84"/>
  <c r="I61" i="84" s="1"/>
  <c r="J61" i="84" s="1"/>
  <c r="K61" i="84" s="1"/>
  <c r="G61" i="84"/>
  <c r="I60" i="84"/>
  <c r="J60" i="84" s="1"/>
  <c r="K60" i="84" s="1"/>
  <c r="H60" i="84"/>
  <c r="G60" i="84"/>
  <c r="H59" i="84"/>
  <c r="I59" i="84" s="1"/>
  <c r="J59" i="84" s="1"/>
  <c r="K59" i="84" s="1"/>
  <c r="G59" i="84"/>
  <c r="H58" i="84"/>
  <c r="I58" i="84" s="1"/>
  <c r="J58" i="84" s="1"/>
  <c r="K58" i="84" s="1"/>
  <c r="G58" i="84"/>
  <c r="H57" i="84"/>
  <c r="I57" i="84" s="1"/>
  <c r="J57" i="84" s="1"/>
  <c r="K57" i="84" s="1"/>
  <c r="G57" i="84"/>
  <c r="I56" i="84"/>
  <c r="J56" i="84" s="1"/>
  <c r="K56" i="84" s="1"/>
  <c r="H56" i="84"/>
  <c r="G56" i="84"/>
  <c r="I55" i="84"/>
  <c r="J55" i="84" s="1"/>
  <c r="K55" i="84" s="1"/>
  <c r="H55" i="84"/>
  <c r="G55" i="84"/>
  <c r="H54" i="84"/>
  <c r="I54" i="84" s="1"/>
  <c r="J54" i="84" s="1"/>
  <c r="K54" i="84" s="1"/>
  <c r="G54" i="84"/>
  <c r="H53" i="84"/>
  <c r="I53" i="84" s="1"/>
  <c r="J53" i="84" s="1"/>
  <c r="K53" i="84" s="1"/>
  <c r="G53" i="84"/>
  <c r="I52" i="84"/>
  <c r="J52" i="84" s="1"/>
  <c r="K52" i="84" s="1"/>
  <c r="H52" i="84"/>
  <c r="G52" i="84"/>
  <c r="H51" i="84"/>
  <c r="I51" i="84" s="1"/>
  <c r="J51" i="84" s="1"/>
  <c r="K51" i="84" s="1"/>
  <c r="G51" i="84"/>
  <c r="H50" i="84"/>
  <c r="I50" i="84" s="1"/>
  <c r="J50" i="84" s="1"/>
  <c r="K50" i="84" s="1"/>
  <c r="G50" i="84"/>
  <c r="H49" i="84"/>
  <c r="I49" i="84" s="1"/>
  <c r="J49" i="84" s="1"/>
  <c r="K49" i="84" s="1"/>
  <c r="G49" i="84"/>
  <c r="H48" i="84"/>
  <c r="I48" i="84" s="1"/>
  <c r="J48" i="84" s="1"/>
  <c r="K48" i="84" s="1"/>
  <c r="G48" i="84"/>
  <c r="H47" i="84"/>
  <c r="I47" i="84" s="1"/>
  <c r="J47" i="84" s="1"/>
  <c r="K47" i="84" s="1"/>
  <c r="G47" i="84"/>
  <c r="K46" i="84"/>
  <c r="J46" i="84"/>
  <c r="I46" i="84"/>
  <c r="H46" i="84"/>
  <c r="G46" i="84"/>
  <c r="H45" i="84"/>
  <c r="I45" i="84" s="1"/>
  <c r="J45" i="84" s="1"/>
  <c r="K45" i="84" s="1"/>
  <c r="G45" i="84"/>
  <c r="J44" i="84"/>
  <c r="K44" i="84" s="1"/>
  <c r="I44" i="84"/>
  <c r="H44" i="84"/>
  <c r="G44" i="84"/>
  <c r="H43" i="84"/>
  <c r="I43" i="84" s="1"/>
  <c r="J43" i="84" s="1"/>
  <c r="K43" i="84" s="1"/>
  <c r="G43" i="84"/>
  <c r="K42" i="84"/>
  <c r="H42" i="84"/>
  <c r="I42" i="84" s="1"/>
  <c r="J42" i="84" s="1"/>
  <c r="G42" i="84"/>
  <c r="H41" i="84"/>
  <c r="I41" i="84" s="1"/>
  <c r="J41" i="84" s="1"/>
  <c r="K41" i="84" s="1"/>
  <c r="G41" i="84"/>
  <c r="H40" i="84"/>
  <c r="I40" i="84" s="1"/>
  <c r="J40" i="84" s="1"/>
  <c r="K40" i="84" s="1"/>
  <c r="G40" i="84"/>
  <c r="H39" i="84"/>
  <c r="I39" i="84" s="1"/>
  <c r="J39" i="84" s="1"/>
  <c r="K39" i="84" s="1"/>
  <c r="G39" i="84"/>
  <c r="H38" i="84"/>
  <c r="I38" i="84" s="1"/>
  <c r="J38" i="84" s="1"/>
  <c r="K38" i="84" s="1"/>
  <c r="G38" i="84"/>
  <c r="H37" i="84"/>
  <c r="I37" i="84" s="1"/>
  <c r="J37" i="84" s="1"/>
  <c r="K37" i="84" s="1"/>
  <c r="G37" i="84"/>
  <c r="K36" i="84"/>
  <c r="J36" i="84"/>
  <c r="I36" i="84"/>
  <c r="H36" i="84"/>
  <c r="G36" i="84"/>
  <c r="H35" i="84"/>
  <c r="I35" i="84" s="1"/>
  <c r="J35" i="84" s="1"/>
  <c r="K35" i="84" s="1"/>
  <c r="G35" i="84"/>
  <c r="K34" i="84"/>
  <c r="H34" i="84"/>
  <c r="I34" i="84" s="1"/>
  <c r="J34" i="84" s="1"/>
  <c r="G34" i="84"/>
  <c r="I33" i="84"/>
  <c r="J33" i="84" s="1"/>
  <c r="K33" i="84" s="1"/>
  <c r="H33" i="84"/>
  <c r="G33" i="84"/>
  <c r="H32" i="84"/>
  <c r="I32" i="84" s="1"/>
  <c r="J32" i="84" s="1"/>
  <c r="K32" i="84" s="1"/>
  <c r="G32" i="84"/>
  <c r="H31" i="84"/>
  <c r="I31" i="84" s="1"/>
  <c r="J31" i="84" s="1"/>
  <c r="K31" i="84" s="1"/>
  <c r="G31" i="84"/>
  <c r="H30" i="84"/>
  <c r="I30" i="84" s="1"/>
  <c r="J30" i="84" s="1"/>
  <c r="K30" i="84" s="1"/>
  <c r="G30" i="84"/>
  <c r="H29" i="84"/>
  <c r="I29" i="84" s="1"/>
  <c r="J29" i="84" s="1"/>
  <c r="K29" i="84" s="1"/>
  <c r="G29" i="84"/>
  <c r="I28" i="84"/>
  <c r="J28" i="84" s="1"/>
  <c r="K28" i="84" s="1"/>
  <c r="H28" i="84"/>
  <c r="G28" i="84"/>
  <c r="H27" i="84"/>
  <c r="I27" i="84" s="1"/>
  <c r="J27" i="84" s="1"/>
  <c r="K27" i="84" s="1"/>
  <c r="G27" i="84"/>
  <c r="H26" i="84"/>
  <c r="I26" i="84" s="1"/>
  <c r="J26" i="84" s="1"/>
  <c r="K26" i="84" s="1"/>
  <c r="G26" i="84"/>
  <c r="H25" i="84"/>
  <c r="I25" i="84" s="1"/>
  <c r="J25" i="84" s="1"/>
  <c r="K25" i="84" s="1"/>
  <c r="G25" i="84"/>
  <c r="I24" i="84"/>
  <c r="J24" i="84" s="1"/>
  <c r="K24" i="84" s="1"/>
  <c r="H24" i="84"/>
  <c r="G24" i="84"/>
  <c r="H23" i="84"/>
  <c r="I23" i="84" s="1"/>
  <c r="J23" i="84" s="1"/>
  <c r="K23" i="84" s="1"/>
  <c r="G23" i="84"/>
  <c r="H22" i="84"/>
  <c r="I22" i="84" s="1"/>
  <c r="J22" i="84" s="1"/>
  <c r="K22" i="84" s="1"/>
  <c r="G22" i="84"/>
  <c r="H21" i="84"/>
  <c r="I21" i="84" s="1"/>
  <c r="J21" i="84" s="1"/>
  <c r="K21" i="84" s="1"/>
  <c r="G21" i="84"/>
  <c r="I20" i="84"/>
  <c r="J20" i="84" s="1"/>
  <c r="K20" i="84" s="1"/>
  <c r="H20" i="84"/>
  <c r="G20" i="84"/>
  <c r="H19" i="84"/>
  <c r="I19" i="84" s="1"/>
  <c r="J19" i="84" s="1"/>
  <c r="K19" i="84" s="1"/>
  <c r="G19" i="84"/>
  <c r="H18" i="84"/>
  <c r="I18" i="84" s="1"/>
  <c r="J18" i="84" s="1"/>
  <c r="K18" i="84" s="1"/>
  <c r="G18" i="84"/>
  <c r="H17" i="84"/>
  <c r="I17" i="84" s="1"/>
  <c r="J17" i="84" s="1"/>
  <c r="K17" i="84" s="1"/>
  <c r="G17" i="84"/>
  <c r="H16" i="84"/>
  <c r="I16" i="84" s="1"/>
  <c r="J16" i="84" s="1"/>
  <c r="K16" i="84" s="1"/>
  <c r="G16" i="84"/>
  <c r="H15" i="84"/>
  <c r="I15" i="84" s="1"/>
  <c r="J15" i="84" s="1"/>
  <c r="K15" i="84" s="1"/>
  <c r="G15" i="84"/>
  <c r="H14" i="84"/>
  <c r="I14" i="84" s="1"/>
  <c r="J14" i="84" s="1"/>
  <c r="K14" i="84" s="1"/>
  <c r="G14" i="84"/>
  <c r="H13" i="84"/>
  <c r="I13" i="84" s="1"/>
  <c r="J13" i="84" s="1"/>
  <c r="K13" i="84" s="1"/>
  <c r="G13" i="84"/>
  <c r="I12" i="84"/>
  <c r="J12" i="84" s="1"/>
  <c r="K12" i="84" s="1"/>
  <c r="H12" i="84"/>
  <c r="G12" i="84"/>
  <c r="H11" i="84"/>
  <c r="I11" i="84" s="1"/>
  <c r="J11" i="84" s="1"/>
  <c r="K11" i="84" s="1"/>
  <c r="G11" i="84"/>
  <c r="H10" i="84"/>
  <c r="I10" i="84" s="1"/>
  <c r="J10" i="84" s="1"/>
  <c r="K10" i="84" s="1"/>
  <c r="G10" i="84"/>
  <c r="E10" i="84"/>
  <c r="B7" i="84"/>
  <c r="B6" i="84"/>
  <c r="H62" i="83"/>
  <c r="I62" i="83" s="1"/>
  <c r="J62" i="83" s="1"/>
  <c r="K62" i="83" s="1"/>
  <c r="G62" i="83"/>
  <c r="H61" i="83"/>
  <c r="I61" i="83" s="1"/>
  <c r="J61" i="83" s="1"/>
  <c r="K61" i="83" s="1"/>
  <c r="G61" i="83"/>
  <c r="K60" i="83"/>
  <c r="H60" i="83"/>
  <c r="I60" i="83" s="1"/>
  <c r="J60" i="83" s="1"/>
  <c r="G60" i="83"/>
  <c r="I59" i="83"/>
  <c r="J59" i="83" s="1"/>
  <c r="K59" i="83" s="1"/>
  <c r="H59" i="83"/>
  <c r="G59" i="83"/>
  <c r="H58" i="83"/>
  <c r="I58" i="83" s="1"/>
  <c r="J58" i="83" s="1"/>
  <c r="K58" i="83" s="1"/>
  <c r="G58" i="83"/>
  <c r="H57" i="83"/>
  <c r="I57" i="83" s="1"/>
  <c r="J57" i="83" s="1"/>
  <c r="K57" i="83" s="1"/>
  <c r="G57" i="83"/>
  <c r="I56" i="83"/>
  <c r="J56" i="83" s="1"/>
  <c r="K56" i="83" s="1"/>
  <c r="H56" i="83"/>
  <c r="G56" i="83"/>
  <c r="H55" i="83"/>
  <c r="I55" i="83" s="1"/>
  <c r="J55" i="83" s="1"/>
  <c r="K55" i="83" s="1"/>
  <c r="G55" i="83"/>
  <c r="H54" i="83"/>
  <c r="I54" i="83" s="1"/>
  <c r="J54" i="83" s="1"/>
  <c r="K54" i="83" s="1"/>
  <c r="G54" i="83"/>
  <c r="H53" i="83"/>
  <c r="I53" i="83" s="1"/>
  <c r="J53" i="83" s="1"/>
  <c r="K53" i="83" s="1"/>
  <c r="G53" i="83"/>
  <c r="H52" i="83"/>
  <c r="I52" i="83" s="1"/>
  <c r="J52" i="83" s="1"/>
  <c r="K52" i="83" s="1"/>
  <c r="G52" i="83"/>
  <c r="I51" i="83"/>
  <c r="J51" i="83" s="1"/>
  <c r="K51" i="83" s="1"/>
  <c r="H51" i="83"/>
  <c r="G51" i="83"/>
  <c r="H50" i="83"/>
  <c r="I50" i="83" s="1"/>
  <c r="J50" i="83" s="1"/>
  <c r="K50" i="83" s="1"/>
  <c r="G50" i="83"/>
  <c r="H49" i="83"/>
  <c r="I49" i="83" s="1"/>
  <c r="J49" i="83" s="1"/>
  <c r="K49" i="83" s="1"/>
  <c r="G49" i="83"/>
  <c r="H48" i="83"/>
  <c r="I48" i="83" s="1"/>
  <c r="J48" i="83" s="1"/>
  <c r="K48" i="83" s="1"/>
  <c r="G48" i="83"/>
  <c r="J47" i="83"/>
  <c r="K47" i="83" s="1"/>
  <c r="H47" i="83"/>
  <c r="I47" i="83" s="1"/>
  <c r="G47" i="83"/>
  <c r="I46" i="83"/>
  <c r="J46" i="83" s="1"/>
  <c r="K46" i="83" s="1"/>
  <c r="H46" i="83"/>
  <c r="G46" i="83"/>
  <c r="H45" i="83"/>
  <c r="I45" i="83" s="1"/>
  <c r="J45" i="83" s="1"/>
  <c r="K45" i="83" s="1"/>
  <c r="G45" i="83"/>
  <c r="H44" i="83"/>
  <c r="I44" i="83" s="1"/>
  <c r="J44" i="83" s="1"/>
  <c r="K44" i="83" s="1"/>
  <c r="G44" i="83"/>
  <c r="I43" i="83"/>
  <c r="J43" i="83" s="1"/>
  <c r="K43" i="83" s="1"/>
  <c r="H43" i="83"/>
  <c r="G43" i="83"/>
  <c r="H42" i="83"/>
  <c r="I42" i="83" s="1"/>
  <c r="J42" i="83" s="1"/>
  <c r="K42" i="83" s="1"/>
  <c r="G42" i="83"/>
  <c r="H41" i="83"/>
  <c r="I41" i="83" s="1"/>
  <c r="J41" i="83" s="1"/>
  <c r="K41" i="83" s="1"/>
  <c r="G41" i="83"/>
  <c r="H40" i="83"/>
  <c r="I40" i="83" s="1"/>
  <c r="J40" i="83" s="1"/>
  <c r="K40" i="83" s="1"/>
  <c r="G40" i="83"/>
  <c r="H39" i="83"/>
  <c r="I39" i="83" s="1"/>
  <c r="J39" i="83" s="1"/>
  <c r="K39" i="83" s="1"/>
  <c r="G39" i="83"/>
  <c r="H38" i="83"/>
  <c r="I38" i="83" s="1"/>
  <c r="J38" i="83" s="1"/>
  <c r="K38" i="83" s="1"/>
  <c r="G38" i="83"/>
  <c r="K37" i="83"/>
  <c r="J37" i="83"/>
  <c r="H37" i="83"/>
  <c r="I37" i="83" s="1"/>
  <c r="G37" i="83"/>
  <c r="I36" i="83"/>
  <c r="J36" i="83" s="1"/>
  <c r="K36" i="83" s="1"/>
  <c r="H36" i="83"/>
  <c r="G36" i="83"/>
  <c r="I35" i="83"/>
  <c r="J35" i="83" s="1"/>
  <c r="K35" i="83" s="1"/>
  <c r="H35" i="83"/>
  <c r="G35" i="83"/>
  <c r="J34" i="83"/>
  <c r="K34" i="83" s="1"/>
  <c r="H34" i="83"/>
  <c r="I34" i="83" s="1"/>
  <c r="G34" i="83"/>
  <c r="K33" i="83"/>
  <c r="H33" i="83"/>
  <c r="I33" i="83" s="1"/>
  <c r="J33" i="83" s="1"/>
  <c r="G33" i="83"/>
  <c r="H32" i="83"/>
  <c r="I32" i="83" s="1"/>
  <c r="J32" i="83" s="1"/>
  <c r="K32" i="83" s="1"/>
  <c r="G32" i="83"/>
  <c r="H31" i="83"/>
  <c r="I31" i="83" s="1"/>
  <c r="J31" i="83" s="1"/>
  <c r="K31" i="83" s="1"/>
  <c r="G31" i="83"/>
  <c r="H30" i="83"/>
  <c r="I30" i="83" s="1"/>
  <c r="J30" i="83" s="1"/>
  <c r="K30" i="83" s="1"/>
  <c r="G30" i="83"/>
  <c r="H29" i="83"/>
  <c r="I29" i="83" s="1"/>
  <c r="J29" i="83" s="1"/>
  <c r="K29" i="83" s="1"/>
  <c r="G29" i="83"/>
  <c r="H28" i="83"/>
  <c r="I28" i="83" s="1"/>
  <c r="J28" i="83" s="1"/>
  <c r="K28" i="83" s="1"/>
  <c r="G28" i="83"/>
  <c r="K27" i="83"/>
  <c r="I27" i="83"/>
  <c r="J27" i="83" s="1"/>
  <c r="H27" i="83"/>
  <c r="G27" i="83"/>
  <c r="H26" i="83"/>
  <c r="I26" i="83" s="1"/>
  <c r="J26" i="83" s="1"/>
  <c r="K26" i="83" s="1"/>
  <c r="G26" i="83"/>
  <c r="H25" i="83"/>
  <c r="I25" i="83" s="1"/>
  <c r="J25" i="83" s="1"/>
  <c r="K25" i="83" s="1"/>
  <c r="G25" i="83"/>
  <c r="I24" i="83"/>
  <c r="J24" i="83" s="1"/>
  <c r="K24" i="83" s="1"/>
  <c r="H24" i="83"/>
  <c r="G24" i="83"/>
  <c r="J23" i="83"/>
  <c r="K23" i="83" s="1"/>
  <c r="I23" i="83"/>
  <c r="H23" i="83"/>
  <c r="G23" i="83"/>
  <c r="H22" i="83"/>
  <c r="I22" i="83" s="1"/>
  <c r="J22" i="83" s="1"/>
  <c r="K22" i="83" s="1"/>
  <c r="G22" i="83"/>
  <c r="I21" i="83"/>
  <c r="J21" i="83" s="1"/>
  <c r="K21" i="83" s="1"/>
  <c r="H21" i="83"/>
  <c r="G21" i="83"/>
  <c r="H20" i="83"/>
  <c r="I20" i="83" s="1"/>
  <c r="J20" i="83" s="1"/>
  <c r="K20" i="83" s="1"/>
  <c r="G20" i="83"/>
  <c r="I19" i="83"/>
  <c r="J19" i="83" s="1"/>
  <c r="K19" i="83" s="1"/>
  <c r="H19" i="83"/>
  <c r="G19" i="83"/>
  <c r="H18" i="83"/>
  <c r="I18" i="83" s="1"/>
  <c r="J18" i="83" s="1"/>
  <c r="K18" i="83" s="1"/>
  <c r="G18" i="83"/>
  <c r="H17" i="83"/>
  <c r="I17" i="83" s="1"/>
  <c r="J17" i="83" s="1"/>
  <c r="K17" i="83" s="1"/>
  <c r="G17" i="83"/>
  <c r="H16" i="83"/>
  <c r="I16" i="83" s="1"/>
  <c r="J16" i="83" s="1"/>
  <c r="K16" i="83" s="1"/>
  <c r="G16" i="83"/>
  <c r="H15" i="83"/>
  <c r="I15" i="83" s="1"/>
  <c r="J15" i="83" s="1"/>
  <c r="K15" i="83" s="1"/>
  <c r="G15" i="83"/>
  <c r="H14" i="83"/>
  <c r="I14" i="83" s="1"/>
  <c r="J14" i="83" s="1"/>
  <c r="K14" i="83" s="1"/>
  <c r="G14" i="83"/>
  <c r="H13" i="83"/>
  <c r="I13" i="83" s="1"/>
  <c r="J13" i="83" s="1"/>
  <c r="K13" i="83" s="1"/>
  <c r="G13" i="83"/>
  <c r="H12" i="83"/>
  <c r="I12" i="83" s="1"/>
  <c r="J12" i="83" s="1"/>
  <c r="K12" i="83" s="1"/>
  <c r="G12" i="83"/>
  <c r="I11" i="83"/>
  <c r="J11" i="83" s="1"/>
  <c r="K11" i="83" s="1"/>
  <c r="H11" i="83"/>
  <c r="G11" i="83"/>
  <c r="H10" i="83"/>
  <c r="I10" i="83" s="1"/>
  <c r="J10" i="83" s="1"/>
  <c r="K10" i="83" s="1"/>
  <c r="G10" i="83"/>
  <c r="E10" i="83"/>
  <c r="B7" i="83"/>
  <c r="B6" i="83"/>
  <c r="H62" i="82"/>
  <c r="I62" i="82" s="1"/>
  <c r="J62" i="82" s="1"/>
  <c r="K62" i="82" s="1"/>
  <c r="G62" i="82"/>
  <c r="H61" i="82"/>
  <c r="I61" i="82" s="1"/>
  <c r="J61" i="82" s="1"/>
  <c r="K61" i="82" s="1"/>
  <c r="G61" i="82"/>
  <c r="I60" i="82"/>
  <c r="J60" i="82" s="1"/>
  <c r="K60" i="82" s="1"/>
  <c r="H60" i="82"/>
  <c r="G60" i="82"/>
  <c r="H59" i="82"/>
  <c r="I59" i="82" s="1"/>
  <c r="J59" i="82" s="1"/>
  <c r="K59" i="82" s="1"/>
  <c r="G59" i="82"/>
  <c r="I58" i="82"/>
  <c r="J58" i="82" s="1"/>
  <c r="K58" i="82" s="1"/>
  <c r="H58" i="82"/>
  <c r="G58" i="82"/>
  <c r="H57" i="82"/>
  <c r="I57" i="82" s="1"/>
  <c r="J57" i="82" s="1"/>
  <c r="K57" i="82" s="1"/>
  <c r="G57" i="82"/>
  <c r="H56" i="82"/>
  <c r="I56" i="82" s="1"/>
  <c r="J56" i="82" s="1"/>
  <c r="K56" i="82" s="1"/>
  <c r="G56" i="82"/>
  <c r="I55" i="82"/>
  <c r="J55" i="82" s="1"/>
  <c r="K55" i="82" s="1"/>
  <c r="H55" i="82"/>
  <c r="G55" i="82"/>
  <c r="H54" i="82"/>
  <c r="I54" i="82" s="1"/>
  <c r="J54" i="82" s="1"/>
  <c r="K54" i="82" s="1"/>
  <c r="G54" i="82"/>
  <c r="H53" i="82"/>
  <c r="I53" i="82" s="1"/>
  <c r="J53" i="82" s="1"/>
  <c r="K53" i="82" s="1"/>
  <c r="G53" i="82"/>
  <c r="K52" i="82"/>
  <c r="I52" i="82"/>
  <c r="J52" i="82" s="1"/>
  <c r="H52" i="82"/>
  <c r="G52" i="82"/>
  <c r="J51" i="82"/>
  <c r="K51" i="82" s="1"/>
  <c r="H51" i="82"/>
  <c r="I51" i="82" s="1"/>
  <c r="G51" i="82"/>
  <c r="I50" i="82"/>
  <c r="J50" i="82" s="1"/>
  <c r="K50" i="82" s="1"/>
  <c r="H50" i="82"/>
  <c r="G50" i="82"/>
  <c r="H49" i="82"/>
  <c r="I49" i="82" s="1"/>
  <c r="J49" i="82" s="1"/>
  <c r="K49" i="82" s="1"/>
  <c r="G49" i="82"/>
  <c r="H48" i="82"/>
  <c r="I48" i="82" s="1"/>
  <c r="J48" i="82" s="1"/>
  <c r="K48" i="82" s="1"/>
  <c r="G48" i="82"/>
  <c r="I47" i="82"/>
  <c r="J47" i="82" s="1"/>
  <c r="K47" i="82" s="1"/>
  <c r="H47" i="82"/>
  <c r="G47" i="82"/>
  <c r="I46" i="82"/>
  <c r="J46" i="82" s="1"/>
  <c r="K46" i="82" s="1"/>
  <c r="H46" i="82"/>
  <c r="G46" i="82"/>
  <c r="H45" i="82"/>
  <c r="I45" i="82" s="1"/>
  <c r="J45" i="82" s="1"/>
  <c r="K45" i="82" s="1"/>
  <c r="G45" i="82"/>
  <c r="I44" i="82"/>
  <c r="J44" i="82" s="1"/>
  <c r="K44" i="82" s="1"/>
  <c r="H44" i="82"/>
  <c r="G44" i="82"/>
  <c r="H43" i="82"/>
  <c r="I43" i="82" s="1"/>
  <c r="J43" i="82" s="1"/>
  <c r="K43" i="82" s="1"/>
  <c r="G43" i="82"/>
  <c r="I42" i="82"/>
  <c r="J42" i="82" s="1"/>
  <c r="K42" i="82" s="1"/>
  <c r="H42" i="82"/>
  <c r="G42" i="82"/>
  <c r="H41" i="82"/>
  <c r="I41" i="82" s="1"/>
  <c r="J41" i="82" s="1"/>
  <c r="K41" i="82" s="1"/>
  <c r="G41" i="82"/>
  <c r="H40" i="82"/>
  <c r="I40" i="82" s="1"/>
  <c r="J40" i="82" s="1"/>
  <c r="K40" i="82" s="1"/>
  <c r="G40" i="82"/>
  <c r="H39" i="82"/>
  <c r="I39" i="82" s="1"/>
  <c r="J39" i="82" s="1"/>
  <c r="K39" i="82" s="1"/>
  <c r="G39" i="82"/>
  <c r="H38" i="82"/>
  <c r="I38" i="82" s="1"/>
  <c r="J38" i="82" s="1"/>
  <c r="K38" i="82" s="1"/>
  <c r="G38" i="82"/>
  <c r="H37" i="82"/>
  <c r="I37" i="82" s="1"/>
  <c r="J37" i="82" s="1"/>
  <c r="K37" i="82" s="1"/>
  <c r="G37" i="82"/>
  <c r="I36" i="82"/>
  <c r="J36" i="82" s="1"/>
  <c r="K36" i="82" s="1"/>
  <c r="H36" i="82"/>
  <c r="G36" i="82"/>
  <c r="H35" i="82"/>
  <c r="I35" i="82" s="1"/>
  <c r="J35" i="82" s="1"/>
  <c r="K35" i="82" s="1"/>
  <c r="G35" i="82"/>
  <c r="I34" i="82"/>
  <c r="J34" i="82" s="1"/>
  <c r="K34" i="82" s="1"/>
  <c r="H34" i="82"/>
  <c r="G34" i="82"/>
  <c r="H33" i="82"/>
  <c r="I33" i="82" s="1"/>
  <c r="J33" i="82" s="1"/>
  <c r="K33" i="82" s="1"/>
  <c r="G33" i="82"/>
  <c r="K32" i="82"/>
  <c r="H32" i="82"/>
  <c r="I32" i="82" s="1"/>
  <c r="J32" i="82" s="1"/>
  <c r="G32" i="82"/>
  <c r="I31" i="82"/>
  <c r="J31" i="82" s="1"/>
  <c r="K31" i="82" s="1"/>
  <c r="H31" i="82"/>
  <c r="G31" i="82"/>
  <c r="H30" i="82"/>
  <c r="I30" i="82" s="1"/>
  <c r="J30" i="82" s="1"/>
  <c r="K30" i="82" s="1"/>
  <c r="G30" i="82"/>
  <c r="H29" i="82"/>
  <c r="I29" i="82" s="1"/>
  <c r="J29" i="82" s="1"/>
  <c r="K29" i="82" s="1"/>
  <c r="G29" i="82"/>
  <c r="J28" i="82"/>
  <c r="K28" i="82" s="1"/>
  <c r="I28" i="82"/>
  <c r="H28" i="82"/>
  <c r="G28" i="82"/>
  <c r="H27" i="82"/>
  <c r="I27" i="82" s="1"/>
  <c r="J27" i="82" s="1"/>
  <c r="K27" i="82" s="1"/>
  <c r="G27" i="82"/>
  <c r="I26" i="82"/>
  <c r="J26" i="82" s="1"/>
  <c r="K26" i="82" s="1"/>
  <c r="H26" i="82"/>
  <c r="G26" i="82"/>
  <c r="H25" i="82"/>
  <c r="I25" i="82" s="1"/>
  <c r="J25" i="82" s="1"/>
  <c r="K25" i="82" s="1"/>
  <c r="G25" i="82"/>
  <c r="H24" i="82"/>
  <c r="I24" i="82" s="1"/>
  <c r="J24" i="82" s="1"/>
  <c r="K24" i="82" s="1"/>
  <c r="G24" i="82"/>
  <c r="H23" i="82"/>
  <c r="I23" i="82" s="1"/>
  <c r="J23" i="82" s="1"/>
  <c r="K23" i="82" s="1"/>
  <c r="G23" i="82"/>
  <c r="J22" i="82"/>
  <c r="K22" i="82" s="1"/>
  <c r="H22" i="82"/>
  <c r="I22" i="82" s="1"/>
  <c r="G22" i="82"/>
  <c r="H21" i="82"/>
  <c r="I21" i="82" s="1"/>
  <c r="J21" i="82" s="1"/>
  <c r="K21" i="82" s="1"/>
  <c r="G21" i="82"/>
  <c r="I20" i="82"/>
  <c r="J20" i="82" s="1"/>
  <c r="K20" i="82" s="1"/>
  <c r="H20" i="82"/>
  <c r="G20" i="82"/>
  <c r="H19" i="82"/>
  <c r="I19" i="82" s="1"/>
  <c r="J19" i="82" s="1"/>
  <c r="K19" i="82" s="1"/>
  <c r="G19" i="82"/>
  <c r="I18" i="82"/>
  <c r="J18" i="82" s="1"/>
  <c r="K18" i="82" s="1"/>
  <c r="H18" i="82"/>
  <c r="G18" i="82"/>
  <c r="H17" i="82"/>
  <c r="I17" i="82" s="1"/>
  <c r="J17" i="82" s="1"/>
  <c r="K17" i="82" s="1"/>
  <c r="G17" i="82"/>
  <c r="I16" i="82"/>
  <c r="J16" i="82" s="1"/>
  <c r="K16" i="82" s="1"/>
  <c r="H16" i="82"/>
  <c r="G16" i="82"/>
  <c r="H15" i="82"/>
  <c r="I15" i="82" s="1"/>
  <c r="J15" i="82" s="1"/>
  <c r="K15" i="82" s="1"/>
  <c r="G15" i="82"/>
  <c r="I14" i="82"/>
  <c r="J14" i="82" s="1"/>
  <c r="K14" i="82" s="1"/>
  <c r="H14" i="82"/>
  <c r="G14" i="82"/>
  <c r="H13" i="82"/>
  <c r="I13" i="82" s="1"/>
  <c r="J13" i="82" s="1"/>
  <c r="K13" i="82" s="1"/>
  <c r="G13" i="82"/>
  <c r="I12" i="82"/>
  <c r="J12" i="82" s="1"/>
  <c r="K12" i="82" s="1"/>
  <c r="H12" i="82"/>
  <c r="G12" i="82"/>
  <c r="H11" i="82"/>
  <c r="I11" i="82" s="1"/>
  <c r="J11" i="82" s="1"/>
  <c r="K11" i="82" s="1"/>
  <c r="G11" i="82"/>
  <c r="I10" i="82"/>
  <c r="J10" i="82" s="1"/>
  <c r="K10" i="82" s="1"/>
  <c r="H10" i="82"/>
  <c r="G10" i="82"/>
  <c r="E10" i="82"/>
  <c r="B7" i="82"/>
  <c r="B6" i="82"/>
  <c r="H62" i="81"/>
  <c r="I62" i="81" s="1"/>
  <c r="J62" i="81" s="1"/>
  <c r="K62" i="81" s="1"/>
  <c r="G62" i="81"/>
  <c r="H61" i="81"/>
  <c r="I61" i="81" s="1"/>
  <c r="J61" i="81" s="1"/>
  <c r="K61" i="81" s="1"/>
  <c r="G61" i="81"/>
  <c r="I60" i="81"/>
  <c r="J60" i="81" s="1"/>
  <c r="K60" i="81" s="1"/>
  <c r="H60" i="81"/>
  <c r="G60" i="81"/>
  <c r="H59" i="81"/>
  <c r="I59" i="81" s="1"/>
  <c r="J59" i="81" s="1"/>
  <c r="K59" i="81" s="1"/>
  <c r="G59" i="81"/>
  <c r="H58" i="81"/>
  <c r="I58" i="81" s="1"/>
  <c r="J58" i="81" s="1"/>
  <c r="K58" i="81" s="1"/>
  <c r="G58" i="81"/>
  <c r="H57" i="81"/>
  <c r="I57" i="81" s="1"/>
  <c r="J57" i="81" s="1"/>
  <c r="K57" i="81" s="1"/>
  <c r="G57" i="81"/>
  <c r="I56" i="81"/>
  <c r="J56" i="81" s="1"/>
  <c r="K56" i="81" s="1"/>
  <c r="H56" i="81"/>
  <c r="G56" i="81"/>
  <c r="H55" i="81"/>
  <c r="I55" i="81" s="1"/>
  <c r="J55" i="81" s="1"/>
  <c r="K55" i="81" s="1"/>
  <c r="G55" i="81"/>
  <c r="J54" i="81"/>
  <c r="K54" i="81" s="1"/>
  <c r="I54" i="81"/>
  <c r="H54" i="81"/>
  <c r="G54" i="81"/>
  <c r="H53" i="81"/>
  <c r="I53" i="81" s="1"/>
  <c r="J53" i="81" s="1"/>
  <c r="K53" i="81" s="1"/>
  <c r="G53" i="81"/>
  <c r="J52" i="81"/>
  <c r="K52" i="81" s="1"/>
  <c r="I52" i="81"/>
  <c r="H52" i="81"/>
  <c r="G52" i="81"/>
  <c r="H51" i="81"/>
  <c r="I51" i="81" s="1"/>
  <c r="J51" i="81" s="1"/>
  <c r="K51" i="81" s="1"/>
  <c r="G51" i="81"/>
  <c r="H50" i="81"/>
  <c r="I50" i="81" s="1"/>
  <c r="J50" i="81" s="1"/>
  <c r="K50" i="81" s="1"/>
  <c r="G50" i="81"/>
  <c r="H49" i="81"/>
  <c r="I49" i="81" s="1"/>
  <c r="J49" i="81" s="1"/>
  <c r="K49" i="81" s="1"/>
  <c r="G49" i="81"/>
  <c r="H48" i="81"/>
  <c r="I48" i="81" s="1"/>
  <c r="J48" i="81" s="1"/>
  <c r="K48" i="81" s="1"/>
  <c r="G48" i="81"/>
  <c r="K47" i="81"/>
  <c r="J47" i="81"/>
  <c r="H47" i="81"/>
  <c r="I47" i="81" s="1"/>
  <c r="G47" i="81"/>
  <c r="I46" i="81"/>
  <c r="J46" i="81" s="1"/>
  <c r="K46" i="81" s="1"/>
  <c r="H46" i="81"/>
  <c r="G46" i="81"/>
  <c r="H45" i="81"/>
  <c r="I45" i="81" s="1"/>
  <c r="J45" i="81" s="1"/>
  <c r="K45" i="81" s="1"/>
  <c r="G45" i="81"/>
  <c r="I44" i="81"/>
  <c r="J44" i="81" s="1"/>
  <c r="K44" i="81" s="1"/>
  <c r="H44" i="81"/>
  <c r="G44" i="81"/>
  <c r="H43" i="81"/>
  <c r="I43" i="81" s="1"/>
  <c r="J43" i="81" s="1"/>
  <c r="K43" i="81" s="1"/>
  <c r="G43" i="81"/>
  <c r="H42" i="81"/>
  <c r="I42" i="81" s="1"/>
  <c r="J42" i="81" s="1"/>
  <c r="K42" i="81" s="1"/>
  <c r="G42" i="81"/>
  <c r="H41" i="81"/>
  <c r="I41" i="81" s="1"/>
  <c r="J41" i="81" s="1"/>
  <c r="K41" i="81" s="1"/>
  <c r="G41" i="81"/>
  <c r="H40" i="81"/>
  <c r="I40" i="81" s="1"/>
  <c r="J40" i="81" s="1"/>
  <c r="K40" i="81" s="1"/>
  <c r="G40" i="81"/>
  <c r="H39" i="81"/>
  <c r="I39" i="81" s="1"/>
  <c r="J39" i="81" s="1"/>
  <c r="K39" i="81" s="1"/>
  <c r="G39" i="81"/>
  <c r="K38" i="81"/>
  <c r="H38" i="81"/>
  <c r="I38" i="81" s="1"/>
  <c r="J38" i="81" s="1"/>
  <c r="G38" i="81"/>
  <c r="J37" i="81"/>
  <c r="K37" i="81" s="1"/>
  <c r="I37" i="81"/>
  <c r="H37" i="81"/>
  <c r="G37" i="81"/>
  <c r="J36" i="81"/>
  <c r="K36" i="81" s="1"/>
  <c r="I36" i="81"/>
  <c r="H36" i="81"/>
  <c r="G36" i="81"/>
  <c r="K35" i="81"/>
  <c r="J35" i="81"/>
  <c r="H35" i="81"/>
  <c r="I35" i="81" s="1"/>
  <c r="G35" i="81"/>
  <c r="K34" i="81"/>
  <c r="H34" i="81"/>
  <c r="I34" i="81" s="1"/>
  <c r="J34" i="81" s="1"/>
  <c r="G34" i="81"/>
  <c r="H33" i="81"/>
  <c r="I33" i="81" s="1"/>
  <c r="J33" i="81" s="1"/>
  <c r="K33" i="81" s="1"/>
  <c r="G33" i="81"/>
  <c r="J32" i="81"/>
  <c r="K32" i="81" s="1"/>
  <c r="I32" i="81"/>
  <c r="H32" i="81"/>
  <c r="G32" i="81"/>
  <c r="H31" i="81"/>
  <c r="I31" i="81" s="1"/>
  <c r="J31" i="81" s="1"/>
  <c r="K31" i="81" s="1"/>
  <c r="G31" i="81"/>
  <c r="I30" i="81"/>
  <c r="J30" i="81" s="1"/>
  <c r="K30" i="81" s="1"/>
  <c r="H30" i="81"/>
  <c r="G30" i="81"/>
  <c r="H29" i="81"/>
  <c r="I29" i="81" s="1"/>
  <c r="J29" i="81" s="1"/>
  <c r="K29" i="81" s="1"/>
  <c r="G29" i="81"/>
  <c r="I28" i="81"/>
  <c r="J28" i="81" s="1"/>
  <c r="K28" i="81" s="1"/>
  <c r="H28" i="81"/>
  <c r="G28" i="81"/>
  <c r="H27" i="81"/>
  <c r="I27" i="81" s="1"/>
  <c r="J27" i="81" s="1"/>
  <c r="K27" i="81" s="1"/>
  <c r="G27" i="81"/>
  <c r="H26" i="81"/>
  <c r="I26" i="81" s="1"/>
  <c r="J26" i="81" s="1"/>
  <c r="K26" i="81" s="1"/>
  <c r="G26" i="81"/>
  <c r="I25" i="81"/>
  <c r="J25" i="81" s="1"/>
  <c r="K25" i="81" s="1"/>
  <c r="H25" i="81"/>
  <c r="G25" i="81"/>
  <c r="I24" i="81"/>
  <c r="J24" i="81" s="1"/>
  <c r="K24" i="81" s="1"/>
  <c r="H24" i="81"/>
  <c r="G24" i="81"/>
  <c r="J23" i="81"/>
  <c r="K23" i="81" s="1"/>
  <c r="I23" i="81"/>
  <c r="H23" i="81"/>
  <c r="G23" i="81"/>
  <c r="H22" i="81"/>
  <c r="I22" i="81" s="1"/>
  <c r="J22" i="81" s="1"/>
  <c r="K22" i="81" s="1"/>
  <c r="G22" i="81"/>
  <c r="H21" i="81"/>
  <c r="I21" i="81" s="1"/>
  <c r="J21" i="81" s="1"/>
  <c r="K21" i="81" s="1"/>
  <c r="G21" i="81"/>
  <c r="I20" i="81"/>
  <c r="J20" i="81" s="1"/>
  <c r="K20" i="81" s="1"/>
  <c r="H20" i="81"/>
  <c r="G20" i="81"/>
  <c r="H19" i="81"/>
  <c r="I19" i="81" s="1"/>
  <c r="J19" i="81" s="1"/>
  <c r="K19" i="81" s="1"/>
  <c r="G19" i="81"/>
  <c r="K18" i="81"/>
  <c r="H18" i="81"/>
  <c r="I18" i="81" s="1"/>
  <c r="J18" i="81" s="1"/>
  <c r="G18" i="81"/>
  <c r="H17" i="81"/>
  <c r="I17" i="81" s="1"/>
  <c r="J17" i="81" s="1"/>
  <c r="K17" i="81" s="1"/>
  <c r="G17" i="81"/>
  <c r="H16" i="81"/>
  <c r="I16" i="81" s="1"/>
  <c r="J16" i="81" s="1"/>
  <c r="K16" i="81" s="1"/>
  <c r="G16" i="81"/>
  <c r="H15" i="81"/>
  <c r="I15" i="81" s="1"/>
  <c r="J15" i="81" s="1"/>
  <c r="K15" i="81" s="1"/>
  <c r="G15" i="81"/>
  <c r="H14" i="81"/>
  <c r="I14" i="81" s="1"/>
  <c r="J14" i="81" s="1"/>
  <c r="K14" i="81" s="1"/>
  <c r="G14" i="81"/>
  <c r="I13" i="81"/>
  <c r="J13" i="81" s="1"/>
  <c r="K13" i="81" s="1"/>
  <c r="H13" i="81"/>
  <c r="G13" i="81"/>
  <c r="I12" i="81"/>
  <c r="J12" i="81" s="1"/>
  <c r="K12" i="81" s="1"/>
  <c r="H12" i="81"/>
  <c r="G12" i="81"/>
  <c r="H11" i="81"/>
  <c r="I11" i="81" s="1"/>
  <c r="J11" i="81" s="1"/>
  <c r="K11" i="81" s="1"/>
  <c r="G11" i="81"/>
  <c r="K10" i="81"/>
  <c r="I10" i="81"/>
  <c r="J10" i="81" s="1"/>
  <c r="H10" i="81"/>
  <c r="G10" i="81"/>
  <c r="E10" i="81"/>
  <c r="B7" i="81"/>
  <c r="B6" i="81"/>
  <c r="H62" i="80"/>
  <c r="I62" i="80" s="1"/>
  <c r="J62" i="80" s="1"/>
  <c r="K62" i="80" s="1"/>
  <c r="G62" i="80"/>
  <c r="H61" i="80"/>
  <c r="I61" i="80" s="1"/>
  <c r="J61" i="80" s="1"/>
  <c r="K61" i="80" s="1"/>
  <c r="G61" i="80"/>
  <c r="I60" i="80"/>
  <c r="J60" i="80" s="1"/>
  <c r="K60" i="80" s="1"/>
  <c r="H60" i="80"/>
  <c r="G60" i="80"/>
  <c r="L59" i="80"/>
  <c r="J59" i="80"/>
  <c r="K59" i="80" s="1"/>
  <c r="I59" i="80"/>
  <c r="H59" i="80"/>
  <c r="G59" i="80"/>
  <c r="K58" i="80"/>
  <c r="J58" i="80"/>
  <c r="I58" i="80"/>
  <c r="H58" i="80"/>
  <c r="G58" i="80"/>
  <c r="H57" i="80"/>
  <c r="I57" i="80" s="1"/>
  <c r="J57" i="80" s="1"/>
  <c r="K57" i="80" s="1"/>
  <c r="G57" i="80"/>
  <c r="H56" i="80"/>
  <c r="I56" i="80" s="1"/>
  <c r="J56" i="80" s="1"/>
  <c r="K56" i="80" s="1"/>
  <c r="G56" i="80"/>
  <c r="H55" i="80"/>
  <c r="I55" i="80" s="1"/>
  <c r="J55" i="80" s="1"/>
  <c r="K55" i="80" s="1"/>
  <c r="G55" i="80"/>
  <c r="L55" i="80" s="1"/>
  <c r="H54" i="80"/>
  <c r="I54" i="80" s="1"/>
  <c r="J54" i="80" s="1"/>
  <c r="K54" i="80" s="1"/>
  <c r="G54" i="80"/>
  <c r="H53" i="80"/>
  <c r="I53" i="80" s="1"/>
  <c r="J53" i="80" s="1"/>
  <c r="K53" i="80" s="1"/>
  <c r="G53" i="80"/>
  <c r="I52" i="80"/>
  <c r="J52" i="80" s="1"/>
  <c r="K52" i="80" s="1"/>
  <c r="H52" i="80"/>
  <c r="G52" i="80"/>
  <c r="L51" i="80"/>
  <c r="J51" i="80"/>
  <c r="K51" i="80" s="1"/>
  <c r="I51" i="80"/>
  <c r="H51" i="80"/>
  <c r="G51" i="80"/>
  <c r="K50" i="80"/>
  <c r="J50" i="80"/>
  <c r="I50" i="80"/>
  <c r="H50" i="80"/>
  <c r="G50" i="80"/>
  <c r="H49" i="80"/>
  <c r="I49" i="80" s="1"/>
  <c r="J49" i="80" s="1"/>
  <c r="K49" i="80" s="1"/>
  <c r="G49" i="80"/>
  <c r="H48" i="80"/>
  <c r="I48" i="80" s="1"/>
  <c r="J48" i="80" s="1"/>
  <c r="K48" i="80" s="1"/>
  <c r="G48" i="80"/>
  <c r="H47" i="80"/>
  <c r="I47" i="80" s="1"/>
  <c r="J47" i="80" s="1"/>
  <c r="K47" i="80" s="1"/>
  <c r="G47" i="80"/>
  <c r="L47" i="80" s="1"/>
  <c r="H46" i="80"/>
  <c r="I46" i="80" s="1"/>
  <c r="J46" i="80" s="1"/>
  <c r="K46" i="80" s="1"/>
  <c r="G46" i="80"/>
  <c r="H45" i="80"/>
  <c r="I45" i="80" s="1"/>
  <c r="J45" i="80" s="1"/>
  <c r="K45" i="80" s="1"/>
  <c r="G45" i="80"/>
  <c r="I44" i="80"/>
  <c r="J44" i="80" s="1"/>
  <c r="K44" i="80" s="1"/>
  <c r="H44" i="80"/>
  <c r="G44" i="80"/>
  <c r="L43" i="80"/>
  <c r="J43" i="80"/>
  <c r="K43" i="80" s="1"/>
  <c r="I43" i="80"/>
  <c r="H43" i="80"/>
  <c r="G43" i="80"/>
  <c r="K42" i="80"/>
  <c r="J42" i="80"/>
  <c r="I42" i="80"/>
  <c r="H42" i="80"/>
  <c r="G42" i="80"/>
  <c r="H41" i="80"/>
  <c r="I41" i="80" s="1"/>
  <c r="J41" i="80" s="1"/>
  <c r="K41" i="80" s="1"/>
  <c r="G41" i="80"/>
  <c r="H40" i="80"/>
  <c r="I40" i="80" s="1"/>
  <c r="J40" i="80" s="1"/>
  <c r="K40" i="80" s="1"/>
  <c r="G40" i="80"/>
  <c r="H39" i="80"/>
  <c r="I39" i="80" s="1"/>
  <c r="J39" i="80" s="1"/>
  <c r="K39" i="80" s="1"/>
  <c r="G39" i="80"/>
  <c r="L39" i="80" s="1"/>
  <c r="H38" i="80"/>
  <c r="I38" i="80" s="1"/>
  <c r="J38" i="80" s="1"/>
  <c r="K38" i="80" s="1"/>
  <c r="G38" i="80"/>
  <c r="H37" i="80"/>
  <c r="I37" i="80" s="1"/>
  <c r="J37" i="80" s="1"/>
  <c r="K37" i="80" s="1"/>
  <c r="G37" i="80"/>
  <c r="I36" i="80"/>
  <c r="J36" i="80" s="1"/>
  <c r="K36" i="80" s="1"/>
  <c r="H36" i="80"/>
  <c r="G36" i="80"/>
  <c r="L35" i="80"/>
  <c r="J35" i="80"/>
  <c r="K35" i="80" s="1"/>
  <c r="I35" i="80"/>
  <c r="H35" i="80"/>
  <c r="G35" i="80"/>
  <c r="K34" i="80"/>
  <c r="J34" i="80"/>
  <c r="I34" i="80"/>
  <c r="H34" i="80"/>
  <c r="G34" i="80"/>
  <c r="H33" i="80"/>
  <c r="I33" i="80" s="1"/>
  <c r="J33" i="80" s="1"/>
  <c r="K33" i="80" s="1"/>
  <c r="G33" i="80"/>
  <c r="H32" i="80"/>
  <c r="I32" i="80" s="1"/>
  <c r="J32" i="80" s="1"/>
  <c r="K32" i="80" s="1"/>
  <c r="G32" i="80"/>
  <c r="H31" i="80"/>
  <c r="I31" i="80" s="1"/>
  <c r="J31" i="80" s="1"/>
  <c r="K31" i="80" s="1"/>
  <c r="G31" i="80"/>
  <c r="L31" i="80" s="1"/>
  <c r="H30" i="80"/>
  <c r="I30" i="80" s="1"/>
  <c r="J30" i="80" s="1"/>
  <c r="K30" i="80" s="1"/>
  <c r="G30" i="80"/>
  <c r="H29" i="80"/>
  <c r="I29" i="80" s="1"/>
  <c r="J29" i="80" s="1"/>
  <c r="K29" i="80" s="1"/>
  <c r="G29" i="80"/>
  <c r="J28" i="80"/>
  <c r="K28" i="80" s="1"/>
  <c r="I28" i="80"/>
  <c r="H28" i="80"/>
  <c r="G28" i="80"/>
  <c r="L27" i="80"/>
  <c r="J27" i="80"/>
  <c r="K27" i="80" s="1"/>
  <c r="I27" i="80"/>
  <c r="H27" i="80"/>
  <c r="G27" i="80"/>
  <c r="L26" i="80"/>
  <c r="K26" i="80"/>
  <c r="J26" i="80"/>
  <c r="I26" i="80"/>
  <c r="H26" i="80"/>
  <c r="G26" i="80"/>
  <c r="H25" i="80"/>
  <c r="I25" i="80" s="1"/>
  <c r="J25" i="80" s="1"/>
  <c r="K25" i="80" s="1"/>
  <c r="G25" i="80"/>
  <c r="L25" i="80" s="1"/>
  <c r="H24" i="80"/>
  <c r="I24" i="80" s="1"/>
  <c r="J24" i="80" s="1"/>
  <c r="K24" i="80" s="1"/>
  <c r="G24" i="80"/>
  <c r="L24" i="80" s="1"/>
  <c r="I23" i="80"/>
  <c r="J23" i="80" s="1"/>
  <c r="K23" i="80" s="1"/>
  <c r="H23" i="80"/>
  <c r="G23" i="80"/>
  <c r="H22" i="80"/>
  <c r="I22" i="80" s="1"/>
  <c r="J22" i="80" s="1"/>
  <c r="K22" i="80" s="1"/>
  <c r="G22" i="80"/>
  <c r="L22" i="80" s="1"/>
  <c r="I21" i="80"/>
  <c r="J21" i="80" s="1"/>
  <c r="K21" i="80" s="1"/>
  <c r="H21" i="80"/>
  <c r="G21" i="80"/>
  <c r="L20" i="80"/>
  <c r="I20" i="80"/>
  <c r="J20" i="80" s="1"/>
  <c r="K20" i="80" s="1"/>
  <c r="H20" i="80"/>
  <c r="G20" i="80"/>
  <c r="J19" i="80"/>
  <c r="K19" i="80" s="1"/>
  <c r="I19" i="80"/>
  <c r="H19" i="80"/>
  <c r="G19" i="80"/>
  <c r="K18" i="80"/>
  <c r="J18" i="80"/>
  <c r="I18" i="80"/>
  <c r="H18" i="80"/>
  <c r="G18" i="80"/>
  <c r="H17" i="80"/>
  <c r="I17" i="80" s="1"/>
  <c r="J17" i="80" s="1"/>
  <c r="K17" i="80" s="1"/>
  <c r="G17" i="80"/>
  <c r="L17" i="80" s="1"/>
  <c r="H16" i="80"/>
  <c r="I16" i="80" s="1"/>
  <c r="J16" i="80" s="1"/>
  <c r="K16" i="80" s="1"/>
  <c r="G16" i="80"/>
  <c r="H15" i="80"/>
  <c r="I15" i="80" s="1"/>
  <c r="J15" i="80" s="1"/>
  <c r="K15" i="80" s="1"/>
  <c r="G15" i="80"/>
  <c r="H14" i="80"/>
  <c r="I14" i="80" s="1"/>
  <c r="J14" i="80" s="1"/>
  <c r="K14" i="80" s="1"/>
  <c r="G14" i="80"/>
  <c r="L14" i="80" s="1"/>
  <c r="H13" i="80"/>
  <c r="I13" i="80" s="1"/>
  <c r="J13" i="80" s="1"/>
  <c r="K13" i="80" s="1"/>
  <c r="G13" i="80"/>
  <c r="I12" i="80"/>
  <c r="J12" i="80" s="1"/>
  <c r="K12" i="80" s="1"/>
  <c r="H12" i="80"/>
  <c r="G12" i="80"/>
  <c r="J11" i="80"/>
  <c r="K11" i="80" s="1"/>
  <c r="I11" i="80"/>
  <c r="H11" i="80"/>
  <c r="G11" i="80"/>
  <c r="K10" i="80"/>
  <c r="J10" i="80"/>
  <c r="I10" i="80"/>
  <c r="H10" i="80"/>
  <c r="G10" i="80"/>
  <c r="E10" i="80"/>
  <c r="B7" i="80"/>
  <c r="I6" i="80"/>
  <c r="L11" i="80" s="1"/>
  <c r="B6" i="80"/>
  <c r="H62" i="79"/>
  <c r="I62" i="79" s="1"/>
  <c r="J62" i="79" s="1"/>
  <c r="K62" i="79" s="1"/>
  <c r="G62" i="79"/>
  <c r="H61" i="79"/>
  <c r="I61" i="79" s="1"/>
  <c r="J61" i="79" s="1"/>
  <c r="K61" i="79" s="1"/>
  <c r="G61" i="79"/>
  <c r="I60" i="79"/>
  <c r="J60" i="79" s="1"/>
  <c r="K60" i="79" s="1"/>
  <c r="H60" i="79"/>
  <c r="G60" i="79"/>
  <c r="L59" i="79"/>
  <c r="J59" i="79"/>
  <c r="K59" i="79" s="1"/>
  <c r="I59" i="79"/>
  <c r="H59" i="79"/>
  <c r="G59" i="79"/>
  <c r="L58" i="79"/>
  <c r="H58" i="79"/>
  <c r="I58" i="79" s="1"/>
  <c r="J58" i="79" s="1"/>
  <c r="K58" i="79" s="1"/>
  <c r="G58" i="79"/>
  <c r="H57" i="79"/>
  <c r="I57" i="79" s="1"/>
  <c r="J57" i="79" s="1"/>
  <c r="K57" i="79" s="1"/>
  <c r="G57" i="79"/>
  <c r="L57" i="79" s="1"/>
  <c r="H56" i="79"/>
  <c r="I56" i="79" s="1"/>
  <c r="J56" i="79" s="1"/>
  <c r="K56" i="79" s="1"/>
  <c r="G56" i="79"/>
  <c r="H55" i="79"/>
  <c r="I55" i="79" s="1"/>
  <c r="J55" i="79" s="1"/>
  <c r="K55" i="79" s="1"/>
  <c r="G55" i="79"/>
  <c r="H54" i="79"/>
  <c r="I54" i="79" s="1"/>
  <c r="J54" i="79" s="1"/>
  <c r="K54" i="79" s="1"/>
  <c r="G54" i="79"/>
  <c r="H53" i="79"/>
  <c r="I53" i="79" s="1"/>
  <c r="J53" i="79" s="1"/>
  <c r="K53" i="79" s="1"/>
  <c r="G53" i="79"/>
  <c r="I52" i="79"/>
  <c r="J52" i="79" s="1"/>
  <c r="K52" i="79" s="1"/>
  <c r="H52" i="79"/>
  <c r="G52" i="79"/>
  <c r="J51" i="79"/>
  <c r="K51" i="79" s="1"/>
  <c r="I51" i="79"/>
  <c r="H51" i="79"/>
  <c r="G51" i="79"/>
  <c r="H50" i="79"/>
  <c r="I50" i="79" s="1"/>
  <c r="J50" i="79" s="1"/>
  <c r="K50" i="79" s="1"/>
  <c r="G50" i="79"/>
  <c r="H49" i="79"/>
  <c r="I49" i="79" s="1"/>
  <c r="J49" i="79" s="1"/>
  <c r="K49" i="79" s="1"/>
  <c r="G49" i="79"/>
  <c r="I48" i="79"/>
  <c r="J48" i="79" s="1"/>
  <c r="K48" i="79" s="1"/>
  <c r="H48" i="79"/>
  <c r="G48" i="79"/>
  <c r="H47" i="79"/>
  <c r="I47" i="79" s="1"/>
  <c r="J47" i="79" s="1"/>
  <c r="K47" i="79" s="1"/>
  <c r="G47" i="79"/>
  <c r="H46" i="79"/>
  <c r="I46" i="79" s="1"/>
  <c r="J46" i="79" s="1"/>
  <c r="K46" i="79" s="1"/>
  <c r="G46" i="79"/>
  <c r="H45" i="79"/>
  <c r="I45" i="79" s="1"/>
  <c r="J45" i="79" s="1"/>
  <c r="K45" i="79" s="1"/>
  <c r="G45" i="79"/>
  <c r="L44" i="79"/>
  <c r="I44" i="79"/>
  <c r="J44" i="79" s="1"/>
  <c r="K44" i="79" s="1"/>
  <c r="H44" i="79"/>
  <c r="G44" i="79"/>
  <c r="K43" i="79"/>
  <c r="J43" i="79"/>
  <c r="I43" i="79"/>
  <c r="H43" i="79"/>
  <c r="G43" i="79"/>
  <c r="K42" i="79"/>
  <c r="H42" i="79"/>
  <c r="I42" i="79" s="1"/>
  <c r="J42" i="79" s="1"/>
  <c r="G42" i="79"/>
  <c r="H41" i="79"/>
  <c r="I41" i="79" s="1"/>
  <c r="J41" i="79" s="1"/>
  <c r="K41" i="79" s="1"/>
  <c r="G41" i="79"/>
  <c r="L41" i="79" s="1"/>
  <c r="H40" i="79"/>
  <c r="I40" i="79" s="1"/>
  <c r="J40" i="79" s="1"/>
  <c r="K40" i="79" s="1"/>
  <c r="G40" i="79"/>
  <c r="H39" i="79"/>
  <c r="I39" i="79" s="1"/>
  <c r="J39" i="79" s="1"/>
  <c r="K39" i="79" s="1"/>
  <c r="G39" i="79"/>
  <c r="H38" i="79"/>
  <c r="I38" i="79" s="1"/>
  <c r="J38" i="79" s="1"/>
  <c r="K38" i="79" s="1"/>
  <c r="G38" i="79"/>
  <c r="H37" i="79"/>
  <c r="I37" i="79" s="1"/>
  <c r="J37" i="79" s="1"/>
  <c r="K37" i="79" s="1"/>
  <c r="G37" i="79"/>
  <c r="I36" i="79"/>
  <c r="J36" i="79" s="1"/>
  <c r="K36" i="79" s="1"/>
  <c r="H36" i="79"/>
  <c r="G36" i="79"/>
  <c r="J35" i="79"/>
  <c r="K35" i="79" s="1"/>
  <c r="I35" i="79"/>
  <c r="H35" i="79"/>
  <c r="G35" i="79"/>
  <c r="H34" i="79"/>
  <c r="I34" i="79" s="1"/>
  <c r="J34" i="79" s="1"/>
  <c r="K34" i="79" s="1"/>
  <c r="G34" i="79"/>
  <c r="H33" i="79"/>
  <c r="I33" i="79" s="1"/>
  <c r="J33" i="79" s="1"/>
  <c r="K33" i="79" s="1"/>
  <c r="G33" i="79"/>
  <c r="H32" i="79"/>
  <c r="I32" i="79" s="1"/>
  <c r="J32" i="79" s="1"/>
  <c r="K32" i="79" s="1"/>
  <c r="G32" i="79"/>
  <c r="H31" i="79"/>
  <c r="I31" i="79" s="1"/>
  <c r="J31" i="79" s="1"/>
  <c r="K31" i="79" s="1"/>
  <c r="G31" i="79"/>
  <c r="H30" i="79"/>
  <c r="I30" i="79" s="1"/>
  <c r="J30" i="79" s="1"/>
  <c r="K30" i="79" s="1"/>
  <c r="G30" i="79"/>
  <c r="L30" i="79" s="1"/>
  <c r="H29" i="79"/>
  <c r="I29" i="79" s="1"/>
  <c r="J29" i="79" s="1"/>
  <c r="K29" i="79" s="1"/>
  <c r="G29" i="79"/>
  <c r="I28" i="79"/>
  <c r="J28" i="79" s="1"/>
  <c r="K28" i="79" s="1"/>
  <c r="H28" i="79"/>
  <c r="G28" i="79"/>
  <c r="J27" i="79"/>
  <c r="K27" i="79" s="1"/>
  <c r="I27" i="79"/>
  <c r="H27" i="79"/>
  <c r="G27" i="79"/>
  <c r="H26" i="79"/>
  <c r="I26" i="79" s="1"/>
  <c r="J26" i="79" s="1"/>
  <c r="K26" i="79" s="1"/>
  <c r="G26" i="79"/>
  <c r="H25" i="79"/>
  <c r="I25" i="79" s="1"/>
  <c r="J25" i="79" s="1"/>
  <c r="K25" i="79" s="1"/>
  <c r="G25" i="79"/>
  <c r="L25" i="79" s="1"/>
  <c r="I24" i="79"/>
  <c r="J24" i="79" s="1"/>
  <c r="K24" i="79" s="1"/>
  <c r="H24" i="79"/>
  <c r="G24" i="79"/>
  <c r="H23" i="79"/>
  <c r="I23" i="79" s="1"/>
  <c r="J23" i="79" s="1"/>
  <c r="K23" i="79" s="1"/>
  <c r="G23" i="79"/>
  <c r="H22" i="79"/>
  <c r="I22" i="79" s="1"/>
  <c r="J22" i="79" s="1"/>
  <c r="K22" i="79" s="1"/>
  <c r="G22" i="79"/>
  <c r="I21" i="79"/>
  <c r="J21" i="79" s="1"/>
  <c r="K21" i="79" s="1"/>
  <c r="H21" i="79"/>
  <c r="G21" i="79"/>
  <c r="I20" i="79"/>
  <c r="J20" i="79" s="1"/>
  <c r="K20" i="79" s="1"/>
  <c r="H20" i="79"/>
  <c r="G20" i="79"/>
  <c r="J19" i="79"/>
  <c r="K19" i="79" s="1"/>
  <c r="I19" i="79"/>
  <c r="H19" i="79"/>
  <c r="G19" i="79"/>
  <c r="K18" i="79"/>
  <c r="H18" i="79"/>
  <c r="I18" i="79" s="1"/>
  <c r="J18" i="79" s="1"/>
  <c r="G18" i="79"/>
  <c r="H17" i="79"/>
  <c r="I17" i="79" s="1"/>
  <c r="J17" i="79" s="1"/>
  <c r="K17" i="79" s="1"/>
  <c r="G17" i="79"/>
  <c r="H16" i="79"/>
  <c r="I16" i="79" s="1"/>
  <c r="J16" i="79" s="1"/>
  <c r="K16" i="79" s="1"/>
  <c r="G16" i="79"/>
  <c r="I15" i="79"/>
  <c r="J15" i="79" s="1"/>
  <c r="K15" i="79" s="1"/>
  <c r="H15" i="79"/>
  <c r="G15" i="79"/>
  <c r="H14" i="79"/>
  <c r="I14" i="79" s="1"/>
  <c r="J14" i="79" s="1"/>
  <c r="K14" i="79" s="1"/>
  <c r="G14" i="79"/>
  <c r="H13" i="79"/>
  <c r="I13" i="79" s="1"/>
  <c r="J13" i="79" s="1"/>
  <c r="K13" i="79" s="1"/>
  <c r="G13" i="79"/>
  <c r="I12" i="79"/>
  <c r="J12" i="79" s="1"/>
  <c r="K12" i="79" s="1"/>
  <c r="H12" i="79"/>
  <c r="G12" i="79"/>
  <c r="J11" i="79"/>
  <c r="K11" i="79" s="1"/>
  <c r="I11" i="79"/>
  <c r="H11" i="79"/>
  <c r="G11" i="79"/>
  <c r="H10" i="79"/>
  <c r="I10" i="79" s="1"/>
  <c r="J10" i="79" s="1"/>
  <c r="K10" i="79" s="1"/>
  <c r="G10" i="79"/>
  <c r="L10" i="79" s="1"/>
  <c r="E10" i="79"/>
  <c r="B7" i="79"/>
  <c r="I6" i="79"/>
  <c r="L43" i="79" s="1"/>
  <c r="B6" i="79"/>
  <c r="I7" i="90" l="1"/>
  <c r="I6" i="90"/>
  <c r="L51" i="90" s="1"/>
  <c r="L12" i="90"/>
  <c r="L48" i="90"/>
  <c r="I7" i="89"/>
  <c r="L51" i="89"/>
  <c r="M53" i="89"/>
  <c r="I6" i="89"/>
  <c r="L39" i="89" s="1"/>
  <c r="L12" i="89"/>
  <c r="M12" i="89"/>
  <c r="M50" i="89"/>
  <c r="L48" i="89"/>
  <c r="I7" i="88"/>
  <c r="M22" i="88" s="1"/>
  <c r="L42" i="88"/>
  <c r="L15" i="88"/>
  <c r="L17" i="88"/>
  <c r="L39" i="88"/>
  <c r="L32" i="88"/>
  <c r="L22" i="88"/>
  <c r="L58" i="88"/>
  <c r="L10" i="88"/>
  <c r="I6" i="88"/>
  <c r="L40" i="88"/>
  <c r="L49" i="88"/>
  <c r="L54" i="88"/>
  <c r="L12" i="88"/>
  <c r="L30" i="88"/>
  <c r="L14" i="88"/>
  <c r="L16" i="88"/>
  <c r="L18" i="88"/>
  <c r="L27" i="88"/>
  <c r="L50" i="88"/>
  <c r="L31" i="88"/>
  <c r="L62" i="88"/>
  <c r="L11" i="88"/>
  <c r="L19" i="88"/>
  <c r="L26" i="88"/>
  <c r="L41" i="88"/>
  <c r="L59" i="88"/>
  <c r="L48" i="88"/>
  <c r="L47" i="88"/>
  <c r="L24" i="88"/>
  <c r="L56" i="88"/>
  <c r="L23" i="88"/>
  <c r="L55" i="88"/>
  <c r="L33" i="87"/>
  <c r="L25" i="87"/>
  <c r="I7" i="87"/>
  <c r="M22" i="87" s="1"/>
  <c r="I6" i="87"/>
  <c r="L49" i="87" s="1"/>
  <c r="L10" i="87"/>
  <c r="L15" i="87"/>
  <c r="L39" i="87"/>
  <c r="L54" i="87"/>
  <c r="L56" i="87"/>
  <c r="L24" i="87"/>
  <c r="L48" i="87"/>
  <c r="L55" i="87"/>
  <c r="L58" i="86"/>
  <c r="N58" i="86" s="1"/>
  <c r="E58" i="86" s="1"/>
  <c r="L49" i="86"/>
  <c r="L37" i="86"/>
  <c r="N37" i="86" s="1"/>
  <c r="E37" i="86" s="1"/>
  <c r="L12" i="86"/>
  <c r="N12" i="86" s="1"/>
  <c r="E12" i="86" s="1"/>
  <c r="L11" i="86"/>
  <c r="N11" i="86" s="1"/>
  <c r="E11" i="86" s="1"/>
  <c r="L59" i="86"/>
  <c r="N59" i="86" s="1"/>
  <c r="E59" i="86" s="1"/>
  <c r="L52" i="86"/>
  <c r="N52" i="86" s="1"/>
  <c r="E52" i="86" s="1"/>
  <c r="L51" i="86"/>
  <c r="N51" i="86" s="1"/>
  <c r="E51" i="86" s="1"/>
  <c r="L25" i="86"/>
  <c r="N25" i="86" s="1"/>
  <c r="E25" i="86" s="1"/>
  <c r="L13" i="86"/>
  <c r="L44" i="86"/>
  <c r="N44" i="86" s="1"/>
  <c r="E44" i="86" s="1"/>
  <c r="L60" i="86"/>
  <c r="L53" i="86"/>
  <c r="N53" i="86" s="1"/>
  <c r="E53" i="86" s="1"/>
  <c r="L28" i="86"/>
  <c r="L27" i="86"/>
  <c r="N27" i="86" s="1"/>
  <c r="E27" i="86" s="1"/>
  <c r="L29" i="86"/>
  <c r="N29" i="86" s="1"/>
  <c r="E29" i="86" s="1"/>
  <c r="L61" i="86"/>
  <c r="N61" i="86" s="1"/>
  <c r="E61" i="86" s="1"/>
  <c r="L43" i="86"/>
  <c r="N43" i="86" s="1"/>
  <c r="E43" i="86" s="1"/>
  <c r="L34" i="86"/>
  <c r="N34" i="86" s="1"/>
  <c r="E34" i="86" s="1"/>
  <c r="L38" i="86"/>
  <c r="N38" i="86" s="1"/>
  <c r="E38" i="86" s="1"/>
  <c r="L57" i="86"/>
  <c r="M46" i="86"/>
  <c r="M13" i="86"/>
  <c r="M28" i="86"/>
  <c r="M40" i="86"/>
  <c r="L20" i="86"/>
  <c r="N20" i="86" s="1"/>
  <c r="E20" i="86" s="1"/>
  <c r="L23" i="86"/>
  <c r="N23" i="86" s="1"/>
  <c r="E23" i="86" s="1"/>
  <c r="L32" i="86"/>
  <c r="N32" i="86" s="1"/>
  <c r="E32" i="86" s="1"/>
  <c r="M59" i="86"/>
  <c r="L10" i="86"/>
  <c r="N10" i="86" s="1"/>
  <c r="L26" i="86"/>
  <c r="N26" i="86" s="1"/>
  <c r="E26" i="86" s="1"/>
  <c r="L33" i="86"/>
  <c r="N33" i="86" s="1"/>
  <c r="E33" i="86" s="1"/>
  <c r="L47" i="86"/>
  <c r="M49" i="86"/>
  <c r="M51" i="86"/>
  <c r="L17" i="86"/>
  <c r="N17" i="86" s="1"/>
  <c r="E17" i="86" s="1"/>
  <c r="L42" i="86"/>
  <c r="N42" i="86" s="1"/>
  <c r="E42" i="86" s="1"/>
  <c r="L45" i="86"/>
  <c r="N45" i="86" s="1"/>
  <c r="E45" i="86" s="1"/>
  <c r="L19" i="86"/>
  <c r="N19" i="86" s="1"/>
  <c r="E19" i="86" s="1"/>
  <c r="M57" i="86"/>
  <c r="L18" i="86"/>
  <c r="N18" i="86" s="1"/>
  <c r="E18" i="86" s="1"/>
  <c r="L21" i="86"/>
  <c r="N21" i="86" s="1"/>
  <c r="E21" i="86" s="1"/>
  <c r="M26" i="86"/>
  <c r="L36" i="86"/>
  <c r="N36" i="86" s="1"/>
  <c r="E36" i="86" s="1"/>
  <c r="M47" i="86"/>
  <c r="L56" i="86"/>
  <c r="N56" i="86" s="1"/>
  <c r="E56" i="86" s="1"/>
  <c r="M60" i="86"/>
  <c r="M62" i="86"/>
  <c r="L31" i="86"/>
  <c r="N31" i="86" s="1"/>
  <c r="E31" i="86" s="1"/>
  <c r="L46" i="86"/>
  <c r="L40" i="86"/>
  <c r="N40" i="86" s="1"/>
  <c r="E40" i="86" s="1"/>
  <c r="L55" i="86"/>
  <c r="L62" i="86"/>
  <c r="L15" i="86"/>
  <c r="N15" i="86" s="1"/>
  <c r="E15" i="86" s="1"/>
  <c r="L30" i="86"/>
  <c r="N30" i="86" s="1"/>
  <c r="E30" i="86" s="1"/>
  <c r="L16" i="86"/>
  <c r="N16" i="86" s="1"/>
  <c r="E16" i="86" s="1"/>
  <c r="L24" i="86"/>
  <c r="N24" i="86" s="1"/>
  <c r="E24" i="86" s="1"/>
  <c r="L39" i="86"/>
  <c r="N39" i="86" s="1"/>
  <c r="E39" i="86" s="1"/>
  <c r="L54" i="86"/>
  <c r="N54" i="86" s="1"/>
  <c r="E54" i="86" s="1"/>
  <c r="M55" i="86"/>
  <c r="L14" i="86"/>
  <c r="N14" i="86" s="1"/>
  <c r="E14" i="86" s="1"/>
  <c r="L48" i="86"/>
  <c r="N48" i="86" s="1"/>
  <c r="E48" i="86" s="1"/>
  <c r="I7" i="85"/>
  <c r="M31" i="85"/>
  <c r="L49" i="85"/>
  <c r="I6" i="85"/>
  <c r="L12" i="85"/>
  <c r="L40" i="85"/>
  <c r="M12" i="85"/>
  <c r="L31" i="85"/>
  <c r="M50" i="85"/>
  <c r="L48" i="85"/>
  <c r="M59" i="84"/>
  <c r="M27" i="84"/>
  <c r="M34" i="84"/>
  <c r="M56" i="84"/>
  <c r="M13" i="84"/>
  <c r="M35" i="84"/>
  <c r="M54" i="84"/>
  <c r="M57" i="84"/>
  <c r="M38" i="84"/>
  <c r="M47" i="84"/>
  <c r="M45" i="84"/>
  <c r="M58" i="84"/>
  <c r="M55" i="84"/>
  <c r="M21" i="84"/>
  <c r="M36" i="84"/>
  <c r="M19" i="84"/>
  <c r="M40" i="84"/>
  <c r="M31" i="84"/>
  <c r="M53" i="84"/>
  <c r="L32" i="84"/>
  <c r="M41" i="84"/>
  <c r="M49" i="84"/>
  <c r="L58" i="84"/>
  <c r="N58" i="84" s="1"/>
  <c r="E58" i="84" s="1"/>
  <c r="M20" i="84"/>
  <c r="M39" i="84"/>
  <c r="I6" i="84"/>
  <c r="L10" i="84"/>
  <c r="N10" i="84" s="1"/>
  <c r="M33" i="84"/>
  <c r="M50" i="84"/>
  <c r="I7" i="84"/>
  <c r="M10" i="84"/>
  <c r="M30" i="84"/>
  <c r="M42" i="84"/>
  <c r="M44" i="84"/>
  <c r="M62" i="84"/>
  <c r="L56" i="84"/>
  <c r="N56" i="84" s="1"/>
  <c r="E56" i="84" s="1"/>
  <c r="L47" i="84"/>
  <c r="N47" i="84" s="1"/>
  <c r="E47" i="84" s="1"/>
  <c r="M38" i="83"/>
  <c r="M42" i="83"/>
  <c r="I7" i="83"/>
  <c r="M10" i="83"/>
  <c r="M36" i="83"/>
  <c r="M22" i="83"/>
  <c r="M44" i="83"/>
  <c r="M41" i="83"/>
  <c r="M51" i="83"/>
  <c r="M55" i="83"/>
  <c r="I6" i="83"/>
  <c r="M39" i="83"/>
  <c r="M14" i="83"/>
  <c r="M16" i="83"/>
  <c r="M18" i="83"/>
  <c r="M30" i="83"/>
  <c r="M40" i="83"/>
  <c r="M53" i="83"/>
  <c r="L22" i="83"/>
  <c r="N22" i="83" s="1"/>
  <c r="E22" i="83" s="1"/>
  <c r="L41" i="83"/>
  <c r="N41" i="83" s="1"/>
  <c r="E41" i="83" s="1"/>
  <c r="L49" i="83"/>
  <c r="L55" i="83"/>
  <c r="I6" i="82"/>
  <c r="I7" i="82"/>
  <c r="M57" i="82" s="1"/>
  <c r="L24" i="82"/>
  <c r="M20" i="81"/>
  <c r="M50" i="81"/>
  <c r="M35" i="81"/>
  <c r="M44" i="81"/>
  <c r="M11" i="81"/>
  <c r="M21" i="81"/>
  <c r="M42" i="81"/>
  <c r="M48" i="81"/>
  <c r="M61" i="81"/>
  <c r="M12" i="81"/>
  <c r="M19" i="81"/>
  <c r="M58" i="81"/>
  <c r="M29" i="81"/>
  <c r="M59" i="81"/>
  <c r="M23" i="81"/>
  <c r="M26" i="81"/>
  <c r="M56" i="81"/>
  <c r="M14" i="81"/>
  <c r="M33" i="81"/>
  <c r="M51" i="81"/>
  <c r="M24" i="81"/>
  <c r="M16" i="81"/>
  <c r="M43" i="81"/>
  <c r="M46" i="81"/>
  <c r="M55" i="81"/>
  <c r="M18" i="81"/>
  <c r="M54" i="81"/>
  <c r="M49" i="81"/>
  <c r="L58" i="81"/>
  <c r="N58" i="81" s="1"/>
  <c r="E58" i="81" s="1"/>
  <c r="L39" i="81"/>
  <c r="N39" i="81" s="1"/>
  <c r="E39" i="81" s="1"/>
  <c r="L48" i="81"/>
  <c r="N48" i="81" s="1"/>
  <c r="E48" i="81" s="1"/>
  <c r="I6" i="81"/>
  <c r="L30" i="81"/>
  <c r="L32" i="81"/>
  <c r="L54" i="81"/>
  <c r="N54" i="81" s="1"/>
  <c r="E54" i="81" s="1"/>
  <c r="L18" i="81"/>
  <c r="N18" i="81" s="1"/>
  <c r="E18" i="81" s="1"/>
  <c r="I7" i="81"/>
  <c r="M10" i="81"/>
  <c r="L22" i="81"/>
  <c r="M38" i="81"/>
  <c r="M52" i="81"/>
  <c r="L17" i="81"/>
  <c r="L14" i="81"/>
  <c r="L19" i="81"/>
  <c r="M39" i="81"/>
  <c r="L12" i="81"/>
  <c r="N12" i="81" s="1"/>
  <c r="E12" i="81" s="1"/>
  <c r="L15" i="81"/>
  <c r="M62" i="81"/>
  <c r="L47" i="81"/>
  <c r="L24" i="81"/>
  <c r="L56" i="81"/>
  <c r="N56" i="81" s="1"/>
  <c r="E56" i="81" s="1"/>
  <c r="L23" i="81"/>
  <c r="N23" i="81" s="1"/>
  <c r="E23" i="81" s="1"/>
  <c r="M38" i="80"/>
  <c r="M30" i="80"/>
  <c r="M52" i="80"/>
  <c r="M56" i="80"/>
  <c r="M12" i="80"/>
  <c r="M44" i="80"/>
  <c r="M48" i="80"/>
  <c r="M61" i="80"/>
  <c r="M37" i="80"/>
  <c r="M41" i="80"/>
  <c r="M15" i="80"/>
  <c r="M60" i="80"/>
  <c r="M18" i="80"/>
  <c r="M50" i="80"/>
  <c r="M10" i="80"/>
  <c r="M36" i="80"/>
  <c r="M40" i="80"/>
  <c r="M53" i="80"/>
  <c r="M57" i="80"/>
  <c r="M19" i="80"/>
  <c r="M33" i="80"/>
  <c r="M11" i="80"/>
  <c r="N11" i="80" s="1"/>
  <c r="E11" i="80" s="1"/>
  <c r="M35" i="80"/>
  <c r="N35" i="80" s="1"/>
  <c r="E35" i="80" s="1"/>
  <c r="M13" i="80"/>
  <c r="M17" i="80"/>
  <c r="N17" i="80" s="1"/>
  <c r="E17" i="80" s="1"/>
  <c r="M21" i="80"/>
  <c r="M45" i="80"/>
  <c r="M49" i="80"/>
  <c r="M59" i="80"/>
  <c r="M62" i="80"/>
  <c r="L34" i="80"/>
  <c r="L50" i="80"/>
  <c r="N50" i="80" s="1"/>
  <c r="E50" i="80" s="1"/>
  <c r="L10" i="80"/>
  <c r="L30" i="80"/>
  <c r="L32" i="80"/>
  <c r="L38" i="80"/>
  <c r="N38" i="80" s="1"/>
  <c r="E38" i="80" s="1"/>
  <c r="L40" i="80"/>
  <c r="N40" i="80" s="1"/>
  <c r="E40" i="80" s="1"/>
  <c r="L46" i="80"/>
  <c r="L48" i="80"/>
  <c r="N48" i="80" s="1"/>
  <c r="E48" i="80" s="1"/>
  <c r="L54" i="80"/>
  <c r="L56" i="80"/>
  <c r="L62" i="80"/>
  <c r="N59" i="80"/>
  <c r="E59" i="80" s="1"/>
  <c r="L60" i="80"/>
  <c r="N60" i="80" s="1"/>
  <c r="E60" i="80" s="1"/>
  <c r="L36" i="80"/>
  <c r="N36" i="80" s="1"/>
  <c r="E36" i="80" s="1"/>
  <c r="L61" i="80"/>
  <c r="L37" i="80"/>
  <c r="L29" i="80"/>
  <c r="L21" i="80"/>
  <c r="L13" i="80"/>
  <c r="L52" i="80"/>
  <c r="N52" i="80" s="1"/>
  <c r="E52" i="80" s="1"/>
  <c r="L44" i="80"/>
  <c r="N44" i="80" s="1"/>
  <c r="E44" i="80" s="1"/>
  <c r="L28" i="80"/>
  <c r="L53" i="80"/>
  <c r="L45" i="80"/>
  <c r="I7" i="80"/>
  <c r="M16" i="80" s="1"/>
  <c r="M23" i="80"/>
  <c r="M31" i="80"/>
  <c r="N31" i="80" s="1"/>
  <c r="E31" i="80" s="1"/>
  <c r="M55" i="80"/>
  <c r="N55" i="80" s="1"/>
  <c r="E55" i="80" s="1"/>
  <c r="L12" i="80"/>
  <c r="L16" i="80"/>
  <c r="N16" i="80" s="1"/>
  <c r="E16" i="80" s="1"/>
  <c r="L18" i="80"/>
  <c r="L19" i="80"/>
  <c r="L33" i="80"/>
  <c r="L41" i="80"/>
  <c r="L42" i="80"/>
  <c r="L49" i="80"/>
  <c r="N49" i="80" s="1"/>
  <c r="E49" i="80" s="1"/>
  <c r="L57" i="80"/>
  <c r="N57" i="80" s="1"/>
  <c r="E57" i="80" s="1"/>
  <c r="L58" i="80"/>
  <c r="L23" i="80"/>
  <c r="L15" i="80"/>
  <c r="M44" i="79"/>
  <c r="M26" i="79"/>
  <c r="M61" i="79"/>
  <c r="M27" i="79"/>
  <c r="I7" i="79"/>
  <c r="M25" i="79" s="1"/>
  <c r="N25" i="79" s="1"/>
  <c r="E25" i="79" s="1"/>
  <c r="M38" i="79"/>
  <c r="M53" i="79"/>
  <c r="M54" i="79"/>
  <c r="M14" i="79"/>
  <c r="M36" i="79"/>
  <c r="M55" i="79"/>
  <c r="M31" i="79"/>
  <c r="L50" i="79"/>
  <c r="M40" i="79"/>
  <c r="N44" i="79"/>
  <c r="E44" i="79" s="1"/>
  <c r="L52" i="79"/>
  <c r="L51" i="79"/>
  <c r="L36" i="79"/>
  <c r="L35" i="79"/>
  <c r="L20" i="79"/>
  <c r="L53" i="79"/>
  <c r="L37" i="79"/>
  <c r="L21" i="79"/>
  <c r="L17" i="79"/>
  <c r="L23" i="79"/>
  <c r="L28" i="79"/>
  <c r="L42" i="79"/>
  <c r="L14" i="79"/>
  <c r="L26" i="79"/>
  <c r="N26" i="79" s="1"/>
  <c r="E26" i="79" s="1"/>
  <c r="L27" i="79"/>
  <c r="L34" i="79"/>
  <c r="L47" i="79"/>
  <c r="L16" i="79"/>
  <c r="L19" i="79"/>
  <c r="L31" i="79"/>
  <c r="N31" i="79" s="1"/>
  <c r="E31" i="79" s="1"/>
  <c r="M34" i="79"/>
  <c r="L13" i="79"/>
  <c r="L49" i="79"/>
  <c r="L33" i="79"/>
  <c r="L61" i="79"/>
  <c r="L12" i="79"/>
  <c r="L18" i="79"/>
  <c r="L24" i="79"/>
  <c r="L45" i="79"/>
  <c r="L56" i="79"/>
  <c r="L62" i="79"/>
  <c r="L11" i="79"/>
  <c r="L29" i="79"/>
  <c r="L40" i="79"/>
  <c r="L46" i="79"/>
  <c r="M56" i="79"/>
  <c r="L60" i="79"/>
  <c r="L39" i="79"/>
  <c r="L55" i="79"/>
  <c r="L15" i="79"/>
  <c r="L22" i="79"/>
  <c r="L32" i="79"/>
  <c r="L38" i="79"/>
  <c r="N38" i="79" s="1"/>
  <c r="E38" i="79" s="1"/>
  <c r="L48" i="79"/>
  <c r="L54" i="79"/>
  <c r="M60" i="90" l="1"/>
  <c r="M57" i="90"/>
  <c r="M47" i="90"/>
  <c r="M27" i="90"/>
  <c r="M22" i="90"/>
  <c r="M62" i="90"/>
  <c r="L31" i="90"/>
  <c r="N31" i="90" s="1"/>
  <c r="E31" i="90" s="1"/>
  <c r="L40" i="90"/>
  <c r="L55" i="90"/>
  <c r="L41" i="90"/>
  <c r="L50" i="90"/>
  <c r="L27" i="90"/>
  <c r="N27" i="90" s="1"/>
  <c r="E27" i="90" s="1"/>
  <c r="L58" i="90"/>
  <c r="L32" i="90"/>
  <c r="N32" i="90" s="1"/>
  <c r="E32" i="90" s="1"/>
  <c r="M55" i="90"/>
  <c r="M26" i="90"/>
  <c r="M37" i="90"/>
  <c r="M42" i="90"/>
  <c r="L23" i="90"/>
  <c r="M40" i="90"/>
  <c r="L18" i="90"/>
  <c r="N18" i="90" s="1"/>
  <c r="E18" i="90" s="1"/>
  <c r="M49" i="90"/>
  <c r="M17" i="90"/>
  <c r="L42" i="90"/>
  <c r="N42" i="90" s="1"/>
  <c r="E42" i="90" s="1"/>
  <c r="M29" i="90"/>
  <c r="M34" i="90"/>
  <c r="M56" i="90"/>
  <c r="L56" i="90"/>
  <c r="N56" i="90" s="1"/>
  <c r="E56" i="90" s="1"/>
  <c r="M20" i="90"/>
  <c r="L22" i="90"/>
  <c r="N22" i="90" s="1"/>
  <c r="E22" i="90" s="1"/>
  <c r="M53" i="90"/>
  <c r="M19" i="90"/>
  <c r="M45" i="90"/>
  <c r="L24" i="90"/>
  <c r="L11" i="90"/>
  <c r="N11" i="90" s="1"/>
  <c r="E11" i="90" s="1"/>
  <c r="M18" i="90"/>
  <c r="L14" i="90"/>
  <c r="N14" i="90" s="1"/>
  <c r="E14" i="90" s="1"/>
  <c r="L54" i="90"/>
  <c r="M21" i="90"/>
  <c r="M11" i="90"/>
  <c r="M61" i="90"/>
  <c r="M32" i="90"/>
  <c r="M28" i="90"/>
  <c r="M50" i="90"/>
  <c r="M12" i="90"/>
  <c r="N12" i="90"/>
  <c r="E12" i="90" s="1"/>
  <c r="M51" i="90"/>
  <c r="N51" i="90" s="1"/>
  <c r="E51" i="90" s="1"/>
  <c r="M31" i="90"/>
  <c r="L13" i="90"/>
  <c r="L53" i="90"/>
  <c r="L52" i="90"/>
  <c r="L21" i="90"/>
  <c r="L20" i="90"/>
  <c r="N20" i="90" s="1"/>
  <c r="E20" i="90" s="1"/>
  <c r="L45" i="90"/>
  <c r="N45" i="90" s="1"/>
  <c r="E45" i="90" s="1"/>
  <c r="L44" i="90"/>
  <c r="N44" i="90" s="1"/>
  <c r="E44" i="90" s="1"/>
  <c r="L46" i="90"/>
  <c r="L43" i="90"/>
  <c r="N43" i="90" s="1"/>
  <c r="E43" i="90" s="1"/>
  <c r="L60" i="90"/>
  <c r="N60" i="90" s="1"/>
  <c r="E60" i="90" s="1"/>
  <c r="L57" i="90"/>
  <c r="N57" i="90" s="1"/>
  <c r="E57" i="90" s="1"/>
  <c r="L38" i="90"/>
  <c r="N38" i="90" s="1"/>
  <c r="E38" i="90" s="1"/>
  <c r="L34" i="90"/>
  <c r="N34" i="90" s="1"/>
  <c r="E34" i="90" s="1"/>
  <c r="L61" i="90"/>
  <c r="N61" i="90" s="1"/>
  <c r="E61" i="90" s="1"/>
  <c r="L28" i="90"/>
  <c r="L36" i="90"/>
  <c r="L35" i="90"/>
  <c r="L25" i="90"/>
  <c r="N25" i="90" s="1"/>
  <c r="E25" i="90" s="1"/>
  <c r="L37" i="90"/>
  <c r="N37" i="90" s="1"/>
  <c r="E37" i="90" s="1"/>
  <c r="L29" i="90"/>
  <c r="N29" i="90" s="1"/>
  <c r="E29" i="90" s="1"/>
  <c r="L33" i="90"/>
  <c r="N33" i="90" s="1"/>
  <c r="E33" i="90" s="1"/>
  <c r="L49" i="90"/>
  <c r="N49" i="90" s="1"/>
  <c r="E49" i="90" s="1"/>
  <c r="L17" i="90"/>
  <c r="M43" i="90"/>
  <c r="M44" i="90"/>
  <c r="M46" i="90"/>
  <c r="M59" i="90"/>
  <c r="L59" i="90"/>
  <c r="N59" i="90" s="1"/>
  <c r="E59" i="90" s="1"/>
  <c r="M52" i="90"/>
  <c r="M30" i="90"/>
  <c r="L10" i="90"/>
  <c r="M39" i="90"/>
  <c r="L15" i="90"/>
  <c r="M33" i="90"/>
  <c r="M41" i="90"/>
  <c r="M36" i="90"/>
  <c r="M48" i="90"/>
  <c r="N48" i="90" s="1"/>
  <c r="E48" i="90" s="1"/>
  <c r="M23" i="90"/>
  <c r="L26" i="90"/>
  <c r="N26" i="90" s="1"/>
  <c r="E26" i="90" s="1"/>
  <c r="M38" i="90"/>
  <c r="L19" i="90"/>
  <c r="N19" i="90" s="1"/>
  <c r="E19" i="90" s="1"/>
  <c r="L16" i="90"/>
  <c r="N16" i="90" s="1"/>
  <c r="E16" i="90" s="1"/>
  <c r="M24" i="90"/>
  <c r="M13" i="90"/>
  <c r="M35" i="90"/>
  <c r="L47" i="90"/>
  <c r="N47" i="90" s="1"/>
  <c r="E47" i="90" s="1"/>
  <c r="L62" i="90"/>
  <c r="M16" i="90"/>
  <c r="L30" i="90"/>
  <c r="M15" i="90"/>
  <c r="L39" i="90"/>
  <c r="N39" i="90" s="1"/>
  <c r="E39" i="90" s="1"/>
  <c r="M10" i="90"/>
  <c r="M58" i="90"/>
  <c r="M54" i="90"/>
  <c r="M25" i="90"/>
  <c r="M14" i="90"/>
  <c r="N48" i="89"/>
  <c r="E48" i="89" s="1"/>
  <c r="N12" i="89"/>
  <c r="E12" i="89" s="1"/>
  <c r="N51" i="89"/>
  <c r="E51" i="89" s="1"/>
  <c r="M60" i="89"/>
  <c r="M57" i="89"/>
  <c r="M58" i="89"/>
  <c r="M54" i="89"/>
  <c r="M11" i="89"/>
  <c r="M62" i="89"/>
  <c r="L31" i="89"/>
  <c r="L40" i="89"/>
  <c r="M31" i="89"/>
  <c r="M36" i="89"/>
  <c r="M47" i="89"/>
  <c r="M27" i="89"/>
  <c r="M48" i="89"/>
  <c r="L13" i="89"/>
  <c r="L53" i="89"/>
  <c r="N53" i="89" s="1"/>
  <c r="E53" i="89" s="1"/>
  <c r="L52" i="89"/>
  <c r="N52" i="89" s="1"/>
  <c r="E52" i="89" s="1"/>
  <c r="L21" i="89"/>
  <c r="L20" i="89"/>
  <c r="N20" i="89" s="1"/>
  <c r="E20" i="89" s="1"/>
  <c r="L45" i="89"/>
  <c r="N45" i="89" s="1"/>
  <c r="E45" i="89" s="1"/>
  <c r="L44" i="89"/>
  <c r="N44" i="89" s="1"/>
  <c r="E44" i="89" s="1"/>
  <c r="L46" i="89"/>
  <c r="L43" i="89"/>
  <c r="L60" i="89"/>
  <c r="L57" i="89"/>
  <c r="L38" i="89"/>
  <c r="L34" i="89"/>
  <c r="L61" i="89"/>
  <c r="N61" i="89" s="1"/>
  <c r="E61" i="89" s="1"/>
  <c r="L28" i="89"/>
  <c r="N28" i="89" s="1"/>
  <c r="E28" i="89" s="1"/>
  <c r="L36" i="89"/>
  <c r="L35" i="89"/>
  <c r="N35" i="89" s="1"/>
  <c r="E35" i="89" s="1"/>
  <c r="L25" i="89"/>
  <c r="N25" i="89" s="1"/>
  <c r="E25" i="89" s="1"/>
  <c r="L37" i="89"/>
  <c r="L29" i="89"/>
  <c r="L33" i="89"/>
  <c r="N33" i="89" s="1"/>
  <c r="E33" i="89" s="1"/>
  <c r="M59" i="89"/>
  <c r="L59" i="89"/>
  <c r="N59" i="89" s="1"/>
  <c r="E59" i="89" s="1"/>
  <c r="M52" i="89"/>
  <c r="M30" i="89"/>
  <c r="L10" i="89"/>
  <c r="L17" i="89"/>
  <c r="N17" i="89" s="1"/>
  <c r="E17" i="89" s="1"/>
  <c r="L15" i="89"/>
  <c r="N15" i="89" s="1"/>
  <c r="E15" i="89" s="1"/>
  <c r="M43" i="89"/>
  <c r="M44" i="89"/>
  <c r="M46" i="89"/>
  <c r="L55" i="89"/>
  <c r="L41" i="89"/>
  <c r="N41" i="89" s="1"/>
  <c r="E41" i="89" s="1"/>
  <c r="L50" i="89"/>
  <c r="N50" i="89" s="1"/>
  <c r="E50" i="89" s="1"/>
  <c r="L27" i="89"/>
  <c r="L22" i="89"/>
  <c r="N22" i="89" s="1"/>
  <c r="E22" i="89" s="1"/>
  <c r="L58" i="89"/>
  <c r="M55" i="89"/>
  <c r="M26" i="89"/>
  <c r="M41" i="89"/>
  <c r="M23" i="89"/>
  <c r="M42" i="89"/>
  <c r="L23" i="89"/>
  <c r="N23" i="89" s="1"/>
  <c r="E23" i="89" s="1"/>
  <c r="L26" i="89"/>
  <c r="M40" i="89"/>
  <c r="L18" i="89"/>
  <c r="N18" i="89" s="1"/>
  <c r="E18" i="89" s="1"/>
  <c r="L54" i="89"/>
  <c r="N54" i="89" s="1"/>
  <c r="E54" i="89" s="1"/>
  <c r="M49" i="89"/>
  <c r="L42" i="89"/>
  <c r="M56" i="89"/>
  <c r="M37" i="89"/>
  <c r="M33" i="89"/>
  <c r="M38" i="89"/>
  <c r="L56" i="89"/>
  <c r="N56" i="89" s="1"/>
  <c r="E56" i="89" s="1"/>
  <c r="L19" i="89"/>
  <c r="N19" i="89" s="1"/>
  <c r="E19" i="89" s="1"/>
  <c r="M20" i="89"/>
  <c r="L16" i="89"/>
  <c r="M51" i="89"/>
  <c r="L49" i="89"/>
  <c r="N49" i="89" s="1"/>
  <c r="E49" i="89" s="1"/>
  <c r="M24" i="89"/>
  <c r="M45" i="89"/>
  <c r="M34" i="89"/>
  <c r="M29" i="89"/>
  <c r="M35" i="89"/>
  <c r="L24" i="89"/>
  <c r="L11" i="89"/>
  <c r="N11" i="89" s="1"/>
  <c r="E11" i="89" s="1"/>
  <c r="M18" i="89"/>
  <c r="L14" i="89"/>
  <c r="L32" i="89"/>
  <c r="M39" i="89"/>
  <c r="N39" i="89" s="1"/>
  <c r="E39" i="89" s="1"/>
  <c r="M21" i="89"/>
  <c r="M25" i="89"/>
  <c r="M13" i="89"/>
  <c r="M19" i="89"/>
  <c r="M28" i="89"/>
  <c r="L47" i="89"/>
  <c r="L62" i="89"/>
  <c r="N62" i="89" s="1"/>
  <c r="E62" i="89" s="1"/>
  <c r="M16" i="89"/>
  <c r="L30" i="89"/>
  <c r="N30" i="89" s="1"/>
  <c r="E30" i="89" s="1"/>
  <c r="M17" i="89"/>
  <c r="M15" i="89"/>
  <c r="M10" i="89"/>
  <c r="M22" i="89"/>
  <c r="M61" i="89"/>
  <c r="M32" i="89"/>
  <c r="M14" i="89"/>
  <c r="M50" i="88"/>
  <c r="N50" i="88" s="1"/>
  <c r="E50" i="88" s="1"/>
  <c r="M52" i="88"/>
  <c r="M49" i="88"/>
  <c r="N49" i="88" s="1"/>
  <c r="E49" i="88" s="1"/>
  <c r="N17" i="88"/>
  <c r="E17" i="88" s="1"/>
  <c r="M27" i="88"/>
  <c r="N27" i="88" s="1"/>
  <c r="E27" i="88" s="1"/>
  <c r="M62" i="88"/>
  <c r="N14" i="88"/>
  <c r="E14" i="88" s="1"/>
  <c r="M16" i="88"/>
  <c r="N16" i="88" s="1"/>
  <c r="E16" i="88" s="1"/>
  <c r="M53" i="88"/>
  <c r="M46" i="88"/>
  <c r="M12" i="88"/>
  <c r="N12" i="88" s="1"/>
  <c r="E12" i="88" s="1"/>
  <c r="N15" i="88"/>
  <c r="E15" i="88" s="1"/>
  <c r="M47" i="88"/>
  <c r="N47" i="88" s="1"/>
  <c r="E47" i="88" s="1"/>
  <c r="M38" i="88"/>
  <c r="M36" i="88"/>
  <c r="N40" i="88"/>
  <c r="E40" i="88" s="1"/>
  <c r="N32" i="88"/>
  <c r="E32" i="88" s="1"/>
  <c r="M55" i="88"/>
  <c r="N55" i="88" s="1"/>
  <c r="E55" i="88" s="1"/>
  <c r="M44" i="88"/>
  <c r="M35" i="88"/>
  <c r="M23" i="88"/>
  <c r="M32" i="88"/>
  <c r="N23" i="88"/>
  <c r="E23" i="88" s="1"/>
  <c r="N26" i="88"/>
  <c r="E26" i="88" s="1"/>
  <c r="M20" i="88"/>
  <c r="N54" i="88"/>
  <c r="E54" i="88" s="1"/>
  <c r="M30" i="88"/>
  <c r="M17" i="88"/>
  <c r="M41" i="88"/>
  <c r="N41" i="88" s="1"/>
  <c r="E41" i="88" s="1"/>
  <c r="M28" i="88"/>
  <c r="M43" i="88"/>
  <c r="M25" i="88"/>
  <c r="N19" i="88"/>
  <c r="E19" i="88" s="1"/>
  <c r="M18" i="88"/>
  <c r="L13" i="88"/>
  <c r="L53" i="88"/>
  <c r="N53" i="88" s="1"/>
  <c r="E53" i="88" s="1"/>
  <c r="L52" i="88"/>
  <c r="N52" i="88" s="1"/>
  <c r="E52" i="88" s="1"/>
  <c r="L21" i="88"/>
  <c r="N21" i="88" s="1"/>
  <c r="E21" i="88" s="1"/>
  <c r="L20" i="88"/>
  <c r="N20" i="88" s="1"/>
  <c r="E20" i="88" s="1"/>
  <c r="L45" i="88"/>
  <c r="N45" i="88" s="1"/>
  <c r="E45" i="88" s="1"/>
  <c r="L44" i="88"/>
  <c r="L46" i="88"/>
  <c r="L43" i="88"/>
  <c r="L60" i="88"/>
  <c r="L57" i="88"/>
  <c r="L38" i="88"/>
  <c r="N38" i="88" s="1"/>
  <c r="E38" i="88" s="1"/>
  <c r="L34" i="88"/>
  <c r="N34" i="88" s="1"/>
  <c r="E34" i="88" s="1"/>
  <c r="L28" i="88"/>
  <c r="N28" i="88" s="1"/>
  <c r="E28" i="88" s="1"/>
  <c r="L35" i="88"/>
  <c r="N35" i="88" s="1"/>
  <c r="E35" i="88" s="1"/>
  <c r="L25" i="88"/>
  <c r="L33" i="88"/>
  <c r="L61" i="88"/>
  <c r="N61" i="88" s="1"/>
  <c r="E61" i="88" s="1"/>
  <c r="L36" i="88"/>
  <c r="N36" i="88" s="1"/>
  <c r="E36" i="88" s="1"/>
  <c r="L37" i="88"/>
  <c r="N37" i="88" s="1"/>
  <c r="E37" i="88" s="1"/>
  <c r="L29" i="88"/>
  <c r="N29" i="88" s="1"/>
  <c r="E29" i="88" s="1"/>
  <c r="L51" i="88"/>
  <c r="M24" i="88"/>
  <c r="N24" i="88" s="1"/>
  <c r="E24" i="88" s="1"/>
  <c r="M37" i="88"/>
  <c r="M14" i="88"/>
  <c r="M33" i="88"/>
  <c r="M60" i="88"/>
  <c r="M57" i="88"/>
  <c r="M48" i="88"/>
  <c r="N48" i="88" s="1"/>
  <c r="E48" i="88" s="1"/>
  <c r="M29" i="88"/>
  <c r="N31" i="88"/>
  <c r="E31" i="88" s="1"/>
  <c r="N22" i="88"/>
  <c r="E22" i="88" s="1"/>
  <c r="M58" i="88"/>
  <c r="N58" i="88" s="1"/>
  <c r="E58" i="88" s="1"/>
  <c r="M42" i="88"/>
  <c r="N42" i="88" s="1"/>
  <c r="E42" i="88" s="1"/>
  <c r="M19" i="88"/>
  <c r="N30" i="88"/>
  <c r="E30" i="88" s="1"/>
  <c r="M51" i="88"/>
  <c r="M45" i="88"/>
  <c r="M40" i="88"/>
  <c r="M39" i="88"/>
  <c r="N10" i="88"/>
  <c r="N39" i="88"/>
  <c r="E39" i="88" s="1"/>
  <c r="M21" i="88"/>
  <c r="M34" i="88"/>
  <c r="M61" i="88"/>
  <c r="M26" i="88"/>
  <c r="M11" i="88"/>
  <c r="N11" i="88" s="1"/>
  <c r="E11" i="88" s="1"/>
  <c r="N62" i="88"/>
  <c r="E62" i="88" s="1"/>
  <c r="N18" i="88"/>
  <c r="E18" i="88" s="1"/>
  <c r="M15" i="88"/>
  <c r="M31" i="88"/>
  <c r="M10" i="88"/>
  <c r="M13" i="88"/>
  <c r="M54" i="88"/>
  <c r="M56" i="88"/>
  <c r="N56" i="88" s="1"/>
  <c r="E56" i="88" s="1"/>
  <c r="M59" i="88"/>
  <c r="N59" i="88" s="1"/>
  <c r="E59" i="88" s="1"/>
  <c r="M31" i="87"/>
  <c r="M55" i="87"/>
  <c r="N55" i="87" s="1"/>
  <c r="E55" i="87" s="1"/>
  <c r="M42" i="87"/>
  <c r="M37" i="87"/>
  <c r="N56" i="87"/>
  <c r="E56" i="87" s="1"/>
  <c r="M25" i="87"/>
  <c r="M34" i="87"/>
  <c r="M21" i="87"/>
  <c r="M61" i="87"/>
  <c r="L38" i="87"/>
  <c r="N38" i="87" s="1"/>
  <c r="E38" i="87" s="1"/>
  <c r="L30" i="87"/>
  <c r="N30" i="87" s="1"/>
  <c r="E30" i="87" s="1"/>
  <c r="M43" i="87"/>
  <c r="M17" i="87"/>
  <c r="M41" i="87"/>
  <c r="M57" i="87"/>
  <c r="M50" i="87"/>
  <c r="M33" i="87"/>
  <c r="N33" i="87" s="1"/>
  <c r="E33" i="87" s="1"/>
  <c r="M16" i="87"/>
  <c r="M54" i="87"/>
  <c r="N54" i="87" s="1"/>
  <c r="E54" i="87" s="1"/>
  <c r="N39" i="87"/>
  <c r="E39" i="87" s="1"/>
  <c r="M36" i="87"/>
  <c r="M40" i="87"/>
  <c r="M23" i="87"/>
  <c r="M30" i="87"/>
  <c r="M32" i="87"/>
  <c r="M49" i="87"/>
  <c r="N49" i="87" s="1"/>
  <c r="E49" i="87" s="1"/>
  <c r="M44" i="87"/>
  <c r="M38" i="87"/>
  <c r="M46" i="87"/>
  <c r="M53" i="87"/>
  <c r="M60" i="87"/>
  <c r="N10" i="87"/>
  <c r="N25" i="87"/>
  <c r="E25" i="87" s="1"/>
  <c r="M12" i="87"/>
  <c r="M47" i="87"/>
  <c r="M45" i="87"/>
  <c r="L61" i="87"/>
  <c r="N61" i="87" s="1"/>
  <c r="E61" i="87" s="1"/>
  <c r="L53" i="87"/>
  <c r="N53" i="87" s="1"/>
  <c r="E53" i="87" s="1"/>
  <c r="L45" i="87"/>
  <c r="N45" i="87" s="1"/>
  <c r="E45" i="87" s="1"/>
  <c r="L37" i="87"/>
  <c r="N37" i="87" s="1"/>
  <c r="E37" i="87" s="1"/>
  <c r="L29" i="87"/>
  <c r="N29" i="87" s="1"/>
  <c r="E29" i="87" s="1"/>
  <c r="L60" i="87"/>
  <c r="L43" i="87"/>
  <c r="L42" i="87"/>
  <c r="L12" i="87"/>
  <c r="N12" i="87" s="1"/>
  <c r="E12" i="87" s="1"/>
  <c r="L11" i="87"/>
  <c r="N11" i="87" s="1"/>
  <c r="E11" i="87" s="1"/>
  <c r="L44" i="87"/>
  <c r="N44" i="87" s="1"/>
  <c r="E44" i="87" s="1"/>
  <c r="L13" i="87"/>
  <c r="N13" i="87" s="1"/>
  <c r="E13" i="87" s="1"/>
  <c r="L36" i="87"/>
  <c r="N36" i="87" s="1"/>
  <c r="E36" i="87" s="1"/>
  <c r="L26" i="87"/>
  <c r="L58" i="87"/>
  <c r="N58" i="87" s="1"/>
  <c r="E58" i="87" s="1"/>
  <c r="L51" i="87"/>
  <c r="L28" i="87"/>
  <c r="L21" i="87"/>
  <c r="N21" i="87" s="1"/>
  <c r="E21" i="87" s="1"/>
  <c r="L20" i="87"/>
  <c r="L19" i="87"/>
  <c r="N19" i="87" s="1"/>
  <c r="E19" i="87" s="1"/>
  <c r="L50" i="87"/>
  <c r="N50" i="87" s="1"/>
  <c r="E50" i="87" s="1"/>
  <c r="L27" i="87"/>
  <c r="L18" i="87"/>
  <c r="L59" i="87"/>
  <c r="L35" i="87"/>
  <c r="L34" i="87"/>
  <c r="L52" i="87"/>
  <c r="L57" i="87"/>
  <c r="N57" i="87" s="1"/>
  <c r="E57" i="87" s="1"/>
  <c r="M52" i="87"/>
  <c r="M58" i="87"/>
  <c r="M19" i="87"/>
  <c r="M27" i="87"/>
  <c r="M29" i="87"/>
  <c r="L31" i="87"/>
  <c r="N31" i="87" s="1"/>
  <c r="E31" i="87" s="1"/>
  <c r="L23" i="87"/>
  <c r="N23" i="87" s="1"/>
  <c r="E23" i="87" s="1"/>
  <c r="L40" i="87"/>
  <c r="N40" i="87" s="1"/>
  <c r="E40" i="87" s="1"/>
  <c r="L41" i="87"/>
  <c r="N41" i="87" s="1"/>
  <c r="E41" i="87" s="1"/>
  <c r="M48" i="87"/>
  <c r="N48" i="87" s="1"/>
  <c r="E48" i="87" s="1"/>
  <c r="L47" i="87"/>
  <c r="N47" i="87" s="1"/>
  <c r="E47" i="87" s="1"/>
  <c r="M14" i="87"/>
  <c r="L17" i="87"/>
  <c r="N17" i="87" s="1"/>
  <c r="E17" i="87" s="1"/>
  <c r="M24" i="87"/>
  <c r="N24" i="87" s="1"/>
  <c r="E24" i="87" s="1"/>
  <c r="M26" i="87"/>
  <c r="L14" i="87"/>
  <c r="N14" i="87" s="1"/>
  <c r="E14" i="87" s="1"/>
  <c r="M15" i="87"/>
  <c r="N15" i="87" s="1"/>
  <c r="E15" i="87" s="1"/>
  <c r="M39" i="87"/>
  <c r="L32" i="87"/>
  <c r="M11" i="87"/>
  <c r="M10" i="87"/>
  <c r="M51" i="87"/>
  <c r="M59" i="87"/>
  <c r="M20" i="87"/>
  <c r="L62" i="87"/>
  <c r="N62" i="87" s="1"/>
  <c r="E62" i="87" s="1"/>
  <c r="M56" i="87"/>
  <c r="L16" i="87"/>
  <c r="L46" i="87"/>
  <c r="L22" i="87"/>
  <c r="N22" i="87" s="1"/>
  <c r="E22" i="87" s="1"/>
  <c r="M62" i="87"/>
  <c r="M35" i="87"/>
  <c r="M28" i="87"/>
  <c r="M18" i="87"/>
  <c r="M13" i="87"/>
  <c r="N62" i="86"/>
  <c r="E62" i="86" s="1"/>
  <c r="N55" i="86"/>
  <c r="E55" i="86" s="1"/>
  <c r="N60" i="86"/>
  <c r="E60" i="86" s="1"/>
  <c r="N57" i="86"/>
  <c r="E57" i="86" s="1"/>
  <c r="N46" i="86"/>
  <c r="E46" i="86" s="1"/>
  <c r="N13" i="86"/>
  <c r="E13" i="86" s="1"/>
  <c r="N49" i="86"/>
  <c r="E49" i="86" s="1"/>
  <c r="N28" i="86"/>
  <c r="E28" i="86" s="1"/>
  <c r="N47" i="86"/>
  <c r="E47" i="86" s="1"/>
  <c r="N12" i="85"/>
  <c r="E12" i="85" s="1"/>
  <c r="M60" i="85"/>
  <c r="M57" i="85"/>
  <c r="M61" i="85"/>
  <c r="M26" i="85"/>
  <c r="M11" i="85"/>
  <c r="M62" i="85"/>
  <c r="N31" i="85"/>
  <c r="E31" i="85" s="1"/>
  <c r="L13" i="85"/>
  <c r="L53" i="85"/>
  <c r="N53" i="85" s="1"/>
  <c r="E53" i="85" s="1"/>
  <c r="L52" i="85"/>
  <c r="L21" i="85"/>
  <c r="L20" i="85"/>
  <c r="N20" i="85" s="1"/>
  <c r="E20" i="85" s="1"/>
  <c r="L45" i="85"/>
  <c r="L44" i="85"/>
  <c r="L46" i="85"/>
  <c r="L43" i="85"/>
  <c r="N43" i="85" s="1"/>
  <c r="E43" i="85" s="1"/>
  <c r="L60" i="85"/>
  <c r="N60" i="85" s="1"/>
  <c r="E60" i="85" s="1"/>
  <c r="L57" i="85"/>
  <c r="N57" i="85" s="1"/>
  <c r="E57" i="85" s="1"/>
  <c r="L38" i="85"/>
  <c r="N38" i="85" s="1"/>
  <c r="E38" i="85" s="1"/>
  <c r="L34" i="85"/>
  <c r="N34" i="85" s="1"/>
  <c r="E34" i="85" s="1"/>
  <c r="L61" i="85"/>
  <c r="L28" i="85"/>
  <c r="L36" i="85"/>
  <c r="L35" i="85"/>
  <c r="L25" i="85"/>
  <c r="N25" i="85" s="1"/>
  <c r="E25" i="85" s="1"/>
  <c r="L37" i="85"/>
  <c r="N37" i="85" s="1"/>
  <c r="E37" i="85" s="1"/>
  <c r="L29" i="85"/>
  <c r="L33" i="85"/>
  <c r="N33" i="85" s="1"/>
  <c r="E33" i="85" s="1"/>
  <c r="M39" i="85"/>
  <c r="L17" i="85"/>
  <c r="M58" i="85"/>
  <c r="M54" i="85"/>
  <c r="M56" i="85"/>
  <c r="M59" i="85"/>
  <c r="L59" i="85"/>
  <c r="N59" i="85" s="1"/>
  <c r="E59" i="85" s="1"/>
  <c r="M52" i="85"/>
  <c r="M30" i="85"/>
  <c r="L10" i="85"/>
  <c r="L32" i="85"/>
  <c r="L15" i="85"/>
  <c r="M47" i="85"/>
  <c r="M27" i="85"/>
  <c r="M29" i="85"/>
  <c r="M48" i="85"/>
  <c r="N48" i="85" s="1"/>
  <c r="E48" i="85" s="1"/>
  <c r="L55" i="85"/>
  <c r="L41" i="85"/>
  <c r="L50" i="85"/>
  <c r="N50" i="85" s="1"/>
  <c r="E50" i="85" s="1"/>
  <c r="L27" i="85"/>
  <c r="L58" i="85"/>
  <c r="N58" i="85" s="1"/>
  <c r="E58" i="85" s="1"/>
  <c r="M17" i="85"/>
  <c r="M55" i="85"/>
  <c r="M44" i="85"/>
  <c r="M46" i="85"/>
  <c r="M19" i="85"/>
  <c r="M42" i="85"/>
  <c r="L23" i="85"/>
  <c r="L26" i="85"/>
  <c r="M40" i="85"/>
  <c r="N40" i="85" s="1"/>
  <c r="E40" i="85" s="1"/>
  <c r="L18" i="85"/>
  <c r="N18" i="85" s="1"/>
  <c r="E18" i="85" s="1"/>
  <c r="M49" i="85"/>
  <c r="N49" i="85" s="1"/>
  <c r="E49" i="85" s="1"/>
  <c r="M15" i="85"/>
  <c r="L42" i="85"/>
  <c r="M41" i="85"/>
  <c r="M36" i="85"/>
  <c r="M45" i="85"/>
  <c r="M38" i="85"/>
  <c r="L56" i="85"/>
  <c r="N56" i="85" s="1"/>
  <c r="E56" i="85" s="1"/>
  <c r="L19" i="85"/>
  <c r="N19" i="85" s="1"/>
  <c r="E19" i="85" s="1"/>
  <c r="M20" i="85"/>
  <c r="L16" i="85"/>
  <c r="L22" i="85"/>
  <c r="M53" i="85"/>
  <c r="M24" i="85"/>
  <c r="M37" i="85"/>
  <c r="M23" i="85"/>
  <c r="M32" i="85"/>
  <c r="M35" i="85"/>
  <c r="L24" i="85"/>
  <c r="L11" i="85"/>
  <c r="M18" i="85"/>
  <c r="L14" i="85"/>
  <c r="L54" i="85"/>
  <c r="N54" i="85" s="1"/>
  <c r="E54" i="85" s="1"/>
  <c r="L51" i="85"/>
  <c r="N51" i="85" s="1"/>
  <c r="E51" i="85" s="1"/>
  <c r="M21" i="85"/>
  <c r="M34" i="85"/>
  <c r="M43" i="85"/>
  <c r="M25" i="85"/>
  <c r="M28" i="85"/>
  <c r="L47" i="85"/>
  <c r="N47" i="85" s="1"/>
  <c r="E47" i="85" s="1"/>
  <c r="L62" i="85"/>
  <c r="N62" i="85" s="1"/>
  <c r="E62" i="85" s="1"/>
  <c r="M16" i="85"/>
  <c r="L30" i="85"/>
  <c r="N30" i="85" s="1"/>
  <c r="E30" i="85" s="1"/>
  <c r="M51" i="85"/>
  <c r="L39" i="85"/>
  <c r="M10" i="85"/>
  <c r="M13" i="85"/>
  <c r="M33" i="85"/>
  <c r="M22" i="85"/>
  <c r="M14" i="85"/>
  <c r="L13" i="84"/>
  <c r="N13" i="84" s="1"/>
  <c r="E13" i="84" s="1"/>
  <c r="L44" i="84"/>
  <c r="N44" i="84" s="1"/>
  <c r="E44" i="84" s="1"/>
  <c r="L46" i="84"/>
  <c r="N46" i="84" s="1"/>
  <c r="E46" i="84" s="1"/>
  <c r="L43" i="84"/>
  <c r="N43" i="84" s="1"/>
  <c r="E43" i="84" s="1"/>
  <c r="L53" i="84"/>
  <c r="N53" i="84" s="1"/>
  <c r="E53" i="84" s="1"/>
  <c r="L52" i="84"/>
  <c r="N52" i="84" s="1"/>
  <c r="E52" i="84" s="1"/>
  <c r="L21" i="84"/>
  <c r="N21" i="84" s="1"/>
  <c r="E21" i="84" s="1"/>
  <c r="L20" i="84"/>
  <c r="N20" i="84" s="1"/>
  <c r="E20" i="84" s="1"/>
  <c r="L45" i="84"/>
  <c r="N45" i="84" s="1"/>
  <c r="E45" i="84" s="1"/>
  <c r="L28" i="84"/>
  <c r="L25" i="84"/>
  <c r="L37" i="84"/>
  <c r="L34" i="84"/>
  <c r="N34" i="84" s="1"/>
  <c r="E34" i="84" s="1"/>
  <c r="L61" i="84"/>
  <c r="L29" i="84"/>
  <c r="L38" i="84"/>
  <c r="N38" i="84" s="1"/>
  <c r="E38" i="84" s="1"/>
  <c r="L35" i="84"/>
  <c r="N35" i="84" s="1"/>
  <c r="E35" i="84" s="1"/>
  <c r="L57" i="84"/>
  <c r="N57" i="84" s="1"/>
  <c r="E57" i="84" s="1"/>
  <c r="L36" i="84"/>
  <c r="N36" i="84" s="1"/>
  <c r="E36" i="84" s="1"/>
  <c r="L33" i="84"/>
  <c r="N33" i="84" s="1"/>
  <c r="E33" i="84" s="1"/>
  <c r="L60" i="84"/>
  <c r="L42" i="84"/>
  <c r="N42" i="84" s="1"/>
  <c r="E42" i="84" s="1"/>
  <c r="L22" i="84"/>
  <c r="N22" i="84" s="1"/>
  <c r="E22" i="84" s="1"/>
  <c r="L27" i="84"/>
  <c r="N27" i="84" s="1"/>
  <c r="E27" i="84" s="1"/>
  <c r="L39" i="84"/>
  <c r="N39" i="84" s="1"/>
  <c r="E39" i="84" s="1"/>
  <c r="L30" i="84"/>
  <c r="N30" i="84" s="1"/>
  <c r="E30" i="84" s="1"/>
  <c r="L54" i="84"/>
  <c r="N54" i="84" s="1"/>
  <c r="E54" i="84" s="1"/>
  <c r="L26" i="84"/>
  <c r="L15" i="84"/>
  <c r="M14" i="84"/>
  <c r="M25" i="84"/>
  <c r="M60" i="84"/>
  <c r="M48" i="84"/>
  <c r="M28" i="84"/>
  <c r="M18" i="84"/>
  <c r="L18" i="84"/>
  <c r="N18" i="84" s="1"/>
  <c r="E18" i="84" s="1"/>
  <c r="M51" i="84"/>
  <c r="M17" i="84"/>
  <c r="L11" i="84"/>
  <c r="N11" i="84" s="1"/>
  <c r="E11" i="84" s="1"/>
  <c r="M29" i="84"/>
  <c r="M32" i="84"/>
  <c r="N32" i="84" s="1"/>
  <c r="E32" i="84" s="1"/>
  <c r="M43" i="84"/>
  <c r="L55" i="84"/>
  <c r="N55" i="84" s="1"/>
  <c r="E55" i="84" s="1"/>
  <c r="M52" i="84"/>
  <c r="L17" i="84"/>
  <c r="M16" i="84"/>
  <c r="L16" i="84"/>
  <c r="N16" i="84" s="1"/>
  <c r="E16" i="84" s="1"/>
  <c r="L49" i="84"/>
  <c r="N49" i="84" s="1"/>
  <c r="E49" i="84" s="1"/>
  <c r="M15" i="84"/>
  <c r="M46" i="84"/>
  <c r="M22" i="84"/>
  <c r="M37" i="84"/>
  <c r="M23" i="84"/>
  <c r="L31" i="84"/>
  <c r="N31" i="84" s="1"/>
  <c r="E31" i="84" s="1"/>
  <c r="L24" i="84"/>
  <c r="N24" i="84" s="1"/>
  <c r="E24" i="84" s="1"/>
  <c r="L19" i="84"/>
  <c r="N19" i="84" s="1"/>
  <c r="E19" i="84" s="1"/>
  <c r="L51" i="84"/>
  <c r="L48" i="84"/>
  <c r="L62" i="84"/>
  <c r="N62" i="84" s="1"/>
  <c r="E62" i="84" s="1"/>
  <c r="L12" i="84"/>
  <c r="L23" i="84"/>
  <c r="N23" i="84" s="1"/>
  <c r="E23" i="84" s="1"/>
  <c r="L50" i="84"/>
  <c r="N50" i="84" s="1"/>
  <c r="E50" i="84" s="1"/>
  <c r="L59" i="84"/>
  <c r="N59" i="84" s="1"/>
  <c r="E59" i="84" s="1"/>
  <c r="M12" i="84"/>
  <c r="L14" i="84"/>
  <c r="L41" i="84"/>
  <c r="N41" i="84" s="1"/>
  <c r="E41" i="84" s="1"/>
  <c r="M11" i="84"/>
  <c r="L40" i="84"/>
  <c r="N40" i="84" s="1"/>
  <c r="E40" i="84" s="1"/>
  <c r="M61" i="84"/>
  <c r="M24" i="84"/>
  <c r="M26" i="84"/>
  <c r="N55" i="83"/>
  <c r="E55" i="83" s="1"/>
  <c r="L52" i="83"/>
  <c r="L51" i="83"/>
  <c r="N51" i="83" s="1"/>
  <c r="E51" i="83" s="1"/>
  <c r="L20" i="83"/>
  <c r="L12" i="83"/>
  <c r="L44" i="83"/>
  <c r="N44" i="83" s="1"/>
  <c r="E44" i="83" s="1"/>
  <c r="L43" i="83"/>
  <c r="N43" i="83" s="1"/>
  <c r="E43" i="83" s="1"/>
  <c r="L45" i="83"/>
  <c r="L57" i="83"/>
  <c r="N57" i="83" s="1"/>
  <c r="E57" i="83" s="1"/>
  <c r="L34" i="83"/>
  <c r="L37" i="83"/>
  <c r="L33" i="83"/>
  <c r="L26" i="83"/>
  <c r="L35" i="83"/>
  <c r="N35" i="83" s="1"/>
  <c r="E35" i="83" s="1"/>
  <c r="L28" i="83"/>
  <c r="N28" i="83" s="1"/>
  <c r="E28" i="83" s="1"/>
  <c r="L24" i="83"/>
  <c r="N24" i="83" s="1"/>
  <c r="E24" i="83" s="1"/>
  <c r="L61" i="83"/>
  <c r="N61" i="83" s="1"/>
  <c r="E61" i="83" s="1"/>
  <c r="L58" i="83"/>
  <c r="L36" i="83"/>
  <c r="N36" i="83" s="1"/>
  <c r="E36" i="83" s="1"/>
  <c r="L59" i="83"/>
  <c r="L56" i="83"/>
  <c r="L25" i="83"/>
  <c r="L60" i="83"/>
  <c r="L27" i="83"/>
  <c r="L32" i="83"/>
  <c r="N32" i="83" s="1"/>
  <c r="E32" i="83" s="1"/>
  <c r="L23" i="83"/>
  <c r="L31" i="83"/>
  <c r="L62" i="83"/>
  <c r="L11" i="83"/>
  <c r="N11" i="83" s="1"/>
  <c r="E11" i="83" s="1"/>
  <c r="L10" i="83"/>
  <c r="N10" i="83" s="1"/>
  <c r="M60" i="83"/>
  <c r="M27" i="83"/>
  <c r="M26" i="83"/>
  <c r="M57" i="83"/>
  <c r="M47" i="83"/>
  <c r="M13" i="83"/>
  <c r="M20" i="83"/>
  <c r="L47" i="83"/>
  <c r="N47" i="83" s="1"/>
  <c r="E47" i="83" s="1"/>
  <c r="M17" i="83"/>
  <c r="L21" i="83"/>
  <c r="N21" i="83" s="1"/>
  <c r="E21" i="83" s="1"/>
  <c r="M50" i="83"/>
  <c r="L48" i="83"/>
  <c r="M49" i="83"/>
  <c r="M32" i="83"/>
  <c r="M54" i="83"/>
  <c r="M56" i="83"/>
  <c r="M48" i="83"/>
  <c r="L46" i="83"/>
  <c r="N46" i="83" s="1"/>
  <c r="E46" i="83" s="1"/>
  <c r="M15" i="83"/>
  <c r="L19" i="83"/>
  <c r="L40" i="83"/>
  <c r="N40" i="83" s="1"/>
  <c r="E40" i="83" s="1"/>
  <c r="L42" i="83"/>
  <c r="N42" i="83" s="1"/>
  <c r="E42" i="83" s="1"/>
  <c r="M43" i="83"/>
  <c r="M28" i="83"/>
  <c r="M34" i="83"/>
  <c r="M33" i="83"/>
  <c r="M45" i="83"/>
  <c r="L38" i="83"/>
  <c r="N38" i="83" s="1"/>
  <c r="E38" i="83" s="1"/>
  <c r="M11" i="83"/>
  <c r="L17" i="83"/>
  <c r="L30" i="83"/>
  <c r="N30" i="83" s="1"/>
  <c r="E30" i="83" s="1"/>
  <c r="L18" i="83"/>
  <c r="N18" i="83" s="1"/>
  <c r="E18" i="83" s="1"/>
  <c r="L39" i="83"/>
  <c r="N39" i="83" s="1"/>
  <c r="E39" i="83" s="1"/>
  <c r="M25" i="83"/>
  <c r="M31" i="83"/>
  <c r="M23" i="83"/>
  <c r="M35" i="83"/>
  <c r="M62" i="83"/>
  <c r="L14" i="83"/>
  <c r="N14" i="83" s="1"/>
  <c r="E14" i="83" s="1"/>
  <c r="L15" i="83"/>
  <c r="M61" i="83"/>
  <c r="L16" i="83"/>
  <c r="N16" i="83" s="1"/>
  <c r="E16" i="83" s="1"/>
  <c r="M37" i="83"/>
  <c r="M19" i="83"/>
  <c r="M24" i="83"/>
  <c r="M59" i="83"/>
  <c r="L29" i="83"/>
  <c r="N49" i="83"/>
  <c r="E49" i="83" s="1"/>
  <c r="L53" i="83"/>
  <c r="N53" i="83" s="1"/>
  <c r="E53" i="83" s="1"/>
  <c r="M29" i="83"/>
  <c r="L13" i="83"/>
  <c r="N13" i="83" s="1"/>
  <c r="E13" i="83" s="1"/>
  <c r="L50" i="83"/>
  <c r="L54" i="83"/>
  <c r="M21" i="83"/>
  <c r="M58" i="83"/>
  <c r="M46" i="83"/>
  <c r="M52" i="83"/>
  <c r="M12" i="83"/>
  <c r="L61" i="82"/>
  <c r="L53" i="82"/>
  <c r="L45" i="82"/>
  <c r="N45" i="82" s="1"/>
  <c r="E45" i="82" s="1"/>
  <c r="L37" i="82"/>
  <c r="N37" i="82" s="1"/>
  <c r="E37" i="82" s="1"/>
  <c r="L29" i="82"/>
  <c r="L21" i="82"/>
  <c r="N21" i="82" s="1"/>
  <c r="E21" i="82" s="1"/>
  <c r="L59" i="82"/>
  <c r="N59" i="82" s="1"/>
  <c r="E59" i="82" s="1"/>
  <c r="L43" i="82"/>
  <c r="L19" i="82"/>
  <c r="L52" i="82"/>
  <c r="L31" i="82"/>
  <c r="N31" i="82" s="1"/>
  <c r="E31" i="82" s="1"/>
  <c r="L27" i="82"/>
  <c r="L58" i="82"/>
  <c r="N58" i="82" s="1"/>
  <c r="E58" i="82" s="1"/>
  <c r="L60" i="82"/>
  <c r="N60" i="82" s="1"/>
  <c r="E60" i="82" s="1"/>
  <c r="L34" i="82"/>
  <c r="N34" i="82" s="1"/>
  <c r="E34" i="82" s="1"/>
  <c r="L35" i="82"/>
  <c r="L13" i="82"/>
  <c r="L12" i="82"/>
  <c r="L11" i="82"/>
  <c r="L50" i="82"/>
  <c r="L36" i="82"/>
  <c r="N36" i="82" s="1"/>
  <c r="E36" i="82" s="1"/>
  <c r="L51" i="82"/>
  <c r="N51" i="82" s="1"/>
  <c r="E51" i="82" s="1"/>
  <c r="L26" i="82"/>
  <c r="N26" i="82" s="1"/>
  <c r="E26" i="82" s="1"/>
  <c r="L25" i="82"/>
  <c r="L15" i="82"/>
  <c r="N15" i="82" s="1"/>
  <c r="E15" i="82" s="1"/>
  <c r="L41" i="82"/>
  <c r="L57" i="82"/>
  <c r="N57" i="82" s="1"/>
  <c r="E57" i="82" s="1"/>
  <c r="L28" i="82"/>
  <c r="N28" i="82" s="1"/>
  <c r="E28" i="82" s="1"/>
  <c r="L42" i="82"/>
  <c r="L33" i="82"/>
  <c r="N33" i="82" s="1"/>
  <c r="E33" i="82" s="1"/>
  <c r="M41" i="82"/>
  <c r="L62" i="82"/>
  <c r="L10" i="82"/>
  <c r="M30" i="82"/>
  <c r="M26" i="82"/>
  <c r="L40" i="82"/>
  <c r="N40" i="82" s="1"/>
  <c r="E40" i="82" s="1"/>
  <c r="M44" i="82"/>
  <c r="M39" i="82"/>
  <c r="M24" i="82"/>
  <c r="N24" i="82" s="1"/>
  <c r="E24" i="82" s="1"/>
  <c r="M31" i="82"/>
  <c r="L46" i="82"/>
  <c r="L39" i="82"/>
  <c r="M22" i="82"/>
  <c r="M21" i="82"/>
  <c r="L23" i="82"/>
  <c r="N23" i="82" s="1"/>
  <c r="E23" i="82" s="1"/>
  <c r="L14" i="82"/>
  <c r="L16" i="82"/>
  <c r="N16" i="82" s="1"/>
  <c r="E16" i="82" s="1"/>
  <c r="M33" i="82"/>
  <c r="M51" i="82"/>
  <c r="L17" i="82"/>
  <c r="N17" i="82" s="1"/>
  <c r="E17" i="82" s="1"/>
  <c r="M61" i="82"/>
  <c r="M18" i="82"/>
  <c r="M34" i="82"/>
  <c r="L20" i="82"/>
  <c r="N20" i="82" s="1"/>
  <c r="E20" i="82" s="1"/>
  <c r="M27" i="82"/>
  <c r="M47" i="82"/>
  <c r="M54" i="82"/>
  <c r="L22" i="82"/>
  <c r="M48" i="82"/>
  <c r="M32" i="82"/>
  <c r="M29" i="82"/>
  <c r="M14" i="82"/>
  <c r="M13" i="82"/>
  <c r="M17" i="82"/>
  <c r="M16" i="82"/>
  <c r="M45" i="82"/>
  <c r="M52" i="82"/>
  <c r="M38" i="82"/>
  <c r="M46" i="82"/>
  <c r="M42" i="82"/>
  <c r="M62" i="82"/>
  <c r="M28" i="82"/>
  <c r="M35" i="82"/>
  <c r="M36" i="82"/>
  <c r="L54" i="82"/>
  <c r="N54" i="82" s="1"/>
  <c r="E54" i="82" s="1"/>
  <c r="M50" i="82"/>
  <c r="M59" i="82"/>
  <c r="L30" i="82"/>
  <c r="N30" i="82" s="1"/>
  <c r="E30" i="82" s="1"/>
  <c r="M19" i="82"/>
  <c r="L55" i="82"/>
  <c r="M60" i="82"/>
  <c r="M53" i="82"/>
  <c r="M43" i="82"/>
  <c r="L32" i="82"/>
  <c r="N32" i="82" s="1"/>
  <c r="E32" i="82" s="1"/>
  <c r="M20" i="82"/>
  <c r="M11" i="82"/>
  <c r="L49" i="82"/>
  <c r="N49" i="82" s="1"/>
  <c r="E49" i="82" s="1"/>
  <c r="M37" i="82"/>
  <c r="L38" i="82"/>
  <c r="L48" i="82"/>
  <c r="M25" i="82"/>
  <c r="M40" i="82"/>
  <c r="L47" i="82"/>
  <c r="N47" i="82" s="1"/>
  <c r="E47" i="82" s="1"/>
  <c r="L18" i="82"/>
  <c r="N18" i="82" s="1"/>
  <c r="E18" i="82" s="1"/>
  <c r="M55" i="82"/>
  <c r="L56" i="82"/>
  <c r="M10" i="82"/>
  <c r="M23" i="82"/>
  <c r="M58" i="82"/>
  <c r="L44" i="82"/>
  <c r="M49" i="82"/>
  <c r="M12" i="82"/>
  <c r="M56" i="82"/>
  <c r="M15" i="82"/>
  <c r="N24" i="81"/>
  <c r="E24" i="81" s="1"/>
  <c r="N19" i="81"/>
  <c r="E19" i="81" s="1"/>
  <c r="N14" i="81"/>
  <c r="E14" i="81" s="1"/>
  <c r="L13" i="81"/>
  <c r="L53" i="81"/>
  <c r="N53" i="81" s="1"/>
  <c r="E53" i="81" s="1"/>
  <c r="L52" i="81"/>
  <c r="N52" i="81" s="1"/>
  <c r="E52" i="81" s="1"/>
  <c r="L21" i="81"/>
  <c r="N21" i="81" s="1"/>
  <c r="E21" i="81" s="1"/>
  <c r="L20" i="81"/>
  <c r="N20" i="81" s="1"/>
  <c r="E20" i="81" s="1"/>
  <c r="L60" i="81"/>
  <c r="L44" i="81"/>
  <c r="N44" i="81" s="1"/>
  <c r="E44" i="81" s="1"/>
  <c r="L61" i="81"/>
  <c r="N61" i="81" s="1"/>
  <c r="E61" i="81" s="1"/>
  <c r="L38" i="81"/>
  <c r="N38" i="81" s="1"/>
  <c r="E38" i="81" s="1"/>
  <c r="L57" i="81"/>
  <c r="N57" i="81" s="1"/>
  <c r="E57" i="81" s="1"/>
  <c r="L28" i="81"/>
  <c r="L45" i="81"/>
  <c r="L33" i="81"/>
  <c r="N33" i="81" s="1"/>
  <c r="E33" i="81" s="1"/>
  <c r="L25" i="81"/>
  <c r="L37" i="81"/>
  <c r="N37" i="81" s="1"/>
  <c r="E37" i="81" s="1"/>
  <c r="L36" i="81"/>
  <c r="N36" i="81" s="1"/>
  <c r="E36" i="81" s="1"/>
  <c r="L46" i="81"/>
  <c r="N46" i="81" s="1"/>
  <c r="E46" i="81" s="1"/>
  <c r="L35" i="81"/>
  <c r="N35" i="81" s="1"/>
  <c r="E35" i="81" s="1"/>
  <c r="L34" i="81"/>
  <c r="L29" i="81"/>
  <c r="N29" i="81" s="1"/>
  <c r="E29" i="81" s="1"/>
  <c r="L42" i="81"/>
  <c r="N42" i="81" s="1"/>
  <c r="E42" i="81" s="1"/>
  <c r="L43" i="81"/>
  <c r="N43" i="81" s="1"/>
  <c r="E43" i="81" s="1"/>
  <c r="M25" i="81"/>
  <c r="M60" i="81"/>
  <c r="M27" i="81"/>
  <c r="M13" i="81"/>
  <c r="L10" i="81"/>
  <c r="N10" i="81" s="1"/>
  <c r="L51" i="81"/>
  <c r="N51" i="81" s="1"/>
  <c r="E51" i="81" s="1"/>
  <c r="M31" i="81"/>
  <c r="M37" i="81"/>
  <c r="M36" i="81"/>
  <c r="M22" i="81"/>
  <c r="N22" i="81" s="1"/>
  <c r="E22" i="81" s="1"/>
  <c r="M40" i="81"/>
  <c r="L40" i="81"/>
  <c r="N40" i="81" s="1"/>
  <c r="E40" i="81" s="1"/>
  <c r="L31" i="81"/>
  <c r="L62" i="81"/>
  <c r="N62" i="81" s="1"/>
  <c r="E62" i="81" s="1"/>
  <c r="L50" i="81"/>
  <c r="N50" i="81" s="1"/>
  <c r="E50" i="81" s="1"/>
  <c r="L49" i="81"/>
  <c r="N49" i="81" s="1"/>
  <c r="E49" i="81" s="1"/>
  <c r="M15" i="81"/>
  <c r="N15" i="81" s="1"/>
  <c r="E15" i="81" s="1"/>
  <c r="M53" i="81"/>
  <c r="M34" i="81"/>
  <c r="M45" i="81"/>
  <c r="M17" i="81"/>
  <c r="L59" i="81"/>
  <c r="N59" i="81" s="1"/>
  <c r="E59" i="81" s="1"/>
  <c r="L11" i="81"/>
  <c r="N11" i="81" s="1"/>
  <c r="E11" i="81" s="1"/>
  <c r="L55" i="81"/>
  <c r="N55" i="81" s="1"/>
  <c r="E55" i="81" s="1"/>
  <c r="M30" i="81"/>
  <c r="N30" i="81" s="1"/>
  <c r="E30" i="81" s="1"/>
  <c r="L26" i="81"/>
  <c r="N26" i="81" s="1"/>
  <c r="E26" i="81" s="1"/>
  <c r="L27" i="81"/>
  <c r="L16" i="81"/>
  <c r="N16" i="81" s="1"/>
  <c r="E16" i="81" s="1"/>
  <c r="M47" i="81"/>
  <c r="N47" i="81" s="1"/>
  <c r="E47" i="81" s="1"/>
  <c r="M57" i="81"/>
  <c r="M32" i="81"/>
  <c r="N32" i="81" s="1"/>
  <c r="E32" i="81" s="1"/>
  <c r="M28" i="81"/>
  <c r="M41" i="81"/>
  <c r="L41" i="81"/>
  <c r="N41" i="81" s="1"/>
  <c r="E41" i="81" s="1"/>
  <c r="N17" i="81"/>
  <c r="E17" i="81" s="1"/>
  <c r="N12" i="80"/>
  <c r="E12" i="80" s="1"/>
  <c r="N41" i="80"/>
  <c r="E41" i="80" s="1"/>
  <c r="N21" i="80"/>
  <c r="E21" i="80" s="1"/>
  <c r="N29" i="80"/>
  <c r="E29" i="80" s="1"/>
  <c r="M39" i="80"/>
  <c r="N39" i="80" s="1"/>
  <c r="E39" i="80" s="1"/>
  <c r="N32" i="80"/>
  <c r="E32" i="80" s="1"/>
  <c r="M47" i="80"/>
  <c r="N47" i="80" s="1"/>
  <c r="E47" i="80" s="1"/>
  <c r="M32" i="80"/>
  <c r="M58" i="80"/>
  <c r="N58" i="80" s="1"/>
  <c r="E58" i="80" s="1"/>
  <c r="M29" i="80"/>
  <c r="M34" i="80"/>
  <c r="M27" i="80"/>
  <c r="N27" i="80" s="1"/>
  <c r="E27" i="80" s="1"/>
  <c r="M42" i="80"/>
  <c r="N42" i="80" s="1"/>
  <c r="E42" i="80" s="1"/>
  <c r="M46" i="80"/>
  <c r="N46" i="80" s="1"/>
  <c r="E46" i="80" s="1"/>
  <c r="N28" i="80"/>
  <c r="E28" i="80" s="1"/>
  <c r="N13" i="80"/>
  <c r="E13" i="80" s="1"/>
  <c r="N15" i="80"/>
  <c r="E15" i="80" s="1"/>
  <c r="N19" i="80"/>
  <c r="E19" i="80" s="1"/>
  <c r="N45" i="80"/>
  <c r="E45" i="80" s="1"/>
  <c r="N37" i="80"/>
  <c r="E37" i="80" s="1"/>
  <c r="N62" i="80"/>
  <c r="E62" i="80" s="1"/>
  <c r="N30" i="80"/>
  <c r="E30" i="80" s="1"/>
  <c r="M28" i="80"/>
  <c r="M51" i="80"/>
  <c r="N51" i="80" s="1"/>
  <c r="E51" i="80" s="1"/>
  <c r="M24" i="80"/>
  <c r="N24" i="80" s="1"/>
  <c r="E24" i="80" s="1"/>
  <c r="M43" i="80"/>
  <c r="N43" i="80" s="1"/>
  <c r="E43" i="80" s="1"/>
  <c r="M26" i="80"/>
  <c r="N26" i="80" s="1"/>
  <c r="E26" i="80" s="1"/>
  <c r="M14" i="80"/>
  <c r="N14" i="80" s="1"/>
  <c r="E14" i="80" s="1"/>
  <c r="N34" i="80"/>
  <c r="E34" i="80" s="1"/>
  <c r="N33" i="80"/>
  <c r="E33" i="80" s="1"/>
  <c r="N23" i="80"/>
  <c r="E23" i="80" s="1"/>
  <c r="N18" i="80"/>
  <c r="E18" i="80" s="1"/>
  <c r="N53" i="80"/>
  <c r="E53" i="80" s="1"/>
  <c r="N61" i="80"/>
  <c r="E61" i="80" s="1"/>
  <c r="N56" i="80"/>
  <c r="E56" i="80" s="1"/>
  <c r="N10" i="80"/>
  <c r="M20" i="80"/>
  <c r="N20" i="80" s="1"/>
  <c r="E20" i="80" s="1"/>
  <c r="M25" i="80"/>
  <c r="N25" i="80" s="1"/>
  <c r="E25" i="80" s="1"/>
  <c r="M22" i="80"/>
  <c r="N22" i="80" s="1"/>
  <c r="E22" i="80" s="1"/>
  <c r="M54" i="80"/>
  <c r="N54" i="80" s="1"/>
  <c r="E54" i="80" s="1"/>
  <c r="N14" i="79"/>
  <c r="E14" i="79" s="1"/>
  <c r="N46" i="79"/>
  <c r="E46" i="79" s="1"/>
  <c r="N18" i="79"/>
  <c r="E18" i="79" s="1"/>
  <c r="N42" i="79"/>
  <c r="E42" i="79" s="1"/>
  <c r="N20" i="79"/>
  <c r="E20" i="79" s="1"/>
  <c r="M20" i="79"/>
  <c r="M17" i="79"/>
  <c r="M10" i="79"/>
  <c r="N10" i="79" s="1"/>
  <c r="M45" i="79"/>
  <c r="N45" i="79" s="1"/>
  <c r="E45" i="79" s="1"/>
  <c r="M28" i="79"/>
  <c r="N28" i="79" s="1"/>
  <c r="E28" i="79" s="1"/>
  <c r="N40" i="79"/>
  <c r="E40" i="79" s="1"/>
  <c r="N12" i="79"/>
  <c r="E12" i="79" s="1"/>
  <c r="M30" i="79"/>
  <c r="N30" i="79" s="1"/>
  <c r="E30" i="79" s="1"/>
  <c r="M18" i="79"/>
  <c r="M21" i="79"/>
  <c r="N21" i="79" s="1"/>
  <c r="E21" i="79" s="1"/>
  <c r="M42" i="79"/>
  <c r="M11" i="79"/>
  <c r="N11" i="79" s="1"/>
  <c r="E11" i="79" s="1"/>
  <c r="N29" i="79"/>
  <c r="E29" i="79" s="1"/>
  <c r="M52" i="79"/>
  <c r="M60" i="79"/>
  <c r="N60" i="79" s="1"/>
  <c r="E60" i="79" s="1"/>
  <c r="N55" i="79"/>
  <c r="E55" i="79" s="1"/>
  <c r="M51" i="79"/>
  <c r="N51" i="79" s="1"/>
  <c r="E51" i="79" s="1"/>
  <c r="M23" i="79"/>
  <c r="N52" i="79"/>
  <c r="E52" i="79" s="1"/>
  <c r="M24" i="79"/>
  <c r="N24" i="79" s="1"/>
  <c r="E24" i="79" s="1"/>
  <c r="M15" i="79"/>
  <c r="N15" i="79" s="1"/>
  <c r="E15" i="79" s="1"/>
  <c r="M48" i="79"/>
  <c r="N48" i="79" s="1"/>
  <c r="E48" i="79" s="1"/>
  <c r="M22" i="79"/>
  <c r="N22" i="79" s="1"/>
  <c r="E22" i="79" s="1"/>
  <c r="M41" i="79"/>
  <c r="N41" i="79" s="1"/>
  <c r="E41" i="79" s="1"/>
  <c r="M58" i="79"/>
  <c r="N58" i="79" s="1"/>
  <c r="E58" i="79" s="1"/>
  <c r="N53" i="79"/>
  <c r="E53" i="79" s="1"/>
  <c r="N19" i="79"/>
  <c r="E19" i="79" s="1"/>
  <c r="M33" i="79"/>
  <c r="N33" i="79" s="1"/>
  <c r="E33" i="79" s="1"/>
  <c r="M49" i="79"/>
  <c r="N49" i="79" s="1"/>
  <c r="E49" i="79" s="1"/>
  <c r="M19" i="79"/>
  <c r="N61" i="79"/>
  <c r="E61" i="79" s="1"/>
  <c r="M50" i="79"/>
  <c r="N50" i="79" s="1"/>
  <c r="E50" i="79" s="1"/>
  <c r="N36" i="79"/>
  <c r="E36" i="79" s="1"/>
  <c r="M12" i="79"/>
  <c r="M35" i="79"/>
  <c r="N35" i="79" s="1"/>
  <c r="E35" i="79" s="1"/>
  <c r="M13" i="79"/>
  <c r="N13" i="79" s="1"/>
  <c r="E13" i="79" s="1"/>
  <c r="N23" i="79"/>
  <c r="E23" i="79" s="1"/>
  <c r="M46" i="79"/>
  <c r="M32" i="79"/>
  <c r="N32" i="79" s="1"/>
  <c r="E32" i="79" s="1"/>
  <c r="M43" i="79"/>
  <c r="N43" i="79" s="1"/>
  <c r="E43" i="79" s="1"/>
  <c r="M47" i="79"/>
  <c r="N47" i="79" s="1"/>
  <c r="E47" i="79" s="1"/>
  <c r="N39" i="79"/>
  <c r="E39" i="79" s="1"/>
  <c r="N34" i="79"/>
  <c r="E34" i="79" s="1"/>
  <c r="N17" i="79"/>
  <c r="E17" i="79" s="1"/>
  <c r="N54" i="79"/>
  <c r="E54" i="79" s="1"/>
  <c r="M62" i="79"/>
  <c r="N62" i="79" s="1"/>
  <c r="E62" i="79" s="1"/>
  <c r="N56" i="79"/>
  <c r="E56" i="79" s="1"/>
  <c r="N27" i="79"/>
  <c r="E27" i="79" s="1"/>
  <c r="M59" i="79"/>
  <c r="N59" i="79" s="1"/>
  <c r="E59" i="79" s="1"/>
  <c r="M29" i="79"/>
  <c r="M57" i="79"/>
  <c r="N57" i="79" s="1"/>
  <c r="E57" i="79" s="1"/>
  <c r="M37" i="79"/>
  <c r="N37" i="79" s="1"/>
  <c r="E37" i="79" s="1"/>
  <c r="M39" i="79"/>
  <c r="M16" i="79"/>
  <c r="N16" i="79" s="1"/>
  <c r="E16" i="79" s="1"/>
  <c r="N21" i="90" l="1"/>
  <c r="E21" i="90" s="1"/>
  <c r="N58" i="90"/>
  <c r="E58" i="90" s="1"/>
  <c r="N52" i="90"/>
  <c r="E52" i="90" s="1"/>
  <c r="N53" i="90"/>
  <c r="E53" i="90" s="1"/>
  <c r="N23" i="90"/>
  <c r="E23" i="90" s="1"/>
  <c r="N30" i="90"/>
  <c r="E30" i="90" s="1"/>
  <c r="N15" i="90"/>
  <c r="E15" i="90" s="1"/>
  <c r="N35" i="90"/>
  <c r="E35" i="90" s="1"/>
  <c r="N13" i="90"/>
  <c r="E13" i="90" s="1"/>
  <c r="N24" i="90"/>
  <c r="E24" i="90" s="1"/>
  <c r="N41" i="90"/>
  <c r="E41" i="90" s="1"/>
  <c r="N50" i="90"/>
  <c r="E50" i="90" s="1"/>
  <c r="N36" i="90"/>
  <c r="E36" i="90" s="1"/>
  <c r="N46" i="90"/>
  <c r="E46" i="90" s="1"/>
  <c r="N55" i="90"/>
  <c r="E55" i="90" s="1"/>
  <c r="N54" i="90"/>
  <c r="E54" i="90" s="1"/>
  <c r="N62" i="90"/>
  <c r="E62" i="90" s="1"/>
  <c r="N10" i="90"/>
  <c r="N17" i="90"/>
  <c r="E17" i="90" s="1"/>
  <c r="N28" i="90"/>
  <c r="E28" i="90" s="1"/>
  <c r="N40" i="90"/>
  <c r="E40" i="90" s="1"/>
  <c r="N29" i="89"/>
  <c r="E29" i="89" s="1"/>
  <c r="N27" i="89"/>
  <c r="E27" i="89" s="1"/>
  <c r="N10" i="89"/>
  <c r="N60" i="89"/>
  <c r="E60" i="89" s="1"/>
  <c r="N31" i="89"/>
  <c r="E31" i="89" s="1"/>
  <c r="N32" i="89"/>
  <c r="E32" i="89" s="1"/>
  <c r="N47" i="89"/>
  <c r="E47" i="89" s="1"/>
  <c r="N26" i="89"/>
  <c r="E26" i="89" s="1"/>
  <c r="N38" i="89"/>
  <c r="E38" i="89" s="1"/>
  <c r="N37" i="89"/>
  <c r="E37" i="89" s="1"/>
  <c r="N57" i="89"/>
  <c r="E57" i="89" s="1"/>
  <c r="N24" i="89"/>
  <c r="E24" i="89" s="1"/>
  <c r="N16" i="89"/>
  <c r="E16" i="89" s="1"/>
  <c r="N42" i="89"/>
  <c r="E42" i="89" s="1"/>
  <c r="N43" i="89"/>
  <c r="E43" i="89" s="1"/>
  <c r="N13" i="89"/>
  <c r="E13" i="89" s="1"/>
  <c r="N58" i="89"/>
  <c r="E58" i="89" s="1"/>
  <c r="N34" i="89"/>
  <c r="E34" i="89" s="1"/>
  <c r="N14" i="89"/>
  <c r="E14" i="89" s="1"/>
  <c r="N21" i="89"/>
  <c r="E21" i="89" s="1"/>
  <c r="N40" i="89"/>
  <c r="E40" i="89" s="1"/>
  <c r="N55" i="89"/>
  <c r="E55" i="89" s="1"/>
  <c r="N36" i="89"/>
  <c r="E36" i="89" s="1"/>
  <c r="N46" i="89"/>
  <c r="E46" i="89" s="1"/>
  <c r="N57" i="88"/>
  <c r="E57" i="88" s="1"/>
  <c r="N60" i="88"/>
  <c r="E60" i="88" s="1"/>
  <c r="N33" i="88"/>
  <c r="E33" i="88" s="1"/>
  <c r="N43" i="88"/>
  <c r="E43" i="88" s="1"/>
  <c r="N13" i="88"/>
  <c r="E13" i="88" s="1"/>
  <c r="N25" i="88"/>
  <c r="E25" i="88" s="1"/>
  <c r="N46" i="88"/>
  <c r="E46" i="88" s="1"/>
  <c r="N44" i="88"/>
  <c r="E44" i="88" s="1"/>
  <c r="N51" i="88"/>
  <c r="E51" i="88" s="1"/>
  <c r="N52" i="87"/>
  <c r="E52" i="87" s="1"/>
  <c r="N20" i="87"/>
  <c r="E20" i="87" s="1"/>
  <c r="N34" i="87"/>
  <c r="E34" i="87" s="1"/>
  <c r="N35" i="87"/>
  <c r="E35" i="87" s="1"/>
  <c r="N28" i="87"/>
  <c r="E28" i="87" s="1"/>
  <c r="N46" i="87"/>
  <c r="E46" i="87" s="1"/>
  <c r="N59" i="87"/>
  <c r="E59" i="87" s="1"/>
  <c r="N51" i="87"/>
  <c r="E51" i="87" s="1"/>
  <c r="N42" i="87"/>
  <c r="E42" i="87" s="1"/>
  <c r="N16" i="87"/>
  <c r="E16" i="87" s="1"/>
  <c r="N32" i="87"/>
  <c r="E32" i="87" s="1"/>
  <c r="N18" i="87"/>
  <c r="E18" i="87" s="1"/>
  <c r="N43" i="87"/>
  <c r="E43" i="87" s="1"/>
  <c r="N27" i="87"/>
  <c r="E27" i="87" s="1"/>
  <c r="N26" i="87"/>
  <c r="E26" i="87" s="1"/>
  <c r="N60" i="87"/>
  <c r="E60" i="87" s="1"/>
  <c r="N29" i="85"/>
  <c r="E29" i="85" s="1"/>
  <c r="N52" i="85"/>
  <c r="E52" i="85" s="1"/>
  <c r="N14" i="85"/>
  <c r="E14" i="85" s="1"/>
  <c r="N26" i="85"/>
  <c r="E26" i="85" s="1"/>
  <c r="N21" i="85"/>
  <c r="E21" i="85" s="1"/>
  <c r="N23" i="85"/>
  <c r="E23" i="85" s="1"/>
  <c r="N27" i="85"/>
  <c r="E27" i="85" s="1"/>
  <c r="N15" i="85"/>
  <c r="E15" i="85" s="1"/>
  <c r="N35" i="85"/>
  <c r="E35" i="85" s="1"/>
  <c r="N13" i="85"/>
  <c r="E13" i="85" s="1"/>
  <c r="N11" i="85"/>
  <c r="E11" i="85" s="1"/>
  <c r="N22" i="85"/>
  <c r="E22" i="85" s="1"/>
  <c r="N32" i="85"/>
  <c r="E32" i="85" s="1"/>
  <c r="N36" i="85"/>
  <c r="E36" i="85" s="1"/>
  <c r="N46" i="85"/>
  <c r="E46" i="85" s="1"/>
  <c r="N39" i="85"/>
  <c r="E39" i="85" s="1"/>
  <c r="N24" i="85"/>
  <c r="E24" i="85" s="1"/>
  <c r="N16" i="85"/>
  <c r="E16" i="85" s="1"/>
  <c r="N42" i="85"/>
  <c r="E42" i="85" s="1"/>
  <c r="N41" i="85"/>
  <c r="E41" i="85" s="1"/>
  <c r="N10" i="85"/>
  <c r="N17" i="85"/>
  <c r="E17" i="85" s="1"/>
  <c r="N28" i="85"/>
  <c r="E28" i="85" s="1"/>
  <c r="N44" i="85"/>
  <c r="E44" i="85" s="1"/>
  <c r="N55" i="85"/>
  <c r="E55" i="85" s="1"/>
  <c r="N61" i="85"/>
  <c r="E61" i="85" s="1"/>
  <c r="N45" i="85"/>
  <c r="E45" i="85" s="1"/>
  <c r="N29" i="84"/>
  <c r="E29" i="84" s="1"/>
  <c r="N61" i="84"/>
  <c r="E61" i="84" s="1"/>
  <c r="N12" i="84"/>
  <c r="E12" i="84" s="1"/>
  <c r="N17" i="84"/>
  <c r="E17" i="84" s="1"/>
  <c r="N15" i="84"/>
  <c r="E15" i="84" s="1"/>
  <c r="N60" i="84"/>
  <c r="E60" i="84" s="1"/>
  <c r="N26" i="84"/>
  <c r="E26" i="84" s="1"/>
  <c r="N37" i="84"/>
  <c r="E37" i="84" s="1"/>
  <c r="N48" i="84"/>
  <c r="E48" i="84" s="1"/>
  <c r="N25" i="84"/>
  <c r="E25" i="84" s="1"/>
  <c r="N14" i="84"/>
  <c r="E14" i="84" s="1"/>
  <c r="N51" i="84"/>
  <c r="E51" i="84" s="1"/>
  <c r="N28" i="84"/>
  <c r="E28" i="84" s="1"/>
  <c r="N27" i="83"/>
  <c r="E27" i="83" s="1"/>
  <c r="N45" i="83"/>
  <c r="E45" i="83" s="1"/>
  <c r="N60" i="83"/>
  <c r="E60" i="83" s="1"/>
  <c r="N15" i="83"/>
  <c r="E15" i="83" s="1"/>
  <c r="N25" i="83"/>
  <c r="E25" i="83" s="1"/>
  <c r="N29" i="83"/>
  <c r="E29" i="83" s="1"/>
  <c r="N56" i="83"/>
  <c r="E56" i="83" s="1"/>
  <c r="N26" i="83"/>
  <c r="E26" i="83" s="1"/>
  <c r="N12" i="83"/>
  <c r="E12" i="83" s="1"/>
  <c r="N17" i="83"/>
  <c r="E17" i="83" s="1"/>
  <c r="N62" i="83"/>
  <c r="E62" i="83" s="1"/>
  <c r="N59" i="83"/>
  <c r="E59" i="83" s="1"/>
  <c r="N33" i="83"/>
  <c r="E33" i="83" s="1"/>
  <c r="N20" i="83"/>
  <c r="E20" i="83" s="1"/>
  <c r="N54" i="83"/>
  <c r="E54" i="83" s="1"/>
  <c r="N31" i="83"/>
  <c r="E31" i="83" s="1"/>
  <c r="N37" i="83"/>
  <c r="E37" i="83" s="1"/>
  <c r="N50" i="83"/>
  <c r="E50" i="83" s="1"/>
  <c r="N19" i="83"/>
  <c r="E19" i="83" s="1"/>
  <c r="N48" i="83"/>
  <c r="E48" i="83" s="1"/>
  <c r="N23" i="83"/>
  <c r="E23" i="83" s="1"/>
  <c r="N58" i="83"/>
  <c r="E58" i="83" s="1"/>
  <c r="N34" i="83"/>
  <c r="E34" i="83" s="1"/>
  <c r="N52" i="83"/>
  <c r="E52" i="83" s="1"/>
  <c r="N14" i="82"/>
  <c r="E14" i="82" s="1"/>
  <c r="N29" i="82"/>
  <c r="E29" i="82" s="1"/>
  <c r="N27" i="82"/>
  <c r="E27" i="82" s="1"/>
  <c r="N48" i="82"/>
  <c r="E48" i="82" s="1"/>
  <c r="N22" i="82"/>
  <c r="E22" i="82" s="1"/>
  <c r="N39" i="82"/>
  <c r="E39" i="82" s="1"/>
  <c r="N41" i="82"/>
  <c r="E41" i="82" s="1"/>
  <c r="N12" i="82"/>
  <c r="E12" i="82" s="1"/>
  <c r="N52" i="82"/>
  <c r="E52" i="82" s="1"/>
  <c r="N53" i="82"/>
  <c r="E53" i="82" s="1"/>
  <c r="N13" i="82"/>
  <c r="E13" i="82" s="1"/>
  <c r="N19" i="82"/>
  <c r="E19" i="82" s="1"/>
  <c r="N61" i="82"/>
  <c r="E61" i="82" s="1"/>
  <c r="N42" i="82"/>
  <c r="E42" i="82" s="1"/>
  <c r="N44" i="82"/>
  <c r="E44" i="82" s="1"/>
  <c r="N50" i="82"/>
  <c r="E50" i="82" s="1"/>
  <c r="N11" i="82"/>
  <c r="E11" i="82" s="1"/>
  <c r="N38" i="82"/>
  <c r="E38" i="82" s="1"/>
  <c r="N46" i="82"/>
  <c r="E46" i="82" s="1"/>
  <c r="N10" i="82"/>
  <c r="N56" i="82"/>
  <c r="E56" i="82" s="1"/>
  <c r="N55" i="82"/>
  <c r="E55" i="82" s="1"/>
  <c r="N62" i="82"/>
  <c r="E62" i="82" s="1"/>
  <c r="N25" i="82"/>
  <c r="E25" i="82" s="1"/>
  <c r="N35" i="82"/>
  <c r="E35" i="82" s="1"/>
  <c r="N43" i="82"/>
  <c r="E43" i="82" s="1"/>
  <c r="N13" i="81"/>
  <c r="E13" i="81" s="1"/>
  <c r="N25" i="81"/>
  <c r="E25" i="81" s="1"/>
  <c r="N60" i="81"/>
  <c r="E60" i="81" s="1"/>
  <c r="N45" i="81"/>
  <c r="E45" i="81" s="1"/>
  <c r="N27" i="81"/>
  <c r="E27" i="81" s="1"/>
  <c r="N31" i="81"/>
  <c r="E31" i="81" s="1"/>
  <c r="N34" i="81"/>
  <c r="E34" i="81" s="1"/>
  <c r="N28" i="81"/>
  <c r="E28" i="81" s="1"/>
  <c r="B6" i="78" l="1"/>
  <c r="I6" i="78"/>
  <c r="L20" i="78" s="1"/>
  <c r="B7" i="78"/>
  <c r="E10" i="78"/>
  <c r="G10" i="78"/>
  <c r="H10" i="78"/>
  <c r="I10" i="78"/>
  <c r="J10" i="78"/>
  <c r="K10" i="78" s="1"/>
  <c r="G11" i="78"/>
  <c r="H11" i="78"/>
  <c r="I11" i="78"/>
  <c r="J11" i="78"/>
  <c r="K11" i="78" s="1"/>
  <c r="G12" i="78"/>
  <c r="H12" i="78"/>
  <c r="I12" i="78"/>
  <c r="J12" i="78" s="1"/>
  <c r="K12" i="78" s="1"/>
  <c r="G13" i="78"/>
  <c r="L13" i="78" s="1"/>
  <c r="H13" i="78"/>
  <c r="I13" i="78" s="1"/>
  <c r="J13" i="78" s="1"/>
  <c r="K13" i="78"/>
  <c r="G14" i="78"/>
  <c r="L14" i="78" s="1"/>
  <c r="H14" i="78"/>
  <c r="I14" i="78"/>
  <c r="J14" i="78"/>
  <c r="K14" i="78"/>
  <c r="G15" i="78"/>
  <c r="H15" i="78"/>
  <c r="I15" i="78"/>
  <c r="J15" i="78"/>
  <c r="K15" i="78"/>
  <c r="G16" i="78"/>
  <c r="H16" i="78"/>
  <c r="I16" i="78"/>
  <c r="J16" i="78"/>
  <c r="K16" i="78"/>
  <c r="G17" i="78"/>
  <c r="L17" i="78" s="1"/>
  <c r="H17" i="78"/>
  <c r="I17" i="78" s="1"/>
  <c r="J17" i="78" s="1"/>
  <c r="K17" i="78" s="1"/>
  <c r="G18" i="78"/>
  <c r="H18" i="78"/>
  <c r="I18" i="78"/>
  <c r="J18" i="78" s="1"/>
  <c r="K18" i="78" s="1"/>
  <c r="G19" i="78"/>
  <c r="H19" i="78"/>
  <c r="I19" i="78" s="1"/>
  <c r="J19" i="78" s="1"/>
  <c r="K19" i="78" s="1"/>
  <c r="G20" i="78"/>
  <c r="H20" i="78"/>
  <c r="I20" i="78"/>
  <c r="J20" i="78" s="1"/>
  <c r="K20" i="78" s="1"/>
  <c r="G21" i="78"/>
  <c r="H21" i="78"/>
  <c r="I21" i="78" s="1"/>
  <c r="J21" i="78" s="1"/>
  <c r="K21" i="78"/>
  <c r="G22" i="78"/>
  <c r="H22" i="78"/>
  <c r="I22" i="78"/>
  <c r="J22" i="78"/>
  <c r="K22" i="78"/>
  <c r="G23" i="78"/>
  <c r="H23" i="78"/>
  <c r="I23" i="78"/>
  <c r="J23" i="78"/>
  <c r="K23" i="78" s="1"/>
  <c r="L23" i="78"/>
  <c r="G24" i="78"/>
  <c r="H24" i="78"/>
  <c r="I24" i="78"/>
  <c r="J24" i="78"/>
  <c r="K24" i="78" s="1"/>
  <c r="L24" i="78"/>
  <c r="G25" i="78"/>
  <c r="H25" i="78"/>
  <c r="I25" i="78"/>
  <c r="J25" i="78"/>
  <c r="K25" i="78"/>
  <c r="G26" i="78"/>
  <c r="H26" i="78"/>
  <c r="I26" i="78"/>
  <c r="J26" i="78"/>
  <c r="K26" i="78"/>
  <c r="G27" i="78"/>
  <c r="L27" i="78" s="1"/>
  <c r="H27" i="78"/>
  <c r="I27" i="78"/>
  <c r="J27" i="78"/>
  <c r="K27" i="78" s="1"/>
  <c r="G28" i="78"/>
  <c r="L28" i="78" s="1"/>
  <c r="H28" i="78"/>
  <c r="I28" i="78" s="1"/>
  <c r="J28" i="78" s="1"/>
  <c r="K28" i="78" s="1"/>
  <c r="G29" i="78"/>
  <c r="L29" i="78" s="1"/>
  <c r="H29" i="78"/>
  <c r="I29" i="78" s="1"/>
  <c r="J29" i="78" s="1"/>
  <c r="K29" i="78"/>
  <c r="G30" i="78"/>
  <c r="L30" i="78" s="1"/>
  <c r="H30" i="78"/>
  <c r="I30" i="78"/>
  <c r="J30" i="78"/>
  <c r="K30" i="78" s="1"/>
  <c r="G31" i="78"/>
  <c r="H31" i="78"/>
  <c r="I31" i="78"/>
  <c r="J31" i="78" s="1"/>
  <c r="K31" i="78" s="1"/>
  <c r="G32" i="78"/>
  <c r="H32" i="78"/>
  <c r="I32" i="78"/>
  <c r="J32" i="78" s="1"/>
  <c r="K32" i="78" s="1"/>
  <c r="G33" i="78"/>
  <c r="L33" i="78" s="1"/>
  <c r="H33" i="78"/>
  <c r="I33" i="78" s="1"/>
  <c r="J33" i="78" s="1"/>
  <c r="K33" i="78" s="1"/>
  <c r="G34" i="78"/>
  <c r="H34" i="78"/>
  <c r="I34" i="78"/>
  <c r="J34" i="78" s="1"/>
  <c r="K34" i="78" s="1"/>
  <c r="G35" i="78"/>
  <c r="H35" i="78"/>
  <c r="I35" i="78"/>
  <c r="J35" i="78"/>
  <c r="K35" i="78" s="1"/>
  <c r="G36" i="78"/>
  <c r="H36" i="78"/>
  <c r="I36" i="78"/>
  <c r="J36" i="78" s="1"/>
  <c r="K36" i="78" s="1"/>
  <c r="G37" i="78"/>
  <c r="H37" i="78"/>
  <c r="I37" i="78" s="1"/>
  <c r="J37" i="78" s="1"/>
  <c r="K37" i="78"/>
  <c r="G38" i="78"/>
  <c r="L38" i="78" s="1"/>
  <c r="H38" i="78"/>
  <c r="I38" i="78"/>
  <c r="J38" i="78"/>
  <c r="K38" i="78"/>
  <c r="G39" i="78"/>
  <c r="H39" i="78"/>
  <c r="I39" i="78"/>
  <c r="J39" i="78"/>
  <c r="K39" i="78"/>
  <c r="L39" i="78"/>
  <c r="G40" i="78"/>
  <c r="H40" i="78"/>
  <c r="I40" i="78"/>
  <c r="J40" i="78"/>
  <c r="K40" i="78"/>
  <c r="L40" i="78"/>
  <c r="G41" i="78"/>
  <c r="L41" i="78" s="1"/>
  <c r="H41" i="78"/>
  <c r="I41" i="78"/>
  <c r="J41" i="78"/>
  <c r="K41" i="78"/>
  <c r="G42" i="78"/>
  <c r="H42" i="78"/>
  <c r="I42" i="78" s="1"/>
  <c r="J42" i="78" s="1"/>
  <c r="K42" i="78" s="1"/>
  <c r="G43" i="78"/>
  <c r="L43" i="78" s="1"/>
  <c r="H43" i="78"/>
  <c r="I43" i="78"/>
  <c r="J43" i="78" s="1"/>
  <c r="K43" i="78" s="1"/>
  <c r="G44" i="78"/>
  <c r="H44" i="78"/>
  <c r="I44" i="78" s="1"/>
  <c r="J44" i="78" s="1"/>
  <c r="K44" i="78" s="1"/>
  <c r="L44" i="78"/>
  <c r="G45" i="78"/>
  <c r="H45" i="78"/>
  <c r="I45" i="78" s="1"/>
  <c r="J45" i="78" s="1"/>
  <c r="K45" i="78"/>
  <c r="G46" i="78"/>
  <c r="H46" i="78"/>
  <c r="I46" i="78"/>
  <c r="J46" i="78"/>
  <c r="K46" i="78" s="1"/>
  <c r="L46" i="78"/>
  <c r="G47" i="78"/>
  <c r="H47" i="78"/>
  <c r="I47" i="78"/>
  <c r="J47" i="78" s="1"/>
  <c r="K47" i="78" s="1"/>
  <c r="G48" i="78"/>
  <c r="H48" i="78"/>
  <c r="I48" i="78"/>
  <c r="J48" i="78" s="1"/>
  <c r="K48" i="78" s="1"/>
  <c r="G49" i="78"/>
  <c r="H49" i="78"/>
  <c r="I49" i="78"/>
  <c r="J49" i="78"/>
  <c r="K49" i="78" s="1"/>
  <c r="L49" i="78"/>
  <c r="G50" i="78"/>
  <c r="H50" i="78"/>
  <c r="I50" i="78"/>
  <c r="J50" i="78"/>
  <c r="K50" i="78"/>
  <c r="G51" i="78"/>
  <c r="H51" i="78"/>
  <c r="I51" i="78"/>
  <c r="J51" i="78"/>
  <c r="K51" i="78" s="1"/>
  <c r="G52" i="78"/>
  <c r="L52" i="78" s="1"/>
  <c r="H52" i="78"/>
  <c r="I52" i="78"/>
  <c r="J52" i="78" s="1"/>
  <c r="K52" i="78" s="1"/>
  <c r="G53" i="78"/>
  <c r="L53" i="78" s="1"/>
  <c r="H53" i="78"/>
  <c r="I53" i="78" s="1"/>
  <c r="J53" i="78" s="1"/>
  <c r="K53" i="78" s="1"/>
  <c r="G54" i="78"/>
  <c r="L54" i="78" s="1"/>
  <c r="H54" i="78"/>
  <c r="I54" i="78"/>
  <c r="J54" i="78"/>
  <c r="K54" i="78"/>
  <c r="G55" i="78"/>
  <c r="H55" i="78"/>
  <c r="I55" i="78"/>
  <c r="J55" i="78"/>
  <c r="K55" i="78"/>
  <c r="G56" i="78"/>
  <c r="H56" i="78"/>
  <c r="I56" i="78" s="1"/>
  <c r="J56" i="78" s="1"/>
  <c r="K56" i="78" s="1"/>
  <c r="G57" i="78"/>
  <c r="L57" i="78" s="1"/>
  <c r="H57" i="78"/>
  <c r="I57" i="78"/>
  <c r="J57" i="78" s="1"/>
  <c r="K57" i="78" s="1"/>
  <c r="G58" i="78"/>
  <c r="H58" i="78"/>
  <c r="I58" i="78" s="1"/>
  <c r="J58" i="78" s="1"/>
  <c r="K58" i="78" s="1"/>
  <c r="G59" i="78"/>
  <c r="H59" i="78"/>
  <c r="I59" i="78"/>
  <c r="J59" i="78" s="1"/>
  <c r="K59" i="78" s="1"/>
  <c r="G60" i="78"/>
  <c r="H60" i="78"/>
  <c r="I60" i="78"/>
  <c r="J60" i="78" s="1"/>
  <c r="K60" i="78"/>
  <c r="G61" i="78"/>
  <c r="H61" i="78"/>
  <c r="I61" i="78" s="1"/>
  <c r="J61" i="78"/>
  <c r="K61" i="78"/>
  <c r="G62" i="78"/>
  <c r="H62" i="78"/>
  <c r="I62" i="78"/>
  <c r="J62" i="78"/>
  <c r="K62" i="78" s="1"/>
  <c r="L62" i="78"/>
  <c r="M47" i="78" l="1"/>
  <c r="N43" i="78"/>
  <c r="E43" i="78" s="1"/>
  <c r="N62" i="78"/>
  <c r="E62" i="78" s="1"/>
  <c r="M58" i="78"/>
  <c r="M49" i="78"/>
  <c r="N49" i="78" s="1"/>
  <c r="E49" i="78" s="1"/>
  <c r="M62" i="78"/>
  <c r="M53" i="78"/>
  <c r="M29" i="78"/>
  <c r="N23" i="78"/>
  <c r="E23" i="78" s="1"/>
  <c r="M19" i="78"/>
  <c r="I7" i="78"/>
  <c r="M10" i="78"/>
  <c r="M57" i="78"/>
  <c r="N53" i="78"/>
  <c r="E53" i="78" s="1"/>
  <c r="N46" i="78"/>
  <c r="E46" i="78" s="1"/>
  <c r="N44" i="78"/>
  <c r="E44" i="78" s="1"/>
  <c r="M34" i="78"/>
  <c r="M23" i="78"/>
  <c r="M46" i="78"/>
  <c r="M44" i="78"/>
  <c r="N29" i="78"/>
  <c r="E29" i="78" s="1"/>
  <c r="M18" i="78"/>
  <c r="N57" i="78"/>
  <c r="E57" i="78" s="1"/>
  <c r="M48" i="78"/>
  <c r="M59" i="78"/>
  <c r="M56" i="78"/>
  <c r="M43" i="78"/>
  <c r="M33" i="78"/>
  <c r="N33" i="78" s="1"/>
  <c r="E33" i="78" s="1"/>
  <c r="M30" i="78"/>
  <c r="N30" i="78" s="1"/>
  <c r="E30" i="78" s="1"/>
  <c r="M35" i="78"/>
  <c r="M17" i="78"/>
  <c r="N17" i="78" s="1"/>
  <c r="E17" i="78" s="1"/>
  <c r="M50" i="78"/>
  <c r="M25" i="78"/>
  <c r="L21" i="78"/>
  <c r="L18" i="78"/>
  <c r="L58" i="78"/>
  <c r="L36" i="78"/>
  <c r="M26" i="78"/>
  <c r="L19" i="78"/>
  <c r="N19" i="78" s="1"/>
  <c r="E19" i="78" s="1"/>
  <c r="L16" i="78"/>
  <c r="L15" i="78"/>
  <c r="L59" i="78"/>
  <c r="N59" i="78" s="1"/>
  <c r="E59" i="78" s="1"/>
  <c r="L56" i="78"/>
  <c r="N56" i="78" s="1"/>
  <c r="E56" i="78" s="1"/>
  <c r="L55" i="78"/>
  <c r="M41" i="78"/>
  <c r="N41" i="78" s="1"/>
  <c r="E41" i="78" s="1"/>
  <c r="L37" i="78"/>
  <c r="L34" i="78"/>
  <c r="N34" i="78" s="1"/>
  <c r="E34" i="78" s="1"/>
  <c r="L12" i="78"/>
  <c r="L35" i="78"/>
  <c r="L32" i="78"/>
  <c r="L31" i="78"/>
  <c r="L10" i="78"/>
  <c r="N10" i="78" s="1"/>
  <c r="L50" i="78"/>
  <c r="L11" i="78"/>
  <c r="L51" i="78"/>
  <c r="L48" i="78"/>
  <c r="L47" i="78"/>
  <c r="L26" i="78"/>
  <c r="L61" i="78"/>
  <c r="L60" i="78"/>
  <c r="L45" i="78"/>
  <c r="L42" i="78"/>
  <c r="L25" i="78"/>
  <c r="L22" i="78"/>
  <c r="B6" i="77"/>
  <c r="B7" i="77"/>
  <c r="E10" i="77"/>
  <c r="G10" i="77"/>
  <c r="I6" i="77" s="1"/>
  <c r="L13" i="77" s="1"/>
  <c r="H10" i="77"/>
  <c r="I10" i="77"/>
  <c r="J10" i="77" s="1"/>
  <c r="K10" i="77" s="1"/>
  <c r="L10" i="77"/>
  <c r="G11" i="77"/>
  <c r="H11" i="77"/>
  <c r="I11" i="77" s="1"/>
  <c r="J11" i="77" s="1"/>
  <c r="K11" i="77"/>
  <c r="L11" i="77"/>
  <c r="G12" i="77"/>
  <c r="H12" i="77"/>
  <c r="I12" i="77"/>
  <c r="J12" i="77"/>
  <c r="K12" i="77"/>
  <c r="L12" i="77"/>
  <c r="G13" i="77"/>
  <c r="H13" i="77"/>
  <c r="I13" i="77"/>
  <c r="J13" i="77"/>
  <c r="K13" i="77"/>
  <c r="G14" i="77"/>
  <c r="H14" i="77"/>
  <c r="I14" i="77"/>
  <c r="J14" i="77"/>
  <c r="K14" i="77"/>
  <c r="G15" i="77"/>
  <c r="H15" i="77"/>
  <c r="I15" i="77"/>
  <c r="J15" i="77"/>
  <c r="K15" i="77"/>
  <c r="L15" i="77"/>
  <c r="G16" i="77"/>
  <c r="H16" i="77"/>
  <c r="I16" i="77"/>
  <c r="J16" i="77"/>
  <c r="K16" i="77"/>
  <c r="G17" i="77"/>
  <c r="H17" i="77"/>
  <c r="I17" i="77"/>
  <c r="J17" i="77"/>
  <c r="K17" i="77" s="1"/>
  <c r="G18" i="77"/>
  <c r="L18" i="77" s="1"/>
  <c r="H18" i="77"/>
  <c r="I18" i="77"/>
  <c r="J18" i="77" s="1"/>
  <c r="K18" i="77" s="1"/>
  <c r="G19" i="77"/>
  <c r="L19" i="77" s="1"/>
  <c r="H19" i="77"/>
  <c r="I19" i="77" s="1"/>
  <c r="J19" i="77" s="1"/>
  <c r="K19" i="77" s="1"/>
  <c r="G20" i="77"/>
  <c r="L20" i="77" s="1"/>
  <c r="H20" i="77"/>
  <c r="I20" i="77"/>
  <c r="J20" i="77"/>
  <c r="K20" i="77"/>
  <c r="G21" i="77"/>
  <c r="H21" i="77"/>
  <c r="I21" i="77"/>
  <c r="J21" i="77"/>
  <c r="K21" i="77"/>
  <c r="G22" i="77"/>
  <c r="H22" i="77"/>
  <c r="I22" i="77" s="1"/>
  <c r="J22" i="77" s="1"/>
  <c r="K22" i="77" s="1"/>
  <c r="G23" i="77"/>
  <c r="L23" i="77" s="1"/>
  <c r="H23" i="77"/>
  <c r="I23" i="77"/>
  <c r="J23" i="77" s="1"/>
  <c r="K23" i="77" s="1"/>
  <c r="G24" i="77"/>
  <c r="L24" i="77" s="1"/>
  <c r="H24" i="77"/>
  <c r="I24" i="77"/>
  <c r="J24" i="77"/>
  <c r="K24" i="77" s="1"/>
  <c r="G25" i="77"/>
  <c r="H25" i="77"/>
  <c r="I25" i="77"/>
  <c r="J25" i="77"/>
  <c r="K25" i="77" s="1"/>
  <c r="G26" i="77"/>
  <c r="H26" i="77"/>
  <c r="I26" i="77"/>
  <c r="J26" i="77" s="1"/>
  <c r="K26" i="77" s="1"/>
  <c r="L26" i="77"/>
  <c r="G27" i="77"/>
  <c r="H27" i="77"/>
  <c r="I27" i="77" s="1"/>
  <c r="J27" i="77" s="1"/>
  <c r="K27" i="77"/>
  <c r="L27" i="77"/>
  <c r="G28" i="77"/>
  <c r="H28" i="77"/>
  <c r="I28" i="77"/>
  <c r="J28" i="77"/>
  <c r="K28" i="77"/>
  <c r="L28" i="77"/>
  <c r="G29" i="77"/>
  <c r="H29" i="77"/>
  <c r="I29" i="77"/>
  <c r="J29" i="77"/>
  <c r="K29" i="77"/>
  <c r="L29" i="77"/>
  <c r="G30" i="77"/>
  <c r="H30" i="77"/>
  <c r="I30" i="77"/>
  <c r="J30" i="77"/>
  <c r="K30" i="77"/>
  <c r="L30" i="77"/>
  <c r="G31" i="77"/>
  <c r="H31" i="77"/>
  <c r="I31" i="77"/>
  <c r="J31" i="77"/>
  <c r="K31" i="77"/>
  <c r="L31" i="77"/>
  <c r="G32" i="77"/>
  <c r="L32" i="77" s="1"/>
  <c r="H32" i="77"/>
  <c r="I32" i="77"/>
  <c r="J32" i="77"/>
  <c r="K32" i="77"/>
  <c r="G33" i="77"/>
  <c r="L33" i="77" s="1"/>
  <c r="H33" i="77"/>
  <c r="I33" i="77" s="1"/>
  <c r="J33" i="77" s="1"/>
  <c r="K33" i="77" s="1"/>
  <c r="G34" i="77"/>
  <c r="L34" i="77" s="1"/>
  <c r="H34" i="77"/>
  <c r="I34" i="77"/>
  <c r="J34" i="77" s="1"/>
  <c r="K34" i="77" s="1"/>
  <c r="G35" i="77"/>
  <c r="H35" i="77"/>
  <c r="I35" i="77" s="1"/>
  <c r="J35" i="77" s="1"/>
  <c r="K35" i="77"/>
  <c r="L35" i="77"/>
  <c r="G36" i="77"/>
  <c r="L36" i="77" s="1"/>
  <c r="H36" i="77"/>
  <c r="I36" i="77"/>
  <c r="J36" i="77"/>
  <c r="K36" i="77"/>
  <c r="G37" i="77"/>
  <c r="H37" i="77"/>
  <c r="I37" i="77"/>
  <c r="J37" i="77"/>
  <c r="K37" i="77" s="1"/>
  <c r="G38" i="77"/>
  <c r="H38" i="77"/>
  <c r="I38" i="77"/>
  <c r="J38" i="77"/>
  <c r="K38" i="77" s="1"/>
  <c r="G39" i="77"/>
  <c r="L39" i="77" s="1"/>
  <c r="H39" i="77"/>
  <c r="I39" i="77"/>
  <c r="J39" i="77"/>
  <c r="K39" i="77"/>
  <c r="G40" i="77"/>
  <c r="H40" i="77"/>
  <c r="I40" i="77"/>
  <c r="J40" i="77"/>
  <c r="K40" i="77"/>
  <c r="G41" i="77"/>
  <c r="H41" i="77"/>
  <c r="I41" i="77"/>
  <c r="J41" i="77"/>
  <c r="K41" i="77" s="1"/>
  <c r="G42" i="77"/>
  <c r="H42" i="77"/>
  <c r="I42" i="77"/>
  <c r="J42" i="77" s="1"/>
  <c r="K42" i="77" s="1"/>
  <c r="G43" i="77"/>
  <c r="L43" i="77" s="1"/>
  <c r="H43" i="77"/>
  <c r="I43" i="77" s="1"/>
  <c r="J43" i="77" s="1"/>
  <c r="K43" i="77"/>
  <c r="G44" i="77"/>
  <c r="L44" i="77" s="1"/>
  <c r="H44" i="77"/>
  <c r="I44" i="77"/>
  <c r="J44" i="77"/>
  <c r="K44" i="77"/>
  <c r="G45" i="77"/>
  <c r="H45" i="77"/>
  <c r="I45" i="77"/>
  <c r="J45" i="77"/>
  <c r="K45" i="77"/>
  <c r="L45" i="77"/>
  <c r="G46" i="77"/>
  <c r="H46" i="77"/>
  <c r="I46" i="77"/>
  <c r="J46" i="77"/>
  <c r="K46" i="77"/>
  <c r="L46" i="77"/>
  <c r="G47" i="77"/>
  <c r="L47" i="77" s="1"/>
  <c r="H47" i="77"/>
  <c r="I47" i="77" s="1"/>
  <c r="J47" i="77" s="1"/>
  <c r="K47" i="77" s="1"/>
  <c r="G48" i="77"/>
  <c r="L48" i="77" s="1"/>
  <c r="H48" i="77"/>
  <c r="I48" i="77"/>
  <c r="J48" i="77" s="1"/>
  <c r="K48" i="77" s="1"/>
  <c r="G49" i="77"/>
  <c r="L49" i="77" s="1"/>
  <c r="H49" i="77"/>
  <c r="I49" i="77"/>
  <c r="J49" i="77"/>
  <c r="K49" i="77" s="1"/>
  <c r="G50" i="77"/>
  <c r="H50" i="77"/>
  <c r="I50" i="77"/>
  <c r="J50" i="77" s="1"/>
  <c r="K50" i="77" s="1"/>
  <c r="L50" i="77"/>
  <c r="G51" i="77"/>
  <c r="H51" i="77"/>
  <c r="I51" i="77" s="1"/>
  <c r="J51" i="77" s="1"/>
  <c r="K51" i="77"/>
  <c r="L51" i="77"/>
  <c r="G52" i="77"/>
  <c r="H52" i="77"/>
  <c r="I52" i="77"/>
  <c r="J52" i="77"/>
  <c r="K52" i="77"/>
  <c r="L52" i="77"/>
  <c r="G53" i="77"/>
  <c r="H53" i="77"/>
  <c r="I53" i="77"/>
  <c r="J53" i="77"/>
  <c r="K53" i="77"/>
  <c r="L53" i="77"/>
  <c r="G54" i="77"/>
  <c r="H54" i="77"/>
  <c r="I54" i="77"/>
  <c r="J54" i="77"/>
  <c r="K54" i="77"/>
  <c r="L54" i="77"/>
  <c r="G55" i="77"/>
  <c r="H55" i="77"/>
  <c r="I55" i="77"/>
  <c r="J55" i="77"/>
  <c r="K55" i="77"/>
  <c r="L55" i="77"/>
  <c r="G56" i="77"/>
  <c r="H56" i="77"/>
  <c r="I56" i="77"/>
  <c r="J56" i="77"/>
  <c r="K56" i="77"/>
  <c r="G57" i="77"/>
  <c r="L57" i="77" s="1"/>
  <c r="H57" i="77"/>
  <c r="I57" i="77"/>
  <c r="J57" i="77"/>
  <c r="K57" i="77" s="1"/>
  <c r="G58" i="77"/>
  <c r="L58" i="77" s="1"/>
  <c r="H58" i="77"/>
  <c r="I58" i="77" s="1"/>
  <c r="J58" i="77" s="1"/>
  <c r="K58" i="77" s="1"/>
  <c r="G59" i="77"/>
  <c r="L59" i="77" s="1"/>
  <c r="H59" i="77"/>
  <c r="I59" i="77" s="1"/>
  <c r="J59" i="77" s="1"/>
  <c r="K59" i="77"/>
  <c r="G60" i="77"/>
  <c r="L60" i="77" s="1"/>
  <c r="H60" i="77"/>
  <c r="I60" i="77"/>
  <c r="J60" i="77"/>
  <c r="K60" i="77" s="1"/>
  <c r="G61" i="77"/>
  <c r="H61" i="77"/>
  <c r="I61" i="77"/>
  <c r="J61" i="77" s="1"/>
  <c r="K61" i="77" s="1"/>
  <c r="G62" i="77"/>
  <c r="L62" i="77" s="1"/>
  <c r="H62" i="77"/>
  <c r="I62" i="77"/>
  <c r="J62" i="77" s="1"/>
  <c r="K62" i="77" s="1"/>
  <c r="N42" i="78" l="1"/>
  <c r="E42" i="78" s="1"/>
  <c r="N11" i="78"/>
  <c r="E11" i="78" s="1"/>
  <c r="N50" i="78"/>
  <c r="E50" i="78" s="1"/>
  <c r="N36" i="78"/>
  <c r="E36" i="78" s="1"/>
  <c r="N61" i="78"/>
  <c r="E61" i="78" s="1"/>
  <c r="N58" i="78"/>
  <c r="E58" i="78" s="1"/>
  <c r="N18" i="78"/>
  <c r="E18" i="78" s="1"/>
  <c r="N26" i="78"/>
  <c r="E26" i="78" s="1"/>
  <c r="N32" i="78"/>
  <c r="E32" i="78" s="1"/>
  <c r="N21" i="78"/>
  <c r="E21" i="78" s="1"/>
  <c r="N47" i="78"/>
  <c r="E47" i="78" s="1"/>
  <c r="N35" i="78"/>
  <c r="E35" i="78" s="1"/>
  <c r="M21" i="78"/>
  <c r="M39" i="78"/>
  <c r="N39" i="78" s="1"/>
  <c r="E39" i="78" s="1"/>
  <c r="M40" i="78"/>
  <c r="N40" i="78" s="1"/>
  <c r="E40" i="78" s="1"/>
  <c r="M20" i="78"/>
  <c r="N20" i="78" s="1"/>
  <c r="E20" i="78" s="1"/>
  <c r="M22" i="78"/>
  <c r="N22" i="78" s="1"/>
  <c r="E22" i="78" s="1"/>
  <c r="M13" i="78"/>
  <c r="N13" i="78" s="1"/>
  <c r="E13" i="78" s="1"/>
  <c r="M27" i="78"/>
  <c r="N27" i="78" s="1"/>
  <c r="E27" i="78" s="1"/>
  <c r="M52" i="78"/>
  <c r="N52" i="78" s="1"/>
  <c r="E52" i="78" s="1"/>
  <c r="M54" i="78"/>
  <c r="N54" i="78" s="1"/>
  <c r="E54" i="78" s="1"/>
  <c r="M12" i="78"/>
  <c r="M14" i="78"/>
  <c r="N14" i="78" s="1"/>
  <c r="E14" i="78" s="1"/>
  <c r="M37" i="78"/>
  <c r="N37" i="78" s="1"/>
  <c r="E37" i="78" s="1"/>
  <c r="M51" i="78"/>
  <c r="N51" i="78" s="1"/>
  <c r="E51" i="78" s="1"/>
  <c r="M55" i="78"/>
  <c r="N55" i="78" s="1"/>
  <c r="E55" i="78" s="1"/>
  <c r="M11" i="78"/>
  <c r="M15" i="78"/>
  <c r="N15" i="78" s="1"/>
  <c r="E15" i="78" s="1"/>
  <c r="M16" i="78"/>
  <c r="M36" i="78"/>
  <c r="M38" i="78"/>
  <c r="N38" i="78" s="1"/>
  <c r="E38" i="78" s="1"/>
  <c r="M45" i="78"/>
  <c r="N45" i="78" s="1"/>
  <c r="E45" i="78" s="1"/>
  <c r="M60" i="78"/>
  <c r="N60" i="78" s="1"/>
  <c r="E60" i="78" s="1"/>
  <c r="M61" i="78"/>
  <c r="M32" i="78"/>
  <c r="N25" i="78"/>
  <c r="E25" i="78" s="1"/>
  <c r="N48" i="78"/>
  <c r="E48" i="78" s="1"/>
  <c r="N12" i="78"/>
  <c r="E12" i="78" s="1"/>
  <c r="N16" i="78"/>
  <c r="E16" i="78" s="1"/>
  <c r="M24" i="78"/>
  <c r="N24" i="78" s="1"/>
  <c r="E24" i="78" s="1"/>
  <c r="M28" i="78"/>
  <c r="N28" i="78" s="1"/>
  <c r="E28" i="78" s="1"/>
  <c r="M31" i="78"/>
  <c r="N31" i="78" s="1"/>
  <c r="E31" i="78" s="1"/>
  <c r="M42" i="78"/>
  <c r="M49" i="77"/>
  <c r="N49" i="77" s="1"/>
  <c r="E49" i="77" s="1"/>
  <c r="M38" i="77"/>
  <c r="M36" i="77"/>
  <c r="N36" i="77" s="1"/>
  <c r="E36" i="77" s="1"/>
  <c r="N24" i="77"/>
  <c r="E24" i="77" s="1"/>
  <c r="M19" i="77"/>
  <c r="M34" i="77"/>
  <c r="N34" i="77" s="1"/>
  <c r="E34" i="77" s="1"/>
  <c r="M23" i="77"/>
  <c r="N23" i="77" s="1"/>
  <c r="E23" i="77" s="1"/>
  <c r="N19" i="77"/>
  <c r="E19" i="77" s="1"/>
  <c r="M53" i="77"/>
  <c r="N53" i="77" s="1"/>
  <c r="E53" i="77" s="1"/>
  <c r="N32" i="77"/>
  <c r="E32" i="77" s="1"/>
  <c r="M13" i="77"/>
  <c r="M10" i="77"/>
  <c r="N10" i="77" s="1"/>
  <c r="N54" i="77"/>
  <c r="E54" i="77" s="1"/>
  <c r="M62" i="77"/>
  <c r="M54" i="77"/>
  <c r="M48" i="77"/>
  <c r="N48" i="77" s="1"/>
  <c r="E48" i="77" s="1"/>
  <c r="M33" i="77"/>
  <c r="N33" i="77" s="1"/>
  <c r="E33" i="77" s="1"/>
  <c r="M22" i="77"/>
  <c r="N13" i="77"/>
  <c r="E13" i="77" s="1"/>
  <c r="M24" i="77"/>
  <c r="M14" i="77"/>
  <c r="N62" i="77"/>
  <c r="E62" i="77" s="1"/>
  <c r="M59" i="77"/>
  <c r="N59" i="77" s="1"/>
  <c r="E59" i="77" s="1"/>
  <c r="M61" i="77"/>
  <c r="M47" i="77"/>
  <c r="N47" i="77" s="1"/>
  <c r="E47" i="77" s="1"/>
  <c r="N15" i="77"/>
  <c r="E15" i="77" s="1"/>
  <c r="M15" i="77"/>
  <c r="M55" i="77"/>
  <c r="N55" i="77" s="1"/>
  <c r="E55" i="77" s="1"/>
  <c r="M16" i="77"/>
  <c r="M56" i="77"/>
  <c r="L42" i="77"/>
  <c r="M32" i="77"/>
  <c r="L25" i="77"/>
  <c r="L22" i="77"/>
  <c r="N22" i="77" s="1"/>
  <c r="E22" i="77" s="1"/>
  <c r="L21" i="77"/>
  <c r="L61" i="77"/>
  <c r="N61" i="77" s="1"/>
  <c r="E61" i="77" s="1"/>
  <c r="L40" i="77"/>
  <c r="I7" i="77"/>
  <c r="L41" i="77"/>
  <c r="L38" i="77"/>
  <c r="L37" i="77"/>
  <c r="L16" i="77"/>
  <c r="L56" i="77"/>
  <c r="L17" i="77"/>
  <c r="L14" i="77"/>
  <c r="B6" i="76"/>
  <c r="B7" i="76"/>
  <c r="E10" i="76"/>
  <c r="G10" i="76"/>
  <c r="I6" i="76" s="1"/>
  <c r="H10" i="76"/>
  <c r="I10" i="76"/>
  <c r="J10" i="76" s="1"/>
  <c r="K10" i="76" s="1"/>
  <c r="L10" i="76"/>
  <c r="G11" i="76"/>
  <c r="H11" i="76"/>
  <c r="I11" i="76" s="1"/>
  <c r="J11" i="76" s="1"/>
  <c r="K11" i="76" s="1"/>
  <c r="G12" i="76"/>
  <c r="H12" i="76"/>
  <c r="I12" i="76"/>
  <c r="J12" i="76"/>
  <c r="K12" i="76" s="1"/>
  <c r="G13" i="76"/>
  <c r="H13" i="76"/>
  <c r="I13" i="76"/>
  <c r="J13" i="76"/>
  <c r="K13" i="76"/>
  <c r="G14" i="76"/>
  <c r="H14" i="76"/>
  <c r="I14" i="76" s="1"/>
  <c r="J14" i="76" s="1"/>
  <c r="K14" i="76" s="1"/>
  <c r="G15" i="76"/>
  <c r="H15" i="76"/>
  <c r="I15" i="76"/>
  <c r="J15" i="76"/>
  <c r="K15" i="76" s="1"/>
  <c r="G16" i="76"/>
  <c r="H16" i="76"/>
  <c r="I16" i="76"/>
  <c r="J16" i="76"/>
  <c r="K16" i="76"/>
  <c r="G17" i="76"/>
  <c r="H17" i="76"/>
  <c r="I17" i="76"/>
  <c r="J17" i="76"/>
  <c r="K17" i="76" s="1"/>
  <c r="G18" i="76"/>
  <c r="H18" i="76"/>
  <c r="I18" i="76" s="1"/>
  <c r="J18" i="76" s="1"/>
  <c r="K18" i="76" s="1"/>
  <c r="G19" i="76"/>
  <c r="L19" i="76" s="1"/>
  <c r="H19" i="76"/>
  <c r="I19" i="76" s="1"/>
  <c r="J19" i="76" s="1"/>
  <c r="K19" i="76" s="1"/>
  <c r="G20" i="76"/>
  <c r="L20" i="76" s="1"/>
  <c r="H20" i="76"/>
  <c r="I20" i="76"/>
  <c r="J20" i="76"/>
  <c r="K20" i="76" s="1"/>
  <c r="G21" i="76"/>
  <c r="H21" i="76"/>
  <c r="I21" i="76"/>
  <c r="J21" i="76" s="1"/>
  <c r="K21" i="76" s="1"/>
  <c r="G22" i="76"/>
  <c r="H22" i="76"/>
  <c r="I22" i="76" s="1"/>
  <c r="J22" i="76" s="1"/>
  <c r="K22" i="76" s="1"/>
  <c r="G23" i="76"/>
  <c r="L23" i="76" s="1"/>
  <c r="H23" i="76"/>
  <c r="I23" i="76"/>
  <c r="J23" i="76" s="1"/>
  <c r="K23" i="76" s="1"/>
  <c r="G24" i="76"/>
  <c r="H24" i="76"/>
  <c r="I24" i="76"/>
  <c r="J24" i="76"/>
  <c r="K24" i="76" s="1"/>
  <c r="G25" i="76"/>
  <c r="H25" i="76"/>
  <c r="I25" i="76"/>
  <c r="J25" i="76"/>
  <c r="K25" i="76" s="1"/>
  <c r="G26" i="76"/>
  <c r="H26" i="76"/>
  <c r="I26" i="76"/>
  <c r="J26" i="76" s="1"/>
  <c r="K26" i="76" s="1"/>
  <c r="L26" i="76"/>
  <c r="G27" i="76"/>
  <c r="H27" i="76"/>
  <c r="I27" i="76" s="1"/>
  <c r="J27" i="76" s="1"/>
  <c r="K27" i="76"/>
  <c r="G28" i="76"/>
  <c r="H28" i="76"/>
  <c r="I28" i="76"/>
  <c r="J28" i="76"/>
  <c r="K28" i="76"/>
  <c r="L28" i="76"/>
  <c r="G29" i="76"/>
  <c r="H29" i="76"/>
  <c r="I29" i="76"/>
  <c r="J29" i="76"/>
  <c r="K29" i="76"/>
  <c r="L29" i="76"/>
  <c r="G30" i="76"/>
  <c r="H30" i="76"/>
  <c r="I30" i="76"/>
  <c r="J30" i="76"/>
  <c r="K30" i="76" s="1"/>
  <c r="G31" i="76"/>
  <c r="H31" i="76"/>
  <c r="I31" i="76"/>
  <c r="J31" i="76"/>
  <c r="K31" i="76"/>
  <c r="G32" i="76"/>
  <c r="L32" i="76" s="1"/>
  <c r="H32" i="76"/>
  <c r="I32" i="76" s="1"/>
  <c r="J32" i="76" s="1"/>
  <c r="K32" i="76" s="1"/>
  <c r="G33" i="76"/>
  <c r="L33" i="76" s="1"/>
  <c r="H33" i="76"/>
  <c r="I33" i="76" s="1"/>
  <c r="J33" i="76" s="1"/>
  <c r="K33" i="76" s="1"/>
  <c r="G34" i="76"/>
  <c r="H34" i="76"/>
  <c r="I34" i="76"/>
  <c r="J34" i="76" s="1"/>
  <c r="K34" i="76" s="1"/>
  <c r="G35" i="76"/>
  <c r="L35" i="76" s="1"/>
  <c r="H35" i="76"/>
  <c r="I35" i="76" s="1"/>
  <c r="J35" i="76" s="1"/>
  <c r="K35" i="76"/>
  <c r="G36" i="76"/>
  <c r="H36" i="76"/>
  <c r="I36" i="76"/>
  <c r="J36" i="76"/>
  <c r="K36" i="76"/>
  <c r="G37" i="76"/>
  <c r="H37" i="76"/>
  <c r="I37" i="76"/>
  <c r="J37" i="76" s="1"/>
  <c r="K37" i="76" s="1"/>
  <c r="G38" i="76"/>
  <c r="H38" i="76"/>
  <c r="I38" i="76"/>
  <c r="J38" i="76"/>
  <c r="K38" i="76" s="1"/>
  <c r="G39" i="76"/>
  <c r="L39" i="76" s="1"/>
  <c r="H39" i="76"/>
  <c r="I39" i="76" s="1"/>
  <c r="J39" i="76" s="1"/>
  <c r="K39" i="76" s="1"/>
  <c r="G40" i="76"/>
  <c r="H40" i="76"/>
  <c r="I40" i="76"/>
  <c r="J40" i="76"/>
  <c r="K40" i="76"/>
  <c r="G41" i="76"/>
  <c r="H41" i="76"/>
  <c r="I41" i="76"/>
  <c r="J41" i="76"/>
  <c r="K41" i="76" s="1"/>
  <c r="G42" i="76"/>
  <c r="H42" i="76"/>
  <c r="I42" i="76"/>
  <c r="J42" i="76" s="1"/>
  <c r="K42" i="76" s="1"/>
  <c r="G43" i="76"/>
  <c r="L43" i="76" s="1"/>
  <c r="H43" i="76"/>
  <c r="I43" i="76" s="1"/>
  <c r="J43" i="76" s="1"/>
  <c r="K43" i="76" s="1"/>
  <c r="G44" i="76"/>
  <c r="H44" i="76"/>
  <c r="I44" i="76"/>
  <c r="J44" i="76"/>
  <c r="K44" i="76"/>
  <c r="G45" i="76"/>
  <c r="H45" i="76"/>
  <c r="I45" i="76"/>
  <c r="J45" i="76"/>
  <c r="K45" i="76"/>
  <c r="L45" i="76"/>
  <c r="G46" i="76"/>
  <c r="H46" i="76"/>
  <c r="I46" i="76" s="1"/>
  <c r="J46" i="76" s="1"/>
  <c r="K46" i="76" s="1"/>
  <c r="L46" i="76"/>
  <c r="G47" i="76"/>
  <c r="L47" i="76" s="1"/>
  <c r="H47" i="76"/>
  <c r="I47" i="76" s="1"/>
  <c r="J47" i="76" s="1"/>
  <c r="K47" i="76" s="1"/>
  <c r="G48" i="76"/>
  <c r="H48" i="76"/>
  <c r="I48" i="76"/>
  <c r="J48" i="76" s="1"/>
  <c r="K48" i="76" s="1"/>
  <c r="G49" i="76"/>
  <c r="L49" i="76" s="1"/>
  <c r="H49" i="76"/>
  <c r="I49" i="76"/>
  <c r="J49" i="76"/>
  <c r="K49" i="76" s="1"/>
  <c r="G50" i="76"/>
  <c r="H50" i="76"/>
  <c r="I50" i="76"/>
  <c r="J50" i="76" s="1"/>
  <c r="K50" i="76" s="1"/>
  <c r="L50" i="76"/>
  <c r="G51" i="76"/>
  <c r="H51" i="76"/>
  <c r="I51" i="76" s="1"/>
  <c r="J51" i="76" s="1"/>
  <c r="K51" i="76"/>
  <c r="L51" i="76"/>
  <c r="G52" i="76"/>
  <c r="H52" i="76"/>
  <c r="I52" i="76"/>
  <c r="J52" i="76"/>
  <c r="K52" i="76"/>
  <c r="L52" i="76"/>
  <c r="G53" i="76"/>
  <c r="H53" i="76"/>
  <c r="I53" i="76"/>
  <c r="J53" i="76"/>
  <c r="K53" i="76"/>
  <c r="L53" i="76"/>
  <c r="G54" i="76"/>
  <c r="H54" i="76"/>
  <c r="I54" i="76"/>
  <c r="J54" i="76"/>
  <c r="K54" i="76"/>
  <c r="L54" i="76"/>
  <c r="G55" i="76"/>
  <c r="H55" i="76"/>
  <c r="I55" i="76"/>
  <c r="J55" i="76" s="1"/>
  <c r="K55" i="76" s="1"/>
  <c r="L55" i="76"/>
  <c r="G56" i="76"/>
  <c r="H56" i="76"/>
  <c r="I56" i="76"/>
  <c r="J56" i="76"/>
  <c r="K56" i="76" s="1"/>
  <c r="G57" i="76"/>
  <c r="L57" i="76" s="1"/>
  <c r="H57" i="76"/>
  <c r="I57" i="76" s="1"/>
  <c r="J57" i="76" s="1"/>
  <c r="K57" i="76" s="1"/>
  <c r="G58" i="76"/>
  <c r="H58" i="76"/>
  <c r="I58" i="76"/>
  <c r="J58" i="76" s="1"/>
  <c r="K58" i="76" s="1"/>
  <c r="G59" i="76"/>
  <c r="L59" i="76" s="1"/>
  <c r="H59" i="76"/>
  <c r="I59" i="76" s="1"/>
  <c r="J59" i="76" s="1"/>
  <c r="K59" i="76" s="1"/>
  <c r="G60" i="76"/>
  <c r="L60" i="76" s="1"/>
  <c r="H60" i="76"/>
  <c r="I60" i="76"/>
  <c r="J60" i="76"/>
  <c r="K60" i="76"/>
  <c r="G61" i="76"/>
  <c r="H61" i="76"/>
  <c r="I61" i="76"/>
  <c r="J61" i="76"/>
  <c r="K61" i="76" s="1"/>
  <c r="G62" i="76"/>
  <c r="L62" i="76" s="1"/>
  <c r="H62" i="76"/>
  <c r="I62" i="76"/>
  <c r="J62" i="76"/>
  <c r="K62" i="76" s="1"/>
  <c r="N56" i="77" l="1"/>
  <c r="E56" i="77" s="1"/>
  <c r="N16" i="77"/>
  <c r="E16" i="77" s="1"/>
  <c r="N37" i="77"/>
  <c r="E37" i="77" s="1"/>
  <c r="N25" i="77"/>
  <c r="E25" i="77" s="1"/>
  <c r="N38" i="77"/>
  <c r="E38" i="77" s="1"/>
  <c r="N41" i="77"/>
  <c r="E41" i="77" s="1"/>
  <c r="M18" i="77"/>
  <c r="N18" i="77" s="1"/>
  <c r="E18" i="77" s="1"/>
  <c r="M20" i="77"/>
  <c r="N20" i="77" s="1"/>
  <c r="E20" i="77" s="1"/>
  <c r="M43" i="77"/>
  <c r="N43" i="77" s="1"/>
  <c r="E43" i="77" s="1"/>
  <c r="M57" i="77"/>
  <c r="N57" i="77" s="1"/>
  <c r="E57" i="77" s="1"/>
  <c r="M17" i="77"/>
  <c r="N17" i="77" s="1"/>
  <c r="E17" i="77" s="1"/>
  <c r="M21" i="77"/>
  <c r="N21" i="77" s="1"/>
  <c r="E21" i="77" s="1"/>
  <c r="M42" i="77"/>
  <c r="N42" i="77" s="1"/>
  <c r="E42" i="77" s="1"/>
  <c r="M44" i="77"/>
  <c r="N44" i="77" s="1"/>
  <c r="E44" i="77" s="1"/>
  <c r="M27" i="77"/>
  <c r="N27" i="77" s="1"/>
  <c r="E27" i="77" s="1"/>
  <c r="M41" i="77"/>
  <c r="M45" i="77"/>
  <c r="N45" i="77" s="1"/>
  <c r="E45" i="77" s="1"/>
  <c r="M46" i="77"/>
  <c r="N46" i="77" s="1"/>
  <c r="E46" i="77" s="1"/>
  <c r="M26" i="77"/>
  <c r="N26" i="77" s="1"/>
  <c r="E26" i="77" s="1"/>
  <c r="M28" i="77"/>
  <c r="N28" i="77" s="1"/>
  <c r="E28" i="77" s="1"/>
  <c r="M51" i="77"/>
  <c r="N51" i="77" s="1"/>
  <c r="E51" i="77" s="1"/>
  <c r="M11" i="77"/>
  <c r="N11" i="77" s="1"/>
  <c r="E11" i="77" s="1"/>
  <c r="M52" i="77"/>
  <c r="N52" i="77" s="1"/>
  <c r="E52" i="77" s="1"/>
  <c r="M50" i="77"/>
  <c r="N50" i="77" s="1"/>
  <c r="E50" i="77" s="1"/>
  <c r="M30" i="77"/>
  <c r="N30" i="77" s="1"/>
  <c r="E30" i="77" s="1"/>
  <c r="M25" i="77"/>
  <c r="M29" i="77"/>
  <c r="N29" i="77" s="1"/>
  <c r="E29" i="77" s="1"/>
  <c r="M31" i="77"/>
  <c r="N31" i="77" s="1"/>
  <c r="E31" i="77" s="1"/>
  <c r="M40" i="77"/>
  <c r="N40" i="77" s="1"/>
  <c r="E40" i="77" s="1"/>
  <c r="M35" i="77"/>
  <c r="N35" i="77" s="1"/>
  <c r="E35" i="77" s="1"/>
  <c r="M37" i="77"/>
  <c r="M39" i="77"/>
  <c r="N39" i="77" s="1"/>
  <c r="E39" i="77" s="1"/>
  <c r="M60" i="77"/>
  <c r="N60" i="77" s="1"/>
  <c r="E60" i="77" s="1"/>
  <c r="M58" i="77"/>
  <c r="N58" i="77" s="1"/>
  <c r="E58" i="77" s="1"/>
  <c r="N14" i="77"/>
  <c r="E14" i="77" s="1"/>
  <c r="M12" i="77"/>
  <c r="N12" i="77" s="1"/>
  <c r="E12" i="77" s="1"/>
  <c r="M15" i="76"/>
  <c r="M39" i="76"/>
  <c r="N39" i="76" s="1"/>
  <c r="E39" i="76" s="1"/>
  <c r="M12" i="76"/>
  <c r="M14" i="76"/>
  <c r="M59" i="76"/>
  <c r="N59" i="76"/>
  <c r="E59" i="76" s="1"/>
  <c r="N43" i="76"/>
  <c r="E43" i="76" s="1"/>
  <c r="M30" i="76"/>
  <c r="M25" i="76"/>
  <c r="M11" i="76"/>
  <c r="M60" i="76"/>
  <c r="N60" i="76" s="1"/>
  <c r="E60" i="76" s="1"/>
  <c r="M49" i="76"/>
  <c r="N49" i="76" s="1"/>
  <c r="E49" i="76" s="1"/>
  <c r="M43" i="76"/>
  <c r="M16" i="76"/>
  <c r="M13" i="76"/>
  <c r="N54" i="76"/>
  <c r="E54" i="76" s="1"/>
  <c r="M38" i="76"/>
  <c r="M19" i="76"/>
  <c r="I7" i="76"/>
  <c r="M54" i="76"/>
  <c r="M34" i="76"/>
  <c r="N19" i="76"/>
  <c r="E19" i="76" s="1"/>
  <c r="M24" i="76"/>
  <c r="L13" i="76"/>
  <c r="L14" i="76"/>
  <c r="L37" i="76"/>
  <c r="L38" i="76"/>
  <c r="L61" i="76"/>
  <c r="L21" i="76"/>
  <c r="L22" i="76"/>
  <c r="L42" i="76"/>
  <c r="L44" i="76"/>
  <c r="L34" i="76"/>
  <c r="L30" i="76"/>
  <c r="L27" i="76"/>
  <c r="M20" i="76"/>
  <c r="N20" i="76" s="1"/>
  <c r="E20" i="76" s="1"/>
  <c r="L11" i="76"/>
  <c r="N11" i="76" s="1"/>
  <c r="E11" i="76" s="1"/>
  <c r="L58" i="76"/>
  <c r="L48" i="76"/>
  <c r="N48" i="76" s="1"/>
  <c r="E48" i="76" s="1"/>
  <c r="L36" i="76"/>
  <c r="L31" i="76"/>
  <c r="M18" i="76"/>
  <c r="L15" i="76"/>
  <c r="N15" i="76" s="1"/>
  <c r="E15" i="76" s="1"/>
  <c r="L12" i="76"/>
  <c r="M47" i="76"/>
  <c r="N47" i="76" s="1"/>
  <c r="E47" i="76" s="1"/>
  <c r="N33" i="76"/>
  <c r="E33" i="76" s="1"/>
  <c r="M23" i="76"/>
  <c r="M36" i="76"/>
  <c r="N23" i="76"/>
  <c r="E23" i="76" s="1"/>
  <c r="M32" i="76"/>
  <c r="N32" i="76" s="1"/>
  <c r="E32" i="76" s="1"/>
  <c r="M48" i="76"/>
  <c r="M33" i="76"/>
  <c r="M31" i="76"/>
  <c r="L24" i="76"/>
  <c r="N24" i="76" s="1"/>
  <c r="E24" i="76" s="1"/>
  <c r="L18" i="76"/>
  <c r="L25" i="76"/>
  <c r="L40" i="76"/>
  <c r="L41" i="76"/>
  <c r="L16" i="76"/>
  <c r="N16" i="76" s="1"/>
  <c r="E16" i="76" s="1"/>
  <c r="L56" i="76"/>
  <c r="L17" i="76"/>
  <c r="B6" i="75"/>
  <c r="B7" i="75"/>
  <c r="E10" i="75"/>
  <c r="G10" i="75"/>
  <c r="H10" i="75"/>
  <c r="I10" i="75"/>
  <c r="J10" i="75" s="1"/>
  <c r="K10" i="75" s="1"/>
  <c r="G11" i="75"/>
  <c r="H11" i="75"/>
  <c r="I11" i="75" s="1"/>
  <c r="J11" i="75" s="1"/>
  <c r="K11" i="75" s="1"/>
  <c r="G12" i="75"/>
  <c r="H12" i="75"/>
  <c r="I12" i="75" s="1"/>
  <c r="J12" i="75" s="1"/>
  <c r="K12" i="75" s="1"/>
  <c r="G13" i="75"/>
  <c r="H13" i="75"/>
  <c r="I13" i="75"/>
  <c r="J13" i="75"/>
  <c r="K13" i="75"/>
  <c r="G14" i="75"/>
  <c r="H14" i="75"/>
  <c r="I14" i="75"/>
  <c r="J14" i="75"/>
  <c r="K14" i="75"/>
  <c r="G15" i="75"/>
  <c r="H15" i="75"/>
  <c r="I15" i="75"/>
  <c r="J15" i="75"/>
  <c r="K15" i="75"/>
  <c r="G16" i="75"/>
  <c r="H16" i="75"/>
  <c r="I16" i="75"/>
  <c r="J16" i="75" s="1"/>
  <c r="K16" i="75" s="1"/>
  <c r="G17" i="75"/>
  <c r="H17" i="75"/>
  <c r="I17" i="75"/>
  <c r="J17" i="75"/>
  <c r="K17" i="75" s="1"/>
  <c r="G18" i="75"/>
  <c r="H18" i="75"/>
  <c r="I18" i="75" s="1"/>
  <c r="J18" i="75" s="1"/>
  <c r="K18" i="75" s="1"/>
  <c r="G19" i="75"/>
  <c r="H19" i="75"/>
  <c r="I19" i="75" s="1"/>
  <c r="J19" i="75" s="1"/>
  <c r="K19" i="75" s="1"/>
  <c r="G20" i="75"/>
  <c r="H20" i="75"/>
  <c r="I20" i="75" s="1"/>
  <c r="J20" i="75" s="1"/>
  <c r="K20" i="75" s="1"/>
  <c r="G21" i="75"/>
  <c r="H21" i="75"/>
  <c r="I21" i="75"/>
  <c r="J21" i="75"/>
  <c r="K21" i="75"/>
  <c r="G22" i="75"/>
  <c r="H22" i="75"/>
  <c r="I22" i="75"/>
  <c r="J22" i="75"/>
  <c r="K22" i="75"/>
  <c r="G23" i="75"/>
  <c r="H23" i="75"/>
  <c r="I23" i="75"/>
  <c r="J23" i="75"/>
  <c r="K23" i="75"/>
  <c r="G24" i="75"/>
  <c r="H24" i="75"/>
  <c r="I24" i="75"/>
  <c r="J24" i="75"/>
  <c r="K24" i="75"/>
  <c r="G25" i="75"/>
  <c r="H25" i="75"/>
  <c r="I25" i="75"/>
  <c r="J25" i="75" s="1"/>
  <c r="K25" i="75" s="1"/>
  <c r="G26" i="75"/>
  <c r="H26" i="75"/>
  <c r="I26" i="75"/>
  <c r="J26" i="75" s="1"/>
  <c r="K26" i="75" s="1"/>
  <c r="G27" i="75"/>
  <c r="H27" i="75"/>
  <c r="I27" i="75" s="1"/>
  <c r="J27" i="75" s="1"/>
  <c r="K27" i="75" s="1"/>
  <c r="G28" i="75"/>
  <c r="H28" i="75"/>
  <c r="I28" i="75" s="1"/>
  <c r="J28" i="75" s="1"/>
  <c r="K28" i="75" s="1"/>
  <c r="G29" i="75"/>
  <c r="H29" i="75"/>
  <c r="I29" i="75"/>
  <c r="J29" i="75"/>
  <c r="K29" i="75"/>
  <c r="G30" i="75"/>
  <c r="H30" i="75"/>
  <c r="I30" i="75"/>
  <c r="J30" i="75"/>
  <c r="K30" i="75"/>
  <c r="G31" i="75"/>
  <c r="H31" i="75"/>
  <c r="I31" i="75"/>
  <c r="J31" i="75"/>
  <c r="K31" i="75"/>
  <c r="G32" i="75"/>
  <c r="H32" i="75"/>
  <c r="I32" i="75"/>
  <c r="J32" i="75"/>
  <c r="K32" i="75" s="1"/>
  <c r="G33" i="75"/>
  <c r="H33" i="75"/>
  <c r="I33" i="75"/>
  <c r="J33" i="75"/>
  <c r="K33" i="75" s="1"/>
  <c r="G34" i="75"/>
  <c r="H34" i="75"/>
  <c r="I34" i="75" s="1"/>
  <c r="J34" i="75" s="1"/>
  <c r="K34" i="75" s="1"/>
  <c r="G35" i="75"/>
  <c r="H35" i="75"/>
  <c r="I35" i="75" s="1"/>
  <c r="J35" i="75" s="1"/>
  <c r="K35" i="75" s="1"/>
  <c r="G36" i="75"/>
  <c r="H36" i="75"/>
  <c r="I36" i="75"/>
  <c r="J36" i="75"/>
  <c r="K36" i="75"/>
  <c r="G37" i="75"/>
  <c r="H37" i="75"/>
  <c r="I37" i="75"/>
  <c r="J37" i="75"/>
  <c r="K37" i="75"/>
  <c r="G38" i="75"/>
  <c r="H38" i="75"/>
  <c r="I38" i="75"/>
  <c r="J38" i="75"/>
  <c r="K38" i="75"/>
  <c r="G39" i="75"/>
  <c r="H39" i="75"/>
  <c r="I39" i="75"/>
  <c r="J39" i="75"/>
  <c r="K39" i="75"/>
  <c r="G40" i="75"/>
  <c r="H40" i="75"/>
  <c r="I40" i="75" s="1"/>
  <c r="J40" i="75" s="1"/>
  <c r="K40" i="75" s="1"/>
  <c r="G41" i="75"/>
  <c r="H41" i="75"/>
  <c r="I41" i="75"/>
  <c r="J41" i="75"/>
  <c r="K41" i="75" s="1"/>
  <c r="G42" i="75"/>
  <c r="H42" i="75"/>
  <c r="I42" i="75"/>
  <c r="J42" i="75" s="1"/>
  <c r="K42" i="75" s="1"/>
  <c r="G43" i="75"/>
  <c r="H43" i="75"/>
  <c r="I43" i="75" s="1"/>
  <c r="J43" i="75" s="1"/>
  <c r="K43" i="75" s="1"/>
  <c r="G44" i="75"/>
  <c r="H44" i="75"/>
  <c r="I44" i="75"/>
  <c r="J44" i="75"/>
  <c r="K44" i="75"/>
  <c r="G45" i="75"/>
  <c r="H45" i="75"/>
  <c r="I45" i="75"/>
  <c r="J45" i="75"/>
  <c r="K45" i="75"/>
  <c r="G46" i="75"/>
  <c r="H46" i="75"/>
  <c r="I46" i="75"/>
  <c r="J46" i="75"/>
  <c r="K46" i="75"/>
  <c r="G47" i="75"/>
  <c r="H47" i="75"/>
  <c r="I47" i="75"/>
  <c r="J47" i="75"/>
  <c r="K47" i="75"/>
  <c r="G48" i="75"/>
  <c r="H48" i="75"/>
  <c r="I48" i="75"/>
  <c r="J48" i="75"/>
  <c r="K48" i="75"/>
  <c r="G49" i="75"/>
  <c r="H49" i="75"/>
  <c r="I49" i="75"/>
  <c r="J49" i="75" s="1"/>
  <c r="K49" i="75" s="1"/>
  <c r="G50" i="75"/>
  <c r="H50" i="75"/>
  <c r="I50" i="75"/>
  <c r="J50" i="75" s="1"/>
  <c r="K50" i="75" s="1"/>
  <c r="G51" i="75"/>
  <c r="H51" i="75"/>
  <c r="I51" i="75" s="1"/>
  <c r="J51" i="75" s="1"/>
  <c r="K51" i="75" s="1"/>
  <c r="G52" i="75"/>
  <c r="H52" i="75"/>
  <c r="I52" i="75"/>
  <c r="J52" i="75"/>
  <c r="K52" i="75"/>
  <c r="G53" i="75"/>
  <c r="H53" i="75"/>
  <c r="I53" i="75"/>
  <c r="J53" i="75"/>
  <c r="K53" i="75"/>
  <c r="G54" i="75"/>
  <c r="H54" i="75"/>
  <c r="I54" i="75"/>
  <c r="J54" i="75"/>
  <c r="K54" i="75"/>
  <c r="G55" i="75"/>
  <c r="H55" i="75"/>
  <c r="I55" i="75"/>
  <c r="J55" i="75"/>
  <c r="K55" i="75" s="1"/>
  <c r="G56" i="75"/>
  <c r="H56" i="75"/>
  <c r="I56" i="75"/>
  <c r="J56" i="75"/>
  <c r="K56" i="75"/>
  <c r="G57" i="75"/>
  <c r="H57" i="75"/>
  <c r="I57" i="75"/>
  <c r="J57" i="75"/>
  <c r="K57" i="75" s="1"/>
  <c r="G58" i="75"/>
  <c r="H58" i="75"/>
  <c r="I58" i="75"/>
  <c r="J58" i="75" s="1"/>
  <c r="K58" i="75" s="1"/>
  <c r="G59" i="75"/>
  <c r="H59" i="75"/>
  <c r="I59" i="75" s="1"/>
  <c r="J59" i="75" s="1"/>
  <c r="K59" i="75" s="1"/>
  <c r="G60" i="75"/>
  <c r="H60" i="75"/>
  <c r="I60" i="75"/>
  <c r="J60" i="75"/>
  <c r="K60" i="75"/>
  <c r="G61" i="75"/>
  <c r="H61" i="75"/>
  <c r="I61" i="75"/>
  <c r="J61" i="75"/>
  <c r="K61" i="75"/>
  <c r="G62" i="75"/>
  <c r="H62" i="75"/>
  <c r="I62" i="75"/>
  <c r="J62" i="75"/>
  <c r="K62" i="75"/>
  <c r="N12" i="76" l="1"/>
  <c r="E12" i="76" s="1"/>
  <c r="N41" i="76"/>
  <c r="E41" i="76" s="1"/>
  <c r="N38" i="76"/>
  <c r="E38" i="76" s="1"/>
  <c r="N40" i="76"/>
  <c r="E40" i="76" s="1"/>
  <c r="N30" i="76"/>
  <c r="E30" i="76" s="1"/>
  <c r="N25" i="76"/>
  <c r="E25" i="76" s="1"/>
  <c r="N31" i="76"/>
  <c r="E31" i="76" s="1"/>
  <c r="N34" i="76"/>
  <c r="E34" i="76" s="1"/>
  <c r="N14" i="76"/>
  <c r="E14" i="76" s="1"/>
  <c r="M45" i="76"/>
  <c r="N45" i="76" s="1"/>
  <c r="E45" i="76" s="1"/>
  <c r="M28" i="76"/>
  <c r="N28" i="76" s="1"/>
  <c r="E28" i="76" s="1"/>
  <c r="M26" i="76"/>
  <c r="N26" i="76" s="1"/>
  <c r="E26" i="76" s="1"/>
  <c r="M41" i="76"/>
  <c r="M46" i="76"/>
  <c r="N46" i="76" s="1"/>
  <c r="E46" i="76" s="1"/>
  <c r="M61" i="76"/>
  <c r="M44" i="76"/>
  <c r="M27" i="76"/>
  <c r="N27" i="76" s="1"/>
  <c r="E27" i="76" s="1"/>
  <c r="M42" i="76"/>
  <c r="M22" i="76"/>
  <c r="N22" i="76" s="1"/>
  <c r="E22" i="76" s="1"/>
  <c r="M29" i="76"/>
  <c r="N29" i="76" s="1"/>
  <c r="E29" i="76" s="1"/>
  <c r="M50" i="76"/>
  <c r="N50" i="76" s="1"/>
  <c r="E50" i="76" s="1"/>
  <c r="M62" i="76"/>
  <c r="N62" i="76" s="1"/>
  <c r="E62" i="76" s="1"/>
  <c r="M17" i="76"/>
  <c r="M57" i="76"/>
  <c r="N57" i="76" s="1"/>
  <c r="E57" i="76" s="1"/>
  <c r="M35" i="76"/>
  <c r="N35" i="76" s="1"/>
  <c r="E35" i="76" s="1"/>
  <c r="M51" i="76"/>
  <c r="N51" i="76" s="1"/>
  <c r="E51" i="76" s="1"/>
  <c r="M21" i="76"/>
  <c r="N21" i="76" s="1"/>
  <c r="E21" i="76" s="1"/>
  <c r="M52" i="76"/>
  <c r="N52" i="76" s="1"/>
  <c r="E52" i="76" s="1"/>
  <c r="N18" i="76"/>
  <c r="E18" i="76" s="1"/>
  <c r="M58" i="76"/>
  <c r="M53" i="76"/>
  <c r="N53" i="76" s="1"/>
  <c r="E53" i="76" s="1"/>
  <c r="N36" i="76"/>
  <c r="E36" i="76" s="1"/>
  <c r="N44" i="76"/>
  <c r="E44" i="76" s="1"/>
  <c r="N13" i="76"/>
  <c r="E13" i="76" s="1"/>
  <c r="M10" i="76"/>
  <c r="N10" i="76" s="1"/>
  <c r="M40" i="76"/>
  <c r="M37" i="76"/>
  <c r="N37" i="76" s="1"/>
  <c r="E37" i="76" s="1"/>
  <c r="M56" i="76"/>
  <c r="N56" i="76" s="1"/>
  <c r="E56" i="76" s="1"/>
  <c r="M55" i="76"/>
  <c r="N55" i="76" s="1"/>
  <c r="E55" i="76" s="1"/>
  <c r="N17" i="76"/>
  <c r="E17" i="76" s="1"/>
  <c r="N58" i="76"/>
  <c r="E58" i="76" s="1"/>
  <c r="N61" i="76"/>
  <c r="E61" i="76" s="1"/>
  <c r="N42" i="76"/>
  <c r="E42" i="76" s="1"/>
  <c r="M32" i="75"/>
  <c r="M20" i="75"/>
  <c r="M46" i="75"/>
  <c r="M40" i="75"/>
  <c r="M34" i="75"/>
  <c r="M49" i="75"/>
  <c r="M18" i="75"/>
  <c r="L60" i="75"/>
  <c r="L57" i="75"/>
  <c r="N57" i="75" s="1"/>
  <c r="E57" i="75" s="1"/>
  <c r="L51" i="75"/>
  <c r="M47" i="75"/>
  <c r="M41" i="75"/>
  <c r="L40" i="75"/>
  <c r="L34" i="75"/>
  <c r="M27" i="75"/>
  <c r="L20" i="75"/>
  <c r="L18" i="75"/>
  <c r="L49" i="75"/>
  <c r="N49" i="75" s="1"/>
  <c r="E49" i="75" s="1"/>
  <c r="L43" i="75"/>
  <c r="L27" i="75"/>
  <c r="L25" i="75"/>
  <c r="M17" i="75"/>
  <c r="I7" i="75"/>
  <c r="L58" i="75"/>
  <c r="M50" i="75"/>
  <c r="M48" i="75"/>
  <c r="M39" i="75"/>
  <c r="M33" i="75"/>
  <c r="L41" i="75"/>
  <c r="L35" i="75"/>
  <c r="M26" i="75"/>
  <c r="M19" i="75"/>
  <c r="M15" i="75"/>
  <c r="L12" i="75"/>
  <c r="I6" i="75"/>
  <c r="L10" i="75"/>
  <c r="M57" i="75"/>
  <c r="L56" i="75"/>
  <c r="L50" i="75"/>
  <c r="N50" i="75" s="1"/>
  <c r="E50" i="75" s="1"/>
  <c r="M42" i="75"/>
  <c r="M31" i="75"/>
  <c r="L19" i="75"/>
  <c r="N19" i="75" s="1"/>
  <c r="E19" i="75" s="1"/>
  <c r="L17" i="75"/>
  <c r="L59" i="75"/>
  <c r="L33" i="75"/>
  <c r="L26" i="75"/>
  <c r="L48" i="75"/>
  <c r="L42" i="75"/>
  <c r="N42" i="75" s="1"/>
  <c r="E42" i="75" s="1"/>
  <c r="L24" i="75"/>
  <c r="M11" i="75"/>
  <c r="B6" i="74"/>
  <c r="B7" i="74"/>
  <c r="E10" i="74"/>
  <c r="G10" i="74"/>
  <c r="H10" i="74"/>
  <c r="I10" i="74"/>
  <c r="J10" i="74"/>
  <c r="K10" i="74" s="1"/>
  <c r="G11" i="74"/>
  <c r="H11" i="74"/>
  <c r="I11" i="74"/>
  <c r="J11" i="74" s="1"/>
  <c r="K11" i="74" s="1"/>
  <c r="G12" i="74"/>
  <c r="H12" i="74"/>
  <c r="I12" i="74" s="1"/>
  <c r="J12" i="74" s="1"/>
  <c r="K12" i="74"/>
  <c r="G13" i="74"/>
  <c r="H13" i="74"/>
  <c r="I13" i="74"/>
  <c r="J13" i="74"/>
  <c r="K13" i="74"/>
  <c r="G14" i="74"/>
  <c r="H14" i="74"/>
  <c r="I14" i="74"/>
  <c r="J14" i="74"/>
  <c r="K14" i="74"/>
  <c r="G15" i="74"/>
  <c r="H15" i="74"/>
  <c r="I15" i="74"/>
  <c r="J15" i="74"/>
  <c r="K15" i="74"/>
  <c r="G16" i="74"/>
  <c r="H16" i="74"/>
  <c r="I16" i="74"/>
  <c r="J16" i="74" s="1"/>
  <c r="K16" i="74" s="1"/>
  <c r="G17" i="74"/>
  <c r="H17" i="74"/>
  <c r="I17" i="74"/>
  <c r="J17" i="74"/>
  <c r="K17" i="74" s="1"/>
  <c r="G18" i="74"/>
  <c r="H18" i="74"/>
  <c r="I18" i="74"/>
  <c r="J18" i="74"/>
  <c r="K18" i="74" s="1"/>
  <c r="G19" i="74"/>
  <c r="H19" i="74"/>
  <c r="I19" i="74" s="1"/>
  <c r="J19" i="74" s="1"/>
  <c r="K19" i="74" s="1"/>
  <c r="G20" i="74"/>
  <c r="H20" i="74"/>
  <c r="I20" i="74" s="1"/>
  <c r="J20" i="74" s="1"/>
  <c r="K20" i="74" s="1"/>
  <c r="G21" i="74"/>
  <c r="H21" i="74"/>
  <c r="I21" i="74"/>
  <c r="J21" i="74"/>
  <c r="K21" i="74" s="1"/>
  <c r="G22" i="74"/>
  <c r="H22" i="74"/>
  <c r="I22" i="74"/>
  <c r="J22" i="74" s="1"/>
  <c r="K22" i="74" s="1"/>
  <c r="G23" i="74"/>
  <c r="H23" i="74"/>
  <c r="I23" i="74"/>
  <c r="J23" i="74" s="1"/>
  <c r="K23" i="74" s="1"/>
  <c r="G24" i="74"/>
  <c r="H24" i="74"/>
  <c r="I24" i="74"/>
  <c r="J24" i="74"/>
  <c r="K24" i="74" s="1"/>
  <c r="G25" i="74"/>
  <c r="H25" i="74"/>
  <c r="I25" i="74"/>
  <c r="J25" i="74" s="1"/>
  <c r="K25" i="74" s="1"/>
  <c r="G26" i="74"/>
  <c r="H26" i="74"/>
  <c r="I26" i="74"/>
  <c r="J26" i="74"/>
  <c r="K26" i="74" s="1"/>
  <c r="G27" i="74"/>
  <c r="H27" i="74"/>
  <c r="I27" i="74"/>
  <c r="J27" i="74" s="1"/>
  <c r="K27" i="74" s="1"/>
  <c r="G28" i="74"/>
  <c r="H28" i="74"/>
  <c r="I28" i="74" s="1"/>
  <c r="J28" i="74" s="1"/>
  <c r="K28" i="74"/>
  <c r="G29" i="74"/>
  <c r="H29" i="74"/>
  <c r="I29" i="74"/>
  <c r="J29" i="74"/>
  <c r="K29" i="74"/>
  <c r="G30" i="74"/>
  <c r="H30" i="74"/>
  <c r="I30" i="74"/>
  <c r="J30" i="74"/>
  <c r="K30" i="74"/>
  <c r="G31" i="74"/>
  <c r="H31" i="74"/>
  <c r="I31" i="74"/>
  <c r="J31" i="74"/>
  <c r="K31" i="74"/>
  <c r="G32" i="74"/>
  <c r="H32" i="74"/>
  <c r="I32" i="74"/>
  <c r="J32" i="74"/>
  <c r="K32" i="74"/>
  <c r="G33" i="74"/>
  <c r="H33" i="74"/>
  <c r="I33" i="74" s="1"/>
  <c r="J33" i="74" s="1"/>
  <c r="K33" i="74" s="1"/>
  <c r="G34" i="74"/>
  <c r="H34" i="74"/>
  <c r="I34" i="74"/>
  <c r="J34" i="74" s="1"/>
  <c r="K34" i="74" s="1"/>
  <c r="G35" i="74"/>
  <c r="H35" i="74"/>
  <c r="I35" i="74"/>
  <c r="J35" i="74" s="1"/>
  <c r="K35" i="74" s="1"/>
  <c r="G36" i="74"/>
  <c r="H36" i="74"/>
  <c r="I36" i="74" s="1"/>
  <c r="J36" i="74" s="1"/>
  <c r="K36" i="74"/>
  <c r="G37" i="74"/>
  <c r="H37" i="74"/>
  <c r="I37" i="74"/>
  <c r="J37" i="74"/>
  <c r="K37" i="74"/>
  <c r="G38" i="74"/>
  <c r="H38" i="74"/>
  <c r="I38" i="74"/>
  <c r="J38" i="74"/>
  <c r="K38" i="74" s="1"/>
  <c r="G39" i="74"/>
  <c r="H39" i="74"/>
  <c r="I39" i="74"/>
  <c r="J39" i="74"/>
  <c r="K39" i="74"/>
  <c r="G40" i="74"/>
  <c r="H40" i="74"/>
  <c r="I40" i="74" s="1"/>
  <c r="J40" i="74" s="1"/>
  <c r="K40" i="74" s="1"/>
  <c r="G41" i="74"/>
  <c r="H41" i="74"/>
  <c r="I41" i="74"/>
  <c r="J41" i="74"/>
  <c r="K41" i="74" s="1"/>
  <c r="G42" i="74"/>
  <c r="H42" i="74"/>
  <c r="I42" i="74"/>
  <c r="J42" i="74"/>
  <c r="K42" i="74" s="1"/>
  <c r="G43" i="74"/>
  <c r="H43" i="74"/>
  <c r="I43" i="74"/>
  <c r="J43" i="74" s="1"/>
  <c r="K43" i="74" s="1"/>
  <c r="G44" i="74"/>
  <c r="H44" i="74"/>
  <c r="I44" i="74" s="1"/>
  <c r="J44" i="74" s="1"/>
  <c r="K44" i="74" s="1"/>
  <c r="G45" i="74"/>
  <c r="H45" i="74"/>
  <c r="I45" i="74"/>
  <c r="J45" i="74"/>
  <c r="K45" i="74"/>
  <c r="G46" i="74"/>
  <c r="H46" i="74"/>
  <c r="I46" i="74"/>
  <c r="J46" i="74"/>
  <c r="K46" i="74"/>
  <c r="G47" i="74"/>
  <c r="H47" i="74"/>
  <c r="I47" i="74" s="1"/>
  <c r="J47" i="74" s="1"/>
  <c r="K47" i="74" s="1"/>
  <c r="G48" i="74"/>
  <c r="H48" i="74"/>
  <c r="I48" i="74"/>
  <c r="J48" i="74" s="1"/>
  <c r="K48" i="74" s="1"/>
  <c r="G49" i="74"/>
  <c r="H49" i="74"/>
  <c r="I49" i="74"/>
  <c r="J49" i="74"/>
  <c r="K49" i="74" s="1"/>
  <c r="G50" i="74"/>
  <c r="H50" i="74"/>
  <c r="I50" i="74"/>
  <c r="J50" i="74"/>
  <c r="K50" i="74" s="1"/>
  <c r="G51" i="74"/>
  <c r="H51" i="74"/>
  <c r="I51" i="74" s="1"/>
  <c r="J51" i="74" s="1"/>
  <c r="K51" i="74" s="1"/>
  <c r="G52" i="74"/>
  <c r="H52" i="74"/>
  <c r="I52" i="74" s="1"/>
  <c r="J52" i="74" s="1"/>
  <c r="K52" i="74"/>
  <c r="G53" i="74"/>
  <c r="H53" i="74"/>
  <c r="I53" i="74"/>
  <c r="J53" i="74"/>
  <c r="K53" i="74"/>
  <c r="G54" i="74"/>
  <c r="H54" i="74"/>
  <c r="I54" i="74"/>
  <c r="J54" i="74"/>
  <c r="K54" i="74"/>
  <c r="G55" i="74"/>
  <c r="H55" i="74"/>
  <c r="I55" i="74"/>
  <c r="J55" i="74"/>
  <c r="K55" i="74"/>
  <c r="G56" i="74"/>
  <c r="H56" i="74"/>
  <c r="I56" i="74"/>
  <c r="J56" i="74"/>
  <c r="K56" i="74"/>
  <c r="G57" i="74"/>
  <c r="H57" i="74"/>
  <c r="I57" i="74"/>
  <c r="J57" i="74"/>
  <c r="K57" i="74"/>
  <c r="G58" i="74"/>
  <c r="H58" i="74"/>
  <c r="I58" i="74" s="1"/>
  <c r="J58" i="74" s="1"/>
  <c r="K58" i="74" s="1"/>
  <c r="G59" i="74"/>
  <c r="H59" i="74"/>
  <c r="I59" i="74"/>
  <c r="J59" i="74" s="1"/>
  <c r="K59" i="74" s="1"/>
  <c r="G60" i="74"/>
  <c r="H60" i="74"/>
  <c r="I60" i="74" s="1"/>
  <c r="J60" i="74" s="1"/>
  <c r="K60" i="74"/>
  <c r="G61" i="74"/>
  <c r="H61" i="74"/>
  <c r="I61" i="74"/>
  <c r="J61" i="74"/>
  <c r="K61" i="74"/>
  <c r="G62" i="74"/>
  <c r="H62" i="74"/>
  <c r="I62" i="74"/>
  <c r="J62" i="74" s="1"/>
  <c r="K62" i="74" s="1"/>
  <c r="N34" i="75" l="1"/>
  <c r="E34" i="75" s="1"/>
  <c r="N27" i="75"/>
  <c r="E27" i="75" s="1"/>
  <c r="N40" i="75"/>
  <c r="E40" i="75" s="1"/>
  <c r="N60" i="75"/>
  <c r="E60" i="75" s="1"/>
  <c r="N48" i="75"/>
  <c r="E48" i="75" s="1"/>
  <c r="N26" i="75"/>
  <c r="E26" i="75" s="1"/>
  <c r="N33" i="75"/>
  <c r="E33" i="75" s="1"/>
  <c r="N41" i="75"/>
  <c r="E41" i="75" s="1"/>
  <c r="M44" i="75"/>
  <c r="M21" i="75"/>
  <c r="M51" i="75"/>
  <c r="N51" i="75" s="1"/>
  <c r="E51" i="75" s="1"/>
  <c r="M52" i="75"/>
  <c r="M53" i="75"/>
  <c r="M54" i="75"/>
  <c r="M59" i="75"/>
  <c r="N59" i="75" s="1"/>
  <c r="E59" i="75" s="1"/>
  <c r="M28" i="75"/>
  <c r="M60" i="75"/>
  <c r="M12" i="75"/>
  <c r="N12" i="75" s="1"/>
  <c r="E12" i="75" s="1"/>
  <c r="M29" i="75"/>
  <c r="M30" i="75"/>
  <c r="M35" i="75"/>
  <c r="N35" i="75" s="1"/>
  <c r="E35" i="75" s="1"/>
  <c r="M61" i="75"/>
  <c r="M62" i="75"/>
  <c r="M13" i="75"/>
  <c r="M14" i="75"/>
  <c r="M36" i="75"/>
  <c r="M37" i="75"/>
  <c r="M38" i="75"/>
  <c r="M43" i="75"/>
  <c r="N43" i="75" s="1"/>
  <c r="E43" i="75" s="1"/>
  <c r="N18" i="75"/>
  <c r="E18" i="75" s="1"/>
  <c r="M56" i="75"/>
  <c r="N56" i="75" s="1"/>
  <c r="E56" i="75" s="1"/>
  <c r="M55" i="75"/>
  <c r="M22" i="75"/>
  <c r="M24" i="75"/>
  <c r="N24" i="75" s="1"/>
  <c r="E24" i="75" s="1"/>
  <c r="M10" i="75"/>
  <c r="N10" i="75" s="1"/>
  <c r="N20" i="75"/>
  <c r="E20" i="75" s="1"/>
  <c r="M58" i="75"/>
  <c r="N58" i="75" s="1"/>
  <c r="E58" i="75" s="1"/>
  <c r="M16" i="75"/>
  <c r="M45" i="75"/>
  <c r="N17" i="75"/>
  <c r="E17" i="75" s="1"/>
  <c r="L21" i="75"/>
  <c r="N21" i="75" s="1"/>
  <c r="E21" i="75" s="1"/>
  <c r="L22" i="75"/>
  <c r="N22" i="75" s="1"/>
  <c r="E22" i="75" s="1"/>
  <c r="L45" i="75"/>
  <c r="N45" i="75" s="1"/>
  <c r="E45" i="75" s="1"/>
  <c r="L46" i="75"/>
  <c r="N46" i="75" s="1"/>
  <c r="E46" i="75" s="1"/>
  <c r="L55" i="75"/>
  <c r="L53" i="75"/>
  <c r="N53" i="75" s="1"/>
  <c r="E53" i="75" s="1"/>
  <c r="L54" i="75"/>
  <c r="L28" i="75"/>
  <c r="L31" i="75"/>
  <c r="N31" i="75" s="1"/>
  <c r="E31" i="75" s="1"/>
  <c r="L15" i="75"/>
  <c r="N15" i="75" s="1"/>
  <c r="E15" i="75" s="1"/>
  <c r="L29" i="75"/>
  <c r="N29" i="75" s="1"/>
  <c r="E29" i="75" s="1"/>
  <c r="L30" i="75"/>
  <c r="N30" i="75" s="1"/>
  <c r="E30" i="75" s="1"/>
  <c r="L61" i="75"/>
  <c r="N61" i="75" s="1"/>
  <c r="E61" i="75" s="1"/>
  <c r="L62" i="75"/>
  <c r="N62" i="75" s="1"/>
  <c r="E62" i="75" s="1"/>
  <c r="L13" i="75"/>
  <c r="L14" i="75"/>
  <c r="N14" i="75" s="1"/>
  <c r="E14" i="75" s="1"/>
  <c r="L36" i="75"/>
  <c r="N36" i="75" s="1"/>
  <c r="E36" i="75" s="1"/>
  <c r="L39" i="75"/>
  <c r="N39" i="75" s="1"/>
  <c r="E39" i="75" s="1"/>
  <c r="L37" i="75"/>
  <c r="N37" i="75" s="1"/>
  <c r="E37" i="75" s="1"/>
  <c r="L38" i="75"/>
  <c r="N38" i="75" s="1"/>
  <c r="E38" i="75" s="1"/>
  <c r="L23" i="75"/>
  <c r="N23" i="75" s="1"/>
  <c r="E23" i="75" s="1"/>
  <c r="L44" i="75"/>
  <c r="N44" i="75" s="1"/>
  <c r="E44" i="75" s="1"/>
  <c r="L47" i="75"/>
  <c r="N47" i="75" s="1"/>
  <c r="E47" i="75" s="1"/>
  <c r="L32" i="75"/>
  <c r="N32" i="75" s="1"/>
  <c r="E32" i="75" s="1"/>
  <c r="L16" i="75"/>
  <c r="M23" i="75"/>
  <c r="L11" i="75"/>
  <c r="N11" i="75" s="1"/>
  <c r="E11" i="75" s="1"/>
  <c r="M25" i="75"/>
  <c r="N25" i="75" s="1"/>
  <c r="E25" i="75" s="1"/>
  <c r="L52" i="75"/>
  <c r="N52" i="75" s="1"/>
  <c r="E52" i="75" s="1"/>
  <c r="M52" i="74"/>
  <c r="M38" i="74"/>
  <c r="M53" i="74"/>
  <c r="M51" i="74"/>
  <c r="M49" i="74"/>
  <c r="M35" i="74"/>
  <c r="I7" i="74"/>
  <c r="M56" i="74"/>
  <c r="M39" i="74"/>
  <c r="M57" i="74"/>
  <c r="L45" i="74"/>
  <c r="M15" i="74"/>
  <c r="I6" i="74"/>
  <c r="L10" i="74"/>
  <c r="L19" i="74"/>
  <c r="L50" i="74"/>
  <c r="L26" i="74"/>
  <c r="L41" i="74"/>
  <c r="B6" i="73"/>
  <c r="B7" i="73"/>
  <c r="E10" i="73"/>
  <c r="G10" i="73"/>
  <c r="I6" i="73" s="1"/>
  <c r="L13" i="73" s="1"/>
  <c r="H10" i="73"/>
  <c r="I10" i="73"/>
  <c r="J10" i="73" s="1"/>
  <c r="K10" i="73" s="1"/>
  <c r="L10" i="73"/>
  <c r="G11" i="73"/>
  <c r="H11" i="73"/>
  <c r="I11" i="73" s="1"/>
  <c r="J11" i="73" s="1"/>
  <c r="K11" i="73"/>
  <c r="L11" i="73"/>
  <c r="G12" i="73"/>
  <c r="H12" i="73"/>
  <c r="I12" i="73"/>
  <c r="J12" i="73"/>
  <c r="K12" i="73"/>
  <c r="L12" i="73"/>
  <c r="G13" i="73"/>
  <c r="H13" i="73"/>
  <c r="I13" i="73"/>
  <c r="J13" i="73"/>
  <c r="K13" i="73"/>
  <c r="G14" i="73"/>
  <c r="H14" i="73"/>
  <c r="I14" i="73"/>
  <c r="J14" i="73"/>
  <c r="K14" i="73"/>
  <c r="G15" i="73"/>
  <c r="H15" i="73"/>
  <c r="I15" i="73"/>
  <c r="J15" i="73"/>
  <c r="K15" i="73"/>
  <c r="L15" i="73"/>
  <c r="G16" i="73"/>
  <c r="H16" i="73"/>
  <c r="I16" i="73"/>
  <c r="J16" i="73"/>
  <c r="K16" i="73"/>
  <c r="G17" i="73"/>
  <c r="H17" i="73"/>
  <c r="I17" i="73"/>
  <c r="J17" i="73"/>
  <c r="K17" i="73" s="1"/>
  <c r="G18" i="73"/>
  <c r="L18" i="73" s="1"/>
  <c r="H18" i="73"/>
  <c r="I18" i="73"/>
  <c r="J18" i="73" s="1"/>
  <c r="K18" i="73" s="1"/>
  <c r="G19" i="73"/>
  <c r="L19" i="73" s="1"/>
  <c r="H19" i="73"/>
  <c r="I19" i="73" s="1"/>
  <c r="J19" i="73" s="1"/>
  <c r="K19" i="73" s="1"/>
  <c r="G20" i="73"/>
  <c r="L20" i="73" s="1"/>
  <c r="H20" i="73"/>
  <c r="I20" i="73"/>
  <c r="J20" i="73"/>
  <c r="K20" i="73"/>
  <c r="G21" i="73"/>
  <c r="H21" i="73"/>
  <c r="I21" i="73"/>
  <c r="J21" i="73"/>
  <c r="K21" i="73"/>
  <c r="G22" i="73"/>
  <c r="H22" i="73"/>
  <c r="I22" i="73" s="1"/>
  <c r="J22" i="73" s="1"/>
  <c r="K22" i="73" s="1"/>
  <c r="G23" i="73"/>
  <c r="L23" i="73" s="1"/>
  <c r="H23" i="73"/>
  <c r="I23" i="73"/>
  <c r="J23" i="73" s="1"/>
  <c r="K23" i="73" s="1"/>
  <c r="G24" i="73"/>
  <c r="L24" i="73" s="1"/>
  <c r="H24" i="73"/>
  <c r="I24" i="73"/>
  <c r="J24" i="73"/>
  <c r="K24" i="73" s="1"/>
  <c r="G25" i="73"/>
  <c r="H25" i="73"/>
  <c r="I25" i="73"/>
  <c r="J25" i="73"/>
  <c r="K25" i="73" s="1"/>
  <c r="G26" i="73"/>
  <c r="H26" i="73"/>
  <c r="I26" i="73"/>
  <c r="J26" i="73" s="1"/>
  <c r="K26" i="73" s="1"/>
  <c r="L26" i="73"/>
  <c r="G27" i="73"/>
  <c r="H27" i="73"/>
  <c r="I27" i="73" s="1"/>
  <c r="J27" i="73" s="1"/>
  <c r="K27" i="73"/>
  <c r="L27" i="73"/>
  <c r="G28" i="73"/>
  <c r="H28" i="73"/>
  <c r="I28" i="73"/>
  <c r="J28" i="73"/>
  <c r="K28" i="73"/>
  <c r="L28" i="73"/>
  <c r="G29" i="73"/>
  <c r="H29" i="73"/>
  <c r="I29" i="73"/>
  <c r="J29" i="73"/>
  <c r="K29" i="73"/>
  <c r="L29" i="73"/>
  <c r="G30" i="73"/>
  <c r="H30" i="73"/>
  <c r="I30" i="73"/>
  <c r="J30" i="73"/>
  <c r="K30" i="73"/>
  <c r="L30" i="73"/>
  <c r="G31" i="73"/>
  <c r="H31" i="73"/>
  <c r="I31" i="73"/>
  <c r="J31" i="73"/>
  <c r="K31" i="73"/>
  <c r="L31" i="73"/>
  <c r="G32" i="73"/>
  <c r="L32" i="73" s="1"/>
  <c r="H32" i="73"/>
  <c r="I32" i="73"/>
  <c r="J32" i="73"/>
  <c r="K32" i="73"/>
  <c r="G33" i="73"/>
  <c r="L33" i="73" s="1"/>
  <c r="H33" i="73"/>
  <c r="I33" i="73" s="1"/>
  <c r="J33" i="73" s="1"/>
  <c r="K33" i="73" s="1"/>
  <c r="G34" i="73"/>
  <c r="L34" i="73" s="1"/>
  <c r="H34" i="73"/>
  <c r="I34" i="73"/>
  <c r="J34" i="73" s="1"/>
  <c r="K34" i="73" s="1"/>
  <c r="G35" i="73"/>
  <c r="H35" i="73"/>
  <c r="I35" i="73" s="1"/>
  <c r="J35" i="73" s="1"/>
  <c r="K35" i="73"/>
  <c r="L35" i="73"/>
  <c r="G36" i="73"/>
  <c r="L36" i="73" s="1"/>
  <c r="H36" i="73"/>
  <c r="I36" i="73"/>
  <c r="J36" i="73"/>
  <c r="K36" i="73"/>
  <c r="G37" i="73"/>
  <c r="H37" i="73"/>
  <c r="I37" i="73"/>
  <c r="J37" i="73"/>
  <c r="K37" i="73" s="1"/>
  <c r="G38" i="73"/>
  <c r="H38" i="73"/>
  <c r="I38" i="73"/>
  <c r="J38" i="73"/>
  <c r="K38" i="73" s="1"/>
  <c r="G39" i="73"/>
  <c r="L39" i="73" s="1"/>
  <c r="H39" i="73"/>
  <c r="I39" i="73"/>
  <c r="J39" i="73"/>
  <c r="K39" i="73"/>
  <c r="G40" i="73"/>
  <c r="H40" i="73"/>
  <c r="I40" i="73"/>
  <c r="J40" i="73"/>
  <c r="K40" i="73"/>
  <c r="G41" i="73"/>
  <c r="H41" i="73"/>
  <c r="I41" i="73"/>
  <c r="J41" i="73"/>
  <c r="K41" i="73" s="1"/>
  <c r="G42" i="73"/>
  <c r="H42" i="73"/>
  <c r="I42" i="73"/>
  <c r="J42" i="73" s="1"/>
  <c r="K42" i="73" s="1"/>
  <c r="G43" i="73"/>
  <c r="L43" i="73" s="1"/>
  <c r="H43" i="73"/>
  <c r="I43" i="73" s="1"/>
  <c r="J43" i="73" s="1"/>
  <c r="K43" i="73"/>
  <c r="G44" i="73"/>
  <c r="L44" i="73" s="1"/>
  <c r="H44" i="73"/>
  <c r="I44" i="73"/>
  <c r="J44" i="73"/>
  <c r="K44" i="73"/>
  <c r="G45" i="73"/>
  <c r="H45" i="73"/>
  <c r="I45" i="73"/>
  <c r="J45" i="73"/>
  <c r="K45" i="73"/>
  <c r="L45" i="73"/>
  <c r="G46" i="73"/>
  <c r="H46" i="73"/>
  <c r="I46" i="73"/>
  <c r="J46" i="73"/>
  <c r="K46" i="73"/>
  <c r="L46" i="73"/>
  <c r="G47" i="73"/>
  <c r="L47" i="73" s="1"/>
  <c r="H47" i="73"/>
  <c r="I47" i="73" s="1"/>
  <c r="J47" i="73" s="1"/>
  <c r="K47" i="73" s="1"/>
  <c r="G48" i="73"/>
  <c r="L48" i="73" s="1"/>
  <c r="H48" i="73"/>
  <c r="I48" i="73"/>
  <c r="J48" i="73" s="1"/>
  <c r="K48" i="73" s="1"/>
  <c r="G49" i="73"/>
  <c r="L49" i="73" s="1"/>
  <c r="H49" i="73"/>
  <c r="I49" i="73"/>
  <c r="J49" i="73"/>
  <c r="K49" i="73" s="1"/>
  <c r="G50" i="73"/>
  <c r="H50" i="73"/>
  <c r="I50" i="73"/>
  <c r="J50" i="73" s="1"/>
  <c r="K50" i="73" s="1"/>
  <c r="L50" i="73"/>
  <c r="G51" i="73"/>
  <c r="H51" i="73"/>
  <c r="I51" i="73" s="1"/>
  <c r="J51" i="73" s="1"/>
  <c r="K51" i="73"/>
  <c r="L51" i="73"/>
  <c r="G52" i="73"/>
  <c r="H52" i="73"/>
  <c r="I52" i="73"/>
  <c r="J52" i="73"/>
  <c r="K52" i="73"/>
  <c r="L52" i="73"/>
  <c r="G53" i="73"/>
  <c r="H53" i="73"/>
  <c r="I53" i="73"/>
  <c r="J53" i="73"/>
  <c r="K53" i="73"/>
  <c r="L53" i="73"/>
  <c r="G54" i="73"/>
  <c r="H54" i="73"/>
  <c r="I54" i="73"/>
  <c r="J54" i="73"/>
  <c r="K54" i="73"/>
  <c r="L54" i="73"/>
  <c r="G55" i="73"/>
  <c r="H55" i="73"/>
  <c r="I55" i="73"/>
  <c r="J55" i="73"/>
  <c r="K55" i="73"/>
  <c r="L55" i="73"/>
  <c r="G56" i="73"/>
  <c r="H56" i="73"/>
  <c r="I56" i="73"/>
  <c r="J56" i="73"/>
  <c r="K56" i="73"/>
  <c r="G57" i="73"/>
  <c r="L57" i="73" s="1"/>
  <c r="H57" i="73"/>
  <c r="I57" i="73"/>
  <c r="J57" i="73"/>
  <c r="K57" i="73" s="1"/>
  <c r="G58" i="73"/>
  <c r="L58" i="73" s="1"/>
  <c r="H58" i="73"/>
  <c r="I58" i="73" s="1"/>
  <c r="J58" i="73" s="1"/>
  <c r="K58" i="73" s="1"/>
  <c r="G59" i="73"/>
  <c r="L59" i="73" s="1"/>
  <c r="H59" i="73"/>
  <c r="I59" i="73" s="1"/>
  <c r="J59" i="73" s="1"/>
  <c r="K59" i="73"/>
  <c r="G60" i="73"/>
  <c r="L60" i="73" s="1"/>
  <c r="H60" i="73"/>
  <c r="I60" i="73"/>
  <c r="J60" i="73"/>
  <c r="K60" i="73" s="1"/>
  <c r="G61" i="73"/>
  <c r="H61" i="73"/>
  <c r="I61" i="73"/>
  <c r="J61" i="73" s="1"/>
  <c r="K61" i="73" s="1"/>
  <c r="G62" i="73"/>
  <c r="L62" i="73" s="1"/>
  <c r="H62" i="73"/>
  <c r="I62" i="73"/>
  <c r="J62" i="73" s="1"/>
  <c r="K62" i="73" s="1"/>
  <c r="N55" i="75" l="1"/>
  <c r="E55" i="75" s="1"/>
  <c r="N16" i="75"/>
  <c r="E16" i="75" s="1"/>
  <c r="N28" i="75"/>
  <c r="E28" i="75" s="1"/>
  <c r="N13" i="75"/>
  <c r="E13" i="75" s="1"/>
  <c r="N54" i="75"/>
  <c r="E54" i="75" s="1"/>
  <c r="N45" i="74"/>
  <c r="E45" i="74" s="1"/>
  <c r="N19" i="74"/>
  <c r="E19" i="74" s="1"/>
  <c r="L38" i="74"/>
  <c r="N38" i="74" s="1"/>
  <c r="E38" i="74" s="1"/>
  <c r="L39" i="74"/>
  <c r="N39" i="74" s="1"/>
  <c r="E39" i="74" s="1"/>
  <c r="L62" i="74"/>
  <c r="L22" i="74"/>
  <c r="L23" i="74"/>
  <c r="L53" i="74"/>
  <c r="N53" i="74" s="1"/>
  <c r="E53" i="74" s="1"/>
  <c r="L54" i="74"/>
  <c r="L46" i="74"/>
  <c r="N46" i="74" s="1"/>
  <c r="E46" i="74" s="1"/>
  <c r="L16" i="74"/>
  <c r="N16" i="74" s="1"/>
  <c r="E16" i="74" s="1"/>
  <c r="L28" i="74"/>
  <c r="L27" i="74"/>
  <c r="L37" i="74"/>
  <c r="L40" i="74"/>
  <c r="L15" i="74"/>
  <c r="N15" i="74" s="1"/>
  <c r="E15" i="74" s="1"/>
  <c r="L30" i="74"/>
  <c r="N30" i="74" s="1"/>
  <c r="E30" i="74" s="1"/>
  <c r="L31" i="74"/>
  <c r="N31" i="74" s="1"/>
  <c r="E31" i="74" s="1"/>
  <c r="L36" i="74"/>
  <c r="N36" i="74" s="1"/>
  <c r="E36" i="74" s="1"/>
  <c r="L60" i="74"/>
  <c r="N60" i="74" s="1"/>
  <c r="E60" i="74" s="1"/>
  <c r="L14" i="74"/>
  <c r="L47" i="74"/>
  <c r="L56" i="74"/>
  <c r="N56" i="74" s="1"/>
  <c r="E56" i="74" s="1"/>
  <c r="L12" i="74"/>
  <c r="L13" i="74"/>
  <c r="N13" i="74" s="1"/>
  <c r="E13" i="74" s="1"/>
  <c r="L52" i="74"/>
  <c r="N52" i="74" s="1"/>
  <c r="E52" i="74" s="1"/>
  <c r="L55" i="74"/>
  <c r="N55" i="74" s="1"/>
  <c r="E55" i="74" s="1"/>
  <c r="L49" i="74"/>
  <c r="N49" i="74" s="1"/>
  <c r="E49" i="74" s="1"/>
  <c r="L44" i="74"/>
  <c r="L21" i="74"/>
  <c r="M45" i="74"/>
  <c r="M58" i="74"/>
  <c r="M46" i="74"/>
  <c r="M11" i="74"/>
  <c r="M22" i="74"/>
  <c r="M28" i="74"/>
  <c r="M27" i="74"/>
  <c r="M29" i="74"/>
  <c r="M30" i="74"/>
  <c r="M31" i="74"/>
  <c r="M36" i="74"/>
  <c r="M43" i="74"/>
  <c r="M50" i="74"/>
  <c r="N50" i="74" s="1"/>
  <c r="E50" i="74" s="1"/>
  <c r="M26" i="74"/>
  <c r="N26" i="74" s="1"/>
  <c r="E26" i="74" s="1"/>
  <c r="M18" i="74"/>
  <c r="M42" i="74"/>
  <c r="M47" i="74"/>
  <c r="L58" i="74"/>
  <c r="N58" i="74" s="1"/>
  <c r="E58" i="74" s="1"/>
  <c r="M25" i="74"/>
  <c r="M16" i="74"/>
  <c r="L48" i="74"/>
  <c r="N48" i="74" s="1"/>
  <c r="E48" i="74" s="1"/>
  <c r="M32" i="74"/>
  <c r="L18" i="74"/>
  <c r="N18" i="74" s="1"/>
  <c r="E18" i="74" s="1"/>
  <c r="L59" i="74"/>
  <c r="M10" i="74"/>
  <c r="N10" i="74" s="1"/>
  <c r="M41" i="74"/>
  <c r="N41" i="74" s="1"/>
  <c r="E41" i="74" s="1"/>
  <c r="M12" i="74"/>
  <c r="L29" i="74"/>
  <c r="N29" i="74" s="1"/>
  <c r="E29" i="74" s="1"/>
  <c r="L57" i="74"/>
  <c r="N57" i="74" s="1"/>
  <c r="E57" i="74" s="1"/>
  <c r="M37" i="74"/>
  <c r="M19" i="74"/>
  <c r="M14" i="74"/>
  <c r="L20" i="74"/>
  <c r="M13" i="74"/>
  <c r="M23" i="74"/>
  <c r="M62" i="74"/>
  <c r="L24" i="74"/>
  <c r="N24" i="74" s="1"/>
  <c r="E24" i="74" s="1"/>
  <c r="L43" i="74"/>
  <c r="N43" i="74" s="1"/>
  <c r="E43" i="74" s="1"/>
  <c r="M34" i="74"/>
  <c r="M21" i="74"/>
  <c r="M33" i="74"/>
  <c r="L51" i="74"/>
  <c r="N51" i="74" s="1"/>
  <c r="E51" i="74" s="1"/>
  <c r="M40" i="74"/>
  <c r="L11" i="74"/>
  <c r="N11" i="74" s="1"/>
  <c r="E11" i="74" s="1"/>
  <c r="L17" i="74"/>
  <c r="N17" i="74" s="1"/>
  <c r="E17" i="74" s="1"/>
  <c r="L34" i="74"/>
  <c r="N34" i="74" s="1"/>
  <c r="E34" i="74" s="1"/>
  <c r="M48" i="74"/>
  <c r="M60" i="74"/>
  <c r="L25" i="74"/>
  <c r="M59" i="74"/>
  <c r="M17" i="74"/>
  <c r="M55" i="74"/>
  <c r="L35" i="74"/>
  <c r="N35" i="74" s="1"/>
  <c r="E35" i="74" s="1"/>
  <c r="L42" i="74"/>
  <c r="N42" i="74" s="1"/>
  <c r="E42" i="74" s="1"/>
  <c r="M44" i="74"/>
  <c r="M61" i="74"/>
  <c r="M24" i="74"/>
  <c r="L33" i="74"/>
  <c r="N33" i="74" s="1"/>
  <c r="E33" i="74" s="1"/>
  <c r="L61" i="74"/>
  <c r="N61" i="74" s="1"/>
  <c r="E61" i="74" s="1"/>
  <c r="M20" i="74"/>
  <c r="L32" i="74"/>
  <c r="M54" i="74"/>
  <c r="M49" i="73"/>
  <c r="N49" i="73" s="1"/>
  <c r="E49" i="73" s="1"/>
  <c r="M38" i="73"/>
  <c r="M36" i="73"/>
  <c r="N36" i="73" s="1"/>
  <c r="E36" i="73" s="1"/>
  <c r="N24" i="73"/>
  <c r="E24" i="73" s="1"/>
  <c r="M19" i="73"/>
  <c r="M34" i="73"/>
  <c r="N34" i="73" s="1"/>
  <c r="E34" i="73" s="1"/>
  <c r="M23" i="73"/>
  <c r="N23" i="73" s="1"/>
  <c r="E23" i="73" s="1"/>
  <c r="N19" i="73"/>
  <c r="E19" i="73" s="1"/>
  <c r="M53" i="73"/>
  <c r="N53" i="73" s="1"/>
  <c r="E53" i="73" s="1"/>
  <c r="N32" i="73"/>
  <c r="E32" i="73" s="1"/>
  <c r="M13" i="73"/>
  <c r="M10" i="73"/>
  <c r="N10" i="73" s="1"/>
  <c r="N54" i="73"/>
  <c r="E54" i="73" s="1"/>
  <c r="M62" i="73"/>
  <c r="M54" i="73"/>
  <c r="M48" i="73"/>
  <c r="N48" i="73" s="1"/>
  <c r="E48" i="73" s="1"/>
  <c r="M33" i="73"/>
  <c r="N33" i="73" s="1"/>
  <c r="E33" i="73" s="1"/>
  <c r="M22" i="73"/>
  <c r="N13" i="73"/>
  <c r="E13" i="73" s="1"/>
  <c r="M24" i="73"/>
  <c r="M14" i="73"/>
  <c r="N62" i="73"/>
  <c r="E62" i="73" s="1"/>
  <c r="M59" i="73"/>
  <c r="N59" i="73" s="1"/>
  <c r="E59" i="73" s="1"/>
  <c r="M61" i="73"/>
  <c r="M47" i="73"/>
  <c r="N47" i="73" s="1"/>
  <c r="E47" i="73" s="1"/>
  <c r="N15" i="73"/>
  <c r="E15" i="73" s="1"/>
  <c r="M15" i="73"/>
  <c r="M55" i="73"/>
  <c r="N55" i="73" s="1"/>
  <c r="E55" i="73" s="1"/>
  <c r="M16" i="73"/>
  <c r="M56" i="73"/>
  <c r="L42" i="73"/>
  <c r="M32" i="73"/>
  <c r="L25" i="73"/>
  <c r="L22" i="73"/>
  <c r="N22" i="73" s="1"/>
  <c r="E22" i="73" s="1"/>
  <c r="L21" i="73"/>
  <c r="L61" i="73"/>
  <c r="N61" i="73" s="1"/>
  <c r="E61" i="73" s="1"/>
  <c r="L40" i="73"/>
  <c r="I7" i="73"/>
  <c r="L41" i="73"/>
  <c r="L38" i="73"/>
  <c r="L37" i="73"/>
  <c r="L16" i="73"/>
  <c r="L56" i="73"/>
  <c r="L17" i="73"/>
  <c r="L14" i="73"/>
  <c r="B6" i="72"/>
  <c r="B7" i="72"/>
  <c r="E10" i="72"/>
  <c r="G10" i="72"/>
  <c r="H10" i="72"/>
  <c r="I10" i="72"/>
  <c r="J10" i="72"/>
  <c r="K10" i="72" s="1"/>
  <c r="G11" i="72"/>
  <c r="H11" i="72"/>
  <c r="I11" i="72"/>
  <c r="J11" i="72" s="1"/>
  <c r="K11" i="72" s="1"/>
  <c r="G12" i="72"/>
  <c r="H12" i="72"/>
  <c r="I12" i="72" s="1"/>
  <c r="J12" i="72" s="1"/>
  <c r="K12" i="72"/>
  <c r="G13" i="72"/>
  <c r="H13" i="72"/>
  <c r="I13" i="72"/>
  <c r="J13" i="72"/>
  <c r="K13" i="72"/>
  <c r="G14" i="72"/>
  <c r="H14" i="72"/>
  <c r="I14" i="72"/>
  <c r="J14" i="72"/>
  <c r="K14" i="72"/>
  <c r="G15" i="72"/>
  <c r="H15" i="72"/>
  <c r="I15" i="72"/>
  <c r="J15" i="72"/>
  <c r="K15" i="72"/>
  <c r="G16" i="72"/>
  <c r="H16" i="72"/>
  <c r="I16" i="72"/>
  <c r="J16" i="72"/>
  <c r="K16" i="72"/>
  <c r="G17" i="72"/>
  <c r="H17" i="72"/>
  <c r="I17" i="72"/>
  <c r="J17" i="72"/>
  <c r="K17" i="72"/>
  <c r="G18" i="72"/>
  <c r="H18" i="72"/>
  <c r="I18" i="72" s="1"/>
  <c r="J18" i="72" s="1"/>
  <c r="K18" i="72" s="1"/>
  <c r="G19" i="72"/>
  <c r="H19" i="72"/>
  <c r="I19" i="72" s="1"/>
  <c r="J19" i="72" s="1"/>
  <c r="K19" i="72" s="1"/>
  <c r="G20" i="72"/>
  <c r="H20" i="72"/>
  <c r="I20" i="72" s="1"/>
  <c r="J20" i="72" s="1"/>
  <c r="K20" i="72"/>
  <c r="G21" i="72"/>
  <c r="H21" i="72"/>
  <c r="I21" i="72"/>
  <c r="J21" i="72"/>
  <c r="K21" i="72" s="1"/>
  <c r="G22" i="72"/>
  <c r="H22" i="72"/>
  <c r="I22" i="72"/>
  <c r="J22" i="72" s="1"/>
  <c r="K22" i="72" s="1"/>
  <c r="G23" i="72"/>
  <c r="H23" i="72"/>
  <c r="I23" i="72"/>
  <c r="J23" i="72" s="1"/>
  <c r="K23" i="72" s="1"/>
  <c r="G24" i="72"/>
  <c r="H24" i="72"/>
  <c r="I24" i="72"/>
  <c r="J24" i="72"/>
  <c r="K24" i="72" s="1"/>
  <c r="G25" i="72"/>
  <c r="H25" i="72"/>
  <c r="I25" i="72"/>
  <c r="J25" i="72"/>
  <c r="K25" i="72"/>
  <c r="G26" i="72"/>
  <c r="H26" i="72"/>
  <c r="I26" i="72"/>
  <c r="J26" i="72"/>
  <c r="K26" i="72" s="1"/>
  <c r="G27" i="72"/>
  <c r="H27" i="72"/>
  <c r="I27" i="72"/>
  <c r="J27" i="72" s="1"/>
  <c r="K27" i="72" s="1"/>
  <c r="G28" i="72"/>
  <c r="H28" i="72"/>
  <c r="I28" i="72" s="1"/>
  <c r="J28" i="72" s="1"/>
  <c r="K28" i="72"/>
  <c r="G29" i="72"/>
  <c r="H29" i="72"/>
  <c r="I29" i="72"/>
  <c r="J29" i="72"/>
  <c r="K29" i="72"/>
  <c r="G30" i="72"/>
  <c r="H30" i="72"/>
  <c r="I30" i="72"/>
  <c r="J30" i="72"/>
  <c r="K30" i="72"/>
  <c r="G31" i="72"/>
  <c r="H31" i="72"/>
  <c r="I31" i="72"/>
  <c r="J31" i="72"/>
  <c r="K31" i="72"/>
  <c r="G32" i="72"/>
  <c r="H32" i="72"/>
  <c r="I32" i="72" s="1"/>
  <c r="J32" i="72" s="1"/>
  <c r="K32" i="72" s="1"/>
  <c r="G33" i="72"/>
  <c r="H33" i="72"/>
  <c r="I33" i="72" s="1"/>
  <c r="J33" i="72" s="1"/>
  <c r="K33" i="72" s="1"/>
  <c r="G34" i="72"/>
  <c r="H34" i="72"/>
  <c r="I34" i="72"/>
  <c r="J34" i="72" s="1"/>
  <c r="K34" i="72" s="1"/>
  <c r="G35" i="72"/>
  <c r="H35" i="72"/>
  <c r="I35" i="72"/>
  <c r="J35" i="72" s="1"/>
  <c r="K35" i="72" s="1"/>
  <c r="G36" i="72"/>
  <c r="H36" i="72"/>
  <c r="I36" i="72" s="1"/>
  <c r="J36" i="72" s="1"/>
  <c r="K36" i="72"/>
  <c r="G37" i="72"/>
  <c r="H37" i="72"/>
  <c r="I37" i="72"/>
  <c r="J37" i="72"/>
  <c r="K37" i="72"/>
  <c r="G38" i="72"/>
  <c r="H38" i="72"/>
  <c r="I38" i="72"/>
  <c r="J38" i="72"/>
  <c r="K38" i="72"/>
  <c r="G39" i="72"/>
  <c r="H39" i="72"/>
  <c r="I39" i="72"/>
  <c r="J39" i="72"/>
  <c r="K39" i="72"/>
  <c r="G40" i="72"/>
  <c r="H40" i="72"/>
  <c r="I40" i="72"/>
  <c r="J40" i="72"/>
  <c r="K40" i="72"/>
  <c r="G41" i="72"/>
  <c r="H41" i="72"/>
  <c r="I41" i="72"/>
  <c r="J41" i="72"/>
  <c r="K41" i="72"/>
  <c r="G42" i="72"/>
  <c r="H42" i="72"/>
  <c r="I42" i="72"/>
  <c r="J42" i="72"/>
  <c r="K42" i="72" s="1"/>
  <c r="G43" i="72"/>
  <c r="H43" i="72"/>
  <c r="I43" i="72" s="1"/>
  <c r="J43" i="72" s="1"/>
  <c r="K43" i="72" s="1"/>
  <c r="G44" i="72"/>
  <c r="H44" i="72"/>
  <c r="I44" i="72" s="1"/>
  <c r="J44" i="72" s="1"/>
  <c r="K44" i="72" s="1"/>
  <c r="G45" i="72"/>
  <c r="H45" i="72"/>
  <c r="I45" i="72"/>
  <c r="J45" i="72"/>
  <c r="K45" i="72" s="1"/>
  <c r="G46" i="72"/>
  <c r="H46" i="72"/>
  <c r="I46" i="72"/>
  <c r="J46" i="72" s="1"/>
  <c r="K46" i="72" s="1"/>
  <c r="G47" i="72"/>
  <c r="H47" i="72"/>
  <c r="I47" i="72" s="1"/>
  <c r="J47" i="72" s="1"/>
  <c r="K47" i="72" s="1"/>
  <c r="G48" i="72"/>
  <c r="H48" i="72"/>
  <c r="I48" i="72"/>
  <c r="J48" i="72" s="1"/>
  <c r="K48" i="72" s="1"/>
  <c r="G49" i="72"/>
  <c r="H49" i="72"/>
  <c r="I49" i="72"/>
  <c r="J49" i="72"/>
  <c r="K49" i="72" s="1"/>
  <c r="G50" i="72"/>
  <c r="H50" i="72"/>
  <c r="I50" i="72"/>
  <c r="J50" i="72"/>
  <c r="K50" i="72" s="1"/>
  <c r="G51" i="72"/>
  <c r="H51" i="72"/>
  <c r="I51" i="72"/>
  <c r="J51" i="72" s="1"/>
  <c r="K51" i="72" s="1"/>
  <c r="G52" i="72"/>
  <c r="H52" i="72"/>
  <c r="I52" i="72" s="1"/>
  <c r="J52" i="72" s="1"/>
  <c r="K52" i="72"/>
  <c r="G53" i="72"/>
  <c r="H53" i="72"/>
  <c r="I53" i="72"/>
  <c r="J53" i="72"/>
  <c r="K53" i="72"/>
  <c r="G54" i="72"/>
  <c r="H54" i="72"/>
  <c r="I54" i="72"/>
  <c r="J54" i="72"/>
  <c r="K54" i="72"/>
  <c r="G55" i="72"/>
  <c r="H55" i="72"/>
  <c r="I55" i="72"/>
  <c r="J55" i="72"/>
  <c r="K55" i="72"/>
  <c r="G56" i="72"/>
  <c r="H56" i="72"/>
  <c r="I56" i="72"/>
  <c r="J56" i="72"/>
  <c r="K56" i="72"/>
  <c r="G57" i="72"/>
  <c r="H57" i="72"/>
  <c r="I57" i="72" s="1"/>
  <c r="J57" i="72" s="1"/>
  <c r="K57" i="72" s="1"/>
  <c r="G58" i="72"/>
  <c r="H58" i="72"/>
  <c r="I58" i="72" s="1"/>
  <c r="J58" i="72" s="1"/>
  <c r="K58" i="72" s="1"/>
  <c r="G59" i="72"/>
  <c r="H59" i="72"/>
  <c r="I59" i="72"/>
  <c r="J59" i="72" s="1"/>
  <c r="K59" i="72" s="1"/>
  <c r="G60" i="72"/>
  <c r="H60" i="72"/>
  <c r="I60" i="72" s="1"/>
  <c r="J60" i="72" s="1"/>
  <c r="K60" i="72"/>
  <c r="G61" i="72"/>
  <c r="H61" i="72"/>
  <c r="I61" i="72"/>
  <c r="J61" i="72"/>
  <c r="K61" i="72"/>
  <c r="G62" i="72"/>
  <c r="H62" i="72"/>
  <c r="I62" i="72"/>
  <c r="J62" i="72"/>
  <c r="K62" i="72" s="1"/>
  <c r="N28" i="74" l="1"/>
  <c r="E28" i="74" s="1"/>
  <c r="N32" i="74"/>
  <c r="E32" i="74" s="1"/>
  <c r="N54" i="74"/>
  <c r="E54" i="74" s="1"/>
  <c r="N12" i="74"/>
  <c r="E12" i="74" s="1"/>
  <c r="N25" i="74"/>
  <c r="E25" i="74" s="1"/>
  <c r="N20" i="74"/>
  <c r="E20" i="74" s="1"/>
  <c r="N40" i="74"/>
  <c r="E40" i="74" s="1"/>
  <c r="N23" i="74"/>
  <c r="E23" i="74" s="1"/>
  <c r="N59" i="74"/>
  <c r="E59" i="74" s="1"/>
  <c r="N21" i="74"/>
  <c r="E21" i="74" s="1"/>
  <c r="N47" i="74"/>
  <c r="E47" i="74" s="1"/>
  <c r="N37" i="74"/>
  <c r="E37" i="74" s="1"/>
  <c r="N22" i="74"/>
  <c r="E22" i="74" s="1"/>
  <c r="N44" i="74"/>
  <c r="E44" i="74" s="1"/>
  <c r="N14" i="74"/>
  <c r="E14" i="74" s="1"/>
  <c r="N27" i="74"/>
  <c r="E27" i="74" s="1"/>
  <c r="N62" i="74"/>
  <c r="E62" i="74" s="1"/>
  <c r="N56" i="73"/>
  <c r="E56" i="73" s="1"/>
  <c r="N16" i="73"/>
  <c r="E16" i="73" s="1"/>
  <c r="N37" i="73"/>
  <c r="E37" i="73" s="1"/>
  <c r="N25" i="73"/>
  <c r="E25" i="73" s="1"/>
  <c r="N38" i="73"/>
  <c r="E38" i="73" s="1"/>
  <c r="N41" i="73"/>
  <c r="E41" i="73" s="1"/>
  <c r="M18" i="73"/>
  <c r="N18" i="73" s="1"/>
  <c r="E18" i="73" s="1"/>
  <c r="M20" i="73"/>
  <c r="N20" i="73" s="1"/>
  <c r="E20" i="73" s="1"/>
  <c r="M43" i="73"/>
  <c r="N43" i="73" s="1"/>
  <c r="E43" i="73" s="1"/>
  <c r="M57" i="73"/>
  <c r="N57" i="73" s="1"/>
  <c r="E57" i="73" s="1"/>
  <c r="M17" i="73"/>
  <c r="N17" i="73" s="1"/>
  <c r="E17" i="73" s="1"/>
  <c r="M21" i="73"/>
  <c r="N21" i="73" s="1"/>
  <c r="E21" i="73" s="1"/>
  <c r="M42" i="73"/>
  <c r="N42" i="73" s="1"/>
  <c r="E42" i="73" s="1"/>
  <c r="M44" i="73"/>
  <c r="N44" i="73" s="1"/>
  <c r="E44" i="73" s="1"/>
  <c r="M27" i="73"/>
  <c r="N27" i="73" s="1"/>
  <c r="E27" i="73" s="1"/>
  <c r="M41" i="73"/>
  <c r="M45" i="73"/>
  <c r="N45" i="73" s="1"/>
  <c r="E45" i="73" s="1"/>
  <c r="M46" i="73"/>
  <c r="N46" i="73" s="1"/>
  <c r="E46" i="73" s="1"/>
  <c r="M26" i="73"/>
  <c r="N26" i="73" s="1"/>
  <c r="E26" i="73" s="1"/>
  <c r="M28" i="73"/>
  <c r="N28" i="73" s="1"/>
  <c r="E28" i="73" s="1"/>
  <c r="M51" i="73"/>
  <c r="N51" i="73" s="1"/>
  <c r="E51" i="73" s="1"/>
  <c r="M11" i="73"/>
  <c r="N11" i="73" s="1"/>
  <c r="E11" i="73" s="1"/>
  <c r="M52" i="73"/>
  <c r="N52" i="73" s="1"/>
  <c r="E52" i="73" s="1"/>
  <c r="M50" i="73"/>
  <c r="N50" i="73" s="1"/>
  <c r="E50" i="73" s="1"/>
  <c r="M30" i="73"/>
  <c r="N30" i="73" s="1"/>
  <c r="E30" i="73" s="1"/>
  <c r="M25" i="73"/>
  <c r="M29" i="73"/>
  <c r="N29" i="73" s="1"/>
  <c r="E29" i="73" s="1"/>
  <c r="M31" i="73"/>
  <c r="N31" i="73" s="1"/>
  <c r="E31" i="73" s="1"/>
  <c r="M40" i="73"/>
  <c r="N40" i="73" s="1"/>
  <c r="E40" i="73" s="1"/>
  <c r="M35" i="73"/>
  <c r="N35" i="73" s="1"/>
  <c r="E35" i="73" s="1"/>
  <c r="M37" i="73"/>
  <c r="M39" i="73"/>
  <c r="N39" i="73" s="1"/>
  <c r="E39" i="73" s="1"/>
  <c r="M60" i="73"/>
  <c r="N60" i="73" s="1"/>
  <c r="E60" i="73" s="1"/>
  <c r="M58" i="73"/>
  <c r="N58" i="73" s="1"/>
  <c r="E58" i="73" s="1"/>
  <c r="N14" i="73"/>
  <c r="E14" i="73" s="1"/>
  <c r="M12" i="73"/>
  <c r="N12" i="73" s="1"/>
  <c r="E12" i="73" s="1"/>
  <c r="M38" i="72"/>
  <c r="M18" i="72"/>
  <c r="M60" i="72"/>
  <c r="M49" i="72"/>
  <c r="M44" i="72"/>
  <c r="M46" i="72"/>
  <c r="M33" i="72"/>
  <c r="M20" i="72"/>
  <c r="M59" i="72"/>
  <c r="M22" i="72"/>
  <c r="M15" i="72"/>
  <c r="M45" i="72"/>
  <c r="M32" i="72"/>
  <c r="M24" i="72"/>
  <c r="L53" i="72"/>
  <c r="L32" i="72"/>
  <c r="N32" i="72" s="1"/>
  <c r="E32" i="72" s="1"/>
  <c r="M19" i="72"/>
  <c r="M57" i="72"/>
  <c r="M23" i="72"/>
  <c r="M14" i="72"/>
  <c r="M10" i="72"/>
  <c r="M43" i="72"/>
  <c r="M61" i="72"/>
  <c r="M48" i="72"/>
  <c r="M58" i="72"/>
  <c r="L56" i="72"/>
  <c r="L48" i="72"/>
  <c r="N48" i="72" s="1"/>
  <c r="E48" i="72" s="1"/>
  <c r="M21" i="72"/>
  <c r="M25" i="72"/>
  <c r="M40" i="72"/>
  <c r="L33" i="72"/>
  <c r="N33" i="72" s="1"/>
  <c r="E33" i="72" s="1"/>
  <c r="M41" i="72"/>
  <c r="L34" i="72"/>
  <c r="M16" i="72"/>
  <c r="M17" i="72"/>
  <c r="I6" i="72"/>
  <c r="L10" i="72"/>
  <c r="L50" i="72"/>
  <c r="L25" i="72"/>
  <c r="N25" i="72" s="1"/>
  <c r="E25" i="72" s="1"/>
  <c r="I7" i="72"/>
  <c r="L42" i="72"/>
  <c r="L17" i="72"/>
  <c r="N17" i="72" s="1"/>
  <c r="E17" i="72" s="1"/>
  <c r="B6" i="71"/>
  <c r="B7" i="71"/>
  <c r="E10" i="71"/>
  <c r="G10" i="71"/>
  <c r="H10" i="71"/>
  <c r="I10" i="71"/>
  <c r="J10" i="71" s="1"/>
  <c r="K10" i="71"/>
  <c r="G11" i="71"/>
  <c r="H11" i="71"/>
  <c r="I11" i="71" s="1"/>
  <c r="J11" i="71"/>
  <c r="K11" i="71" s="1"/>
  <c r="G12" i="71"/>
  <c r="H12" i="71"/>
  <c r="I12" i="71"/>
  <c r="J12" i="71" s="1"/>
  <c r="K12" i="71" s="1"/>
  <c r="G13" i="71"/>
  <c r="H13" i="71"/>
  <c r="I13" i="71" s="1"/>
  <c r="J13" i="71" s="1"/>
  <c r="K13" i="71" s="1"/>
  <c r="G14" i="71"/>
  <c r="H14" i="71"/>
  <c r="I14" i="71"/>
  <c r="J14" i="71"/>
  <c r="K14" i="71" s="1"/>
  <c r="G15" i="71"/>
  <c r="H15" i="71"/>
  <c r="I15" i="71"/>
  <c r="J15" i="71" s="1"/>
  <c r="K15" i="71" s="1"/>
  <c r="G16" i="71"/>
  <c r="H16" i="71"/>
  <c r="I16" i="71"/>
  <c r="J16" i="71"/>
  <c r="K16" i="71" s="1"/>
  <c r="G17" i="71"/>
  <c r="H17" i="71"/>
  <c r="I17" i="71"/>
  <c r="J17" i="71"/>
  <c r="K17" i="71" s="1"/>
  <c r="G18" i="71"/>
  <c r="H18" i="71"/>
  <c r="I18" i="71"/>
  <c r="J18" i="71" s="1"/>
  <c r="K18" i="71"/>
  <c r="G19" i="71"/>
  <c r="H19" i="71"/>
  <c r="I19" i="71" s="1"/>
  <c r="J19" i="71" s="1"/>
  <c r="K19" i="71" s="1"/>
  <c r="G20" i="71"/>
  <c r="H20" i="71"/>
  <c r="I20" i="71"/>
  <c r="J20" i="71" s="1"/>
  <c r="K20" i="71" s="1"/>
  <c r="G21" i="71"/>
  <c r="H21" i="71"/>
  <c r="I21" i="71" s="1"/>
  <c r="J21" i="71" s="1"/>
  <c r="K21" i="71"/>
  <c r="G22" i="71"/>
  <c r="H22" i="71"/>
  <c r="I22" i="71"/>
  <c r="J22" i="71"/>
  <c r="K22" i="71"/>
  <c r="G23" i="71"/>
  <c r="H23" i="71"/>
  <c r="I23" i="71"/>
  <c r="J23" i="71"/>
  <c r="K23" i="71"/>
  <c r="G24" i="71"/>
  <c r="H24" i="71"/>
  <c r="I24" i="71"/>
  <c r="J24" i="71"/>
  <c r="K24" i="71"/>
  <c r="G25" i="71"/>
  <c r="H25" i="71"/>
  <c r="I25" i="71" s="1"/>
  <c r="J25" i="71" s="1"/>
  <c r="K25" i="71" s="1"/>
  <c r="G26" i="71"/>
  <c r="H26" i="71"/>
  <c r="I26" i="71"/>
  <c r="J26" i="71" s="1"/>
  <c r="K26" i="71"/>
  <c r="G27" i="71"/>
  <c r="H27" i="71"/>
  <c r="I27" i="71" s="1"/>
  <c r="J27" i="71"/>
  <c r="K27" i="71" s="1"/>
  <c r="G28" i="71"/>
  <c r="H28" i="71"/>
  <c r="I28" i="71"/>
  <c r="J28" i="71" s="1"/>
  <c r="K28" i="71" s="1"/>
  <c r="G29" i="71"/>
  <c r="H29" i="71"/>
  <c r="I29" i="71" s="1"/>
  <c r="J29" i="71" s="1"/>
  <c r="K29" i="71" s="1"/>
  <c r="G30" i="71"/>
  <c r="H30" i="71"/>
  <c r="I30" i="71"/>
  <c r="J30" i="71"/>
  <c r="K30" i="71" s="1"/>
  <c r="G31" i="71"/>
  <c r="H31" i="71"/>
  <c r="I31" i="71"/>
  <c r="J31" i="71" s="1"/>
  <c r="K31" i="71" s="1"/>
  <c r="G32" i="71"/>
  <c r="H32" i="71"/>
  <c r="I32" i="71"/>
  <c r="J32" i="71"/>
  <c r="K32" i="71" s="1"/>
  <c r="G33" i="71"/>
  <c r="H33" i="71"/>
  <c r="I33" i="71"/>
  <c r="J33" i="71"/>
  <c r="K33" i="71" s="1"/>
  <c r="G34" i="71"/>
  <c r="H34" i="71"/>
  <c r="I34" i="71"/>
  <c r="J34" i="71" s="1"/>
  <c r="K34" i="71"/>
  <c r="G35" i="71"/>
  <c r="H35" i="71"/>
  <c r="I35" i="71" s="1"/>
  <c r="J35" i="71" s="1"/>
  <c r="K35" i="71" s="1"/>
  <c r="G36" i="71"/>
  <c r="H36" i="71"/>
  <c r="I36" i="71"/>
  <c r="J36" i="71" s="1"/>
  <c r="K36" i="71" s="1"/>
  <c r="G37" i="71"/>
  <c r="H37" i="71"/>
  <c r="I37" i="71" s="1"/>
  <c r="J37" i="71" s="1"/>
  <c r="K37" i="71"/>
  <c r="G38" i="71"/>
  <c r="H38" i="71"/>
  <c r="I38" i="71"/>
  <c r="J38" i="71"/>
  <c r="K38" i="71"/>
  <c r="G39" i="71"/>
  <c r="H39" i="71"/>
  <c r="I39" i="71"/>
  <c r="J39" i="71"/>
  <c r="K39" i="71"/>
  <c r="G40" i="71"/>
  <c r="H40" i="71"/>
  <c r="I40" i="71"/>
  <c r="J40" i="71"/>
  <c r="K40" i="71"/>
  <c r="G41" i="71"/>
  <c r="H41" i="71"/>
  <c r="I41" i="71" s="1"/>
  <c r="J41" i="71" s="1"/>
  <c r="K41" i="71" s="1"/>
  <c r="G42" i="71"/>
  <c r="H42" i="71"/>
  <c r="I42" i="71"/>
  <c r="J42" i="71" s="1"/>
  <c r="K42" i="71"/>
  <c r="G43" i="71"/>
  <c r="H43" i="71"/>
  <c r="I43" i="71" s="1"/>
  <c r="J43" i="71"/>
  <c r="K43" i="71" s="1"/>
  <c r="G44" i="71"/>
  <c r="H44" i="71"/>
  <c r="I44" i="71"/>
  <c r="J44" i="71" s="1"/>
  <c r="K44" i="71" s="1"/>
  <c r="G45" i="71"/>
  <c r="H45" i="71"/>
  <c r="I45" i="71" s="1"/>
  <c r="J45" i="71" s="1"/>
  <c r="K45" i="71" s="1"/>
  <c r="G46" i="71"/>
  <c r="H46" i="71"/>
  <c r="I46" i="71"/>
  <c r="J46" i="71"/>
  <c r="K46" i="71" s="1"/>
  <c r="G47" i="71"/>
  <c r="H47" i="71"/>
  <c r="I47" i="71"/>
  <c r="J47" i="71" s="1"/>
  <c r="K47" i="71" s="1"/>
  <c r="G48" i="71"/>
  <c r="H48" i="71"/>
  <c r="I48" i="71"/>
  <c r="J48" i="71"/>
  <c r="K48" i="71" s="1"/>
  <c r="G49" i="71"/>
  <c r="H49" i="71"/>
  <c r="I49" i="71"/>
  <c r="J49" i="71"/>
  <c r="K49" i="71" s="1"/>
  <c r="G50" i="71"/>
  <c r="H50" i="71"/>
  <c r="I50" i="71"/>
  <c r="J50" i="71" s="1"/>
  <c r="K50" i="71"/>
  <c r="G51" i="71"/>
  <c r="H51" i="71"/>
  <c r="I51" i="71" s="1"/>
  <c r="J51" i="71" s="1"/>
  <c r="K51" i="71" s="1"/>
  <c r="G52" i="71"/>
  <c r="H52" i="71"/>
  <c r="I52" i="71"/>
  <c r="J52" i="71" s="1"/>
  <c r="K52" i="71" s="1"/>
  <c r="G53" i="71"/>
  <c r="H53" i="71"/>
  <c r="I53" i="71" s="1"/>
  <c r="J53" i="71" s="1"/>
  <c r="K53" i="71"/>
  <c r="G54" i="71"/>
  <c r="H54" i="71"/>
  <c r="I54" i="71"/>
  <c r="J54" i="71"/>
  <c r="K54" i="71"/>
  <c r="G55" i="71"/>
  <c r="H55" i="71"/>
  <c r="I55" i="71"/>
  <c r="J55" i="71"/>
  <c r="K55" i="71"/>
  <c r="G56" i="71"/>
  <c r="H56" i="71"/>
  <c r="I56" i="71"/>
  <c r="J56" i="71"/>
  <c r="K56" i="71"/>
  <c r="G57" i="71"/>
  <c r="H57" i="71"/>
  <c r="I57" i="71" s="1"/>
  <c r="J57" i="71" s="1"/>
  <c r="K57" i="71" s="1"/>
  <c r="G58" i="71"/>
  <c r="H58" i="71"/>
  <c r="I58" i="71"/>
  <c r="J58" i="71" s="1"/>
  <c r="K58" i="71"/>
  <c r="G59" i="71"/>
  <c r="H59" i="71"/>
  <c r="I59" i="71" s="1"/>
  <c r="J59" i="71"/>
  <c r="K59" i="71" s="1"/>
  <c r="G60" i="71"/>
  <c r="H60" i="71"/>
  <c r="I60" i="71"/>
  <c r="J60" i="71" s="1"/>
  <c r="K60" i="71"/>
  <c r="G61" i="71"/>
  <c r="H61" i="71"/>
  <c r="I61" i="71" s="1"/>
  <c r="J61" i="71"/>
  <c r="K61" i="71"/>
  <c r="G62" i="71"/>
  <c r="H62" i="71"/>
  <c r="I62" i="71"/>
  <c r="J62" i="71"/>
  <c r="K62" i="71"/>
  <c r="N10" i="72" l="1"/>
  <c r="L20" i="72"/>
  <c r="N20" i="72" s="1"/>
  <c r="E20" i="72" s="1"/>
  <c r="L38" i="72"/>
  <c r="N38" i="72" s="1"/>
  <c r="E38" i="72" s="1"/>
  <c r="L39" i="72"/>
  <c r="L59" i="72"/>
  <c r="N59" i="72" s="1"/>
  <c r="E59" i="72" s="1"/>
  <c r="L61" i="72"/>
  <c r="N61" i="72" s="1"/>
  <c r="E61" i="72" s="1"/>
  <c r="L36" i="72"/>
  <c r="L55" i="72"/>
  <c r="L14" i="72"/>
  <c r="N14" i="72" s="1"/>
  <c r="E14" i="72" s="1"/>
  <c r="L15" i="72"/>
  <c r="N15" i="72" s="1"/>
  <c r="E15" i="72" s="1"/>
  <c r="L35" i="72"/>
  <c r="N35" i="72" s="1"/>
  <c r="E35" i="72" s="1"/>
  <c r="L40" i="72"/>
  <c r="N40" i="72" s="1"/>
  <c r="E40" i="72" s="1"/>
  <c r="L60" i="72"/>
  <c r="N60" i="72" s="1"/>
  <c r="E60" i="72" s="1"/>
  <c r="L62" i="72"/>
  <c r="L22" i="72"/>
  <c r="N22" i="72" s="1"/>
  <c r="E22" i="72" s="1"/>
  <c r="L23" i="72"/>
  <c r="N23" i="72" s="1"/>
  <c r="E23" i="72" s="1"/>
  <c r="L46" i="72"/>
  <c r="N46" i="72" s="1"/>
  <c r="E46" i="72" s="1"/>
  <c r="L47" i="72"/>
  <c r="L27" i="72"/>
  <c r="N27" i="72" s="1"/>
  <c r="E27" i="72" s="1"/>
  <c r="L52" i="72"/>
  <c r="N52" i="72" s="1"/>
  <c r="E52" i="72" s="1"/>
  <c r="L12" i="72"/>
  <c r="N12" i="72" s="1"/>
  <c r="E12" i="72" s="1"/>
  <c r="L30" i="72"/>
  <c r="L31" i="72"/>
  <c r="L51" i="72"/>
  <c r="L11" i="72"/>
  <c r="L13" i="72"/>
  <c r="L16" i="72"/>
  <c r="N16" i="72" s="1"/>
  <c r="E16" i="72" s="1"/>
  <c r="L54" i="72"/>
  <c r="N54" i="72" s="1"/>
  <c r="E54" i="72" s="1"/>
  <c r="L37" i="72"/>
  <c r="N37" i="72" s="1"/>
  <c r="E37" i="72" s="1"/>
  <c r="L43" i="72"/>
  <c r="N43" i="72" s="1"/>
  <c r="E43" i="72" s="1"/>
  <c r="L41" i="72"/>
  <c r="N41" i="72" s="1"/>
  <c r="E41" i="72" s="1"/>
  <c r="L28" i="72"/>
  <c r="N28" i="72" s="1"/>
  <c r="E28" i="72" s="1"/>
  <c r="M26" i="72"/>
  <c r="M31" i="72"/>
  <c r="M11" i="72"/>
  <c r="M13" i="72"/>
  <c r="M36" i="72"/>
  <c r="M50" i="72"/>
  <c r="N50" i="72" s="1"/>
  <c r="E50" i="72" s="1"/>
  <c r="M28" i="72"/>
  <c r="M42" i="72"/>
  <c r="N42" i="72" s="1"/>
  <c r="E42" i="72" s="1"/>
  <c r="M27" i="72"/>
  <c r="M29" i="72"/>
  <c r="M52" i="72"/>
  <c r="M12" i="72"/>
  <c r="M30" i="72"/>
  <c r="M51" i="72"/>
  <c r="M53" i="72"/>
  <c r="M54" i="72"/>
  <c r="M55" i="72"/>
  <c r="M56" i="72"/>
  <c r="N56" i="72" s="1"/>
  <c r="E56" i="72" s="1"/>
  <c r="L19" i="72"/>
  <c r="N19" i="72" s="1"/>
  <c r="E19" i="72" s="1"/>
  <c r="M39" i="72"/>
  <c r="M34" i="72"/>
  <c r="N34" i="72" s="1"/>
  <c r="E34" i="72" s="1"/>
  <c r="M35" i="72"/>
  <c r="L21" i="72"/>
  <c r="N21" i="72" s="1"/>
  <c r="E21" i="72" s="1"/>
  <c r="L45" i="72"/>
  <c r="N45" i="72" s="1"/>
  <c r="E45" i="72" s="1"/>
  <c r="N53" i="72"/>
  <c r="E53" i="72" s="1"/>
  <c r="L18" i="72"/>
  <c r="N18" i="72" s="1"/>
  <c r="E18" i="72" s="1"/>
  <c r="L57" i="72"/>
  <c r="N57" i="72" s="1"/>
  <c r="E57" i="72" s="1"/>
  <c r="L58" i="72"/>
  <c r="N58" i="72" s="1"/>
  <c r="E58" i="72" s="1"/>
  <c r="L24" i="72"/>
  <c r="N24" i="72" s="1"/>
  <c r="E24" i="72" s="1"/>
  <c r="L29" i="72"/>
  <c r="L49" i="72"/>
  <c r="N49" i="72" s="1"/>
  <c r="E49" i="72" s="1"/>
  <c r="L26" i="72"/>
  <c r="N26" i="72" s="1"/>
  <c r="E26" i="72" s="1"/>
  <c r="M62" i="72"/>
  <c r="M37" i="72"/>
  <c r="L44" i="72"/>
  <c r="N44" i="72" s="1"/>
  <c r="E44" i="72" s="1"/>
  <c r="M47" i="72"/>
  <c r="M35" i="71"/>
  <c r="L14" i="71"/>
  <c r="M52" i="71"/>
  <c r="L57" i="71"/>
  <c r="M48" i="71"/>
  <c r="L35" i="71"/>
  <c r="M33" i="71"/>
  <c r="L11" i="71"/>
  <c r="M26" i="71"/>
  <c r="I6" i="71"/>
  <c r="I7" i="71"/>
  <c r="M45" i="71" s="1"/>
  <c r="M39" i="71"/>
  <c r="L43" i="71"/>
  <c r="L50" i="71"/>
  <c r="L34" i="71"/>
  <c r="B6" i="70"/>
  <c r="B7" i="70"/>
  <c r="E10" i="70"/>
  <c r="G10" i="70"/>
  <c r="H10" i="70"/>
  <c r="I10" i="70"/>
  <c r="J10" i="70" s="1"/>
  <c r="K10" i="70"/>
  <c r="G11" i="70"/>
  <c r="H11" i="70"/>
  <c r="I11" i="70" s="1"/>
  <c r="J11" i="70"/>
  <c r="K11" i="70" s="1"/>
  <c r="G12" i="70"/>
  <c r="H12" i="70"/>
  <c r="I12" i="70"/>
  <c r="J12" i="70" s="1"/>
  <c r="K12" i="70" s="1"/>
  <c r="G13" i="70"/>
  <c r="H13" i="70"/>
  <c r="I13" i="70" s="1"/>
  <c r="J13" i="70" s="1"/>
  <c r="K13" i="70" s="1"/>
  <c r="G14" i="70"/>
  <c r="H14" i="70"/>
  <c r="I14" i="70"/>
  <c r="J14" i="70"/>
  <c r="K14" i="70" s="1"/>
  <c r="G15" i="70"/>
  <c r="H15" i="70"/>
  <c r="I15" i="70"/>
  <c r="J15" i="70"/>
  <c r="K15" i="70" s="1"/>
  <c r="G16" i="70"/>
  <c r="H16" i="70"/>
  <c r="I16" i="70"/>
  <c r="J16" i="70"/>
  <c r="K16" i="70"/>
  <c r="G17" i="70"/>
  <c r="H17" i="70"/>
  <c r="I17" i="70"/>
  <c r="J17" i="70"/>
  <c r="K17" i="70" s="1"/>
  <c r="G18" i="70"/>
  <c r="H18" i="70"/>
  <c r="I18" i="70" s="1"/>
  <c r="J18" i="70" s="1"/>
  <c r="K18" i="70" s="1"/>
  <c r="G19" i="70"/>
  <c r="H19" i="70"/>
  <c r="I19" i="70" s="1"/>
  <c r="J19" i="70"/>
  <c r="K19" i="70" s="1"/>
  <c r="G20" i="70"/>
  <c r="H20" i="70"/>
  <c r="I20" i="70"/>
  <c r="J20" i="70" s="1"/>
  <c r="K20" i="70" s="1"/>
  <c r="G21" i="70"/>
  <c r="H21" i="70"/>
  <c r="I21" i="70" s="1"/>
  <c r="J21" i="70" s="1"/>
  <c r="K21" i="70"/>
  <c r="G22" i="70"/>
  <c r="H22" i="70"/>
  <c r="I22" i="70"/>
  <c r="J22" i="70"/>
  <c r="K22" i="70"/>
  <c r="G23" i="70"/>
  <c r="H23" i="70"/>
  <c r="I23" i="70"/>
  <c r="J23" i="70"/>
  <c r="K23" i="70"/>
  <c r="G24" i="70"/>
  <c r="H24" i="70"/>
  <c r="I24" i="70" s="1"/>
  <c r="J24" i="70" s="1"/>
  <c r="K24" i="70" s="1"/>
  <c r="G25" i="70"/>
  <c r="H25" i="70"/>
  <c r="I25" i="70"/>
  <c r="J25" i="70" s="1"/>
  <c r="K25" i="70" s="1"/>
  <c r="G26" i="70"/>
  <c r="H26" i="70"/>
  <c r="I26" i="70"/>
  <c r="J26" i="70" s="1"/>
  <c r="K26" i="70"/>
  <c r="G27" i="70"/>
  <c r="H27" i="70"/>
  <c r="I27" i="70" s="1"/>
  <c r="J27" i="70"/>
  <c r="K27" i="70" s="1"/>
  <c r="G28" i="70"/>
  <c r="H28" i="70"/>
  <c r="I28" i="70"/>
  <c r="J28" i="70" s="1"/>
  <c r="K28" i="70" s="1"/>
  <c r="G29" i="70"/>
  <c r="H29" i="70"/>
  <c r="I29" i="70" s="1"/>
  <c r="J29" i="70" s="1"/>
  <c r="K29" i="70" s="1"/>
  <c r="G30" i="70"/>
  <c r="H30" i="70"/>
  <c r="I30" i="70"/>
  <c r="J30" i="70"/>
  <c r="K30" i="70" s="1"/>
  <c r="G31" i="70"/>
  <c r="H31" i="70"/>
  <c r="I31" i="70"/>
  <c r="J31" i="70"/>
  <c r="K31" i="70" s="1"/>
  <c r="G32" i="70"/>
  <c r="H32" i="70"/>
  <c r="I32" i="70"/>
  <c r="J32" i="70"/>
  <c r="K32" i="70"/>
  <c r="G33" i="70"/>
  <c r="H33" i="70"/>
  <c r="I33" i="70"/>
  <c r="J33" i="70"/>
  <c r="K33" i="70" s="1"/>
  <c r="G34" i="70"/>
  <c r="H34" i="70"/>
  <c r="I34" i="70" s="1"/>
  <c r="J34" i="70" s="1"/>
  <c r="K34" i="70" s="1"/>
  <c r="G35" i="70"/>
  <c r="H35" i="70"/>
  <c r="I35" i="70" s="1"/>
  <c r="J35" i="70"/>
  <c r="K35" i="70" s="1"/>
  <c r="G36" i="70"/>
  <c r="H36" i="70"/>
  <c r="I36" i="70"/>
  <c r="J36" i="70" s="1"/>
  <c r="K36" i="70" s="1"/>
  <c r="G37" i="70"/>
  <c r="H37" i="70"/>
  <c r="I37" i="70" s="1"/>
  <c r="J37" i="70" s="1"/>
  <c r="K37" i="70"/>
  <c r="G38" i="70"/>
  <c r="H38" i="70"/>
  <c r="I38" i="70"/>
  <c r="J38" i="70"/>
  <c r="K38" i="70"/>
  <c r="G39" i="70"/>
  <c r="H39" i="70"/>
  <c r="I39" i="70"/>
  <c r="J39" i="70"/>
  <c r="K39" i="70"/>
  <c r="G40" i="70"/>
  <c r="H40" i="70"/>
  <c r="I40" i="70" s="1"/>
  <c r="J40" i="70" s="1"/>
  <c r="K40" i="70" s="1"/>
  <c r="G41" i="70"/>
  <c r="H41" i="70"/>
  <c r="I41" i="70"/>
  <c r="J41" i="70" s="1"/>
  <c r="K41" i="70" s="1"/>
  <c r="G42" i="70"/>
  <c r="H42" i="70"/>
  <c r="I42" i="70"/>
  <c r="J42" i="70" s="1"/>
  <c r="K42" i="70"/>
  <c r="G43" i="70"/>
  <c r="H43" i="70"/>
  <c r="I43" i="70" s="1"/>
  <c r="J43" i="70"/>
  <c r="K43" i="70" s="1"/>
  <c r="G44" i="70"/>
  <c r="H44" i="70"/>
  <c r="I44" i="70"/>
  <c r="J44" i="70" s="1"/>
  <c r="K44" i="70" s="1"/>
  <c r="G45" i="70"/>
  <c r="H45" i="70"/>
  <c r="I45" i="70" s="1"/>
  <c r="J45" i="70" s="1"/>
  <c r="K45" i="70" s="1"/>
  <c r="G46" i="70"/>
  <c r="H46" i="70"/>
  <c r="I46" i="70"/>
  <c r="J46" i="70"/>
  <c r="K46" i="70" s="1"/>
  <c r="G47" i="70"/>
  <c r="H47" i="70"/>
  <c r="I47" i="70"/>
  <c r="J47" i="70"/>
  <c r="K47" i="70" s="1"/>
  <c r="G48" i="70"/>
  <c r="H48" i="70"/>
  <c r="I48" i="70"/>
  <c r="J48" i="70"/>
  <c r="K48" i="70"/>
  <c r="G49" i="70"/>
  <c r="H49" i="70"/>
  <c r="I49" i="70"/>
  <c r="J49" i="70"/>
  <c r="K49" i="70" s="1"/>
  <c r="G50" i="70"/>
  <c r="H50" i="70"/>
  <c r="I50" i="70"/>
  <c r="J50" i="70" s="1"/>
  <c r="K50" i="70" s="1"/>
  <c r="G51" i="70"/>
  <c r="H51" i="70"/>
  <c r="I51" i="70" s="1"/>
  <c r="J51" i="70"/>
  <c r="K51" i="70" s="1"/>
  <c r="G52" i="70"/>
  <c r="H52" i="70"/>
  <c r="I52" i="70"/>
  <c r="J52" i="70" s="1"/>
  <c r="K52" i="70" s="1"/>
  <c r="G53" i="70"/>
  <c r="H53" i="70"/>
  <c r="I53" i="70" s="1"/>
  <c r="J53" i="70" s="1"/>
  <c r="K53" i="70"/>
  <c r="G54" i="70"/>
  <c r="H54" i="70"/>
  <c r="I54" i="70"/>
  <c r="J54" i="70"/>
  <c r="K54" i="70"/>
  <c r="G55" i="70"/>
  <c r="H55" i="70"/>
  <c r="I55" i="70"/>
  <c r="J55" i="70"/>
  <c r="K55" i="70"/>
  <c r="G56" i="70"/>
  <c r="H56" i="70"/>
  <c r="I56" i="70"/>
  <c r="J56" i="70" s="1"/>
  <c r="K56" i="70" s="1"/>
  <c r="G57" i="70"/>
  <c r="H57" i="70"/>
  <c r="I57" i="70"/>
  <c r="J57" i="70" s="1"/>
  <c r="K57" i="70" s="1"/>
  <c r="G58" i="70"/>
  <c r="H58" i="70"/>
  <c r="I58" i="70"/>
  <c r="J58" i="70" s="1"/>
  <c r="K58" i="70"/>
  <c r="G59" i="70"/>
  <c r="H59" i="70"/>
  <c r="I59" i="70" s="1"/>
  <c r="J59" i="70"/>
  <c r="K59" i="70" s="1"/>
  <c r="G60" i="70"/>
  <c r="H60" i="70"/>
  <c r="I60" i="70"/>
  <c r="J60" i="70" s="1"/>
  <c r="K60" i="70" s="1"/>
  <c r="G61" i="70"/>
  <c r="H61" i="70"/>
  <c r="I61" i="70" s="1"/>
  <c r="J61" i="70" s="1"/>
  <c r="K61" i="70" s="1"/>
  <c r="G62" i="70"/>
  <c r="H62" i="70"/>
  <c r="I62" i="70"/>
  <c r="J62" i="70" s="1"/>
  <c r="K62" i="70" s="1"/>
  <c r="N13" i="72" l="1"/>
  <c r="E13" i="72" s="1"/>
  <c r="N47" i="72"/>
  <c r="E47" i="72" s="1"/>
  <c r="N51" i="72"/>
  <c r="E51" i="72" s="1"/>
  <c r="N55" i="72"/>
  <c r="E55" i="72" s="1"/>
  <c r="N29" i="72"/>
  <c r="E29" i="72" s="1"/>
  <c r="N31" i="72"/>
  <c r="E31" i="72" s="1"/>
  <c r="N36" i="72"/>
  <c r="E36" i="72" s="1"/>
  <c r="N39" i="72"/>
  <c r="E39" i="72" s="1"/>
  <c r="N11" i="72"/>
  <c r="E11" i="72" s="1"/>
  <c r="N30" i="72"/>
  <c r="E30" i="72" s="1"/>
  <c r="N62" i="72"/>
  <c r="E62" i="72" s="1"/>
  <c r="M10" i="71"/>
  <c r="M42" i="71"/>
  <c r="M55" i="71"/>
  <c r="N43" i="71"/>
  <c r="E43" i="71" s="1"/>
  <c r="N35" i="71"/>
  <c r="E35" i="71" s="1"/>
  <c r="M14" i="71"/>
  <c r="N14" i="71" s="1"/>
  <c r="E14" i="71" s="1"/>
  <c r="L16" i="71"/>
  <c r="L24" i="71"/>
  <c r="L32" i="71"/>
  <c r="L40" i="71"/>
  <c r="L48" i="71"/>
  <c r="N48" i="71" s="1"/>
  <c r="E48" i="71" s="1"/>
  <c r="L56" i="71"/>
  <c r="L29" i="71"/>
  <c r="N29" i="71" s="1"/>
  <c r="E29" i="71" s="1"/>
  <c r="L47" i="71"/>
  <c r="N47" i="71" s="1"/>
  <c r="E47" i="71" s="1"/>
  <c r="L61" i="71"/>
  <c r="L17" i="71"/>
  <c r="N17" i="71" s="1"/>
  <c r="E17" i="71" s="1"/>
  <c r="L33" i="71"/>
  <c r="N33" i="71" s="1"/>
  <c r="E33" i="71" s="1"/>
  <c r="L37" i="71"/>
  <c r="N37" i="71" s="1"/>
  <c r="E37" i="71" s="1"/>
  <c r="L38" i="71"/>
  <c r="L52" i="71"/>
  <c r="N52" i="71" s="1"/>
  <c r="E52" i="71" s="1"/>
  <c r="L13" i="71"/>
  <c r="N13" i="71" s="1"/>
  <c r="E13" i="71" s="1"/>
  <c r="L15" i="71"/>
  <c r="N15" i="71" s="1"/>
  <c r="E15" i="71" s="1"/>
  <c r="L31" i="71"/>
  <c r="L22" i="71"/>
  <c r="L54" i="71"/>
  <c r="L45" i="71"/>
  <c r="N45" i="71" s="1"/>
  <c r="E45" i="71" s="1"/>
  <c r="L12" i="71"/>
  <c r="N12" i="71" s="1"/>
  <c r="E12" i="71" s="1"/>
  <c r="L28" i="71"/>
  <c r="N28" i="71" s="1"/>
  <c r="E28" i="71" s="1"/>
  <c r="L44" i="71"/>
  <c r="N44" i="71" s="1"/>
  <c r="E44" i="71" s="1"/>
  <c r="L60" i="71"/>
  <c r="N60" i="71" s="1"/>
  <c r="E60" i="71" s="1"/>
  <c r="L21" i="71"/>
  <c r="L23" i="71"/>
  <c r="L39" i="71"/>
  <c r="N39" i="71" s="1"/>
  <c r="E39" i="71" s="1"/>
  <c r="L49" i="71"/>
  <c r="N49" i="71" s="1"/>
  <c r="E49" i="71" s="1"/>
  <c r="L53" i="71"/>
  <c r="L55" i="71"/>
  <c r="N55" i="71" s="1"/>
  <c r="E55" i="71" s="1"/>
  <c r="L20" i="71"/>
  <c r="L36" i="71"/>
  <c r="N36" i="71" s="1"/>
  <c r="E36" i="71" s="1"/>
  <c r="M50" i="71"/>
  <c r="N50" i="71" s="1"/>
  <c r="E50" i="71" s="1"/>
  <c r="M16" i="71"/>
  <c r="M51" i="71"/>
  <c r="M30" i="71"/>
  <c r="M36" i="71"/>
  <c r="L58" i="71"/>
  <c r="N58" i="71" s="1"/>
  <c r="E58" i="71" s="1"/>
  <c r="L27" i="71"/>
  <c r="N27" i="71" s="1"/>
  <c r="E27" i="71" s="1"/>
  <c r="L10" i="71"/>
  <c r="N10" i="71" s="1"/>
  <c r="L25" i="71"/>
  <c r="M31" i="71"/>
  <c r="M41" i="71"/>
  <c r="M28" i="71"/>
  <c r="M44" i="71"/>
  <c r="M56" i="71"/>
  <c r="M59" i="71"/>
  <c r="M62" i="71"/>
  <c r="M37" i="71"/>
  <c r="M54" i="71"/>
  <c r="M12" i="71"/>
  <c r="M24" i="71"/>
  <c r="M27" i="71"/>
  <c r="M60" i="71"/>
  <c r="M21" i="71"/>
  <c r="M53" i="71"/>
  <c r="M11" i="71"/>
  <c r="M40" i="71"/>
  <c r="M43" i="71"/>
  <c r="M61" i="71"/>
  <c r="M22" i="71"/>
  <c r="M38" i="71"/>
  <c r="M47" i="71"/>
  <c r="L59" i="71"/>
  <c r="N59" i="71" s="1"/>
  <c r="E59" i="71" s="1"/>
  <c r="L51" i="71"/>
  <c r="M25" i="71"/>
  <c r="M17" i="71"/>
  <c r="M32" i="71"/>
  <c r="L62" i="71"/>
  <c r="L30" i="71"/>
  <c r="N30" i="71" s="1"/>
  <c r="E30" i="71" s="1"/>
  <c r="N34" i="71"/>
  <c r="E34" i="71" s="1"/>
  <c r="N57" i="71"/>
  <c r="E57" i="71" s="1"/>
  <c r="M15" i="71"/>
  <c r="N11" i="71"/>
  <c r="E11" i="71" s="1"/>
  <c r="M46" i="71"/>
  <c r="M58" i="71"/>
  <c r="M34" i="71"/>
  <c r="M57" i="71"/>
  <c r="M20" i="71"/>
  <c r="M18" i="71"/>
  <c r="M49" i="71"/>
  <c r="L26" i="71"/>
  <c r="N26" i="71" s="1"/>
  <c r="E26" i="71" s="1"/>
  <c r="M13" i="71"/>
  <c r="L18" i="71"/>
  <c r="M23" i="71"/>
  <c r="L19" i="71"/>
  <c r="N19" i="71" s="1"/>
  <c r="E19" i="71" s="1"/>
  <c r="L42" i="71"/>
  <c r="N42" i="71" s="1"/>
  <c r="E42" i="71" s="1"/>
  <c r="L41" i="71"/>
  <c r="N41" i="71" s="1"/>
  <c r="E41" i="71" s="1"/>
  <c r="M29" i="71"/>
  <c r="M19" i="71"/>
  <c r="L46" i="71"/>
  <c r="N46" i="71" s="1"/>
  <c r="E46" i="71" s="1"/>
  <c r="L25" i="70"/>
  <c r="N25" i="70" s="1"/>
  <c r="E25" i="70" s="1"/>
  <c r="M29" i="70"/>
  <c r="M45" i="70"/>
  <c r="M19" i="70"/>
  <c r="M12" i="70"/>
  <c r="M60" i="70"/>
  <c r="M51" i="70"/>
  <c r="M35" i="70"/>
  <c r="M16" i="70"/>
  <c r="M44" i="70"/>
  <c r="M32" i="70"/>
  <c r="M14" i="70"/>
  <c r="L12" i="70"/>
  <c r="N12" i="70" s="1"/>
  <c r="E12" i="70" s="1"/>
  <c r="L57" i="70"/>
  <c r="N57" i="70" s="1"/>
  <c r="E57" i="70" s="1"/>
  <c r="M56" i="70"/>
  <c r="M61" i="70"/>
  <c r="M31" i="70"/>
  <c r="M47" i="70"/>
  <c r="L60" i="70"/>
  <c r="M57" i="70"/>
  <c r="M48" i="70"/>
  <c r="M30" i="70"/>
  <c r="M25" i="70"/>
  <c r="M18" i="70"/>
  <c r="L62" i="70"/>
  <c r="N62" i="70" s="1"/>
  <c r="E62" i="70" s="1"/>
  <c r="L41" i="70"/>
  <c r="L30" i="70"/>
  <c r="N30" i="70" s="1"/>
  <c r="E30" i="70" s="1"/>
  <c r="M13" i="70"/>
  <c r="M62" i="70"/>
  <c r="M50" i="70"/>
  <c r="M46" i="70"/>
  <c r="L44" i="70"/>
  <c r="N44" i="70" s="1"/>
  <c r="E44" i="70" s="1"/>
  <c r="M41" i="70"/>
  <c r="M34" i="70"/>
  <c r="M55" i="70"/>
  <c r="M17" i="70"/>
  <c r="L58" i="70"/>
  <c r="N58" i="70" s="1"/>
  <c r="E58" i="70" s="1"/>
  <c r="L48" i="70"/>
  <c r="N48" i="70" s="1"/>
  <c r="E48" i="70" s="1"/>
  <c r="I6" i="70"/>
  <c r="L28" i="70" s="1"/>
  <c r="L10" i="70"/>
  <c r="N10" i="70" s="1"/>
  <c r="L40" i="70"/>
  <c r="L18" i="70"/>
  <c r="N18" i="70" s="1"/>
  <c r="E18" i="70" s="1"/>
  <c r="M26" i="70"/>
  <c r="I7" i="70"/>
  <c r="M10" i="70"/>
  <c r="M49" i="70"/>
  <c r="M39" i="70"/>
  <c r="M33" i="70"/>
  <c r="M23" i="70"/>
  <c r="M58" i="70"/>
  <c r="M42" i="70"/>
  <c r="L51" i="70"/>
  <c r="L35" i="70"/>
  <c r="N35" i="70" s="1"/>
  <c r="E35" i="70" s="1"/>
  <c r="B6" i="69"/>
  <c r="B7" i="69"/>
  <c r="E10" i="69"/>
  <c r="G10" i="69"/>
  <c r="H10" i="69"/>
  <c r="I10" i="69"/>
  <c r="J10" i="69" s="1"/>
  <c r="K10" i="69" s="1"/>
  <c r="G11" i="69"/>
  <c r="H11" i="69"/>
  <c r="I11" i="69" s="1"/>
  <c r="J11" i="69" s="1"/>
  <c r="K11" i="69" s="1"/>
  <c r="G12" i="69"/>
  <c r="H12" i="69"/>
  <c r="I12" i="69" s="1"/>
  <c r="J12" i="69" s="1"/>
  <c r="K12" i="69" s="1"/>
  <c r="G13" i="69"/>
  <c r="H13" i="69"/>
  <c r="I13" i="69"/>
  <c r="J13" i="69"/>
  <c r="K13" i="69"/>
  <c r="G14" i="69"/>
  <c r="H14" i="69"/>
  <c r="I14" i="69"/>
  <c r="J14" i="69"/>
  <c r="K14" i="69"/>
  <c r="G15" i="69"/>
  <c r="H15" i="69"/>
  <c r="I15" i="69"/>
  <c r="J15" i="69"/>
  <c r="K15" i="69"/>
  <c r="G16" i="69"/>
  <c r="H16" i="69"/>
  <c r="I16" i="69"/>
  <c r="J16" i="69"/>
  <c r="K16" i="69"/>
  <c r="G17" i="69"/>
  <c r="H17" i="69"/>
  <c r="I17" i="69"/>
  <c r="J17" i="69" s="1"/>
  <c r="K17" i="69" s="1"/>
  <c r="G18" i="69"/>
  <c r="H18" i="69"/>
  <c r="I18" i="69"/>
  <c r="J18" i="69" s="1"/>
  <c r="K18" i="69" s="1"/>
  <c r="G19" i="69"/>
  <c r="H19" i="69"/>
  <c r="I19" i="69" s="1"/>
  <c r="J19" i="69" s="1"/>
  <c r="K19" i="69" s="1"/>
  <c r="G20" i="69"/>
  <c r="H20" i="69"/>
  <c r="I20" i="69" s="1"/>
  <c r="J20" i="69" s="1"/>
  <c r="K20" i="69" s="1"/>
  <c r="G21" i="69"/>
  <c r="H21" i="69"/>
  <c r="I21" i="69"/>
  <c r="J21" i="69"/>
  <c r="K21" i="69"/>
  <c r="G22" i="69"/>
  <c r="H22" i="69"/>
  <c r="I22" i="69"/>
  <c r="J22" i="69"/>
  <c r="K22" i="69"/>
  <c r="G23" i="69"/>
  <c r="H23" i="69"/>
  <c r="I23" i="69"/>
  <c r="J23" i="69"/>
  <c r="K23" i="69"/>
  <c r="G24" i="69"/>
  <c r="H24" i="69"/>
  <c r="I24" i="69" s="1"/>
  <c r="J24" i="69" s="1"/>
  <c r="K24" i="69" s="1"/>
  <c r="G25" i="69"/>
  <c r="H25" i="69"/>
  <c r="I25" i="69"/>
  <c r="J25" i="69"/>
  <c r="K25" i="69" s="1"/>
  <c r="G26" i="69"/>
  <c r="H26" i="69"/>
  <c r="I26" i="69"/>
  <c r="J26" i="69" s="1"/>
  <c r="K26" i="69" s="1"/>
  <c r="G27" i="69"/>
  <c r="H27" i="69"/>
  <c r="I27" i="69" s="1"/>
  <c r="J27" i="69" s="1"/>
  <c r="K27" i="69" s="1"/>
  <c r="G28" i="69"/>
  <c r="H28" i="69"/>
  <c r="I28" i="69" s="1"/>
  <c r="J28" i="69" s="1"/>
  <c r="K28" i="69" s="1"/>
  <c r="G29" i="69"/>
  <c r="H29" i="69"/>
  <c r="I29" i="69"/>
  <c r="J29" i="69"/>
  <c r="K29" i="69"/>
  <c r="G30" i="69"/>
  <c r="H30" i="69"/>
  <c r="I30" i="69"/>
  <c r="J30" i="69"/>
  <c r="K30" i="69"/>
  <c r="G31" i="69"/>
  <c r="H31" i="69"/>
  <c r="I31" i="69"/>
  <c r="J31" i="69"/>
  <c r="K31" i="69"/>
  <c r="G32" i="69"/>
  <c r="H32" i="69"/>
  <c r="I32" i="69" s="1"/>
  <c r="J32" i="69" s="1"/>
  <c r="K32" i="69" s="1"/>
  <c r="G33" i="69"/>
  <c r="H33" i="69"/>
  <c r="I33" i="69"/>
  <c r="J33" i="69"/>
  <c r="K33" i="69" s="1"/>
  <c r="G34" i="69"/>
  <c r="H34" i="69"/>
  <c r="I34" i="69"/>
  <c r="J34" i="69" s="1"/>
  <c r="K34" i="69" s="1"/>
  <c r="G35" i="69"/>
  <c r="H35" i="69"/>
  <c r="I35" i="69" s="1"/>
  <c r="J35" i="69" s="1"/>
  <c r="K35" i="69" s="1"/>
  <c r="G36" i="69"/>
  <c r="H36" i="69"/>
  <c r="I36" i="69" s="1"/>
  <c r="J36" i="69" s="1"/>
  <c r="K36" i="69" s="1"/>
  <c r="G37" i="69"/>
  <c r="H37" i="69"/>
  <c r="I37" i="69"/>
  <c r="J37" i="69"/>
  <c r="K37" i="69"/>
  <c r="G38" i="69"/>
  <c r="H38" i="69"/>
  <c r="I38" i="69"/>
  <c r="J38" i="69"/>
  <c r="K38" i="69"/>
  <c r="G39" i="69"/>
  <c r="H39" i="69"/>
  <c r="I39" i="69"/>
  <c r="J39" i="69"/>
  <c r="K39" i="69"/>
  <c r="G40" i="69"/>
  <c r="H40" i="69"/>
  <c r="I40" i="69"/>
  <c r="J40" i="69" s="1"/>
  <c r="K40" i="69" s="1"/>
  <c r="G41" i="69"/>
  <c r="H41" i="69"/>
  <c r="I41" i="69"/>
  <c r="J41" i="69"/>
  <c r="K41" i="69" s="1"/>
  <c r="G42" i="69"/>
  <c r="H42" i="69"/>
  <c r="I42" i="69" s="1"/>
  <c r="J42" i="69" s="1"/>
  <c r="K42" i="69" s="1"/>
  <c r="G43" i="69"/>
  <c r="H43" i="69"/>
  <c r="I43" i="69" s="1"/>
  <c r="J43" i="69" s="1"/>
  <c r="K43" i="69" s="1"/>
  <c r="G44" i="69"/>
  <c r="H44" i="69"/>
  <c r="I44" i="69" s="1"/>
  <c r="J44" i="69" s="1"/>
  <c r="K44" i="69" s="1"/>
  <c r="G45" i="69"/>
  <c r="H45" i="69"/>
  <c r="I45" i="69"/>
  <c r="J45" i="69"/>
  <c r="K45" i="69"/>
  <c r="G46" i="69"/>
  <c r="H46" i="69"/>
  <c r="I46" i="69"/>
  <c r="J46" i="69"/>
  <c r="K46" i="69"/>
  <c r="G47" i="69"/>
  <c r="H47" i="69"/>
  <c r="I47" i="69"/>
  <c r="J47" i="69" s="1"/>
  <c r="K47" i="69" s="1"/>
  <c r="G48" i="69"/>
  <c r="H48" i="69"/>
  <c r="I48" i="69"/>
  <c r="J48" i="69"/>
  <c r="K48" i="69" s="1"/>
  <c r="G49" i="69"/>
  <c r="H49" i="69"/>
  <c r="I49" i="69"/>
  <c r="J49" i="69"/>
  <c r="K49" i="69" s="1"/>
  <c r="G50" i="69"/>
  <c r="H50" i="69"/>
  <c r="I50" i="69" s="1"/>
  <c r="J50" i="69" s="1"/>
  <c r="K50" i="69" s="1"/>
  <c r="G51" i="69"/>
  <c r="H51" i="69"/>
  <c r="I51" i="69" s="1"/>
  <c r="J51" i="69" s="1"/>
  <c r="K51" i="69" s="1"/>
  <c r="G52" i="69"/>
  <c r="H52" i="69"/>
  <c r="I52" i="69" s="1"/>
  <c r="J52" i="69" s="1"/>
  <c r="K52" i="69" s="1"/>
  <c r="G53" i="69"/>
  <c r="H53" i="69"/>
  <c r="I53" i="69"/>
  <c r="J53" i="69"/>
  <c r="K53" i="69"/>
  <c r="G54" i="69"/>
  <c r="H54" i="69"/>
  <c r="I54" i="69"/>
  <c r="J54" i="69"/>
  <c r="K54" i="69"/>
  <c r="G55" i="69"/>
  <c r="H55" i="69"/>
  <c r="I55" i="69"/>
  <c r="J55" i="69" s="1"/>
  <c r="K55" i="69" s="1"/>
  <c r="G56" i="69"/>
  <c r="H56" i="69"/>
  <c r="I56" i="69"/>
  <c r="J56" i="69"/>
  <c r="K56" i="69"/>
  <c r="G57" i="69"/>
  <c r="H57" i="69"/>
  <c r="I57" i="69"/>
  <c r="J57" i="69"/>
  <c r="K57" i="69" s="1"/>
  <c r="G58" i="69"/>
  <c r="H58" i="69"/>
  <c r="I58" i="69"/>
  <c r="J58" i="69" s="1"/>
  <c r="K58" i="69" s="1"/>
  <c r="G59" i="69"/>
  <c r="H59" i="69"/>
  <c r="I59" i="69" s="1"/>
  <c r="J59" i="69" s="1"/>
  <c r="K59" i="69" s="1"/>
  <c r="G60" i="69"/>
  <c r="H60" i="69"/>
  <c r="I60" i="69" s="1"/>
  <c r="J60" i="69" s="1"/>
  <c r="K60" i="69" s="1"/>
  <c r="G61" i="69"/>
  <c r="H61" i="69"/>
  <c r="I61" i="69"/>
  <c r="J61" i="69"/>
  <c r="K61" i="69"/>
  <c r="G62" i="69"/>
  <c r="H62" i="69"/>
  <c r="I62" i="69"/>
  <c r="J62" i="69"/>
  <c r="K62" i="69"/>
  <c r="N56" i="71" l="1"/>
  <c r="E56" i="71" s="1"/>
  <c r="N18" i="71"/>
  <c r="E18" i="71" s="1"/>
  <c r="N40" i="71"/>
  <c r="E40" i="71" s="1"/>
  <c r="N54" i="71"/>
  <c r="E54" i="71" s="1"/>
  <c r="N32" i="71"/>
  <c r="E32" i="71" s="1"/>
  <c r="N20" i="71"/>
  <c r="E20" i="71" s="1"/>
  <c r="N62" i="71"/>
  <c r="E62" i="71" s="1"/>
  <c r="N53" i="71"/>
  <c r="E53" i="71" s="1"/>
  <c r="N38" i="71"/>
  <c r="E38" i="71" s="1"/>
  <c r="N24" i="71"/>
  <c r="E24" i="71" s="1"/>
  <c r="N23" i="71"/>
  <c r="E23" i="71" s="1"/>
  <c r="N22" i="71"/>
  <c r="E22" i="71" s="1"/>
  <c r="N51" i="71"/>
  <c r="E51" i="71" s="1"/>
  <c r="N25" i="71"/>
  <c r="E25" i="71" s="1"/>
  <c r="N21" i="71"/>
  <c r="E21" i="71" s="1"/>
  <c r="N31" i="71"/>
  <c r="E31" i="71" s="1"/>
  <c r="N61" i="71"/>
  <c r="E61" i="71" s="1"/>
  <c r="N16" i="71"/>
  <c r="E16" i="71" s="1"/>
  <c r="L14" i="70"/>
  <c r="N14" i="70" s="1"/>
  <c r="E14" i="70" s="1"/>
  <c r="L16" i="70"/>
  <c r="N16" i="70" s="1"/>
  <c r="E16" i="70" s="1"/>
  <c r="L34" i="70"/>
  <c r="N34" i="70" s="1"/>
  <c r="E34" i="70" s="1"/>
  <c r="L43" i="70"/>
  <c r="N43" i="70" s="1"/>
  <c r="E43" i="70" s="1"/>
  <c r="M11" i="70"/>
  <c r="M20" i="70"/>
  <c r="M43" i="70"/>
  <c r="M59" i="70"/>
  <c r="M21" i="70"/>
  <c r="M38" i="70"/>
  <c r="M53" i="70"/>
  <c r="M54" i="70"/>
  <c r="M36" i="70"/>
  <c r="M27" i="70"/>
  <c r="M22" i="70"/>
  <c r="M37" i="70"/>
  <c r="M52" i="70"/>
  <c r="L32" i="70"/>
  <c r="N32" i="70" s="1"/>
  <c r="E32" i="70" s="1"/>
  <c r="L50" i="70"/>
  <c r="N50" i="70" s="1"/>
  <c r="E50" i="70" s="1"/>
  <c r="L46" i="70"/>
  <c r="N46" i="70" s="1"/>
  <c r="E46" i="70" s="1"/>
  <c r="M15" i="70"/>
  <c r="M28" i="70"/>
  <c r="N28" i="70" s="1"/>
  <c r="E28" i="70" s="1"/>
  <c r="M40" i="70"/>
  <c r="N40" i="70" s="1"/>
  <c r="E40" i="70" s="1"/>
  <c r="N51" i="70"/>
  <c r="E51" i="70" s="1"/>
  <c r="N41" i="70"/>
  <c r="E41" i="70" s="1"/>
  <c r="N60" i="70"/>
  <c r="E60" i="70" s="1"/>
  <c r="L22" i="70"/>
  <c r="N22" i="70" s="1"/>
  <c r="E22" i="70" s="1"/>
  <c r="L39" i="70"/>
  <c r="N39" i="70" s="1"/>
  <c r="E39" i="70" s="1"/>
  <c r="L54" i="70"/>
  <c r="N54" i="70" s="1"/>
  <c r="E54" i="70" s="1"/>
  <c r="L55" i="70"/>
  <c r="N55" i="70" s="1"/>
  <c r="E55" i="70" s="1"/>
  <c r="L52" i="70"/>
  <c r="L13" i="70"/>
  <c r="N13" i="70" s="1"/>
  <c r="E13" i="70" s="1"/>
  <c r="L15" i="70"/>
  <c r="L29" i="70"/>
  <c r="N29" i="70" s="1"/>
  <c r="E29" i="70" s="1"/>
  <c r="L31" i="70"/>
  <c r="N31" i="70" s="1"/>
  <c r="E31" i="70" s="1"/>
  <c r="L45" i="70"/>
  <c r="N45" i="70" s="1"/>
  <c r="E45" i="70" s="1"/>
  <c r="L47" i="70"/>
  <c r="N47" i="70" s="1"/>
  <c r="E47" i="70" s="1"/>
  <c r="L61" i="70"/>
  <c r="N61" i="70" s="1"/>
  <c r="E61" i="70" s="1"/>
  <c r="L17" i="70"/>
  <c r="N17" i="70" s="1"/>
  <c r="E17" i="70" s="1"/>
  <c r="L21" i="70"/>
  <c r="L23" i="70"/>
  <c r="N23" i="70" s="1"/>
  <c r="E23" i="70" s="1"/>
  <c r="L33" i="70"/>
  <c r="N33" i="70" s="1"/>
  <c r="E33" i="70" s="1"/>
  <c r="L37" i="70"/>
  <c r="N37" i="70" s="1"/>
  <c r="E37" i="70" s="1"/>
  <c r="L38" i="70"/>
  <c r="N38" i="70" s="1"/>
  <c r="E38" i="70" s="1"/>
  <c r="L49" i="70"/>
  <c r="N49" i="70" s="1"/>
  <c r="E49" i="70" s="1"/>
  <c r="L20" i="70"/>
  <c r="N20" i="70" s="1"/>
  <c r="E20" i="70" s="1"/>
  <c r="L36" i="70"/>
  <c r="L53" i="70"/>
  <c r="L11" i="70"/>
  <c r="L19" i="70"/>
  <c r="N19" i="70" s="1"/>
  <c r="E19" i="70" s="1"/>
  <c r="L24" i="70"/>
  <c r="N24" i="70" s="1"/>
  <c r="E24" i="70" s="1"/>
  <c r="L27" i="70"/>
  <c r="L26" i="70"/>
  <c r="N26" i="70" s="1"/>
  <c r="E26" i="70" s="1"/>
  <c r="L59" i="70"/>
  <c r="N59" i="70" s="1"/>
  <c r="E59" i="70" s="1"/>
  <c r="L42" i="70"/>
  <c r="N42" i="70" s="1"/>
  <c r="E42" i="70" s="1"/>
  <c r="L56" i="70"/>
  <c r="N56" i="70" s="1"/>
  <c r="E56" i="70" s="1"/>
  <c r="M24" i="70"/>
  <c r="M56" i="69"/>
  <c r="M27" i="69"/>
  <c r="M58" i="69"/>
  <c r="M47" i="69"/>
  <c r="M15" i="69"/>
  <c r="M41" i="69"/>
  <c r="L56" i="69"/>
  <c r="N56" i="69" s="1"/>
  <c r="E56" i="69" s="1"/>
  <c r="L51" i="69"/>
  <c r="M33" i="69"/>
  <c r="L32" i="69"/>
  <c r="I7" i="69"/>
  <c r="M14" i="69" s="1"/>
  <c r="M10" i="69"/>
  <c r="M49" i="69"/>
  <c r="I6" i="69"/>
  <c r="L18" i="69"/>
  <c r="L57" i="69"/>
  <c r="B6" i="68"/>
  <c r="B7" i="68"/>
  <c r="E10" i="68"/>
  <c r="G10" i="68"/>
  <c r="H10" i="68"/>
  <c r="I10" i="68"/>
  <c r="J10" i="68" s="1"/>
  <c r="K10" i="68" s="1"/>
  <c r="I7" i="68" s="1"/>
  <c r="M10" i="68"/>
  <c r="G11" i="68"/>
  <c r="H11" i="68"/>
  <c r="I11" i="68" s="1"/>
  <c r="J11" i="68" s="1"/>
  <c r="K11" i="68" s="1"/>
  <c r="G12" i="68"/>
  <c r="H12" i="68"/>
  <c r="I12" i="68"/>
  <c r="J12" i="68"/>
  <c r="K12" i="68"/>
  <c r="G13" i="68"/>
  <c r="H13" i="68"/>
  <c r="I13" i="68"/>
  <c r="J13" i="68"/>
  <c r="K13" i="68"/>
  <c r="M13" i="68"/>
  <c r="G14" i="68"/>
  <c r="H14" i="68"/>
  <c r="I14" i="68"/>
  <c r="J14" i="68"/>
  <c r="K14" i="68"/>
  <c r="G15" i="68"/>
  <c r="H15" i="68"/>
  <c r="I15" i="68"/>
  <c r="J15" i="68"/>
  <c r="K15" i="68"/>
  <c r="G16" i="68"/>
  <c r="H16" i="68"/>
  <c r="I16" i="68" s="1"/>
  <c r="J16" i="68" s="1"/>
  <c r="K16" i="68" s="1"/>
  <c r="G17" i="68"/>
  <c r="H17" i="68"/>
  <c r="I17" i="68"/>
  <c r="J17" i="68"/>
  <c r="K17" i="68" s="1"/>
  <c r="M17" i="68" s="1"/>
  <c r="G18" i="68"/>
  <c r="H18" i="68"/>
  <c r="I18" i="68"/>
  <c r="J18" i="68" s="1"/>
  <c r="K18" i="68" s="1"/>
  <c r="G19" i="68"/>
  <c r="H19" i="68"/>
  <c r="I19" i="68" s="1"/>
  <c r="J19" i="68" s="1"/>
  <c r="K19" i="68" s="1"/>
  <c r="G20" i="68"/>
  <c r="H20" i="68"/>
  <c r="I20" i="68"/>
  <c r="J20" i="68"/>
  <c r="K20" i="68"/>
  <c r="G21" i="68"/>
  <c r="H21" i="68"/>
  <c r="I21" i="68"/>
  <c r="J21" i="68"/>
  <c r="K21" i="68"/>
  <c r="G22" i="68"/>
  <c r="H22" i="68"/>
  <c r="I22" i="68"/>
  <c r="J22" i="68"/>
  <c r="K22" i="68"/>
  <c r="G23" i="68"/>
  <c r="H23" i="68"/>
  <c r="I23" i="68" s="1"/>
  <c r="J23" i="68" s="1"/>
  <c r="K23" i="68" s="1"/>
  <c r="M23" i="68" s="1"/>
  <c r="G24" i="68"/>
  <c r="H24" i="68"/>
  <c r="I24" i="68"/>
  <c r="J24" i="68"/>
  <c r="K24" i="68" s="1"/>
  <c r="G25" i="68"/>
  <c r="H25" i="68"/>
  <c r="I25" i="68"/>
  <c r="J25" i="68"/>
  <c r="K25" i="68" s="1"/>
  <c r="G26" i="68"/>
  <c r="H26" i="68"/>
  <c r="I26" i="68"/>
  <c r="J26" i="68" s="1"/>
  <c r="K26" i="68" s="1"/>
  <c r="G27" i="68"/>
  <c r="H27" i="68"/>
  <c r="I27" i="68" s="1"/>
  <c r="J27" i="68" s="1"/>
  <c r="K27" i="68" s="1"/>
  <c r="G28" i="68"/>
  <c r="H28" i="68"/>
  <c r="I28" i="68"/>
  <c r="J28" i="68"/>
  <c r="K28" i="68"/>
  <c r="G29" i="68"/>
  <c r="H29" i="68"/>
  <c r="I29" i="68"/>
  <c r="J29" i="68"/>
  <c r="K29" i="68"/>
  <c r="G30" i="68"/>
  <c r="H30" i="68"/>
  <c r="I30" i="68"/>
  <c r="J30" i="68" s="1"/>
  <c r="K30" i="68" s="1"/>
  <c r="G31" i="68"/>
  <c r="H31" i="68"/>
  <c r="I31" i="68"/>
  <c r="J31" i="68"/>
  <c r="K31" i="68" s="1"/>
  <c r="G32" i="68"/>
  <c r="H32" i="68"/>
  <c r="I32" i="68"/>
  <c r="J32" i="68"/>
  <c r="K32" i="68"/>
  <c r="G33" i="68"/>
  <c r="H33" i="68"/>
  <c r="I33" i="68"/>
  <c r="J33" i="68"/>
  <c r="K33" i="68" s="1"/>
  <c r="G34" i="68"/>
  <c r="H34" i="68"/>
  <c r="I34" i="68"/>
  <c r="J34" i="68" s="1"/>
  <c r="K34" i="68" s="1"/>
  <c r="G35" i="68"/>
  <c r="H35" i="68"/>
  <c r="I35" i="68" s="1"/>
  <c r="J35" i="68" s="1"/>
  <c r="K35" i="68" s="1"/>
  <c r="G36" i="68"/>
  <c r="H36" i="68"/>
  <c r="I36" i="68"/>
  <c r="J36" i="68"/>
  <c r="K36" i="68"/>
  <c r="G37" i="68"/>
  <c r="H37" i="68"/>
  <c r="I37" i="68"/>
  <c r="J37" i="68"/>
  <c r="K37" i="68" s="1"/>
  <c r="M37" i="68" s="1"/>
  <c r="G38" i="68"/>
  <c r="H38" i="68"/>
  <c r="I38" i="68"/>
  <c r="J38" i="68"/>
  <c r="K38" i="68" s="1"/>
  <c r="G39" i="68"/>
  <c r="H39" i="68"/>
  <c r="I39" i="68"/>
  <c r="J39" i="68"/>
  <c r="K39" i="68"/>
  <c r="M39" i="68" s="1"/>
  <c r="G40" i="68"/>
  <c r="H40" i="68"/>
  <c r="I40" i="68"/>
  <c r="J40" i="68"/>
  <c r="K40" i="68"/>
  <c r="G41" i="68"/>
  <c r="H41" i="68"/>
  <c r="I41" i="68"/>
  <c r="J41" i="68"/>
  <c r="K41" i="68" s="1"/>
  <c r="G42" i="68"/>
  <c r="H42" i="68"/>
  <c r="I42" i="68"/>
  <c r="J42" i="68" s="1"/>
  <c r="K42" i="68" s="1"/>
  <c r="G43" i="68"/>
  <c r="H43" i="68"/>
  <c r="I43" i="68" s="1"/>
  <c r="J43" i="68" s="1"/>
  <c r="K43" i="68"/>
  <c r="G44" i="68"/>
  <c r="H44" i="68"/>
  <c r="I44" i="68"/>
  <c r="J44" i="68"/>
  <c r="K44" i="68"/>
  <c r="G45" i="68"/>
  <c r="H45" i="68"/>
  <c r="I45" i="68"/>
  <c r="J45" i="68"/>
  <c r="K45" i="68"/>
  <c r="G46" i="68"/>
  <c r="H46" i="68"/>
  <c r="I46" i="68"/>
  <c r="J46" i="68"/>
  <c r="K46" i="68"/>
  <c r="G47" i="68"/>
  <c r="H47" i="68"/>
  <c r="I47" i="68" s="1"/>
  <c r="J47" i="68" s="1"/>
  <c r="K47" i="68" s="1"/>
  <c r="G48" i="68"/>
  <c r="H48" i="68"/>
  <c r="I48" i="68"/>
  <c r="J48" i="68" s="1"/>
  <c r="K48" i="68" s="1"/>
  <c r="G49" i="68"/>
  <c r="H49" i="68"/>
  <c r="I49" i="68"/>
  <c r="J49" i="68"/>
  <c r="K49" i="68" s="1"/>
  <c r="M49" i="68" s="1"/>
  <c r="G50" i="68"/>
  <c r="H50" i="68"/>
  <c r="I50" i="68"/>
  <c r="J50" i="68" s="1"/>
  <c r="K50" i="68" s="1"/>
  <c r="G51" i="68"/>
  <c r="H51" i="68"/>
  <c r="I51" i="68" s="1"/>
  <c r="J51" i="68" s="1"/>
  <c r="K51" i="68"/>
  <c r="G52" i="68"/>
  <c r="H52" i="68"/>
  <c r="I52" i="68"/>
  <c r="J52" i="68"/>
  <c r="K52" i="68"/>
  <c r="G53" i="68"/>
  <c r="H53" i="68"/>
  <c r="I53" i="68"/>
  <c r="J53" i="68"/>
  <c r="K53" i="68"/>
  <c r="M53" i="68" s="1"/>
  <c r="G54" i="68"/>
  <c r="H54" i="68"/>
  <c r="I54" i="68"/>
  <c r="J54" i="68"/>
  <c r="K54" i="68"/>
  <c r="G55" i="68"/>
  <c r="H55" i="68"/>
  <c r="I55" i="68"/>
  <c r="J55" i="68"/>
  <c r="K55" i="68"/>
  <c r="G56" i="68"/>
  <c r="H56" i="68"/>
  <c r="I56" i="68"/>
  <c r="J56" i="68"/>
  <c r="K56" i="68"/>
  <c r="G57" i="68"/>
  <c r="H57" i="68"/>
  <c r="I57" i="68"/>
  <c r="J57" i="68"/>
  <c r="K57" i="68" s="1"/>
  <c r="G58" i="68"/>
  <c r="H58" i="68"/>
  <c r="I58" i="68" s="1"/>
  <c r="J58" i="68" s="1"/>
  <c r="K58" i="68" s="1"/>
  <c r="M58" i="68" s="1"/>
  <c r="G59" i="68"/>
  <c r="H59" i="68"/>
  <c r="I59" i="68" s="1"/>
  <c r="J59" i="68" s="1"/>
  <c r="K59" i="68"/>
  <c r="G60" i="68"/>
  <c r="H60" i="68"/>
  <c r="I60" i="68"/>
  <c r="J60" i="68"/>
  <c r="K60" i="68" s="1"/>
  <c r="M60" i="68" s="1"/>
  <c r="G61" i="68"/>
  <c r="H61" i="68"/>
  <c r="I61" i="68"/>
  <c r="J61" i="68" s="1"/>
  <c r="K61" i="68" s="1"/>
  <c r="G62" i="68"/>
  <c r="H62" i="68"/>
  <c r="I62" i="68"/>
  <c r="J62" i="68" s="1"/>
  <c r="K62" i="68" s="1"/>
  <c r="N11" i="70" l="1"/>
  <c r="E11" i="70" s="1"/>
  <c r="N15" i="70"/>
  <c r="E15" i="70" s="1"/>
  <c r="N53" i="70"/>
  <c r="E53" i="70" s="1"/>
  <c r="N21" i="70"/>
  <c r="E21" i="70" s="1"/>
  <c r="N27" i="70"/>
  <c r="E27" i="70" s="1"/>
  <c r="N36" i="70"/>
  <c r="E36" i="70" s="1"/>
  <c r="N52" i="70"/>
  <c r="E52" i="70" s="1"/>
  <c r="M34" i="69"/>
  <c r="L13" i="69"/>
  <c r="L14" i="69"/>
  <c r="N14" i="69" s="1"/>
  <c r="E14" i="69" s="1"/>
  <c r="L52" i="69"/>
  <c r="L55" i="69"/>
  <c r="N55" i="69" s="1"/>
  <c r="E55" i="69" s="1"/>
  <c r="L60" i="69"/>
  <c r="L44" i="69"/>
  <c r="L54" i="69"/>
  <c r="N54" i="69" s="1"/>
  <c r="E54" i="69" s="1"/>
  <c r="L36" i="69"/>
  <c r="N36" i="69" s="1"/>
  <c r="E36" i="69" s="1"/>
  <c r="L39" i="69"/>
  <c r="N39" i="69" s="1"/>
  <c r="E39" i="69" s="1"/>
  <c r="L46" i="69"/>
  <c r="N46" i="69" s="1"/>
  <c r="E46" i="69" s="1"/>
  <c r="L23" i="69"/>
  <c r="L29" i="69"/>
  <c r="N29" i="69" s="1"/>
  <c r="E29" i="69" s="1"/>
  <c r="L15" i="69"/>
  <c r="N15" i="69" s="1"/>
  <c r="E15" i="69" s="1"/>
  <c r="L22" i="69"/>
  <c r="L47" i="69"/>
  <c r="N47" i="69" s="1"/>
  <c r="E47" i="69" s="1"/>
  <c r="L53" i="69"/>
  <c r="N53" i="69" s="1"/>
  <c r="E53" i="69" s="1"/>
  <c r="L61" i="69"/>
  <c r="N61" i="69" s="1"/>
  <c r="E61" i="69" s="1"/>
  <c r="L62" i="69"/>
  <c r="N62" i="69" s="1"/>
  <c r="E62" i="69" s="1"/>
  <c r="L45" i="69"/>
  <c r="N45" i="69" s="1"/>
  <c r="E45" i="69" s="1"/>
  <c r="L59" i="69"/>
  <c r="N59" i="69" s="1"/>
  <c r="E59" i="69" s="1"/>
  <c r="L28" i="69"/>
  <c r="L31" i="69"/>
  <c r="L37" i="69"/>
  <c r="L38" i="69"/>
  <c r="L20" i="69"/>
  <c r="L30" i="69"/>
  <c r="L12" i="69"/>
  <c r="N12" i="69" s="1"/>
  <c r="E12" i="69" s="1"/>
  <c r="L21" i="69"/>
  <c r="N21" i="69" s="1"/>
  <c r="E21" i="69" s="1"/>
  <c r="L26" i="69"/>
  <c r="L19" i="69"/>
  <c r="M55" i="69"/>
  <c r="L35" i="69"/>
  <c r="N35" i="69" s="1"/>
  <c r="E35" i="69" s="1"/>
  <c r="L25" i="69"/>
  <c r="N25" i="69" s="1"/>
  <c r="E25" i="69" s="1"/>
  <c r="M13" i="69"/>
  <c r="L11" i="69"/>
  <c r="N11" i="69" s="1"/>
  <c r="E11" i="69" s="1"/>
  <c r="M26" i="69"/>
  <c r="L40" i="69"/>
  <c r="L41" i="69"/>
  <c r="N41" i="69" s="1"/>
  <c r="E41" i="69" s="1"/>
  <c r="L43" i="69"/>
  <c r="M17" i="69"/>
  <c r="M32" i="69"/>
  <c r="N32" i="69" s="1"/>
  <c r="E32" i="69" s="1"/>
  <c r="L16" i="69"/>
  <c r="N16" i="69" s="1"/>
  <c r="E16" i="69" s="1"/>
  <c r="M18" i="69"/>
  <c r="N18" i="69" s="1"/>
  <c r="E18" i="69" s="1"/>
  <c r="L58" i="69"/>
  <c r="N58" i="69" s="1"/>
  <c r="E58" i="69" s="1"/>
  <c r="L33" i="69"/>
  <c r="N33" i="69" s="1"/>
  <c r="E33" i="69" s="1"/>
  <c r="L48" i="69"/>
  <c r="M24" i="69"/>
  <c r="M12" i="69"/>
  <c r="N57" i="69"/>
  <c r="E57" i="69" s="1"/>
  <c r="M11" i="69"/>
  <c r="M52" i="69"/>
  <c r="M44" i="69"/>
  <c r="M53" i="69"/>
  <c r="M54" i="69"/>
  <c r="M61" i="69"/>
  <c r="M28" i="69"/>
  <c r="M37" i="69"/>
  <c r="M38" i="69"/>
  <c r="M43" i="69"/>
  <c r="M20" i="69"/>
  <c r="M60" i="69"/>
  <c r="M62" i="69"/>
  <c r="M36" i="69"/>
  <c r="M45" i="69"/>
  <c r="M46" i="69"/>
  <c r="M51" i="69"/>
  <c r="N51" i="69" s="1"/>
  <c r="E51" i="69" s="1"/>
  <c r="M59" i="69"/>
  <c r="M30" i="69"/>
  <c r="M35" i="69"/>
  <c r="M29" i="69"/>
  <c r="M25" i="69"/>
  <c r="M57" i="69"/>
  <c r="L50" i="69"/>
  <c r="M21" i="69"/>
  <c r="M50" i="69"/>
  <c r="M23" i="69"/>
  <c r="M16" i="69"/>
  <c r="M19" i="69"/>
  <c r="L10" i="69"/>
  <c r="N10" i="69" s="1"/>
  <c r="L49" i="69"/>
  <c r="N49" i="69" s="1"/>
  <c r="E49" i="69" s="1"/>
  <c r="L24" i="69"/>
  <c r="N24" i="69" s="1"/>
  <c r="E24" i="69" s="1"/>
  <c r="L42" i="69"/>
  <c r="M42" i="69"/>
  <c r="L34" i="69"/>
  <c r="N34" i="69" s="1"/>
  <c r="E34" i="69" s="1"/>
  <c r="M31" i="69"/>
  <c r="L27" i="69"/>
  <c r="N27" i="69" s="1"/>
  <c r="E27" i="69" s="1"/>
  <c r="M39" i="69"/>
  <c r="L17" i="69"/>
  <c r="N17" i="69" s="1"/>
  <c r="E17" i="69" s="1"/>
  <c r="M40" i="69"/>
  <c r="M22" i="69"/>
  <c r="M48" i="69"/>
  <c r="M28" i="68"/>
  <c r="M34" i="68"/>
  <c r="M19" i="68"/>
  <c r="M26" i="68"/>
  <c r="M29" i="68"/>
  <c r="M43" i="68"/>
  <c r="M57" i="68"/>
  <c r="M20" i="68"/>
  <c r="M33" i="68"/>
  <c r="M42" i="68"/>
  <c r="M44" i="68"/>
  <c r="M11" i="68"/>
  <c r="M18" i="68"/>
  <c r="M21" i="68"/>
  <c r="M22" i="68"/>
  <c r="M41" i="68"/>
  <c r="M45" i="68"/>
  <c r="M46" i="68"/>
  <c r="M12" i="68"/>
  <c r="M62" i="68"/>
  <c r="M50" i="68"/>
  <c r="M31" i="68"/>
  <c r="M54" i="68"/>
  <c r="M48" i="68"/>
  <c r="M35" i="68"/>
  <c r="M27" i="68"/>
  <c r="M14" i="68"/>
  <c r="M59" i="68"/>
  <c r="L27" i="68"/>
  <c r="N27" i="68" s="1"/>
  <c r="E27" i="68" s="1"/>
  <c r="M16" i="68"/>
  <c r="M61" i="68"/>
  <c r="M38" i="68"/>
  <c r="M36" i="68"/>
  <c r="M24" i="68"/>
  <c r="M52" i="68"/>
  <c r="M51" i="68"/>
  <c r="M47" i="68"/>
  <c r="M30" i="68"/>
  <c r="M40" i="68"/>
  <c r="M32" i="68"/>
  <c r="M55" i="68"/>
  <c r="L48" i="68"/>
  <c r="M25" i="68"/>
  <c r="M56" i="68"/>
  <c r="M15" i="68"/>
  <c r="I6" i="68"/>
  <c r="L10" i="68"/>
  <c r="N10" i="68" s="1"/>
  <c r="L40" i="68"/>
  <c r="N40" i="68" s="1"/>
  <c r="E40" i="68" s="1"/>
  <c r="L33" i="68"/>
  <c r="L26" i="68"/>
  <c r="N26" i="68" s="1"/>
  <c r="E26" i="68" s="1"/>
  <c r="B6" i="67"/>
  <c r="B7" i="67"/>
  <c r="E10" i="67"/>
  <c r="G10" i="67"/>
  <c r="H10" i="67"/>
  <c r="I10" i="67"/>
  <c r="J10" i="67" s="1"/>
  <c r="K10" i="67" s="1"/>
  <c r="I7" i="67" s="1"/>
  <c r="G11" i="67"/>
  <c r="H11" i="67"/>
  <c r="I11" i="67"/>
  <c r="J11" i="67" s="1"/>
  <c r="K11" i="67" s="1"/>
  <c r="G12" i="67"/>
  <c r="H12" i="67"/>
  <c r="I12" i="67" s="1"/>
  <c r="J12" i="67" s="1"/>
  <c r="K12" i="67"/>
  <c r="G13" i="67"/>
  <c r="H13" i="67"/>
  <c r="I13" i="67"/>
  <c r="J13" i="67"/>
  <c r="K13" i="67"/>
  <c r="G14" i="67"/>
  <c r="H14" i="67"/>
  <c r="I14" i="67"/>
  <c r="J14" i="67"/>
  <c r="K14" i="67"/>
  <c r="G15" i="67"/>
  <c r="H15" i="67"/>
  <c r="I15" i="67"/>
  <c r="J15" i="67"/>
  <c r="K15" i="67"/>
  <c r="G16" i="67"/>
  <c r="H16" i="67"/>
  <c r="I16" i="67"/>
  <c r="J16" i="67"/>
  <c r="K16" i="67"/>
  <c r="G17" i="67"/>
  <c r="H17" i="67"/>
  <c r="I17" i="67" s="1"/>
  <c r="J17" i="67" s="1"/>
  <c r="K17" i="67" s="1"/>
  <c r="G18" i="67"/>
  <c r="H18" i="67"/>
  <c r="I18" i="67" s="1"/>
  <c r="J18" i="67" s="1"/>
  <c r="K18" i="67" s="1"/>
  <c r="G19" i="67"/>
  <c r="H19" i="67"/>
  <c r="I19" i="67"/>
  <c r="J19" i="67" s="1"/>
  <c r="K19" i="67" s="1"/>
  <c r="M19" i="67" s="1"/>
  <c r="G20" i="67"/>
  <c r="H20" i="67"/>
  <c r="I20" i="67" s="1"/>
  <c r="J20" i="67" s="1"/>
  <c r="K20" i="67"/>
  <c r="G21" i="67"/>
  <c r="H21" i="67"/>
  <c r="I21" i="67"/>
  <c r="J21" i="67"/>
  <c r="K21" i="67"/>
  <c r="M21" i="67" s="1"/>
  <c r="G22" i="67"/>
  <c r="H22" i="67"/>
  <c r="I22" i="67"/>
  <c r="J22" i="67"/>
  <c r="K22" i="67" s="1"/>
  <c r="G23" i="67"/>
  <c r="H23" i="67"/>
  <c r="I23" i="67"/>
  <c r="J23" i="67"/>
  <c r="K23" i="67" s="1"/>
  <c r="M23" i="67" s="1"/>
  <c r="G24" i="67"/>
  <c r="H24" i="67"/>
  <c r="I24" i="67"/>
  <c r="J24" i="67"/>
  <c r="K24" i="67"/>
  <c r="G25" i="67"/>
  <c r="H25" i="67"/>
  <c r="I25" i="67"/>
  <c r="J25" i="67"/>
  <c r="K25" i="67"/>
  <c r="G26" i="67"/>
  <c r="H26" i="67"/>
  <c r="I26" i="67"/>
  <c r="J26" i="67"/>
  <c r="K26" i="67" s="1"/>
  <c r="G27" i="67"/>
  <c r="H27" i="67"/>
  <c r="I27" i="67"/>
  <c r="J27" i="67" s="1"/>
  <c r="K27" i="67" s="1"/>
  <c r="G28" i="67"/>
  <c r="H28" i="67"/>
  <c r="I28" i="67" s="1"/>
  <c r="J28" i="67" s="1"/>
  <c r="K28" i="67" s="1"/>
  <c r="G29" i="67"/>
  <c r="H29" i="67"/>
  <c r="I29" i="67"/>
  <c r="J29" i="67"/>
  <c r="K29" i="67"/>
  <c r="G30" i="67"/>
  <c r="H30" i="67"/>
  <c r="I30" i="67"/>
  <c r="J30" i="67"/>
  <c r="K30" i="67"/>
  <c r="G31" i="67"/>
  <c r="H31" i="67"/>
  <c r="I31" i="67" s="1"/>
  <c r="J31" i="67" s="1"/>
  <c r="K31" i="67" s="1"/>
  <c r="M31" i="67" s="1"/>
  <c r="G32" i="67"/>
  <c r="H32" i="67"/>
  <c r="I32" i="67" s="1"/>
  <c r="J32" i="67" s="1"/>
  <c r="K32" i="67" s="1"/>
  <c r="M32" i="67" s="1"/>
  <c r="G33" i="67"/>
  <c r="H33" i="67"/>
  <c r="I33" i="67"/>
  <c r="J33" i="67" s="1"/>
  <c r="K33" i="67" s="1"/>
  <c r="G34" i="67"/>
  <c r="H34" i="67"/>
  <c r="I34" i="67"/>
  <c r="J34" i="67"/>
  <c r="K34" i="67" s="1"/>
  <c r="M34" i="67" s="1"/>
  <c r="G35" i="67"/>
  <c r="H35" i="67"/>
  <c r="I35" i="67"/>
  <c r="J35" i="67" s="1"/>
  <c r="K35" i="67" s="1"/>
  <c r="G36" i="67"/>
  <c r="H36" i="67"/>
  <c r="I36" i="67" s="1"/>
  <c r="J36" i="67" s="1"/>
  <c r="K36" i="67"/>
  <c r="G37" i="67"/>
  <c r="H37" i="67"/>
  <c r="I37" i="67"/>
  <c r="J37" i="67"/>
  <c r="K37" i="67"/>
  <c r="G38" i="67"/>
  <c r="H38" i="67"/>
  <c r="I38" i="67"/>
  <c r="J38" i="67"/>
  <c r="K38" i="67"/>
  <c r="M38" i="67" s="1"/>
  <c r="G39" i="67"/>
  <c r="H39" i="67"/>
  <c r="I39" i="67"/>
  <c r="J39" i="67"/>
  <c r="K39" i="67"/>
  <c r="G40" i="67"/>
  <c r="H40" i="67"/>
  <c r="I40" i="67"/>
  <c r="J40" i="67"/>
  <c r="K40" i="67"/>
  <c r="G41" i="67"/>
  <c r="H41" i="67"/>
  <c r="I41" i="67"/>
  <c r="J41" i="67"/>
  <c r="K41" i="67"/>
  <c r="G42" i="67"/>
  <c r="H42" i="67"/>
  <c r="I42" i="67" s="1"/>
  <c r="J42" i="67" s="1"/>
  <c r="K42" i="67" s="1"/>
  <c r="M42" i="67" s="1"/>
  <c r="G43" i="67"/>
  <c r="H43" i="67"/>
  <c r="I43" i="67" s="1"/>
  <c r="J43" i="67" s="1"/>
  <c r="K43" i="67" s="1"/>
  <c r="G44" i="67"/>
  <c r="H44" i="67"/>
  <c r="I44" i="67" s="1"/>
  <c r="J44" i="67" s="1"/>
  <c r="K44" i="67"/>
  <c r="G45" i="67"/>
  <c r="H45" i="67"/>
  <c r="I45" i="67"/>
  <c r="J45" i="67"/>
  <c r="K45" i="67" s="1"/>
  <c r="G46" i="67"/>
  <c r="H46" i="67"/>
  <c r="I46" i="67"/>
  <c r="J46" i="67" s="1"/>
  <c r="K46" i="67" s="1"/>
  <c r="G47" i="67"/>
  <c r="H47" i="67"/>
  <c r="I47" i="67"/>
  <c r="J47" i="67" s="1"/>
  <c r="K47" i="67" s="1"/>
  <c r="M47" i="67" s="1"/>
  <c r="G48" i="67"/>
  <c r="H48" i="67"/>
  <c r="I48" i="67"/>
  <c r="J48" i="67"/>
  <c r="K48" i="67" s="1"/>
  <c r="G49" i="67"/>
  <c r="H49" i="67"/>
  <c r="I49" i="67"/>
  <c r="J49" i="67"/>
  <c r="K49" i="67"/>
  <c r="G50" i="67"/>
  <c r="H50" i="67"/>
  <c r="I50" i="67"/>
  <c r="J50" i="67"/>
  <c r="K50" i="67" s="1"/>
  <c r="G51" i="67"/>
  <c r="H51" i="67"/>
  <c r="I51" i="67"/>
  <c r="J51" i="67" s="1"/>
  <c r="K51" i="67" s="1"/>
  <c r="G52" i="67"/>
  <c r="H52" i="67"/>
  <c r="I52" i="67" s="1"/>
  <c r="J52" i="67" s="1"/>
  <c r="K52" i="67"/>
  <c r="G53" i="67"/>
  <c r="H53" i="67"/>
  <c r="I53" i="67"/>
  <c r="J53" i="67"/>
  <c r="K53" i="67"/>
  <c r="G54" i="67"/>
  <c r="H54" i="67"/>
  <c r="I54" i="67"/>
  <c r="J54" i="67"/>
  <c r="K54" i="67"/>
  <c r="G55" i="67"/>
  <c r="H55" i="67"/>
  <c r="I55" i="67"/>
  <c r="J55" i="67"/>
  <c r="K55" i="67"/>
  <c r="G56" i="67"/>
  <c r="H56" i="67"/>
  <c r="I56" i="67" s="1"/>
  <c r="J56" i="67" s="1"/>
  <c r="K56" i="67" s="1"/>
  <c r="G57" i="67"/>
  <c r="H57" i="67"/>
  <c r="I57" i="67" s="1"/>
  <c r="J57" i="67" s="1"/>
  <c r="K57" i="67" s="1"/>
  <c r="G58" i="67"/>
  <c r="H58" i="67"/>
  <c r="I58" i="67"/>
  <c r="J58" i="67" s="1"/>
  <c r="K58" i="67" s="1"/>
  <c r="M58" i="67" s="1"/>
  <c r="G59" i="67"/>
  <c r="H59" i="67"/>
  <c r="I59" i="67"/>
  <c r="J59" i="67" s="1"/>
  <c r="K59" i="67" s="1"/>
  <c r="G60" i="67"/>
  <c r="H60" i="67"/>
  <c r="I60" i="67" s="1"/>
  <c r="J60" i="67" s="1"/>
  <c r="K60" i="67"/>
  <c r="G61" i="67"/>
  <c r="H61" i="67"/>
  <c r="I61" i="67"/>
  <c r="J61" i="67"/>
  <c r="K61" i="67"/>
  <c r="G62" i="67"/>
  <c r="H62" i="67"/>
  <c r="I62" i="67"/>
  <c r="J62" i="67"/>
  <c r="K62" i="67"/>
  <c r="M62" i="67" s="1"/>
  <c r="N23" i="69" l="1"/>
  <c r="E23" i="69" s="1"/>
  <c r="N42" i="69"/>
  <c r="E42" i="69" s="1"/>
  <c r="N50" i="69"/>
  <c r="E50" i="69" s="1"/>
  <c r="N20" i="69"/>
  <c r="E20" i="69" s="1"/>
  <c r="N48" i="69"/>
  <c r="E48" i="69" s="1"/>
  <c r="N19" i="69"/>
  <c r="E19" i="69" s="1"/>
  <c r="N31" i="69"/>
  <c r="E31" i="69" s="1"/>
  <c r="N22" i="69"/>
  <c r="E22" i="69" s="1"/>
  <c r="N44" i="69"/>
  <c r="E44" i="69" s="1"/>
  <c r="N52" i="69"/>
  <c r="E52" i="69" s="1"/>
  <c r="N30" i="69"/>
  <c r="E30" i="69" s="1"/>
  <c r="N13" i="69"/>
  <c r="E13" i="69" s="1"/>
  <c r="N38" i="69"/>
  <c r="E38" i="69" s="1"/>
  <c r="N43" i="69"/>
  <c r="E43" i="69" s="1"/>
  <c r="N37" i="69"/>
  <c r="E37" i="69" s="1"/>
  <c r="N40" i="69"/>
  <c r="E40" i="69" s="1"/>
  <c r="N26" i="69"/>
  <c r="E26" i="69" s="1"/>
  <c r="N28" i="69"/>
  <c r="E28" i="69" s="1"/>
  <c r="N60" i="69"/>
  <c r="E60" i="69" s="1"/>
  <c r="N48" i="68"/>
  <c r="E48" i="68" s="1"/>
  <c r="N33" i="68"/>
  <c r="E33" i="68" s="1"/>
  <c r="L31" i="68"/>
  <c r="N31" i="68" s="1"/>
  <c r="E31" i="68" s="1"/>
  <c r="L37" i="68"/>
  <c r="N37" i="68" s="1"/>
  <c r="E37" i="68" s="1"/>
  <c r="L38" i="68"/>
  <c r="N38" i="68" s="1"/>
  <c r="E38" i="68" s="1"/>
  <c r="L19" i="68"/>
  <c r="N19" i="68" s="1"/>
  <c r="E19" i="68" s="1"/>
  <c r="L29" i="68"/>
  <c r="N29" i="68" s="1"/>
  <c r="E29" i="68" s="1"/>
  <c r="L30" i="68"/>
  <c r="N30" i="68" s="1"/>
  <c r="E30" i="68" s="1"/>
  <c r="L61" i="68"/>
  <c r="N61" i="68" s="1"/>
  <c r="E61" i="68" s="1"/>
  <c r="L62" i="68"/>
  <c r="N62" i="68" s="1"/>
  <c r="E62" i="68" s="1"/>
  <c r="L23" i="68"/>
  <c r="N23" i="68" s="1"/>
  <c r="E23" i="68" s="1"/>
  <c r="L42" i="68"/>
  <c r="N42" i="68" s="1"/>
  <c r="E42" i="68" s="1"/>
  <c r="L11" i="68"/>
  <c r="N11" i="68" s="1"/>
  <c r="E11" i="68" s="1"/>
  <c r="L21" i="68"/>
  <c r="N21" i="68" s="1"/>
  <c r="E21" i="68" s="1"/>
  <c r="L22" i="68"/>
  <c r="N22" i="68" s="1"/>
  <c r="E22" i="68" s="1"/>
  <c r="L45" i="68"/>
  <c r="N45" i="68" s="1"/>
  <c r="E45" i="68" s="1"/>
  <c r="L46" i="68"/>
  <c r="N46" i="68" s="1"/>
  <c r="E46" i="68" s="1"/>
  <c r="L12" i="68"/>
  <c r="N12" i="68" s="1"/>
  <c r="E12" i="68" s="1"/>
  <c r="L15" i="68"/>
  <c r="N15" i="68" s="1"/>
  <c r="E15" i="68" s="1"/>
  <c r="L51" i="68"/>
  <c r="N51" i="68" s="1"/>
  <c r="E51" i="68" s="1"/>
  <c r="L13" i="68"/>
  <c r="N13" i="68" s="1"/>
  <c r="E13" i="68" s="1"/>
  <c r="L14" i="68"/>
  <c r="N14" i="68" s="1"/>
  <c r="E14" i="68" s="1"/>
  <c r="L55" i="68"/>
  <c r="N55" i="68" s="1"/>
  <c r="E55" i="68" s="1"/>
  <c r="L50" i="68"/>
  <c r="N50" i="68" s="1"/>
  <c r="E50" i="68" s="1"/>
  <c r="L35" i="68"/>
  <c r="N35" i="68" s="1"/>
  <c r="E35" i="68" s="1"/>
  <c r="L54" i="68"/>
  <c r="N54" i="68" s="1"/>
  <c r="E54" i="68" s="1"/>
  <c r="L53" i="68"/>
  <c r="N53" i="68" s="1"/>
  <c r="E53" i="68" s="1"/>
  <c r="L52" i="68"/>
  <c r="N52" i="68" s="1"/>
  <c r="E52" i="68" s="1"/>
  <c r="L39" i="68"/>
  <c r="N39" i="68" s="1"/>
  <c r="E39" i="68" s="1"/>
  <c r="L60" i="68"/>
  <c r="N60" i="68" s="1"/>
  <c r="E60" i="68" s="1"/>
  <c r="L20" i="68"/>
  <c r="N20" i="68" s="1"/>
  <c r="E20" i="68" s="1"/>
  <c r="L56" i="68"/>
  <c r="N56" i="68" s="1"/>
  <c r="E56" i="68" s="1"/>
  <c r="L16" i="68"/>
  <c r="N16" i="68" s="1"/>
  <c r="E16" i="68" s="1"/>
  <c r="L59" i="68"/>
  <c r="N59" i="68" s="1"/>
  <c r="E59" i="68" s="1"/>
  <c r="L57" i="68"/>
  <c r="N57" i="68" s="1"/>
  <c r="E57" i="68" s="1"/>
  <c r="L28" i="68"/>
  <c r="N28" i="68" s="1"/>
  <c r="E28" i="68" s="1"/>
  <c r="L36" i="68"/>
  <c r="N36" i="68" s="1"/>
  <c r="E36" i="68" s="1"/>
  <c r="L41" i="68"/>
  <c r="N41" i="68" s="1"/>
  <c r="E41" i="68" s="1"/>
  <c r="L17" i="68"/>
  <c r="N17" i="68" s="1"/>
  <c r="E17" i="68" s="1"/>
  <c r="L43" i="68"/>
  <c r="N43" i="68" s="1"/>
  <c r="E43" i="68" s="1"/>
  <c r="L18" i="68"/>
  <c r="N18" i="68" s="1"/>
  <c r="E18" i="68" s="1"/>
  <c r="L24" i="68"/>
  <c r="N24" i="68" s="1"/>
  <c r="E24" i="68" s="1"/>
  <c r="L58" i="68"/>
  <c r="N58" i="68" s="1"/>
  <c r="E58" i="68" s="1"/>
  <c r="L25" i="68"/>
  <c r="N25" i="68" s="1"/>
  <c r="E25" i="68" s="1"/>
  <c r="L49" i="68"/>
  <c r="N49" i="68" s="1"/>
  <c r="E49" i="68" s="1"/>
  <c r="L34" i="68"/>
  <c r="N34" i="68" s="1"/>
  <c r="E34" i="68" s="1"/>
  <c r="L32" i="68"/>
  <c r="N32" i="68" s="1"/>
  <c r="E32" i="68" s="1"/>
  <c r="L44" i="68"/>
  <c r="N44" i="68" s="1"/>
  <c r="E44" i="68" s="1"/>
  <c r="L47" i="68"/>
  <c r="N47" i="68" s="1"/>
  <c r="E47" i="68" s="1"/>
  <c r="M26" i="67"/>
  <c r="M51" i="67"/>
  <c r="M53" i="67"/>
  <c r="M50" i="67"/>
  <c r="M54" i="67"/>
  <c r="M60" i="67"/>
  <c r="M27" i="67"/>
  <c r="M29" i="67"/>
  <c r="M52" i="67"/>
  <c r="M12" i="67"/>
  <c r="M30" i="67"/>
  <c r="M11" i="67"/>
  <c r="M13" i="67"/>
  <c r="M36" i="67"/>
  <c r="M55" i="67"/>
  <c r="M10" i="67"/>
  <c r="M14" i="67"/>
  <c r="M15" i="67"/>
  <c r="M35" i="67"/>
  <c r="M37" i="67"/>
  <c r="M46" i="67"/>
  <c r="M39" i="67"/>
  <c r="M18" i="67"/>
  <c r="M61" i="67"/>
  <c r="M59" i="67"/>
  <c r="M33" i="67"/>
  <c r="L29" i="67"/>
  <c r="N29" i="67" s="1"/>
  <c r="E29" i="67" s="1"/>
  <c r="M43" i="67"/>
  <c r="M28" i="67"/>
  <c r="M20" i="67"/>
  <c r="M17" i="67"/>
  <c r="L45" i="67"/>
  <c r="L27" i="67"/>
  <c r="N27" i="67" s="1"/>
  <c r="E27" i="67" s="1"/>
  <c r="M57" i="67"/>
  <c r="M44" i="67"/>
  <c r="L19" i="67"/>
  <c r="N19" i="67" s="1"/>
  <c r="E19" i="67" s="1"/>
  <c r="M56" i="67"/>
  <c r="M48" i="67"/>
  <c r="L44" i="67"/>
  <c r="M22" i="67"/>
  <c r="L56" i="67"/>
  <c r="M45" i="67"/>
  <c r="L43" i="67"/>
  <c r="N43" i="67" s="1"/>
  <c r="E43" i="67" s="1"/>
  <c r="L28" i="67"/>
  <c r="N28" i="67" s="1"/>
  <c r="E28" i="67" s="1"/>
  <c r="M25" i="67"/>
  <c r="L18" i="67"/>
  <c r="N18" i="67" s="1"/>
  <c r="E18" i="67" s="1"/>
  <c r="M40" i="67"/>
  <c r="L33" i="67"/>
  <c r="N33" i="67" s="1"/>
  <c r="E33" i="67" s="1"/>
  <c r="M41" i="67"/>
  <c r="L34" i="67"/>
  <c r="N34" i="67" s="1"/>
  <c r="E34" i="67" s="1"/>
  <c r="M16" i="67"/>
  <c r="I6" i="67"/>
  <c r="L48" i="67" s="1"/>
  <c r="N48" i="67" s="1"/>
  <c r="E48" i="67" s="1"/>
  <c r="L49" i="67"/>
  <c r="L50" i="67"/>
  <c r="L25" i="67"/>
  <c r="N25" i="67" s="1"/>
  <c r="E25" i="67" s="1"/>
  <c r="L26" i="67"/>
  <c r="N26" i="67" s="1"/>
  <c r="E26" i="67" s="1"/>
  <c r="M49" i="67"/>
  <c r="L42" i="67"/>
  <c r="N42" i="67" s="1"/>
  <c r="E42" i="67" s="1"/>
  <c r="M24" i="67"/>
  <c r="L58" i="67"/>
  <c r="N58" i="67" s="1"/>
  <c r="E58" i="67" s="1"/>
  <c r="L41" i="67"/>
  <c r="B6" i="66"/>
  <c r="B7" i="66"/>
  <c r="E10" i="66"/>
  <c r="G10" i="66"/>
  <c r="H10" i="66"/>
  <c r="I10" i="66"/>
  <c r="J10" i="66"/>
  <c r="K10" i="66" s="1"/>
  <c r="G11" i="66"/>
  <c r="H11" i="66"/>
  <c r="I11" i="66"/>
  <c r="J11" i="66" s="1"/>
  <c r="K11" i="66" s="1"/>
  <c r="G12" i="66"/>
  <c r="H12" i="66"/>
  <c r="I12" i="66" s="1"/>
  <c r="J12" i="66" s="1"/>
  <c r="K12" i="66"/>
  <c r="G13" i="66"/>
  <c r="H13" i="66"/>
  <c r="I13" i="66"/>
  <c r="J13" i="66"/>
  <c r="K13" i="66"/>
  <c r="G14" i="66"/>
  <c r="H14" i="66"/>
  <c r="I14" i="66"/>
  <c r="J14" i="66"/>
  <c r="K14" i="66"/>
  <c r="G15" i="66"/>
  <c r="H15" i="66"/>
  <c r="I15" i="66"/>
  <c r="J15" i="66"/>
  <c r="K15" i="66"/>
  <c r="G16" i="66"/>
  <c r="H16" i="66"/>
  <c r="I16" i="66"/>
  <c r="J16" i="66"/>
  <c r="K16" i="66"/>
  <c r="G17" i="66"/>
  <c r="H17" i="66"/>
  <c r="I17" i="66"/>
  <c r="J17" i="66"/>
  <c r="K17" i="66"/>
  <c r="G18" i="66"/>
  <c r="H18" i="66"/>
  <c r="I18" i="66" s="1"/>
  <c r="J18" i="66" s="1"/>
  <c r="K18" i="66" s="1"/>
  <c r="G19" i="66"/>
  <c r="H19" i="66"/>
  <c r="I19" i="66" s="1"/>
  <c r="J19" i="66" s="1"/>
  <c r="K19" i="66" s="1"/>
  <c r="G20" i="66"/>
  <c r="H20" i="66"/>
  <c r="I20" i="66" s="1"/>
  <c r="J20" i="66" s="1"/>
  <c r="K20" i="66"/>
  <c r="G21" i="66"/>
  <c r="H21" i="66"/>
  <c r="I21" i="66"/>
  <c r="J21" i="66"/>
  <c r="K21" i="66" s="1"/>
  <c r="G22" i="66"/>
  <c r="H22" i="66"/>
  <c r="I22" i="66"/>
  <c r="J22" i="66" s="1"/>
  <c r="K22" i="66" s="1"/>
  <c r="G23" i="66"/>
  <c r="H23" i="66"/>
  <c r="I23" i="66"/>
  <c r="J23" i="66" s="1"/>
  <c r="K23" i="66" s="1"/>
  <c r="G24" i="66"/>
  <c r="H24" i="66"/>
  <c r="I24" i="66"/>
  <c r="J24" i="66"/>
  <c r="K24" i="66" s="1"/>
  <c r="G25" i="66"/>
  <c r="H25" i="66"/>
  <c r="I25" i="66"/>
  <c r="J25" i="66"/>
  <c r="K25" i="66"/>
  <c r="G26" i="66"/>
  <c r="H26" i="66"/>
  <c r="I26" i="66"/>
  <c r="J26" i="66"/>
  <c r="K26" i="66" s="1"/>
  <c r="G27" i="66"/>
  <c r="H27" i="66"/>
  <c r="I27" i="66"/>
  <c r="J27" i="66" s="1"/>
  <c r="K27" i="66" s="1"/>
  <c r="G28" i="66"/>
  <c r="H28" i="66"/>
  <c r="I28" i="66" s="1"/>
  <c r="J28" i="66" s="1"/>
  <c r="K28" i="66"/>
  <c r="G29" i="66"/>
  <c r="H29" i="66"/>
  <c r="I29" i="66"/>
  <c r="J29" i="66"/>
  <c r="K29" i="66"/>
  <c r="G30" i="66"/>
  <c r="H30" i="66"/>
  <c r="I30" i="66"/>
  <c r="J30" i="66"/>
  <c r="K30" i="66"/>
  <c r="G31" i="66"/>
  <c r="H31" i="66"/>
  <c r="I31" i="66"/>
  <c r="J31" i="66"/>
  <c r="K31" i="66"/>
  <c r="G32" i="66"/>
  <c r="H32" i="66"/>
  <c r="I32" i="66" s="1"/>
  <c r="J32" i="66" s="1"/>
  <c r="K32" i="66" s="1"/>
  <c r="G33" i="66"/>
  <c r="H33" i="66"/>
  <c r="I33" i="66" s="1"/>
  <c r="J33" i="66" s="1"/>
  <c r="K33" i="66" s="1"/>
  <c r="G34" i="66"/>
  <c r="H34" i="66"/>
  <c r="I34" i="66"/>
  <c r="J34" i="66" s="1"/>
  <c r="K34" i="66" s="1"/>
  <c r="G35" i="66"/>
  <c r="H35" i="66"/>
  <c r="I35" i="66"/>
  <c r="J35" i="66" s="1"/>
  <c r="K35" i="66" s="1"/>
  <c r="G36" i="66"/>
  <c r="H36" i="66"/>
  <c r="I36" i="66" s="1"/>
  <c r="J36" i="66" s="1"/>
  <c r="K36" i="66"/>
  <c r="G37" i="66"/>
  <c r="H37" i="66"/>
  <c r="I37" i="66"/>
  <c r="J37" i="66"/>
  <c r="K37" i="66"/>
  <c r="G38" i="66"/>
  <c r="H38" i="66"/>
  <c r="I38" i="66"/>
  <c r="J38" i="66"/>
  <c r="K38" i="66"/>
  <c r="G39" i="66"/>
  <c r="H39" i="66"/>
  <c r="I39" i="66"/>
  <c r="J39" i="66"/>
  <c r="K39" i="66"/>
  <c r="G40" i="66"/>
  <c r="H40" i="66"/>
  <c r="I40" i="66"/>
  <c r="J40" i="66"/>
  <c r="K40" i="66"/>
  <c r="G41" i="66"/>
  <c r="H41" i="66"/>
  <c r="I41" i="66"/>
  <c r="J41" i="66"/>
  <c r="K41" i="66"/>
  <c r="G42" i="66"/>
  <c r="H42" i="66"/>
  <c r="I42" i="66"/>
  <c r="J42" i="66"/>
  <c r="K42" i="66" s="1"/>
  <c r="G43" i="66"/>
  <c r="H43" i="66"/>
  <c r="I43" i="66" s="1"/>
  <c r="J43" i="66" s="1"/>
  <c r="K43" i="66" s="1"/>
  <c r="G44" i="66"/>
  <c r="H44" i="66"/>
  <c r="I44" i="66" s="1"/>
  <c r="J44" i="66" s="1"/>
  <c r="K44" i="66" s="1"/>
  <c r="G45" i="66"/>
  <c r="H45" i="66"/>
  <c r="I45" i="66"/>
  <c r="J45" i="66"/>
  <c r="K45" i="66" s="1"/>
  <c r="G46" i="66"/>
  <c r="H46" i="66"/>
  <c r="I46" i="66"/>
  <c r="J46" i="66" s="1"/>
  <c r="K46" i="66" s="1"/>
  <c r="G47" i="66"/>
  <c r="H47" i="66"/>
  <c r="I47" i="66" s="1"/>
  <c r="J47" i="66" s="1"/>
  <c r="K47" i="66" s="1"/>
  <c r="G48" i="66"/>
  <c r="H48" i="66"/>
  <c r="I48" i="66"/>
  <c r="J48" i="66" s="1"/>
  <c r="K48" i="66" s="1"/>
  <c r="G49" i="66"/>
  <c r="H49" i="66"/>
  <c r="I49" i="66"/>
  <c r="J49" i="66"/>
  <c r="K49" i="66" s="1"/>
  <c r="G50" i="66"/>
  <c r="H50" i="66"/>
  <c r="I50" i="66"/>
  <c r="J50" i="66"/>
  <c r="K50" i="66" s="1"/>
  <c r="G51" i="66"/>
  <c r="H51" i="66"/>
  <c r="I51" i="66"/>
  <c r="J51" i="66" s="1"/>
  <c r="K51" i="66" s="1"/>
  <c r="G52" i="66"/>
  <c r="H52" i="66"/>
  <c r="I52" i="66" s="1"/>
  <c r="J52" i="66" s="1"/>
  <c r="K52" i="66"/>
  <c r="G53" i="66"/>
  <c r="H53" i="66"/>
  <c r="I53" i="66"/>
  <c r="J53" i="66"/>
  <c r="K53" i="66"/>
  <c r="G54" i="66"/>
  <c r="H54" i="66"/>
  <c r="I54" i="66"/>
  <c r="J54" i="66"/>
  <c r="K54" i="66"/>
  <c r="G55" i="66"/>
  <c r="H55" i="66"/>
  <c r="I55" i="66"/>
  <c r="J55" i="66"/>
  <c r="K55" i="66"/>
  <c r="G56" i="66"/>
  <c r="H56" i="66"/>
  <c r="I56" i="66"/>
  <c r="J56" i="66"/>
  <c r="K56" i="66"/>
  <c r="G57" i="66"/>
  <c r="H57" i="66"/>
  <c r="I57" i="66" s="1"/>
  <c r="J57" i="66" s="1"/>
  <c r="K57" i="66" s="1"/>
  <c r="G58" i="66"/>
  <c r="H58" i="66"/>
  <c r="I58" i="66" s="1"/>
  <c r="J58" i="66" s="1"/>
  <c r="K58" i="66" s="1"/>
  <c r="G59" i="66"/>
  <c r="H59" i="66"/>
  <c r="I59" i="66"/>
  <c r="J59" i="66" s="1"/>
  <c r="K59" i="66" s="1"/>
  <c r="G60" i="66"/>
  <c r="H60" i="66"/>
  <c r="I60" i="66" s="1"/>
  <c r="J60" i="66" s="1"/>
  <c r="K60" i="66"/>
  <c r="G61" i="66"/>
  <c r="H61" i="66"/>
  <c r="I61" i="66"/>
  <c r="J61" i="66"/>
  <c r="K61" i="66"/>
  <c r="G62" i="66"/>
  <c r="H62" i="66"/>
  <c r="I62" i="66"/>
  <c r="J62" i="66"/>
  <c r="K62" i="66" s="1"/>
  <c r="N41" i="67" l="1"/>
  <c r="E41" i="67" s="1"/>
  <c r="N50" i="67"/>
  <c r="E50" i="67" s="1"/>
  <c r="N45" i="67"/>
  <c r="E45" i="67" s="1"/>
  <c r="L57" i="67"/>
  <c r="N57" i="67" s="1"/>
  <c r="E57" i="67" s="1"/>
  <c r="L10" i="67"/>
  <c r="N10" i="67" s="1"/>
  <c r="L32" i="67"/>
  <c r="N32" i="67" s="1"/>
  <c r="E32" i="67" s="1"/>
  <c r="N56" i="67"/>
  <c r="E56" i="67" s="1"/>
  <c r="N49" i="67"/>
  <c r="E49" i="67" s="1"/>
  <c r="N44" i="67"/>
  <c r="E44" i="67" s="1"/>
  <c r="L21" i="67"/>
  <c r="N21" i="67" s="1"/>
  <c r="E21" i="67" s="1"/>
  <c r="L24" i="67"/>
  <c r="N24" i="67" s="1"/>
  <c r="E24" i="67" s="1"/>
  <c r="L62" i="67"/>
  <c r="N62" i="67" s="1"/>
  <c r="E62" i="67" s="1"/>
  <c r="L11" i="67"/>
  <c r="N11" i="67" s="1"/>
  <c r="E11" i="67" s="1"/>
  <c r="L16" i="67"/>
  <c r="N16" i="67" s="1"/>
  <c r="E16" i="67" s="1"/>
  <c r="L36" i="67"/>
  <c r="N36" i="67" s="1"/>
  <c r="E36" i="67" s="1"/>
  <c r="L55" i="67"/>
  <c r="N55" i="67" s="1"/>
  <c r="E55" i="67" s="1"/>
  <c r="L20" i="67"/>
  <c r="N20" i="67" s="1"/>
  <c r="E20" i="67" s="1"/>
  <c r="L59" i="67"/>
  <c r="N59" i="67" s="1"/>
  <c r="E59" i="67" s="1"/>
  <c r="L22" i="67"/>
  <c r="N22" i="67" s="1"/>
  <c r="E22" i="67" s="1"/>
  <c r="L23" i="67"/>
  <c r="N23" i="67" s="1"/>
  <c r="E23" i="67" s="1"/>
  <c r="L46" i="67"/>
  <c r="N46" i="67" s="1"/>
  <c r="E46" i="67" s="1"/>
  <c r="L47" i="67"/>
  <c r="N47" i="67" s="1"/>
  <c r="E47" i="67" s="1"/>
  <c r="L12" i="67"/>
  <c r="N12" i="67" s="1"/>
  <c r="E12" i="67" s="1"/>
  <c r="L30" i="67"/>
  <c r="N30" i="67" s="1"/>
  <c r="E30" i="67" s="1"/>
  <c r="L31" i="67"/>
  <c r="N31" i="67" s="1"/>
  <c r="E31" i="67" s="1"/>
  <c r="L51" i="67"/>
  <c r="N51" i="67" s="1"/>
  <c r="E51" i="67" s="1"/>
  <c r="L13" i="67"/>
  <c r="N13" i="67" s="1"/>
  <c r="E13" i="67" s="1"/>
  <c r="L54" i="67"/>
  <c r="N54" i="67" s="1"/>
  <c r="E54" i="67" s="1"/>
  <c r="L14" i="67"/>
  <c r="N14" i="67" s="1"/>
  <c r="E14" i="67" s="1"/>
  <c r="L15" i="67"/>
  <c r="N15" i="67" s="1"/>
  <c r="E15" i="67" s="1"/>
  <c r="L35" i="67"/>
  <c r="N35" i="67" s="1"/>
  <c r="E35" i="67" s="1"/>
  <c r="L37" i="67"/>
  <c r="N37" i="67" s="1"/>
  <c r="E37" i="67" s="1"/>
  <c r="L40" i="67"/>
  <c r="N40" i="67" s="1"/>
  <c r="E40" i="67" s="1"/>
  <c r="L60" i="67"/>
  <c r="N60" i="67" s="1"/>
  <c r="E60" i="67" s="1"/>
  <c r="L38" i="67"/>
  <c r="N38" i="67" s="1"/>
  <c r="E38" i="67" s="1"/>
  <c r="L39" i="67"/>
  <c r="N39" i="67" s="1"/>
  <c r="E39" i="67" s="1"/>
  <c r="L61" i="67"/>
  <c r="N61" i="67" s="1"/>
  <c r="E61" i="67" s="1"/>
  <c r="L17" i="67"/>
  <c r="N17" i="67" s="1"/>
  <c r="E17" i="67" s="1"/>
  <c r="L53" i="67"/>
  <c r="N53" i="67" s="1"/>
  <c r="E53" i="67" s="1"/>
  <c r="L52" i="67"/>
  <c r="N52" i="67" s="1"/>
  <c r="E52" i="67" s="1"/>
  <c r="M49" i="66"/>
  <c r="M23" i="66"/>
  <c r="M39" i="66"/>
  <c r="M33" i="66"/>
  <c r="M48" i="66"/>
  <c r="M45" i="66"/>
  <c r="L32" i="66"/>
  <c r="M44" i="66"/>
  <c r="M58" i="66"/>
  <c r="L56" i="66"/>
  <c r="M40" i="66"/>
  <c r="L33" i="66"/>
  <c r="N33" i="66" s="1"/>
  <c r="E33" i="66" s="1"/>
  <c r="M17" i="66"/>
  <c r="I6" i="66"/>
  <c r="L45" i="66" s="1"/>
  <c r="N45" i="66" s="1"/>
  <c r="E45" i="66" s="1"/>
  <c r="L10" i="66"/>
  <c r="I7" i="66"/>
  <c r="M25" i="66"/>
  <c r="L17" i="66"/>
  <c r="N17" i="66" s="1"/>
  <c r="E17" i="66" s="1"/>
  <c r="B6" i="65"/>
  <c r="B7" i="65"/>
  <c r="E10" i="65"/>
  <c r="G10" i="65"/>
  <c r="H10" i="65"/>
  <c r="I10" i="65"/>
  <c r="J10" i="65" s="1"/>
  <c r="K10" i="65"/>
  <c r="G11" i="65"/>
  <c r="H11" i="65"/>
  <c r="I11" i="65" s="1"/>
  <c r="J11" i="65"/>
  <c r="K11" i="65" s="1"/>
  <c r="G12" i="65"/>
  <c r="H12" i="65"/>
  <c r="I12" i="65"/>
  <c r="J12" i="65" s="1"/>
  <c r="K12" i="65" s="1"/>
  <c r="G13" i="65"/>
  <c r="H13" i="65"/>
  <c r="I13" i="65" s="1"/>
  <c r="J13" i="65" s="1"/>
  <c r="K13" i="65" s="1"/>
  <c r="G14" i="65"/>
  <c r="H14" i="65"/>
  <c r="I14" i="65"/>
  <c r="J14" i="65"/>
  <c r="K14" i="65" s="1"/>
  <c r="G15" i="65"/>
  <c r="H15" i="65"/>
  <c r="I15" i="65"/>
  <c r="J15" i="65"/>
  <c r="K15" i="65" s="1"/>
  <c r="G16" i="65"/>
  <c r="H16" i="65"/>
  <c r="I16" i="65"/>
  <c r="J16" i="65"/>
  <c r="K16" i="65"/>
  <c r="G17" i="65"/>
  <c r="H17" i="65"/>
  <c r="I17" i="65"/>
  <c r="J17" i="65"/>
  <c r="K17" i="65" s="1"/>
  <c r="G18" i="65"/>
  <c r="H18" i="65"/>
  <c r="I18" i="65" s="1"/>
  <c r="J18" i="65" s="1"/>
  <c r="K18" i="65" s="1"/>
  <c r="G19" i="65"/>
  <c r="H19" i="65"/>
  <c r="I19" i="65" s="1"/>
  <c r="J19" i="65" s="1"/>
  <c r="K19" i="65" s="1"/>
  <c r="G20" i="65"/>
  <c r="H20" i="65"/>
  <c r="I20" i="65"/>
  <c r="J20" i="65" s="1"/>
  <c r="K20" i="65" s="1"/>
  <c r="G21" i="65"/>
  <c r="H21" i="65"/>
  <c r="I21" i="65" s="1"/>
  <c r="J21" i="65" s="1"/>
  <c r="K21" i="65"/>
  <c r="G22" i="65"/>
  <c r="H22" i="65"/>
  <c r="I22" i="65"/>
  <c r="J22" i="65"/>
  <c r="K22" i="65"/>
  <c r="G23" i="65"/>
  <c r="H23" i="65"/>
  <c r="I23" i="65"/>
  <c r="J23" i="65"/>
  <c r="K23" i="65" s="1"/>
  <c r="G24" i="65"/>
  <c r="H24" i="65"/>
  <c r="I24" i="65"/>
  <c r="J24" i="65"/>
  <c r="K24" i="65" s="1"/>
  <c r="G25" i="65"/>
  <c r="H25" i="65"/>
  <c r="I25" i="65"/>
  <c r="J25" i="65"/>
  <c r="K25" i="65"/>
  <c r="G26" i="65"/>
  <c r="H26" i="65"/>
  <c r="I26" i="65"/>
  <c r="J26" i="65"/>
  <c r="K26" i="65"/>
  <c r="G27" i="65"/>
  <c r="H27" i="65"/>
  <c r="I27" i="65"/>
  <c r="J27" i="65"/>
  <c r="K27" i="65" s="1"/>
  <c r="G28" i="65"/>
  <c r="H28" i="65"/>
  <c r="I28" i="65" s="1"/>
  <c r="J28" i="65" s="1"/>
  <c r="K28" i="65" s="1"/>
  <c r="G29" i="65"/>
  <c r="H29" i="65"/>
  <c r="I29" i="65" s="1"/>
  <c r="J29" i="65" s="1"/>
  <c r="K29" i="65" s="1"/>
  <c r="G30" i="65"/>
  <c r="H30" i="65"/>
  <c r="I30" i="65"/>
  <c r="J30" i="65"/>
  <c r="K30" i="65" s="1"/>
  <c r="G31" i="65"/>
  <c r="H31" i="65"/>
  <c r="I31" i="65"/>
  <c r="J31" i="65" s="1"/>
  <c r="K31" i="65" s="1"/>
  <c r="G32" i="65"/>
  <c r="H32" i="65"/>
  <c r="I32" i="65" s="1"/>
  <c r="J32" i="65" s="1"/>
  <c r="K32" i="65" s="1"/>
  <c r="G33" i="65"/>
  <c r="H33" i="65"/>
  <c r="I33" i="65" s="1"/>
  <c r="J33" i="65" s="1"/>
  <c r="K33" i="65" s="1"/>
  <c r="G34" i="65"/>
  <c r="H34" i="65"/>
  <c r="I34" i="65"/>
  <c r="J34" i="65" s="1"/>
  <c r="K34" i="65" s="1"/>
  <c r="G35" i="65"/>
  <c r="H35" i="65"/>
  <c r="I35" i="65"/>
  <c r="J35" i="65"/>
  <c r="K35" i="65" s="1"/>
  <c r="G36" i="65"/>
  <c r="H36" i="65"/>
  <c r="I36" i="65"/>
  <c r="J36" i="65" s="1"/>
  <c r="K36" i="65" s="1"/>
  <c r="G37" i="65"/>
  <c r="H37" i="65"/>
  <c r="I37" i="65" s="1"/>
  <c r="J37" i="65" s="1"/>
  <c r="K37" i="65"/>
  <c r="G38" i="65"/>
  <c r="H38" i="65"/>
  <c r="I38" i="65"/>
  <c r="J38" i="65"/>
  <c r="K38" i="65"/>
  <c r="G39" i="65"/>
  <c r="H39" i="65"/>
  <c r="I39" i="65"/>
  <c r="J39" i="65"/>
  <c r="K39" i="65"/>
  <c r="G40" i="65"/>
  <c r="H40" i="65"/>
  <c r="I40" i="65"/>
  <c r="J40" i="65"/>
  <c r="K40" i="65"/>
  <c r="G41" i="65"/>
  <c r="H41" i="65"/>
  <c r="I41" i="65"/>
  <c r="J41" i="65"/>
  <c r="K41" i="65"/>
  <c r="G42" i="65"/>
  <c r="H42" i="65"/>
  <c r="I42" i="65" s="1"/>
  <c r="J42" i="65" s="1"/>
  <c r="K42" i="65" s="1"/>
  <c r="G43" i="65"/>
  <c r="H43" i="65"/>
  <c r="I43" i="65" s="1"/>
  <c r="J43" i="65" s="1"/>
  <c r="K43" i="65" s="1"/>
  <c r="G44" i="65"/>
  <c r="H44" i="65"/>
  <c r="I44" i="65" s="1"/>
  <c r="J44" i="65" s="1"/>
  <c r="K44" i="65" s="1"/>
  <c r="G45" i="65"/>
  <c r="H45" i="65"/>
  <c r="I45" i="65" s="1"/>
  <c r="J45" i="65" s="1"/>
  <c r="K45" i="65"/>
  <c r="G46" i="65"/>
  <c r="H46" i="65"/>
  <c r="I46" i="65"/>
  <c r="J46" i="65"/>
  <c r="K46" i="65" s="1"/>
  <c r="G47" i="65"/>
  <c r="H47" i="65"/>
  <c r="I47" i="65"/>
  <c r="J47" i="65" s="1"/>
  <c r="K47" i="65" s="1"/>
  <c r="G48" i="65"/>
  <c r="H48" i="65"/>
  <c r="I48" i="65"/>
  <c r="J48" i="65" s="1"/>
  <c r="K48" i="65" s="1"/>
  <c r="G49" i="65"/>
  <c r="H49" i="65"/>
  <c r="I49" i="65"/>
  <c r="J49" i="65"/>
  <c r="K49" i="65" s="1"/>
  <c r="G50" i="65"/>
  <c r="H50" i="65"/>
  <c r="I50" i="65"/>
  <c r="J50" i="65"/>
  <c r="K50" i="65"/>
  <c r="G51" i="65"/>
  <c r="H51" i="65"/>
  <c r="I51" i="65"/>
  <c r="J51" i="65"/>
  <c r="K51" i="65" s="1"/>
  <c r="G52" i="65"/>
  <c r="H52" i="65"/>
  <c r="I52" i="65"/>
  <c r="J52" i="65" s="1"/>
  <c r="K52" i="65" s="1"/>
  <c r="G53" i="65"/>
  <c r="H53" i="65"/>
  <c r="I53" i="65" s="1"/>
  <c r="J53" i="65" s="1"/>
  <c r="K53" i="65" s="1"/>
  <c r="G54" i="65"/>
  <c r="H54" i="65"/>
  <c r="I54" i="65"/>
  <c r="J54" i="65"/>
  <c r="K54" i="65"/>
  <c r="G55" i="65"/>
  <c r="H55" i="65"/>
  <c r="I55" i="65"/>
  <c r="J55" i="65"/>
  <c r="K55" i="65"/>
  <c r="G56" i="65"/>
  <c r="H56" i="65"/>
  <c r="I56" i="65" s="1"/>
  <c r="J56" i="65" s="1"/>
  <c r="K56" i="65" s="1"/>
  <c r="G57" i="65"/>
  <c r="H57" i="65"/>
  <c r="I57" i="65" s="1"/>
  <c r="J57" i="65" s="1"/>
  <c r="K57" i="65" s="1"/>
  <c r="G58" i="65"/>
  <c r="H58" i="65"/>
  <c r="I58" i="65" s="1"/>
  <c r="J58" i="65" s="1"/>
  <c r="K58" i="65" s="1"/>
  <c r="G59" i="65"/>
  <c r="H59" i="65"/>
  <c r="I59" i="65"/>
  <c r="J59" i="65" s="1"/>
  <c r="K59" i="65" s="1"/>
  <c r="G60" i="65"/>
  <c r="H60" i="65"/>
  <c r="I60" i="65"/>
  <c r="J60" i="65" s="1"/>
  <c r="K60" i="65"/>
  <c r="G61" i="65"/>
  <c r="H61" i="65"/>
  <c r="I61" i="65" s="1"/>
  <c r="J61" i="65"/>
  <c r="K61" i="65"/>
  <c r="G62" i="65"/>
  <c r="H62" i="65"/>
  <c r="I62" i="65"/>
  <c r="J62" i="65"/>
  <c r="K62" i="65" s="1"/>
  <c r="L42" i="66" l="1"/>
  <c r="N42" i="66" s="1"/>
  <c r="E42" i="66" s="1"/>
  <c r="L53" i="66"/>
  <c r="L58" i="66"/>
  <c r="N58" i="66" s="1"/>
  <c r="E58" i="66" s="1"/>
  <c r="M51" i="66"/>
  <c r="M53" i="66"/>
  <c r="M54" i="66"/>
  <c r="M28" i="66"/>
  <c r="M42" i="66"/>
  <c r="M27" i="66"/>
  <c r="M29" i="66"/>
  <c r="M52" i="66"/>
  <c r="M12" i="66"/>
  <c r="M26" i="66"/>
  <c r="M30" i="66"/>
  <c r="M31" i="66"/>
  <c r="M11" i="66"/>
  <c r="M13" i="66"/>
  <c r="M36" i="66"/>
  <c r="M50" i="66"/>
  <c r="M55" i="66"/>
  <c r="L57" i="66"/>
  <c r="N57" i="66" s="1"/>
  <c r="E57" i="66" s="1"/>
  <c r="L29" i="66"/>
  <c r="N29" i="66" s="1"/>
  <c r="E29" i="66" s="1"/>
  <c r="L43" i="66"/>
  <c r="L44" i="66"/>
  <c r="N44" i="66" s="1"/>
  <c r="E44" i="66" s="1"/>
  <c r="M16" i="66"/>
  <c r="L19" i="66"/>
  <c r="M34" i="66"/>
  <c r="M32" i="66"/>
  <c r="N32" i="66" s="1"/>
  <c r="E32" i="66" s="1"/>
  <c r="M59" i="66"/>
  <c r="M46" i="66"/>
  <c r="M38" i="66"/>
  <c r="L25" i="66"/>
  <c r="N25" i="66" s="1"/>
  <c r="E25" i="66" s="1"/>
  <c r="L34" i="66"/>
  <c r="M21" i="66"/>
  <c r="M62" i="66"/>
  <c r="M35" i="66"/>
  <c r="M61" i="66"/>
  <c r="M10" i="66"/>
  <c r="N10" i="66" s="1"/>
  <c r="L38" i="66"/>
  <c r="L39" i="66"/>
  <c r="N39" i="66" s="1"/>
  <c r="E39" i="66" s="1"/>
  <c r="L59" i="66"/>
  <c r="L61" i="66"/>
  <c r="L55" i="66"/>
  <c r="N55" i="66" s="1"/>
  <c r="E55" i="66" s="1"/>
  <c r="L35" i="66"/>
  <c r="N35" i="66" s="1"/>
  <c r="E35" i="66" s="1"/>
  <c r="L37" i="66"/>
  <c r="N37" i="66" s="1"/>
  <c r="E37" i="66" s="1"/>
  <c r="L40" i="66"/>
  <c r="N40" i="66" s="1"/>
  <c r="E40" i="66" s="1"/>
  <c r="L60" i="66"/>
  <c r="L62" i="66"/>
  <c r="L22" i="66"/>
  <c r="L23" i="66"/>
  <c r="N23" i="66" s="1"/>
  <c r="E23" i="66" s="1"/>
  <c r="L46" i="66"/>
  <c r="L47" i="66"/>
  <c r="N47" i="66" s="1"/>
  <c r="E47" i="66" s="1"/>
  <c r="L27" i="66"/>
  <c r="N27" i="66" s="1"/>
  <c r="E27" i="66" s="1"/>
  <c r="L52" i="66"/>
  <c r="L12" i="66"/>
  <c r="L30" i="66"/>
  <c r="L31" i="66"/>
  <c r="N31" i="66" s="1"/>
  <c r="E31" i="66" s="1"/>
  <c r="L51" i="66"/>
  <c r="L11" i="66"/>
  <c r="N11" i="66" s="1"/>
  <c r="E11" i="66" s="1"/>
  <c r="L13" i="66"/>
  <c r="N13" i="66" s="1"/>
  <c r="E13" i="66" s="1"/>
  <c r="L16" i="66"/>
  <c r="N16" i="66" s="1"/>
  <c r="E16" i="66" s="1"/>
  <c r="L36" i="66"/>
  <c r="L54" i="66"/>
  <c r="L14" i="66"/>
  <c r="L15" i="66"/>
  <c r="L20" i="66"/>
  <c r="N20" i="66" s="1"/>
  <c r="E20" i="66" s="1"/>
  <c r="M15" i="66"/>
  <c r="M43" i="66"/>
  <c r="M60" i="66"/>
  <c r="L41" i="66"/>
  <c r="L49" i="66"/>
  <c r="N49" i="66" s="1"/>
  <c r="E49" i="66" s="1"/>
  <c r="L18" i="66"/>
  <c r="M57" i="66"/>
  <c r="M24" i="66"/>
  <c r="M22" i="66"/>
  <c r="L21" i="66"/>
  <c r="N21" i="66" s="1"/>
  <c r="E21" i="66" s="1"/>
  <c r="M18" i="66"/>
  <c r="M56" i="66"/>
  <c r="N56" i="66" s="1"/>
  <c r="E56" i="66" s="1"/>
  <c r="L24" i="66"/>
  <c r="L28" i="66"/>
  <c r="N28" i="66" s="1"/>
  <c r="E28" i="66" s="1"/>
  <c r="L26" i="66"/>
  <c r="L50" i="66"/>
  <c r="N50" i="66" s="1"/>
  <c r="E50" i="66" s="1"/>
  <c r="M41" i="66"/>
  <c r="L48" i="66"/>
  <c r="N48" i="66" s="1"/>
  <c r="E48" i="66" s="1"/>
  <c r="M19" i="66"/>
  <c r="M37" i="66"/>
  <c r="M20" i="66"/>
  <c r="M14" i="66"/>
  <c r="M47" i="66"/>
  <c r="M48" i="65"/>
  <c r="L28" i="65"/>
  <c r="L54" i="65"/>
  <c r="M44" i="65"/>
  <c r="L12" i="65"/>
  <c r="M40" i="65"/>
  <c r="M46" i="65"/>
  <c r="L57" i="65"/>
  <c r="M28" i="65"/>
  <c r="L53" i="65"/>
  <c r="L49" i="65"/>
  <c r="L59" i="65"/>
  <c r="L35" i="65"/>
  <c r="L50" i="65"/>
  <c r="I6" i="65"/>
  <c r="L46" i="65" s="1"/>
  <c r="N46" i="65" s="1"/>
  <c r="E46" i="65" s="1"/>
  <c r="L18" i="65"/>
  <c r="I7" i="65"/>
  <c r="M42" i="65" s="1"/>
  <c r="M10" i="65"/>
  <c r="L34" i="65"/>
  <c r="L43" i="65"/>
  <c r="L58" i="65"/>
  <c r="L42" i="65"/>
  <c r="B6" i="64"/>
  <c r="B7" i="64"/>
  <c r="E10" i="64"/>
  <c r="G10" i="64"/>
  <c r="H10" i="64"/>
  <c r="I10" i="64"/>
  <c r="J10" i="64" s="1"/>
  <c r="K10" i="64" s="1"/>
  <c r="I7" i="64" s="1"/>
  <c r="M55" i="64" s="1"/>
  <c r="M10" i="64"/>
  <c r="G11" i="64"/>
  <c r="H11" i="64"/>
  <c r="I11" i="64" s="1"/>
  <c r="J11" i="64" s="1"/>
  <c r="K11" i="64" s="1"/>
  <c r="G12" i="64"/>
  <c r="H12" i="64"/>
  <c r="I12" i="64" s="1"/>
  <c r="J12" i="64" s="1"/>
  <c r="K12" i="64"/>
  <c r="G13" i="64"/>
  <c r="H13" i="64"/>
  <c r="I13" i="64"/>
  <c r="J13" i="64"/>
  <c r="K13" i="64"/>
  <c r="G14" i="64"/>
  <c r="H14" i="64"/>
  <c r="I14" i="64"/>
  <c r="J14" i="64"/>
  <c r="K14" i="64"/>
  <c r="G15" i="64"/>
  <c r="H15" i="64"/>
  <c r="I15" i="64" s="1"/>
  <c r="J15" i="64" s="1"/>
  <c r="K15" i="64" s="1"/>
  <c r="G16" i="64"/>
  <c r="H16" i="64"/>
  <c r="I16" i="64"/>
  <c r="J16" i="64"/>
  <c r="K16" i="64" s="1"/>
  <c r="G17" i="64"/>
  <c r="H17" i="64"/>
  <c r="I17" i="64"/>
  <c r="J17" i="64"/>
  <c r="K17" i="64" s="1"/>
  <c r="G18" i="64"/>
  <c r="H18" i="64"/>
  <c r="I18" i="64"/>
  <c r="J18" i="64" s="1"/>
  <c r="K18" i="64" s="1"/>
  <c r="G19" i="64"/>
  <c r="H19" i="64"/>
  <c r="I19" i="64" s="1"/>
  <c r="J19" i="64" s="1"/>
  <c r="K19" i="64" s="1"/>
  <c r="M19" i="64" s="1"/>
  <c r="G20" i="64"/>
  <c r="H20" i="64"/>
  <c r="I20" i="64" s="1"/>
  <c r="J20" i="64" s="1"/>
  <c r="K20" i="64"/>
  <c r="G21" i="64"/>
  <c r="H21" i="64"/>
  <c r="I21" i="64"/>
  <c r="J21" i="64"/>
  <c r="K21" i="64"/>
  <c r="M21" i="64" s="1"/>
  <c r="G22" i="64"/>
  <c r="H22" i="64"/>
  <c r="I22" i="64"/>
  <c r="J22" i="64"/>
  <c r="K22" i="64"/>
  <c r="G23" i="64"/>
  <c r="H23" i="64"/>
  <c r="I23" i="64"/>
  <c r="J23" i="64"/>
  <c r="K23" i="64"/>
  <c r="G24" i="64"/>
  <c r="H24" i="64"/>
  <c r="I24" i="64"/>
  <c r="J24" i="64"/>
  <c r="K24" i="64"/>
  <c r="G25" i="64"/>
  <c r="H25" i="64"/>
  <c r="I25" i="64" s="1"/>
  <c r="J25" i="64" s="1"/>
  <c r="K25" i="64" s="1"/>
  <c r="G26" i="64"/>
  <c r="H26" i="64"/>
  <c r="I26" i="64"/>
  <c r="J26" i="64" s="1"/>
  <c r="K26" i="64" s="1"/>
  <c r="G27" i="64"/>
  <c r="H27" i="64"/>
  <c r="I27" i="64" s="1"/>
  <c r="J27" i="64" s="1"/>
  <c r="K27" i="64" s="1"/>
  <c r="G28" i="64"/>
  <c r="H28" i="64"/>
  <c r="I28" i="64" s="1"/>
  <c r="J28" i="64" s="1"/>
  <c r="K28" i="64"/>
  <c r="G29" i="64"/>
  <c r="H29" i="64"/>
  <c r="I29" i="64"/>
  <c r="J29" i="64"/>
  <c r="K29" i="64"/>
  <c r="G30" i="64"/>
  <c r="H30" i="64"/>
  <c r="I30" i="64"/>
  <c r="J30" i="64"/>
  <c r="K30" i="64"/>
  <c r="G31" i="64"/>
  <c r="H31" i="64"/>
  <c r="I31" i="64" s="1"/>
  <c r="J31" i="64" s="1"/>
  <c r="K31" i="64" s="1"/>
  <c r="M31" i="64" s="1"/>
  <c r="G32" i="64"/>
  <c r="H32" i="64"/>
  <c r="I32" i="64"/>
  <c r="J32" i="64"/>
  <c r="K32" i="64" s="1"/>
  <c r="G33" i="64"/>
  <c r="H33" i="64"/>
  <c r="I33" i="64"/>
  <c r="J33" i="64"/>
  <c r="K33" i="64" s="1"/>
  <c r="G34" i="64"/>
  <c r="H34" i="64"/>
  <c r="I34" i="64"/>
  <c r="J34" i="64" s="1"/>
  <c r="K34" i="64" s="1"/>
  <c r="G35" i="64"/>
  <c r="H35" i="64"/>
  <c r="I35" i="64" s="1"/>
  <c r="J35" i="64" s="1"/>
  <c r="K35" i="64" s="1"/>
  <c r="M35" i="64" s="1"/>
  <c r="G36" i="64"/>
  <c r="H36" i="64"/>
  <c r="I36" i="64" s="1"/>
  <c r="J36" i="64" s="1"/>
  <c r="K36" i="64"/>
  <c r="G37" i="64"/>
  <c r="H37" i="64"/>
  <c r="I37" i="64"/>
  <c r="J37" i="64"/>
  <c r="K37" i="64"/>
  <c r="M37" i="64" s="1"/>
  <c r="G38" i="64"/>
  <c r="H38" i="64"/>
  <c r="I38" i="64"/>
  <c r="J38" i="64"/>
  <c r="K38" i="64"/>
  <c r="G39" i="64"/>
  <c r="H39" i="64"/>
  <c r="I39" i="64"/>
  <c r="J39" i="64"/>
  <c r="K39" i="64"/>
  <c r="G40" i="64"/>
  <c r="H40" i="64"/>
  <c r="I40" i="64"/>
  <c r="J40" i="64"/>
  <c r="K40" i="64"/>
  <c r="G41" i="64"/>
  <c r="H41" i="64"/>
  <c r="I41" i="64" s="1"/>
  <c r="J41" i="64" s="1"/>
  <c r="K41" i="64" s="1"/>
  <c r="G42" i="64"/>
  <c r="H42" i="64"/>
  <c r="I42" i="64"/>
  <c r="J42" i="64" s="1"/>
  <c r="K42" i="64" s="1"/>
  <c r="G43" i="64"/>
  <c r="H43" i="64"/>
  <c r="I43" i="64" s="1"/>
  <c r="J43" i="64" s="1"/>
  <c r="K43" i="64" s="1"/>
  <c r="G44" i="64"/>
  <c r="H44" i="64"/>
  <c r="I44" i="64" s="1"/>
  <c r="J44" i="64" s="1"/>
  <c r="K44" i="64"/>
  <c r="G45" i="64"/>
  <c r="H45" i="64"/>
  <c r="I45" i="64"/>
  <c r="J45" i="64"/>
  <c r="K45" i="64"/>
  <c r="G46" i="64"/>
  <c r="H46" i="64"/>
  <c r="I46" i="64"/>
  <c r="J46" i="64"/>
  <c r="K46" i="64"/>
  <c r="G47" i="64"/>
  <c r="H47" i="64"/>
  <c r="I47" i="64" s="1"/>
  <c r="J47" i="64" s="1"/>
  <c r="K47" i="64" s="1"/>
  <c r="M47" i="64" s="1"/>
  <c r="G48" i="64"/>
  <c r="H48" i="64"/>
  <c r="I48" i="64" s="1"/>
  <c r="J48" i="64" s="1"/>
  <c r="K48" i="64" s="1"/>
  <c r="M48" i="64" s="1"/>
  <c r="G49" i="64"/>
  <c r="H49" i="64"/>
  <c r="I49" i="64"/>
  <c r="J49" i="64"/>
  <c r="K49" i="64" s="1"/>
  <c r="M49" i="64" s="1"/>
  <c r="G50" i="64"/>
  <c r="H50" i="64"/>
  <c r="I50" i="64"/>
  <c r="J50" i="64"/>
  <c r="K50" i="64" s="1"/>
  <c r="G51" i="64"/>
  <c r="H51" i="64"/>
  <c r="I51" i="64"/>
  <c r="J51" i="64" s="1"/>
  <c r="K51" i="64" s="1"/>
  <c r="M51" i="64"/>
  <c r="G52" i="64"/>
  <c r="H52" i="64"/>
  <c r="I52" i="64" s="1"/>
  <c r="J52" i="64" s="1"/>
  <c r="K52" i="64"/>
  <c r="G53" i="64"/>
  <c r="H53" i="64"/>
  <c r="I53" i="64"/>
  <c r="J53" i="64"/>
  <c r="K53" i="64"/>
  <c r="G54" i="64"/>
  <c r="H54" i="64"/>
  <c r="I54" i="64"/>
  <c r="J54" i="64"/>
  <c r="K54" i="64"/>
  <c r="G55" i="64"/>
  <c r="H55" i="64"/>
  <c r="I55" i="64"/>
  <c r="J55" i="64"/>
  <c r="K55" i="64"/>
  <c r="G56" i="64"/>
  <c r="H56" i="64"/>
  <c r="I56" i="64"/>
  <c r="J56" i="64"/>
  <c r="K56" i="64"/>
  <c r="G57" i="64"/>
  <c r="H57" i="64"/>
  <c r="I57" i="64" s="1"/>
  <c r="J57" i="64" s="1"/>
  <c r="K57" i="64" s="1"/>
  <c r="G58" i="64"/>
  <c r="H58" i="64"/>
  <c r="I58" i="64" s="1"/>
  <c r="J58" i="64" s="1"/>
  <c r="K58" i="64" s="1"/>
  <c r="G59" i="64"/>
  <c r="H59" i="64"/>
  <c r="I59" i="64"/>
  <c r="J59" i="64" s="1"/>
  <c r="K59" i="64" s="1"/>
  <c r="M59" i="64" s="1"/>
  <c r="G60" i="64"/>
  <c r="H60" i="64"/>
  <c r="I60" i="64" s="1"/>
  <c r="J60" i="64" s="1"/>
  <c r="K60" i="64"/>
  <c r="G61" i="64"/>
  <c r="H61" i="64"/>
  <c r="I61" i="64"/>
  <c r="J61" i="64"/>
  <c r="K61" i="64"/>
  <c r="M61" i="64" s="1"/>
  <c r="G62" i="64"/>
  <c r="H62" i="64"/>
  <c r="I62" i="64"/>
  <c r="J62" i="64"/>
  <c r="K62" i="64" s="1"/>
  <c r="N51" i="66" l="1"/>
  <c r="E51" i="66" s="1"/>
  <c r="N61" i="66"/>
  <c r="E61" i="66" s="1"/>
  <c r="N26" i="66"/>
  <c r="E26" i="66" s="1"/>
  <c r="N15" i="66"/>
  <c r="E15" i="66" s="1"/>
  <c r="N22" i="66"/>
  <c r="E22" i="66" s="1"/>
  <c r="N19" i="66"/>
  <c r="E19" i="66" s="1"/>
  <c r="N53" i="66"/>
  <c r="E53" i="66" s="1"/>
  <c r="N18" i="66"/>
  <c r="E18" i="66" s="1"/>
  <c r="N14" i="66"/>
  <c r="E14" i="66" s="1"/>
  <c r="N30" i="66"/>
  <c r="E30" i="66" s="1"/>
  <c r="N62" i="66"/>
  <c r="E62" i="66" s="1"/>
  <c r="N34" i="66"/>
  <c r="E34" i="66" s="1"/>
  <c r="N24" i="66"/>
  <c r="E24" i="66" s="1"/>
  <c r="N54" i="66"/>
  <c r="E54" i="66" s="1"/>
  <c r="N12" i="66"/>
  <c r="E12" i="66" s="1"/>
  <c r="N60" i="66"/>
  <c r="E60" i="66" s="1"/>
  <c r="N38" i="66"/>
  <c r="E38" i="66" s="1"/>
  <c r="N46" i="66"/>
  <c r="E46" i="66" s="1"/>
  <c r="N59" i="66"/>
  <c r="E59" i="66" s="1"/>
  <c r="N41" i="66"/>
  <c r="E41" i="66" s="1"/>
  <c r="N36" i="66"/>
  <c r="E36" i="66" s="1"/>
  <c r="N52" i="66"/>
  <c r="E52" i="66" s="1"/>
  <c r="N43" i="66"/>
  <c r="E43" i="66" s="1"/>
  <c r="M26" i="65"/>
  <c r="M57" i="65"/>
  <c r="N57" i="65" s="1"/>
  <c r="E57" i="65" s="1"/>
  <c r="M45" i="65"/>
  <c r="N18" i="65"/>
  <c r="E18" i="65" s="1"/>
  <c r="M41" i="65"/>
  <c r="M60" i="65"/>
  <c r="M31" i="65"/>
  <c r="M49" i="65"/>
  <c r="M13" i="65"/>
  <c r="N43" i="65"/>
  <c r="E43" i="65" s="1"/>
  <c r="M50" i="65"/>
  <c r="N50" i="65" s="1"/>
  <c r="E50" i="65" s="1"/>
  <c r="N59" i="65"/>
  <c r="E59" i="65" s="1"/>
  <c r="M62" i="65"/>
  <c r="M18" i="65"/>
  <c r="M47" i="65"/>
  <c r="M14" i="65"/>
  <c r="M19" i="65"/>
  <c r="M20" i="65"/>
  <c r="L11" i="65"/>
  <c r="N11" i="65" s="1"/>
  <c r="E11" i="65" s="1"/>
  <c r="L26" i="65"/>
  <c r="N26" i="65" s="1"/>
  <c r="E26" i="65" s="1"/>
  <c r="L19" i="65"/>
  <c r="M58" i="65"/>
  <c r="M21" i="65"/>
  <c r="M56" i="65"/>
  <c r="M23" i="65"/>
  <c r="M33" i="65"/>
  <c r="M22" i="65"/>
  <c r="L27" i="65"/>
  <c r="N27" i="65" s="1"/>
  <c r="E27" i="65" s="1"/>
  <c r="L51" i="65"/>
  <c r="N51" i="65" s="1"/>
  <c r="E51" i="65" s="1"/>
  <c r="M25" i="65"/>
  <c r="M59" i="65"/>
  <c r="L30" i="65"/>
  <c r="M34" i="65"/>
  <c r="N34" i="65" s="1"/>
  <c r="E34" i="65" s="1"/>
  <c r="L33" i="65"/>
  <c r="L20" i="65"/>
  <c r="N20" i="65" s="1"/>
  <c r="E20" i="65" s="1"/>
  <c r="M24" i="65"/>
  <c r="M17" i="65"/>
  <c r="L10" i="65"/>
  <c r="N10" i="65" s="1"/>
  <c r="M29" i="65"/>
  <c r="L62" i="65"/>
  <c r="N62" i="65" s="1"/>
  <c r="E62" i="65" s="1"/>
  <c r="M32" i="65"/>
  <c r="M35" i="65"/>
  <c r="N35" i="65" s="1"/>
  <c r="E35" i="65" s="1"/>
  <c r="M30" i="65"/>
  <c r="N42" i="65"/>
  <c r="E42" i="65" s="1"/>
  <c r="N49" i="65"/>
  <c r="E49" i="65" s="1"/>
  <c r="N28" i="65"/>
  <c r="E28" i="65" s="1"/>
  <c r="M36" i="65"/>
  <c r="M38" i="65"/>
  <c r="M11" i="65"/>
  <c r="M27" i="65"/>
  <c r="M37" i="65"/>
  <c r="M12" i="65"/>
  <c r="N12" i="65" s="1"/>
  <c r="E12" i="65" s="1"/>
  <c r="M52" i="65"/>
  <c r="M54" i="65"/>
  <c r="M51" i="65"/>
  <c r="M55" i="65"/>
  <c r="M53" i="65"/>
  <c r="N53" i="65" s="1"/>
  <c r="E53" i="65" s="1"/>
  <c r="N54" i="65"/>
  <c r="E54" i="65" s="1"/>
  <c r="N58" i="65"/>
  <c r="E58" i="65" s="1"/>
  <c r="M16" i="65"/>
  <c r="L16" i="65"/>
  <c r="L22" i="65"/>
  <c r="L25" i="65"/>
  <c r="N25" i="65" s="1"/>
  <c r="E25" i="65" s="1"/>
  <c r="L45" i="65"/>
  <c r="N45" i="65" s="1"/>
  <c r="E45" i="65" s="1"/>
  <c r="L60" i="65"/>
  <c r="N60" i="65" s="1"/>
  <c r="E60" i="65" s="1"/>
  <c r="L61" i="65"/>
  <c r="N61" i="65" s="1"/>
  <c r="E61" i="65" s="1"/>
  <c r="L21" i="65"/>
  <c r="N21" i="65" s="1"/>
  <c r="E21" i="65" s="1"/>
  <c r="L40" i="65"/>
  <c r="N40" i="65" s="1"/>
  <c r="E40" i="65" s="1"/>
  <c r="L13" i="65"/>
  <c r="L15" i="65"/>
  <c r="L23" i="65"/>
  <c r="N23" i="65" s="1"/>
  <c r="E23" i="65" s="1"/>
  <c r="L24" i="65"/>
  <c r="L52" i="65"/>
  <c r="N52" i="65" s="1"/>
  <c r="E52" i="65" s="1"/>
  <c r="L36" i="65"/>
  <c r="N36" i="65" s="1"/>
  <c r="E36" i="65" s="1"/>
  <c r="L38" i="65"/>
  <c r="N38" i="65" s="1"/>
  <c r="E38" i="65" s="1"/>
  <c r="L41" i="65"/>
  <c r="L39" i="65"/>
  <c r="L47" i="65"/>
  <c r="N47" i="65" s="1"/>
  <c r="E47" i="65" s="1"/>
  <c r="L48" i="65"/>
  <c r="N48" i="65" s="1"/>
  <c r="E48" i="65" s="1"/>
  <c r="L31" i="65"/>
  <c r="N31" i="65" s="1"/>
  <c r="E31" i="65" s="1"/>
  <c r="L32" i="65"/>
  <c r="N32" i="65" s="1"/>
  <c r="E32" i="65" s="1"/>
  <c r="L17" i="65"/>
  <c r="N17" i="65" s="1"/>
  <c r="E17" i="65" s="1"/>
  <c r="L37" i="65"/>
  <c r="L55" i="65"/>
  <c r="L56" i="65"/>
  <c r="M43" i="65"/>
  <c r="M15" i="65"/>
  <c r="L44" i="65"/>
  <c r="N44" i="65" s="1"/>
  <c r="E44" i="65" s="1"/>
  <c r="L14" i="65"/>
  <c r="N14" i="65" s="1"/>
  <c r="E14" i="65" s="1"/>
  <c r="M39" i="65"/>
  <c r="M61" i="65"/>
  <c r="L29" i="65"/>
  <c r="N29" i="65" s="1"/>
  <c r="E29" i="65" s="1"/>
  <c r="M26" i="64"/>
  <c r="M42" i="64"/>
  <c r="M22" i="64"/>
  <c r="M16" i="64"/>
  <c r="M62" i="64"/>
  <c r="M58" i="64"/>
  <c r="M38" i="64"/>
  <c r="M32" i="64"/>
  <c r="M54" i="64"/>
  <c r="M53" i="64"/>
  <c r="M50" i="64"/>
  <c r="M60" i="64"/>
  <c r="M57" i="64"/>
  <c r="M25" i="64"/>
  <c r="M20" i="64"/>
  <c r="M18" i="64"/>
  <c r="M34" i="64"/>
  <c r="M44" i="64"/>
  <c r="M11" i="64"/>
  <c r="M13" i="64"/>
  <c r="M27" i="64"/>
  <c r="M29" i="64"/>
  <c r="M43" i="64"/>
  <c r="M46" i="64"/>
  <c r="M52" i="64"/>
  <c r="M12" i="64"/>
  <c r="M28" i="64"/>
  <c r="M14" i="64"/>
  <c r="M30" i="64"/>
  <c r="M45" i="64"/>
  <c r="M41" i="64"/>
  <c r="M36" i="64"/>
  <c r="M15" i="64"/>
  <c r="M23" i="64"/>
  <c r="M17" i="64"/>
  <c r="I6" i="64"/>
  <c r="L10" i="64"/>
  <c r="N10" i="64" s="1"/>
  <c r="M39" i="64"/>
  <c r="M33" i="64"/>
  <c r="M56" i="64"/>
  <c r="M40" i="64"/>
  <c r="L32" i="64"/>
  <c r="N32" i="64" s="1"/>
  <c r="E32" i="64" s="1"/>
  <c r="M24" i="64"/>
  <c r="B6" i="63"/>
  <c r="B7" i="63"/>
  <c r="E10" i="63"/>
  <c r="G10" i="63"/>
  <c r="H10" i="63"/>
  <c r="I10" i="63"/>
  <c r="J10" i="63" s="1"/>
  <c r="K10" i="63" s="1"/>
  <c r="G11" i="63"/>
  <c r="H11" i="63"/>
  <c r="I11" i="63" s="1"/>
  <c r="J11" i="63" s="1"/>
  <c r="K11" i="63" s="1"/>
  <c r="G12" i="63"/>
  <c r="H12" i="63"/>
  <c r="I12" i="63" s="1"/>
  <c r="J12" i="63" s="1"/>
  <c r="K12" i="63" s="1"/>
  <c r="G13" i="63"/>
  <c r="H13" i="63"/>
  <c r="I13" i="63"/>
  <c r="J13" i="63"/>
  <c r="K13" i="63"/>
  <c r="G14" i="63"/>
  <c r="H14" i="63"/>
  <c r="I14" i="63"/>
  <c r="J14" i="63"/>
  <c r="K14" i="63"/>
  <c r="G15" i="63"/>
  <c r="H15" i="63"/>
  <c r="I15" i="63"/>
  <c r="J15" i="63"/>
  <c r="K15" i="63"/>
  <c r="G16" i="63"/>
  <c r="H16" i="63"/>
  <c r="I16" i="63"/>
  <c r="J16" i="63"/>
  <c r="K16" i="63"/>
  <c r="G17" i="63"/>
  <c r="H17" i="63"/>
  <c r="I17" i="63"/>
  <c r="J17" i="63" s="1"/>
  <c r="K17" i="63" s="1"/>
  <c r="G18" i="63"/>
  <c r="H18" i="63"/>
  <c r="I18" i="63"/>
  <c r="J18" i="63" s="1"/>
  <c r="K18" i="63" s="1"/>
  <c r="G19" i="63"/>
  <c r="H19" i="63"/>
  <c r="I19" i="63" s="1"/>
  <c r="J19" i="63" s="1"/>
  <c r="K19" i="63" s="1"/>
  <c r="G20" i="63"/>
  <c r="H20" i="63"/>
  <c r="I20" i="63" s="1"/>
  <c r="J20" i="63" s="1"/>
  <c r="K20" i="63"/>
  <c r="G21" i="63"/>
  <c r="H21" i="63"/>
  <c r="I21" i="63"/>
  <c r="J21" i="63"/>
  <c r="K21" i="63"/>
  <c r="G22" i="63"/>
  <c r="H22" i="63"/>
  <c r="I22" i="63"/>
  <c r="J22" i="63"/>
  <c r="K22" i="63"/>
  <c r="G23" i="63"/>
  <c r="H23" i="63"/>
  <c r="I23" i="63"/>
  <c r="J23" i="63"/>
  <c r="K23" i="63"/>
  <c r="G24" i="63"/>
  <c r="H24" i="63"/>
  <c r="I24" i="63"/>
  <c r="J24" i="63"/>
  <c r="K24" i="63"/>
  <c r="G25" i="63"/>
  <c r="H25" i="63"/>
  <c r="I25" i="63" s="1"/>
  <c r="J25" i="63" s="1"/>
  <c r="K25" i="63" s="1"/>
  <c r="G26" i="63"/>
  <c r="H26" i="63"/>
  <c r="I26" i="63"/>
  <c r="J26" i="63" s="1"/>
  <c r="K26" i="63" s="1"/>
  <c r="G27" i="63"/>
  <c r="H27" i="63"/>
  <c r="I27" i="63" s="1"/>
  <c r="J27" i="63" s="1"/>
  <c r="K27" i="63" s="1"/>
  <c r="G28" i="63"/>
  <c r="H28" i="63"/>
  <c r="I28" i="63" s="1"/>
  <c r="J28" i="63" s="1"/>
  <c r="K28" i="63"/>
  <c r="G29" i="63"/>
  <c r="H29" i="63"/>
  <c r="I29" i="63"/>
  <c r="J29" i="63"/>
  <c r="K29" i="63"/>
  <c r="G30" i="63"/>
  <c r="H30" i="63"/>
  <c r="I30" i="63"/>
  <c r="J30" i="63"/>
  <c r="K30" i="63"/>
  <c r="G31" i="63"/>
  <c r="H31" i="63"/>
  <c r="I31" i="63" s="1"/>
  <c r="J31" i="63" s="1"/>
  <c r="K31" i="63" s="1"/>
  <c r="G32" i="63"/>
  <c r="H32" i="63"/>
  <c r="I32" i="63"/>
  <c r="J32" i="63"/>
  <c r="K32" i="63" s="1"/>
  <c r="G33" i="63"/>
  <c r="H33" i="63"/>
  <c r="I33" i="63"/>
  <c r="J33" i="63"/>
  <c r="K33" i="63" s="1"/>
  <c r="G34" i="63"/>
  <c r="H34" i="63"/>
  <c r="I34" i="63"/>
  <c r="J34" i="63" s="1"/>
  <c r="K34" i="63" s="1"/>
  <c r="G35" i="63"/>
  <c r="H35" i="63"/>
  <c r="I35" i="63" s="1"/>
  <c r="J35" i="63" s="1"/>
  <c r="K35" i="63" s="1"/>
  <c r="G36" i="63"/>
  <c r="H36" i="63"/>
  <c r="I36" i="63" s="1"/>
  <c r="J36" i="63" s="1"/>
  <c r="K36" i="63"/>
  <c r="G37" i="63"/>
  <c r="H37" i="63"/>
  <c r="I37" i="63"/>
  <c r="J37" i="63"/>
  <c r="K37" i="63"/>
  <c r="G38" i="63"/>
  <c r="H38" i="63"/>
  <c r="I38" i="63"/>
  <c r="J38" i="63"/>
  <c r="K38" i="63"/>
  <c r="G39" i="63"/>
  <c r="H39" i="63"/>
  <c r="I39" i="63"/>
  <c r="J39" i="63"/>
  <c r="K39" i="63"/>
  <c r="G40" i="63"/>
  <c r="H40" i="63"/>
  <c r="I40" i="63"/>
  <c r="J40" i="63"/>
  <c r="K40" i="63"/>
  <c r="G41" i="63"/>
  <c r="H41" i="63"/>
  <c r="I41" i="63" s="1"/>
  <c r="J41" i="63" s="1"/>
  <c r="K41" i="63" s="1"/>
  <c r="G42" i="63"/>
  <c r="H42" i="63"/>
  <c r="I42" i="63"/>
  <c r="J42" i="63" s="1"/>
  <c r="K42" i="63" s="1"/>
  <c r="G43" i="63"/>
  <c r="H43" i="63"/>
  <c r="I43" i="63" s="1"/>
  <c r="J43" i="63" s="1"/>
  <c r="K43" i="63" s="1"/>
  <c r="G44" i="63"/>
  <c r="H44" i="63"/>
  <c r="I44" i="63" s="1"/>
  <c r="J44" i="63" s="1"/>
  <c r="K44" i="63"/>
  <c r="G45" i="63"/>
  <c r="H45" i="63"/>
  <c r="I45" i="63"/>
  <c r="J45" i="63"/>
  <c r="K45" i="63"/>
  <c r="G46" i="63"/>
  <c r="H46" i="63"/>
  <c r="I46" i="63"/>
  <c r="J46" i="63"/>
  <c r="K46" i="63"/>
  <c r="G47" i="63"/>
  <c r="H47" i="63"/>
  <c r="I47" i="63" s="1"/>
  <c r="J47" i="63" s="1"/>
  <c r="K47" i="63" s="1"/>
  <c r="G48" i="63"/>
  <c r="H48" i="63"/>
  <c r="I48" i="63"/>
  <c r="J48" i="63"/>
  <c r="K48" i="63" s="1"/>
  <c r="G49" i="63"/>
  <c r="H49" i="63"/>
  <c r="I49" i="63"/>
  <c r="J49" i="63"/>
  <c r="K49" i="63" s="1"/>
  <c r="G50" i="63"/>
  <c r="H50" i="63"/>
  <c r="I50" i="63"/>
  <c r="J50" i="63" s="1"/>
  <c r="K50" i="63" s="1"/>
  <c r="G51" i="63"/>
  <c r="H51" i="63"/>
  <c r="I51" i="63" s="1"/>
  <c r="J51" i="63" s="1"/>
  <c r="K51" i="63" s="1"/>
  <c r="G52" i="63"/>
  <c r="H52" i="63"/>
  <c r="I52" i="63" s="1"/>
  <c r="J52" i="63" s="1"/>
  <c r="K52" i="63"/>
  <c r="G53" i="63"/>
  <c r="H53" i="63"/>
  <c r="I53" i="63"/>
  <c r="J53" i="63"/>
  <c r="K53" i="63"/>
  <c r="G54" i="63"/>
  <c r="H54" i="63"/>
  <c r="I54" i="63"/>
  <c r="J54" i="63"/>
  <c r="K54" i="63"/>
  <c r="G55" i="63"/>
  <c r="H55" i="63"/>
  <c r="I55" i="63"/>
  <c r="J55" i="63"/>
  <c r="K55" i="63"/>
  <c r="G56" i="63"/>
  <c r="H56" i="63"/>
  <c r="I56" i="63"/>
  <c r="J56" i="63"/>
  <c r="K56" i="63"/>
  <c r="G57" i="63"/>
  <c r="H57" i="63"/>
  <c r="I57" i="63" s="1"/>
  <c r="J57" i="63" s="1"/>
  <c r="K57" i="63" s="1"/>
  <c r="G58" i="63"/>
  <c r="H58" i="63"/>
  <c r="I58" i="63"/>
  <c r="J58" i="63" s="1"/>
  <c r="K58" i="63" s="1"/>
  <c r="G59" i="63"/>
  <c r="H59" i="63"/>
  <c r="I59" i="63" s="1"/>
  <c r="J59" i="63" s="1"/>
  <c r="K59" i="63" s="1"/>
  <c r="G60" i="63"/>
  <c r="H60" i="63"/>
  <c r="I60" i="63" s="1"/>
  <c r="J60" i="63" s="1"/>
  <c r="K60" i="63"/>
  <c r="G61" i="63"/>
  <c r="H61" i="63"/>
  <c r="I61" i="63"/>
  <c r="J61" i="63"/>
  <c r="K61" i="63"/>
  <c r="G62" i="63"/>
  <c r="H62" i="63"/>
  <c r="I62" i="63"/>
  <c r="J62" i="63"/>
  <c r="K62" i="63"/>
  <c r="N22" i="65" l="1"/>
  <c r="E22" i="65" s="1"/>
  <c r="N30" i="65"/>
  <c r="E30" i="65" s="1"/>
  <c r="N56" i="65"/>
  <c r="E56" i="65" s="1"/>
  <c r="N39" i="65"/>
  <c r="E39" i="65" s="1"/>
  <c r="N13" i="65"/>
  <c r="E13" i="65" s="1"/>
  <c r="N16" i="65"/>
  <c r="E16" i="65" s="1"/>
  <c r="N24" i="65"/>
  <c r="E24" i="65" s="1"/>
  <c r="N33" i="65"/>
  <c r="E33" i="65" s="1"/>
  <c r="N15" i="65"/>
  <c r="E15" i="65" s="1"/>
  <c r="N55" i="65"/>
  <c r="E55" i="65" s="1"/>
  <c r="N41" i="65"/>
  <c r="E41" i="65" s="1"/>
  <c r="N37" i="65"/>
  <c r="E37" i="65" s="1"/>
  <c r="N19" i="65"/>
  <c r="E19" i="65" s="1"/>
  <c r="L21" i="64"/>
  <c r="N21" i="64" s="1"/>
  <c r="E21" i="64" s="1"/>
  <c r="L22" i="64"/>
  <c r="N22" i="64" s="1"/>
  <c r="E22" i="64" s="1"/>
  <c r="L37" i="64"/>
  <c r="N37" i="64" s="1"/>
  <c r="E37" i="64" s="1"/>
  <c r="L38" i="64"/>
  <c r="N38" i="64" s="1"/>
  <c r="E38" i="64" s="1"/>
  <c r="L12" i="64"/>
  <c r="N12" i="64" s="1"/>
  <c r="E12" i="64" s="1"/>
  <c r="L15" i="64"/>
  <c r="N15" i="64" s="1"/>
  <c r="E15" i="64" s="1"/>
  <c r="L31" i="64"/>
  <c r="N31" i="64" s="1"/>
  <c r="E31" i="64" s="1"/>
  <c r="L47" i="64"/>
  <c r="N47" i="64" s="1"/>
  <c r="E47" i="64" s="1"/>
  <c r="L11" i="64"/>
  <c r="N11" i="64" s="1"/>
  <c r="E11" i="64" s="1"/>
  <c r="L52" i="64"/>
  <c r="N52" i="64" s="1"/>
  <c r="E52" i="64" s="1"/>
  <c r="L56" i="64"/>
  <c r="N56" i="64" s="1"/>
  <c r="E56" i="64" s="1"/>
  <c r="L62" i="64"/>
  <c r="N62" i="64" s="1"/>
  <c r="E62" i="64" s="1"/>
  <c r="L28" i="64"/>
  <c r="N28" i="64" s="1"/>
  <c r="E28" i="64" s="1"/>
  <c r="L44" i="64"/>
  <c r="N44" i="64" s="1"/>
  <c r="E44" i="64" s="1"/>
  <c r="L13" i="64"/>
  <c r="N13" i="64" s="1"/>
  <c r="E13" i="64" s="1"/>
  <c r="L14" i="64"/>
  <c r="N14" i="64" s="1"/>
  <c r="E14" i="64" s="1"/>
  <c r="L27" i="64"/>
  <c r="N27" i="64" s="1"/>
  <c r="E27" i="64" s="1"/>
  <c r="L29" i="64"/>
  <c r="N29" i="64" s="1"/>
  <c r="E29" i="64" s="1"/>
  <c r="L30" i="64"/>
  <c r="N30" i="64" s="1"/>
  <c r="E30" i="64" s="1"/>
  <c r="L43" i="64"/>
  <c r="N43" i="64" s="1"/>
  <c r="E43" i="64" s="1"/>
  <c r="L45" i="64"/>
  <c r="N45" i="64" s="1"/>
  <c r="E45" i="64" s="1"/>
  <c r="L46" i="64"/>
  <c r="N46" i="64" s="1"/>
  <c r="E46" i="64" s="1"/>
  <c r="L51" i="64"/>
  <c r="N51" i="64" s="1"/>
  <c r="E51" i="64" s="1"/>
  <c r="L53" i="64"/>
  <c r="N53" i="64" s="1"/>
  <c r="E53" i="64" s="1"/>
  <c r="L55" i="64"/>
  <c r="N55" i="64" s="1"/>
  <c r="E55" i="64" s="1"/>
  <c r="L36" i="64"/>
  <c r="N36" i="64" s="1"/>
  <c r="E36" i="64" s="1"/>
  <c r="L39" i="64"/>
  <c r="N39" i="64" s="1"/>
  <c r="E39" i="64" s="1"/>
  <c r="L54" i="64"/>
  <c r="N54" i="64" s="1"/>
  <c r="E54" i="64" s="1"/>
  <c r="L20" i="64"/>
  <c r="N20" i="64" s="1"/>
  <c r="E20" i="64" s="1"/>
  <c r="L23" i="64"/>
  <c r="N23" i="64" s="1"/>
  <c r="E23" i="64" s="1"/>
  <c r="L60" i="64"/>
  <c r="N60" i="64" s="1"/>
  <c r="E60" i="64" s="1"/>
  <c r="L49" i="64"/>
  <c r="N49" i="64" s="1"/>
  <c r="E49" i="64" s="1"/>
  <c r="L34" i="64"/>
  <c r="N34" i="64" s="1"/>
  <c r="E34" i="64" s="1"/>
  <c r="L26" i="64"/>
  <c r="N26" i="64" s="1"/>
  <c r="E26" i="64" s="1"/>
  <c r="L57" i="64"/>
  <c r="N57" i="64" s="1"/>
  <c r="E57" i="64" s="1"/>
  <c r="L40" i="64"/>
  <c r="N40" i="64" s="1"/>
  <c r="E40" i="64" s="1"/>
  <c r="L42" i="64"/>
  <c r="N42" i="64" s="1"/>
  <c r="E42" i="64" s="1"/>
  <c r="L59" i="64"/>
  <c r="N59" i="64" s="1"/>
  <c r="E59" i="64" s="1"/>
  <c r="L48" i="64"/>
  <c r="N48" i="64" s="1"/>
  <c r="E48" i="64" s="1"/>
  <c r="L58" i="64"/>
  <c r="N58" i="64" s="1"/>
  <c r="E58" i="64" s="1"/>
  <c r="L35" i="64"/>
  <c r="N35" i="64" s="1"/>
  <c r="E35" i="64" s="1"/>
  <c r="L17" i="64"/>
  <c r="N17" i="64" s="1"/>
  <c r="E17" i="64" s="1"/>
  <c r="L25" i="64"/>
  <c r="N25" i="64" s="1"/>
  <c r="E25" i="64" s="1"/>
  <c r="L50" i="64"/>
  <c r="N50" i="64" s="1"/>
  <c r="E50" i="64" s="1"/>
  <c r="L19" i="64"/>
  <c r="N19" i="64" s="1"/>
  <c r="E19" i="64" s="1"/>
  <c r="L61" i="64"/>
  <c r="N61" i="64" s="1"/>
  <c r="E61" i="64" s="1"/>
  <c r="L18" i="64"/>
  <c r="N18" i="64" s="1"/>
  <c r="E18" i="64" s="1"/>
  <c r="L24" i="64"/>
  <c r="N24" i="64" s="1"/>
  <c r="E24" i="64" s="1"/>
  <c r="L16" i="64"/>
  <c r="N16" i="64" s="1"/>
  <c r="E16" i="64" s="1"/>
  <c r="L33" i="64"/>
  <c r="N33" i="64" s="1"/>
  <c r="E33" i="64" s="1"/>
  <c r="L41" i="64"/>
  <c r="N41" i="64" s="1"/>
  <c r="E41" i="64" s="1"/>
  <c r="L35" i="63"/>
  <c r="M32" i="63"/>
  <c r="M25" i="63"/>
  <c r="M13" i="63"/>
  <c r="M21" i="63"/>
  <c r="M38" i="63"/>
  <c r="M14" i="63"/>
  <c r="M57" i="63"/>
  <c r="M36" i="63"/>
  <c r="M31" i="63"/>
  <c r="M12" i="63"/>
  <c r="L51" i="63"/>
  <c r="M48" i="63"/>
  <c r="M41" i="63"/>
  <c r="M20" i="63"/>
  <c r="M39" i="63"/>
  <c r="L25" i="63"/>
  <c r="M49" i="63"/>
  <c r="L17" i="63"/>
  <c r="L58" i="63"/>
  <c r="L49" i="63"/>
  <c r="L33" i="63"/>
  <c r="M55" i="63"/>
  <c r="L41" i="63"/>
  <c r="N41" i="63" s="1"/>
  <c r="E41" i="63" s="1"/>
  <c r="M23" i="63"/>
  <c r="I7" i="63"/>
  <c r="M10" i="63"/>
  <c r="M56" i="63"/>
  <c r="L48" i="63"/>
  <c r="N48" i="63" s="1"/>
  <c r="E48" i="63" s="1"/>
  <c r="L42" i="63"/>
  <c r="L32" i="63"/>
  <c r="N32" i="63" s="1"/>
  <c r="E32" i="63" s="1"/>
  <c r="I6" i="63"/>
  <c r="L10" i="63"/>
  <c r="N10" i="63" s="1"/>
  <c r="L18" i="63"/>
  <c r="L56" i="63"/>
  <c r="N56" i="63" s="1"/>
  <c r="E56" i="63" s="1"/>
  <c r="L50" i="63"/>
  <c r="L40" i="63"/>
  <c r="L16" i="63"/>
  <c r="L11" i="63"/>
  <c r="B6" i="62"/>
  <c r="B7" i="62"/>
  <c r="E10" i="62"/>
  <c r="G10" i="62"/>
  <c r="H10" i="62"/>
  <c r="I10" i="62"/>
  <c r="J10" i="62" s="1"/>
  <c r="K10" i="62" s="1"/>
  <c r="I7" i="62" s="1"/>
  <c r="M59" i="62" s="1"/>
  <c r="M10" i="62"/>
  <c r="G11" i="62"/>
  <c r="H11" i="62"/>
  <c r="I11" i="62" s="1"/>
  <c r="J11" i="62" s="1"/>
  <c r="K11" i="62" s="1"/>
  <c r="G12" i="62"/>
  <c r="H12" i="62"/>
  <c r="I12" i="62" s="1"/>
  <c r="J12" i="62" s="1"/>
  <c r="K12" i="62" s="1"/>
  <c r="M12" i="62" s="1"/>
  <c r="G13" i="62"/>
  <c r="H13" i="62"/>
  <c r="I13" i="62"/>
  <c r="J13" i="62"/>
  <c r="K13" i="62"/>
  <c r="G14" i="62"/>
  <c r="H14" i="62"/>
  <c r="I14" i="62"/>
  <c r="J14" i="62" s="1"/>
  <c r="K14" i="62" s="1"/>
  <c r="M14" i="62" s="1"/>
  <c r="G15" i="62"/>
  <c r="H15" i="62"/>
  <c r="I15" i="62"/>
  <c r="J15" i="62" s="1"/>
  <c r="K15" i="62" s="1"/>
  <c r="M15" i="62" s="1"/>
  <c r="G16" i="62"/>
  <c r="H16" i="62"/>
  <c r="I16" i="62"/>
  <c r="J16" i="62"/>
  <c r="K16" i="62"/>
  <c r="M16" i="62" s="1"/>
  <c r="G17" i="62"/>
  <c r="H17" i="62"/>
  <c r="I17" i="62"/>
  <c r="J17" i="62"/>
  <c r="K17" i="62" s="1"/>
  <c r="G18" i="62"/>
  <c r="H18" i="62"/>
  <c r="I18" i="62" s="1"/>
  <c r="J18" i="62" s="1"/>
  <c r="K18" i="62" s="1"/>
  <c r="M18" i="62" s="1"/>
  <c r="G19" i="62"/>
  <c r="H19" i="62"/>
  <c r="I19" i="62" s="1"/>
  <c r="J19" i="62" s="1"/>
  <c r="K19" i="62" s="1"/>
  <c r="M19" i="62" s="1"/>
  <c r="G20" i="62"/>
  <c r="H20" i="62"/>
  <c r="I20" i="62" s="1"/>
  <c r="J20" i="62" s="1"/>
  <c r="K20" i="62"/>
  <c r="M20" i="62"/>
  <c r="G21" i="62"/>
  <c r="H21" i="62"/>
  <c r="I21" i="62"/>
  <c r="J21" i="62"/>
  <c r="K21" i="62"/>
  <c r="M21" i="62" s="1"/>
  <c r="G22" i="62"/>
  <c r="H22" i="62"/>
  <c r="I22" i="62"/>
  <c r="J22" i="62"/>
  <c r="K22" i="62"/>
  <c r="M22" i="62" s="1"/>
  <c r="G23" i="62"/>
  <c r="H23" i="62"/>
  <c r="I23" i="62"/>
  <c r="J23" i="62"/>
  <c r="K23" i="62"/>
  <c r="M23" i="62" s="1"/>
  <c r="G24" i="62"/>
  <c r="H24" i="62"/>
  <c r="I24" i="62" s="1"/>
  <c r="J24" i="62" s="1"/>
  <c r="K24" i="62" s="1"/>
  <c r="M24" i="62" s="1"/>
  <c r="G25" i="62"/>
  <c r="H25" i="62"/>
  <c r="I25" i="62"/>
  <c r="J25" i="62" s="1"/>
  <c r="K25" i="62" s="1"/>
  <c r="M25" i="62" s="1"/>
  <c r="G26" i="62"/>
  <c r="H26" i="62"/>
  <c r="I26" i="62"/>
  <c r="J26" i="62" s="1"/>
  <c r="K26" i="62" s="1"/>
  <c r="M26" i="62"/>
  <c r="G27" i="62"/>
  <c r="H27" i="62"/>
  <c r="I27" i="62" s="1"/>
  <c r="J27" i="62" s="1"/>
  <c r="K27" i="62" s="1"/>
  <c r="G28" i="62"/>
  <c r="H28" i="62"/>
  <c r="I28" i="62" s="1"/>
  <c r="J28" i="62" s="1"/>
  <c r="K28" i="62" s="1"/>
  <c r="M28" i="62" s="1"/>
  <c r="G29" i="62"/>
  <c r="H29" i="62"/>
  <c r="I29" i="62"/>
  <c r="J29" i="62"/>
  <c r="K29" i="62"/>
  <c r="G30" i="62"/>
  <c r="H30" i="62"/>
  <c r="I30" i="62"/>
  <c r="J30" i="62" s="1"/>
  <c r="K30" i="62" s="1"/>
  <c r="M30" i="62" s="1"/>
  <c r="G31" i="62"/>
  <c r="H31" i="62"/>
  <c r="I31" i="62"/>
  <c r="J31" i="62" s="1"/>
  <c r="K31" i="62" s="1"/>
  <c r="M31" i="62" s="1"/>
  <c r="G32" i="62"/>
  <c r="H32" i="62"/>
  <c r="I32" i="62"/>
  <c r="J32" i="62"/>
  <c r="K32" i="62"/>
  <c r="M32" i="62" s="1"/>
  <c r="G33" i="62"/>
  <c r="H33" i="62"/>
  <c r="I33" i="62"/>
  <c r="J33" i="62"/>
  <c r="K33" i="62" s="1"/>
  <c r="G34" i="62"/>
  <c r="H34" i="62"/>
  <c r="I34" i="62" s="1"/>
  <c r="J34" i="62" s="1"/>
  <c r="K34" i="62" s="1"/>
  <c r="M34" i="62" s="1"/>
  <c r="G35" i="62"/>
  <c r="H35" i="62"/>
  <c r="I35" i="62" s="1"/>
  <c r="J35" i="62" s="1"/>
  <c r="K35" i="62" s="1"/>
  <c r="M35" i="62" s="1"/>
  <c r="G36" i="62"/>
  <c r="H36" i="62"/>
  <c r="I36" i="62" s="1"/>
  <c r="J36" i="62" s="1"/>
  <c r="K36" i="62"/>
  <c r="M36" i="62"/>
  <c r="G37" i="62"/>
  <c r="H37" i="62"/>
  <c r="I37" i="62"/>
  <c r="J37" i="62"/>
  <c r="K37" i="62"/>
  <c r="M37" i="62" s="1"/>
  <c r="G38" i="62"/>
  <c r="H38" i="62"/>
  <c r="I38" i="62"/>
  <c r="J38" i="62"/>
  <c r="K38" i="62"/>
  <c r="M38" i="62" s="1"/>
  <c r="G39" i="62"/>
  <c r="H39" i="62"/>
  <c r="I39" i="62"/>
  <c r="J39" i="62"/>
  <c r="K39" i="62"/>
  <c r="M39" i="62" s="1"/>
  <c r="G40" i="62"/>
  <c r="H40" i="62"/>
  <c r="I40" i="62" s="1"/>
  <c r="J40" i="62" s="1"/>
  <c r="K40" i="62" s="1"/>
  <c r="M40" i="62" s="1"/>
  <c r="G41" i="62"/>
  <c r="H41" i="62"/>
  <c r="I41" i="62"/>
  <c r="J41" i="62" s="1"/>
  <c r="K41" i="62" s="1"/>
  <c r="M41" i="62" s="1"/>
  <c r="G42" i="62"/>
  <c r="H42" i="62"/>
  <c r="I42" i="62"/>
  <c r="J42" i="62" s="1"/>
  <c r="K42" i="62" s="1"/>
  <c r="M42" i="62"/>
  <c r="G43" i="62"/>
  <c r="H43" i="62"/>
  <c r="I43" i="62" s="1"/>
  <c r="J43" i="62" s="1"/>
  <c r="K43" i="62" s="1"/>
  <c r="G44" i="62"/>
  <c r="H44" i="62"/>
  <c r="I44" i="62" s="1"/>
  <c r="J44" i="62" s="1"/>
  <c r="K44" i="62" s="1"/>
  <c r="M44" i="62" s="1"/>
  <c r="G45" i="62"/>
  <c r="H45" i="62"/>
  <c r="I45" i="62"/>
  <c r="J45" i="62"/>
  <c r="K45" i="62"/>
  <c r="G46" i="62"/>
  <c r="H46" i="62"/>
  <c r="I46" i="62"/>
  <c r="J46" i="62" s="1"/>
  <c r="K46" i="62" s="1"/>
  <c r="M46" i="62" s="1"/>
  <c r="G47" i="62"/>
  <c r="H47" i="62"/>
  <c r="I47" i="62"/>
  <c r="J47" i="62" s="1"/>
  <c r="K47" i="62" s="1"/>
  <c r="M47" i="62" s="1"/>
  <c r="G48" i="62"/>
  <c r="H48" i="62"/>
  <c r="I48" i="62"/>
  <c r="J48" i="62"/>
  <c r="K48" i="62"/>
  <c r="M48" i="62" s="1"/>
  <c r="G49" i="62"/>
  <c r="H49" i="62"/>
  <c r="I49" i="62"/>
  <c r="J49" i="62"/>
  <c r="K49" i="62" s="1"/>
  <c r="G50" i="62"/>
  <c r="H50" i="62"/>
  <c r="I50" i="62" s="1"/>
  <c r="J50" i="62" s="1"/>
  <c r="K50" i="62" s="1"/>
  <c r="M50" i="62" s="1"/>
  <c r="G51" i="62"/>
  <c r="H51" i="62"/>
  <c r="I51" i="62" s="1"/>
  <c r="J51" i="62" s="1"/>
  <c r="K51" i="62" s="1"/>
  <c r="M51" i="62" s="1"/>
  <c r="G52" i="62"/>
  <c r="H52" i="62"/>
  <c r="I52" i="62" s="1"/>
  <c r="J52" i="62" s="1"/>
  <c r="K52" i="62"/>
  <c r="M52" i="62"/>
  <c r="G53" i="62"/>
  <c r="H53" i="62"/>
  <c r="I53" i="62"/>
  <c r="J53" i="62"/>
  <c r="K53" i="62"/>
  <c r="M53" i="62" s="1"/>
  <c r="G54" i="62"/>
  <c r="H54" i="62"/>
  <c r="I54" i="62"/>
  <c r="J54" i="62"/>
  <c r="K54" i="62"/>
  <c r="M54" i="62" s="1"/>
  <c r="G55" i="62"/>
  <c r="H55" i="62"/>
  <c r="I55" i="62"/>
  <c r="J55" i="62"/>
  <c r="K55" i="62"/>
  <c r="M55" i="62" s="1"/>
  <c r="G56" i="62"/>
  <c r="H56" i="62"/>
  <c r="I56" i="62" s="1"/>
  <c r="J56" i="62" s="1"/>
  <c r="K56" i="62" s="1"/>
  <c r="M56" i="62" s="1"/>
  <c r="G57" i="62"/>
  <c r="H57" i="62"/>
  <c r="I57" i="62"/>
  <c r="J57" i="62" s="1"/>
  <c r="K57" i="62" s="1"/>
  <c r="M57" i="62" s="1"/>
  <c r="G58" i="62"/>
  <c r="H58" i="62"/>
  <c r="I58" i="62"/>
  <c r="J58" i="62" s="1"/>
  <c r="K58" i="62" s="1"/>
  <c r="M58" i="62"/>
  <c r="G59" i="62"/>
  <c r="H59" i="62"/>
  <c r="I59" i="62" s="1"/>
  <c r="J59" i="62" s="1"/>
  <c r="K59" i="62" s="1"/>
  <c r="G60" i="62"/>
  <c r="H60" i="62"/>
  <c r="I60" i="62" s="1"/>
  <c r="J60" i="62" s="1"/>
  <c r="K60" i="62" s="1"/>
  <c r="M60" i="62" s="1"/>
  <c r="G61" i="62"/>
  <c r="H61" i="62"/>
  <c r="I61" i="62"/>
  <c r="J61" i="62"/>
  <c r="K61" i="62"/>
  <c r="G62" i="62"/>
  <c r="H62" i="62"/>
  <c r="I62" i="62"/>
  <c r="J62" i="62" s="1"/>
  <c r="K62" i="62" s="1"/>
  <c r="M62" i="62" s="1"/>
  <c r="N42" i="63" l="1"/>
  <c r="E42" i="63" s="1"/>
  <c r="N18" i="63"/>
  <c r="E18" i="63" s="1"/>
  <c r="N33" i="63"/>
  <c r="E33" i="63" s="1"/>
  <c r="N25" i="63"/>
  <c r="E25" i="63" s="1"/>
  <c r="N49" i="63"/>
  <c r="E49" i="63" s="1"/>
  <c r="N35" i="63"/>
  <c r="E35" i="63" s="1"/>
  <c r="L13" i="63"/>
  <c r="N13" i="63" s="1"/>
  <c r="E13" i="63" s="1"/>
  <c r="L14" i="63"/>
  <c r="N14" i="63" s="1"/>
  <c r="E14" i="63" s="1"/>
  <c r="L21" i="63"/>
  <c r="N21" i="63" s="1"/>
  <c r="E21" i="63" s="1"/>
  <c r="L22" i="63"/>
  <c r="L37" i="63"/>
  <c r="L38" i="63"/>
  <c r="N38" i="63" s="1"/>
  <c r="E38" i="63" s="1"/>
  <c r="L53" i="63"/>
  <c r="L54" i="63"/>
  <c r="N54" i="63" s="1"/>
  <c r="E54" i="63" s="1"/>
  <c r="L31" i="63"/>
  <c r="N31" i="63" s="1"/>
  <c r="E31" i="63" s="1"/>
  <c r="L44" i="63"/>
  <c r="N44" i="63" s="1"/>
  <c r="E44" i="63" s="1"/>
  <c r="L27" i="63"/>
  <c r="N27" i="63" s="1"/>
  <c r="E27" i="63" s="1"/>
  <c r="L29" i="63"/>
  <c r="L43" i="63"/>
  <c r="L45" i="63"/>
  <c r="N45" i="63" s="1"/>
  <c r="E45" i="63" s="1"/>
  <c r="L62" i="63"/>
  <c r="L15" i="63"/>
  <c r="L20" i="63"/>
  <c r="N20" i="63" s="1"/>
  <c r="E20" i="63" s="1"/>
  <c r="L36" i="63"/>
  <c r="N36" i="63" s="1"/>
  <c r="E36" i="63" s="1"/>
  <c r="L28" i="63"/>
  <c r="N28" i="63" s="1"/>
  <c r="E28" i="63" s="1"/>
  <c r="L47" i="63"/>
  <c r="L60" i="63"/>
  <c r="L30" i="63"/>
  <c r="L46" i="63"/>
  <c r="N46" i="63" s="1"/>
  <c r="E46" i="63" s="1"/>
  <c r="L59" i="63"/>
  <c r="N59" i="63" s="1"/>
  <c r="E59" i="63" s="1"/>
  <c r="L61" i="63"/>
  <c r="N61" i="63" s="1"/>
  <c r="E61" i="63" s="1"/>
  <c r="L12" i="63"/>
  <c r="N12" i="63" s="1"/>
  <c r="E12" i="63" s="1"/>
  <c r="L23" i="63"/>
  <c r="N23" i="63" s="1"/>
  <c r="E23" i="63" s="1"/>
  <c r="L39" i="63"/>
  <c r="N39" i="63" s="1"/>
  <c r="E39" i="63" s="1"/>
  <c r="L52" i="63"/>
  <c r="N52" i="63" s="1"/>
  <c r="E52" i="63" s="1"/>
  <c r="L55" i="63"/>
  <c r="N55" i="63" s="1"/>
  <c r="E55" i="63" s="1"/>
  <c r="M11" i="63"/>
  <c r="N11" i="63" s="1"/>
  <c r="E11" i="63" s="1"/>
  <c r="M34" i="63"/>
  <c r="M50" i="63"/>
  <c r="N50" i="63" s="1"/>
  <c r="E50" i="63" s="1"/>
  <c r="M60" i="63"/>
  <c r="M29" i="63"/>
  <c r="M45" i="63"/>
  <c r="M42" i="63"/>
  <c r="M58" i="63"/>
  <c r="N58" i="63" s="1"/>
  <c r="E58" i="63" s="1"/>
  <c r="M28" i="63"/>
  <c r="M44" i="63"/>
  <c r="M27" i="63"/>
  <c r="M30" i="63"/>
  <c r="M43" i="63"/>
  <c r="M46" i="63"/>
  <c r="M59" i="63"/>
  <c r="M61" i="63"/>
  <c r="M62" i="63"/>
  <c r="M26" i="63"/>
  <c r="M16" i="63"/>
  <c r="N16" i="63" s="1"/>
  <c r="E16" i="63" s="1"/>
  <c r="L57" i="63"/>
  <c r="N57" i="63" s="1"/>
  <c r="E57" i="63" s="1"/>
  <c r="M51" i="63"/>
  <c r="N51" i="63" s="1"/>
  <c r="E51" i="63" s="1"/>
  <c r="M47" i="63"/>
  <c r="M54" i="63"/>
  <c r="L24" i="63"/>
  <c r="M18" i="63"/>
  <c r="M33" i="63"/>
  <c r="M24" i="63"/>
  <c r="L19" i="63"/>
  <c r="N19" i="63" s="1"/>
  <c r="E19" i="63" s="1"/>
  <c r="M53" i="63"/>
  <c r="M52" i="63"/>
  <c r="M35" i="63"/>
  <c r="L34" i="63"/>
  <c r="L26" i="63"/>
  <c r="M15" i="63"/>
  <c r="M40" i="63"/>
  <c r="N40" i="63" s="1"/>
  <c r="E40" i="63" s="1"/>
  <c r="M17" i="63"/>
  <c r="N17" i="63" s="1"/>
  <c r="E17" i="63" s="1"/>
  <c r="M22" i="63"/>
  <c r="M19" i="63"/>
  <c r="M37" i="63"/>
  <c r="L40" i="62"/>
  <c r="N40" i="62" s="1"/>
  <c r="E40" i="62" s="1"/>
  <c r="L28" i="62"/>
  <c r="N28" i="62" s="1"/>
  <c r="E28" i="62" s="1"/>
  <c r="L12" i="62"/>
  <c r="N12" i="62" s="1"/>
  <c r="E12" i="62" s="1"/>
  <c r="L34" i="62"/>
  <c r="N34" i="62" s="1"/>
  <c r="E34" i="62" s="1"/>
  <c r="L56" i="62"/>
  <c r="N56" i="62" s="1"/>
  <c r="E56" i="62" s="1"/>
  <c r="L44" i="62"/>
  <c r="N44" i="62" s="1"/>
  <c r="E44" i="62" s="1"/>
  <c r="L25" i="62"/>
  <c r="N25" i="62" s="1"/>
  <c r="E25" i="62" s="1"/>
  <c r="M61" i="62"/>
  <c r="M45" i="62"/>
  <c r="M43" i="62"/>
  <c r="M29" i="62"/>
  <c r="M27" i="62"/>
  <c r="M17" i="62"/>
  <c r="M13" i="62"/>
  <c r="M11" i="62"/>
  <c r="L58" i="62"/>
  <c r="N58" i="62" s="1"/>
  <c r="E58" i="62" s="1"/>
  <c r="L26" i="62"/>
  <c r="N26" i="62" s="1"/>
  <c r="E26" i="62" s="1"/>
  <c r="L49" i="62"/>
  <c r="N49" i="62" s="1"/>
  <c r="E49" i="62" s="1"/>
  <c r="L33" i="62"/>
  <c r="N33" i="62" s="1"/>
  <c r="E33" i="62" s="1"/>
  <c r="L17" i="62"/>
  <c r="N17" i="62" s="1"/>
  <c r="E17" i="62" s="1"/>
  <c r="M49" i="62"/>
  <c r="M33" i="62"/>
  <c r="L48" i="62"/>
  <c r="N48" i="62" s="1"/>
  <c r="E48" i="62" s="1"/>
  <c r="L42" i="62"/>
  <c r="N42" i="62" s="1"/>
  <c r="E42" i="62" s="1"/>
  <c r="L32" i="62"/>
  <c r="N32" i="62" s="1"/>
  <c r="E32" i="62" s="1"/>
  <c r="L16" i="62"/>
  <c r="N16" i="62" s="1"/>
  <c r="E16" i="62" s="1"/>
  <c r="I6" i="62"/>
  <c r="L60" i="62" s="1"/>
  <c r="N60" i="62" s="1"/>
  <c r="E60" i="62" s="1"/>
  <c r="B6" i="61"/>
  <c r="B7" i="61"/>
  <c r="E10" i="61"/>
  <c r="G10" i="61"/>
  <c r="H10" i="61"/>
  <c r="I10" i="61"/>
  <c r="J10" i="61" s="1"/>
  <c r="K10" i="61" s="1"/>
  <c r="G11" i="61"/>
  <c r="H11" i="61"/>
  <c r="I11" i="61" s="1"/>
  <c r="J11" i="61" s="1"/>
  <c r="K11" i="61" s="1"/>
  <c r="G12" i="61"/>
  <c r="H12" i="61"/>
  <c r="I12" i="61"/>
  <c r="J12" i="61" s="1"/>
  <c r="K12" i="61" s="1"/>
  <c r="G13" i="61"/>
  <c r="H13" i="61"/>
  <c r="I13" i="61" s="1"/>
  <c r="J13" i="61" s="1"/>
  <c r="K13" i="61" s="1"/>
  <c r="G14" i="61"/>
  <c r="H14" i="61"/>
  <c r="I14" i="61" s="1"/>
  <c r="J14" i="61" s="1"/>
  <c r="K14" i="61" s="1"/>
  <c r="G15" i="61"/>
  <c r="H15" i="61"/>
  <c r="I15" i="61"/>
  <c r="J15" i="61"/>
  <c r="K15" i="61"/>
  <c r="G16" i="61"/>
  <c r="H16" i="61"/>
  <c r="I16" i="61"/>
  <c r="J16" i="61"/>
  <c r="K16" i="61"/>
  <c r="G17" i="61"/>
  <c r="H17" i="61"/>
  <c r="I17" i="61" s="1"/>
  <c r="J17" i="61" s="1"/>
  <c r="K17" i="61" s="1"/>
  <c r="G18" i="61"/>
  <c r="H18" i="61"/>
  <c r="I18" i="61"/>
  <c r="J18" i="61" s="1"/>
  <c r="K18" i="61" s="1"/>
  <c r="G19" i="61"/>
  <c r="H19" i="61"/>
  <c r="I19" i="61" s="1"/>
  <c r="J19" i="61" s="1"/>
  <c r="K19" i="61" s="1"/>
  <c r="G20" i="61"/>
  <c r="H20" i="61"/>
  <c r="I20" i="61"/>
  <c r="J20" i="61" s="1"/>
  <c r="K20" i="61" s="1"/>
  <c r="G21" i="61"/>
  <c r="H21" i="61"/>
  <c r="I21" i="61" s="1"/>
  <c r="J21" i="61" s="1"/>
  <c r="K21" i="61" s="1"/>
  <c r="G22" i="61"/>
  <c r="H22" i="61"/>
  <c r="I22" i="61" s="1"/>
  <c r="J22" i="61" s="1"/>
  <c r="K22" i="61"/>
  <c r="G23" i="61"/>
  <c r="H23" i="61"/>
  <c r="I23" i="61"/>
  <c r="J23" i="61"/>
  <c r="K23" i="61"/>
  <c r="G24" i="61"/>
  <c r="H24" i="61"/>
  <c r="I24" i="61"/>
  <c r="J24" i="61"/>
  <c r="K24" i="61"/>
  <c r="G25" i="61"/>
  <c r="H25" i="61"/>
  <c r="I25" i="61"/>
  <c r="J25" i="61" s="1"/>
  <c r="K25" i="61" s="1"/>
  <c r="G26" i="61"/>
  <c r="H26" i="61"/>
  <c r="I26" i="61"/>
  <c r="J26" i="61" s="1"/>
  <c r="K26" i="61" s="1"/>
  <c r="G27" i="61"/>
  <c r="H27" i="61"/>
  <c r="I27" i="61" s="1"/>
  <c r="J27" i="61"/>
  <c r="K27" i="61"/>
  <c r="G28" i="61"/>
  <c r="H28" i="61"/>
  <c r="I28" i="61"/>
  <c r="J28" i="61" s="1"/>
  <c r="K28" i="61" s="1"/>
  <c r="G29" i="61"/>
  <c r="H29" i="61"/>
  <c r="I29" i="61"/>
  <c r="J29" i="61" s="1"/>
  <c r="K29" i="61" s="1"/>
  <c r="G30" i="61"/>
  <c r="H30" i="61"/>
  <c r="I30" i="61" s="1"/>
  <c r="J30" i="61" s="1"/>
  <c r="K30" i="61"/>
  <c r="G31" i="61"/>
  <c r="H31" i="61"/>
  <c r="I31" i="61"/>
  <c r="J31" i="61"/>
  <c r="K31" i="61"/>
  <c r="G32" i="61"/>
  <c r="H32" i="61"/>
  <c r="I32" i="61"/>
  <c r="J32" i="61"/>
  <c r="K32" i="61"/>
  <c r="G33" i="61"/>
  <c r="H33" i="61"/>
  <c r="I33" i="61"/>
  <c r="J33" i="61"/>
  <c r="K33" i="61" s="1"/>
  <c r="G34" i="61"/>
  <c r="H34" i="61"/>
  <c r="I34" i="61"/>
  <c r="J34" i="61" s="1"/>
  <c r="K34" i="61" s="1"/>
  <c r="G35" i="61"/>
  <c r="H35" i="61"/>
  <c r="I35" i="61" s="1"/>
  <c r="J35" i="61" s="1"/>
  <c r="K35" i="61" s="1"/>
  <c r="G36" i="61"/>
  <c r="H36" i="61"/>
  <c r="I36" i="61"/>
  <c r="J36" i="61"/>
  <c r="K36" i="61" s="1"/>
  <c r="G37" i="61"/>
  <c r="H37" i="61"/>
  <c r="I37" i="61"/>
  <c r="J37" i="61" s="1"/>
  <c r="K37" i="61" s="1"/>
  <c r="G38" i="61"/>
  <c r="H38" i="61"/>
  <c r="I38" i="61" s="1"/>
  <c r="J38" i="61" s="1"/>
  <c r="K38" i="61" s="1"/>
  <c r="G39" i="61"/>
  <c r="H39" i="61"/>
  <c r="I39" i="61"/>
  <c r="J39" i="61"/>
  <c r="K39" i="61" s="1"/>
  <c r="G40" i="61"/>
  <c r="H40" i="61"/>
  <c r="I40" i="61"/>
  <c r="J40" i="61"/>
  <c r="K40" i="61" s="1"/>
  <c r="G41" i="61"/>
  <c r="H41" i="61"/>
  <c r="I41" i="61" s="1"/>
  <c r="J41" i="61" s="1"/>
  <c r="K41" i="61" s="1"/>
  <c r="G42" i="61"/>
  <c r="H42" i="61"/>
  <c r="I42" i="61"/>
  <c r="J42" i="61" s="1"/>
  <c r="K42" i="61"/>
  <c r="G43" i="61"/>
  <c r="H43" i="61"/>
  <c r="I43" i="61" s="1"/>
  <c r="J43" i="61"/>
  <c r="K43" i="61"/>
  <c r="G44" i="61"/>
  <c r="H44" i="61"/>
  <c r="I44" i="61"/>
  <c r="J44" i="61" s="1"/>
  <c r="K44" i="61" s="1"/>
  <c r="G45" i="61"/>
  <c r="H45" i="61"/>
  <c r="I45" i="61"/>
  <c r="J45" i="61" s="1"/>
  <c r="K45" i="61" s="1"/>
  <c r="G46" i="61"/>
  <c r="H46" i="61"/>
  <c r="I46" i="61" s="1"/>
  <c r="J46" i="61" s="1"/>
  <c r="K46" i="61"/>
  <c r="G47" i="61"/>
  <c r="H47" i="61"/>
  <c r="I47" i="61"/>
  <c r="J47" i="61"/>
  <c r="K47" i="61"/>
  <c r="G48" i="61"/>
  <c r="H48" i="61"/>
  <c r="I48" i="61"/>
  <c r="J48" i="61"/>
  <c r="K48" i="61"/>
  <c r="G49" i="61"/>
  <c r="H49" i="61"/>
  <c r="I49" i="61"/>
  <c r="J49" i="61"/>
  <c r="K49" i="61" s="1"/>
  <c r="G50" i="61"/>
  <c r="H50" i="61"/>
  <c r="I50" i="61"/>
  <c r="J50" i="61" s="1"/>
  <c r="K50" i="61" s="1"/>
  <c r="G51" i="61"/>
  <c r="H51" i="61"/>
  <c r="I51" i="61" s="1"/>
  <c r="J51" i="61" s="1"/>
  <c r="K51" i="61" s="1"/>
  <c r="G52" i="61"/>
  <c r="H52" i="61"/>
  <c r="I52" i="61"/>
  <c r="J52" i="61"/>
  <c r="K52" i="61" s="1"/>
  <c r="G53" i="61"/>
  <c r="H53" i="61"/>
  <c r="I53" i="61"/>
  <c r="J53" i="61" s="1"/>
  <c r="K53" i="61" s="1"/>
  <c r="G54" i="61"/>
  <c r="H54" i="61"/>
  <c r="I54" i="61" s="1"/>
  <c r="J54" i="61" s="1"/>
  <c r="K54" i="61" s="1"/>
  <c r="G55" i="61"/>
  <c r="H55" i="61"/>
  <c r="I55" i="61"/>
  <c r="J55" i="61"/>
  <c r="K55" i="61" s="1"/>
  <c r="G56" i="61"/>
  <c r="H56" i="61"/>
  <c r="I56" i="61"/>
  <c r="J56" i="61"/>
  <c r="K56" i="61" s="1"/>
  <c r="G57" i="61"/>
  <c r="H57" i="61"/>
  <c r="I57" i="61" s="1"/>
  <c r="J57" i="61" s="1"/>
  <c r="K57" i="61" s="1"/>
  <c r="G58" i="61"/>
  <c r="H58" i="61"/>
  <c r="I58" i="61"/>
  <c r="J58" i="61" s="1"/>
  <c r="K58" i="61"/>
  <c r="G59" i="61"/>
  <c r="H59" i="61"/>
  <c r="I59" i="61" s="1"/>
  <c r="J59" i="61"/>
  <c r="K59" i="61"/>
  <c r="G60" i="61"/>
  <c r="H60" i="61"/>
  <c r="I60" i="61"/>
  <c r="J60" i="61"/>
  <c r="K60" i="61" s="1"/>
  <c r="G61" i="61"/>
  <c r="H61" i="61"/>
  <c r="I61" i="61" s="1"/>
  <c r="J61" i="61" s="1"/>
  <c r="K61" i="61" s="1"/>
  <c r="G62" i="61"/>
  <c r="H62" i="61"/>
  <c r="I62" i="61" s="1"/>
  <c r="J62" i="61"/>
  <c r="K62" i="61" s="1"/>
  <c r="N15" i="63" l="1"/>
  <c r="E15" i="63" s="1"/>
  <c r="N26" i="63"/>
  <c r="E26" i="63" s="1"/>
  <c r="N62" i="63"/>
  <c r="E62" i="63" s="1"/>
  <c r="N53" i="63"/>
  <c r="E53" i="63" s="1"/>
  <c r="N34" i="63"/>
  <c r="E34" i="63" s="1"/>
  <c r="N24" i="63"/>
  <c r="E24" i="63" s="1"/>
  <c r="N30" i="63"/>
  <c r="E30" i="63" s="1"/>
  <c r="N60" i="63"/>
  <c r="E60" i="63" s="1"/>
  <c r="N43" i="63"/>
  <c r="E43" i="63" s="1"/>
  <c r="N37" i="63"/>
  <c r="E37" i="63" s="1"/>
  <c r="N47" i="63"/>
  <c r="E47" i="63" s="1"/>
  <c r="N29" i="63"/>
  <c r="E29" i="63" s="1"/>
  <c r="N22" i="63"/>
  <c r="E22" i="63" s="1"/>
  <c r="L10" i="62"/>
  <c r="N10" i="62" s="1"/>
  <c r="L57" i="62"/>
  <c r="N57" i="62" s="1"/>
  <c r="E57" i="62" s="1"/>
  <c r="L41" i="62"/>
  <c r="N41" i="62" s="1"/>
  <c r="E41" i="62" s="1"/>
  <c r="L15" i="62"/>
  <c r="N15" i="62" s="1"/>
  <c r="E15" i="62" s="1"/>
  <c r="L31" i="62"/>
  <c r="N31" i="62" s="1"/>
  <c r="E31" i="62" s="1"/>
  <c r="L13" i="62"/>
  <c r="N13" i="62" s="1"/>
  <c r="E13" i="62" s="1"/>
  <c r="L14" i="62"/>
  <c r="N14" i="62" s="1"/>
  <c r="E14" i="62" s="1"/>
  <c r="L27" i="62"/>
  <c r="N27" i="62" s="1"/>
  <c r="E27" i="62" s="1"/>
  <c r="L29" i="62"/>
  <c r="N29" i="62" s="1"/>
  <c r="E29" i="62" s="1"/>
  <c r="L43" i="62"/>
  <c r="N43" i="62" s="1"/>
  <c r="E43" i="62" s="1"/>
  <c r="L46" i="62"/>
  <c r="N46" i="62" s="1"/>
  <c r="E46" i="62" s="1"/>
  <c r="L59" i="62"/>
  <c r="N59" i="62" s="1"/>
  <c r="E59" i="62" s="1"/>
  <c r="L61" i="62"/>
  <c r="N61" i="62" s="1"/>
  <c r="E61" i="62" s="1"/>
  <c r="L20" i="62"/>
  <c r="N20" i="62" s="1"/>
  <c r="E20" i="62" s="1"/>
  <c r="L23" i="62"/>
  <c r="N23" i="62" s="1"/>
  <c r="E23" i="62" s="1"/>
  <c r="L19" i="62"/>
  <c r="N19" i="62" s="1"/>
  <c r="E19" i="62" s="1"/>
  <c r="L47" i="62"/>
  <c r="N47" i="62" s="1"/>
  <c r="E47" i="62" s="1"/>
  <c r="L11" i="62"/>
  <c r="N11" i="62" s="1"/>
  <c r="E11" i="62" s="1"/>
  <c r="L30" i="62"/>
  <c r="N30" i="62" s="1"/>
  <c r="E30" i="62" s="1"/>
  <c r="L45" i="62"/>
  <c r="N45" i="62" s="1"/>
  <c r="E45" i="62" s="1"/>
  <c r="L62" i="62"/>
  <c r="N62" i="62" s="1"/>
  <c r="E62" i="62" s="1"/>
  <c r="L36" i="62"/>
  <c r="N36" i="62" s="1"/>
  <c r="E36" i="62" s="1"/>
  <c r="L39" i="62"/>
  <c r="N39" i="62" s="1"/>
  <c r="E39" i="62" s="1"/>
  <c r="L52" i="62"/>
  <c r="N52" i="62" s="1"/>
  <c r="E52" i="62" s="1"/>
  <c r="L55" i="62"/>
  <c r="N55" i="62" s="1"/>
  <c r="E55" i="62" s="1"/>
  <c r="L37" i="62"/>
  <c r="N37" i="62" s="1"/>
  <c r="E37" i="62" s="1"/>
  <c r="L22" i="62"/>
  <c r="N22" i="62" s="1"/>
  <c r="E22" i="62" s="1"/>
  <c r="L51" i="62"/>
  <c r="N51" i="62" s="1"/>
  <c r="E51" i="62" s="1"/>
  <c r="L21" i="62"/>
  <c r="N21" i="62" s="1"/>
  <c r="E21" i="62" s="1"/>
  <c r="L53" i="62"/>
  <c r="N53" i="62" s="1"/>
  <c r="E53" i="62" s="1"/>
  <c r="L54" i="62"/>
  <c r="N54" i="62" s="1"/>
  <c r="E54" i="62" s="1"/>
  <c r="L35" i="62"/>
  <c r="N35" i="62" s="1"/>
  <c r="E35" i="62" s="1"/>
  <c r="L38" i="62"/>
  <c r="N38" i="62" s="1"/>
  <c r="E38" i="62" s="1"/>
  <c r="L18" i="62"/>
  <c r="N18" i="62" s="1"/>
  <c r="E18" i="62" s="1"/>
  <c r="L24" i="62"/>
  <c r="N24" i="62" s="1"/>
  <c r="E24" i="62" s="1"/>
  <c r="L50" i="62"/>
  <c r="N50" i="62" s="1"/>
  <c r="E50" i="62" s="1"/>
  <c r="M30" i="61"/>
  <c r="M25" i="61"/>
  <c r="M21" i="61"/>
  <c r="M28" i="61"/>
  <c r="M17" i="61"/>
  <c r="M35" i="61"/>
  <c r="M57" i="61"/>
  <c r="M50" i="61"/>
  <c r="M52" i="61"/>
  <c r="M41" i="61"/>
  <c r="M58" i="61"/>
  <c r="M15" i="61"/>
  <c r="I7" i="61"/>
  <c r="M14" i="61" s="1"/>
  <c r="M18" i="61"/>
  <c r="I6" i="61"/>
  <c r="L22" i="61" s="1"/>
  <c r="M27" i="61"/>
  <c r="B6" i="60"/>
  <c r="B7" i="60"/>
  <c r="E10" i="60"/>
  <c r="G10" i="60"/>
  <c r="I6" i="60" s="1"/>
  <c r="H10" i="60"/>
  <c r="I10" i="60"/>
  <c r="J10" i="60" s="1"/>
  <c r="K10" i="60" s="1"/>
  <c r="G11" i="60"/>
  <c r="L11" i="60" s="1"/>
  <c r="H11" i="60"/>
  <c r="I11" i="60" s="1"/>
  <c r="J11" i="60" s="1"/>
  <c r="K11" i="60" s="1"/>
  <c r="G12" i="60"/>
  <c r="H12" i="60"/>
  <c r="I12" i="60" s="1"/>
  <c r="J12" i="60" s="1"/>
  <c r="K12" i="60" s="1"/>
  <c r="G13" i="60"/>
  <c r="H13" i="60"/>
  <c r="I13" i="60" s="1"/>
  <c r="J13" i="60" s="1"/>
  <c r="K13" i="60" s="1"/>
  <c r="G14" i="60"/>
  <c r="H14" i="60"/>
  <c r="I14" i="60" s="1"/>
  <c r="J14" i="60" s="1"/>
  <c r="K14" i="60" s="1"/>
  <c r="G15" i="60"/>
  <c r="H15" i="60"/>
  <c r="I15" i="60"/>
  <c r="J15" i="60"/>
  <c r="K15" i="60"/>
  <c r="G16" i="60"/>
  <c r="H16" i="60"/>
  <c r="I16" i="60"/>
  <c r="J16" i="60"/>
  <c r="K16" i="60"/>
  <c r="G17" i="60"/>
  <c r="H17" i="60"/>
  <c r="I17" i="60"/>
  <c r="J17" i="60"/>
  <c r="K17" i="60" s="1"/>
  <c r="G18" i="60"/>
  <c r="L18" i="60" s="1"/>
  <c r="H18" i="60"/>
  <c r="I18" i="60"/>
  <c r="J18" i="60" s="1"/>
  <c r="K18" i="60" s="1"/>
  <c r="G19" i="60"/>
  <c r="L19" i="60" s="1"/>
  <c r="H19" i="60"/>
  <c r="I19" i="60" s="1"/>
  <c r="J19" i="60" s="1"/>
  <c r="K19" i="60" s="1"/>
  <c r="G20" i="60"/>
  <c r="L20" i="60" s="1"/>
  <c r="H20" i="60"/>
  <c r="I20" i="60" s="1"/>
  <c r="J20" i="60" s="1"/>
  <c r="K20" i="60" s="1"/>
  <c r="G21" i="60"/>
  <c r="H21" i="60"/>
  <c r="I21" i="60" s="1"/>
  <c r="J21" i="60" s="1"/>
  <c r="K21" i="60" s="1"/>
  <c r="G22" i="60"/>
  <c r="H22" i="60"/>
  <c r="I22" i="60" s="1"/>
  <c r="J22" i="60" s="1"/>
  <c r="K22" i="60" s="1"/>
  <c r="G23" i="60"/>
  <c r="H23" i="60"/>
  <c r="I23" i="60"/>
  <c r="J23" i="60"/>
  <c r="K23" i="60"/>
  <c r="G24" i="60"/>
  <c r="H24" i="60"/>
  <c r="I24" i="60"/>
  <c r="J24" i="60"/>
  <c r="K24" i="60"/>
  <c r="G25" i="60"/>
  <c r="L25" i="60" s="1"/>
  <c r="H25" i="60"/>
  <c r="I25" i="60"/>
  <c r="J25" i="60"/>
  <c r="K25" i="60" s="1"/>
  <c r="G26" i="60"/>
  <c r="L26" i="60" s="1"/>
  <c r="H26" i="60"/>
  <c r="I26" i="60"/>
  <c r="J26" i="60" s="1"/>
  <c r="K26" i="60" s="1"/>
  <c r="G27" i="60"/>
  <c r="H27" i="60"/>
  <c r="I27" i="60" s="1"/>
  <c r="J27" i="60" s="1"/>
  <c r="K27" i="60" s="1"/>
  <c r="G28" i="60"/>
  <c r="L28" i="60" s="1"/>
  <c r="H28" i="60"/>
  <c r="I28" i="60" s="1"/>
  <c r="J28" i="60" s="1"/>
  <c r="K28" i="60" s="1"/>
  <c r="G29" i="60"/>
  <c r="H29" i="60"/>
  <c r="I29" i="60" s="1"/>
  <c r="J29" i="60" s="1"/>
  <c r="K29" i="60" s="1"/>
  <c r="G30" i="60"/>
  <c r="H30" i="60"/>
  <c r="I30" i="60" s="1"/>
  <c r="J30" i="60" s="1"/>
  <c r="K30" i="60" s="1"/>
  <c r="G31" i="60"/>
  <c r="H31" i="60"/>
  <c r="I31" i="60"/>
  <c r="J31" i="60"/>
  <c r="K31" i="60"/>
  <c r="G32" i="60"/>
  <c r="H32" i="60"/>
  <c r="I32" i="60"/>
  <c r="J32" i="60"/>
  <c r="K32" i="60"/>
  <c r="G33" i="60"/>
  <c r="L33" i="60" s="1"/>
  <c r="H33" i="60"/>
  <c r="I33" i="60"/>
  <c r="J33" i="60"/>
  <c r="K33" i="60" s="1"/>
  <c r="G34" i="60"/>
  <c r="L34" i="60" s="1"/>
  <c r="H34" i="60"/>
  <c r="I34" i="60"/>
  <c r="J34" i="60" s="1"/>
  <c r="K34" i="60" s="1"/>
  <c r="G35" i="60"/>
  <c r="L35" i="60" s="1"/>
  <c r="H35" i="60"/>
  <c r="I35" i="60" s="1"/>
  <c r="J35" i="60" s="1"/>
  <c r="K35" i="60" s="1"/>
  <c r="G36" i="60"/>
  <c r="L36" i="60" s="1"/>
  <c r="H36" i="60"/>
  <c r="I36" i="60" s="1"/>
  <c r="J36" i="60" s="1"/>
  <c r="K36" i="60" s="1"/>
  <c r="G37" i="60"/>
  <c r="H37" i="60"/>
  <c r="I37" i="60" s="1"/>
  <c r="J37" i="60" s="1"/>
  <c r="K37" i="60" s="1"/>
  <c r="G38" i="60"/>
  <c r="H38" i="60"/>
  <c r="I38" i="60" s="1"/>
  <c r="J38" i="60" s="1"/>
  <c r="K38" i="60" s="1"/>
  <c r="G39" i="60"/>
  <c r="H39" i="60"/>
  <c r="I39" i="60"/>
  <c r="J39" i="60"/>
  <c r="K39" i="60"/>
  <c r="G40" i="60"/>
  <c r="H40" i="60"/>
  <c r="I40" i="60"/>
  <c r="J40" i="60"/>
  <c r="K40" i="60"/>
  <c r="G41" i="60"/>
  <c r="L41" i="60" s="1"/>
  <c r="H41" i="60"/>
  <c r="I41" i="60"/>
  <c r="J41" i="60"/>
  <c r="K41" i="60" s="1"/>
  <c r="G42" i="60"/>
  <c r="L42" i="60" s="1"/>
  <c r="H42" i="60"/>
  <c r="I42" i="60"/>
  <c r="J42" i="60" s="1"/>
  <c r="K42" i="60" s="1"/>
  <c r="G43" i="60"/>
  <c r="L43" i="60" s="1"/>
  <c r="H43" i="60"/>
  <c r="I43" i="60" s="1"/>
  <c r="J43" i="60" s="1"/>
  <c r="K43" i="60" s="1"/>
  <c r="G44" i="60"/>
  <c r="L44" i="60" s="1"/>
  <c r="H44" i="60"/>
  <c r="I44" i="60" s="1"/>
  <c r="J44" i="60" s="1"/>
  <c r="K44" i="60" s="1"/>
  <c r="G45" i="60"/>
  <c r="H45" i="60"/>
  <c r="I45" i="60" s="1"/>
  <c r="J45" i="60" s="1"/>
  <c r="K45" i="60" s="1"/>
  <c r="G46" i="60"/>
  <c r="H46" i="60"/>
  <c r="I46" i="60" s="1"/>
  <c r="J46" i="60" s="1"/>
  <c r="K46" i="60" s="1"/>
  <c r="G47" i="60"/>
  <c r="H47" i="60"/>
  <c r="I47" i="60"/>
  <c r="J47" i="60"/>
  <c r="K47" i="60"/>
  <c r="G48" i="60"/>
  <c r="H48" i="60"/>
  <c r="I48" i="60"/>
  <c r="J48" i="60"/>
  <c r="K48" i="60"/>
  <c r="G49" i="60"/>
  <c r="L49" i="60" s="1"/>
  <c r="H49" i="60"/>
  <c r="I49" i="60"/>
  <c r="J49" i="60"/>
  <c r="K49" i="60" s="1"/>
  <c r="G50" i="60"/>
  <c r="L50" i="60" s="1"/>
  <c r="H50" i="60"/>
  <c r="I50" i="60"/>
  <c r="J50" i="60" s="1"/>
  <c r="K50" i="60" s="1"/>
  <c r="G51" i="60"/>
  <c r="L51" i="60" s="1"/>
  <c r="H51" i="60"/>
  <c r="I51" i="60" s="1"/>
  <c r="J51" i="60" s="1"/>
  <c r="K51" i="60" s="1"/>
  <c r="G52" i="60"/>
  <c r="L52" i="60" s="1"/>
  <c r="H52" i="60"/>
  <c r="I52" i="60" s="1"/>
  <c r="J52" i="60" s="1"/>
  <c r="K52" i="60" s="1"/>
  <c r="G53" i="60"/>
  <c r="H53" i="60"/>
  <c r="I53" i="60" s="1"/>
  <c r="J53" i="60" s="1"/>
  <c r="K53" i="60" s="1"/>
  <c r="G54" i="60"/>
  <c r="H54" i="60"/>
  <c r="I54" i="60" s="1"/>
  <c r="J54" i="60" s="1"/>
  <c r="K54" i="60" s="1"/>
  <c r="G55" i="60"/>
  <c r="H55" i="60"/>
  <c r="I55" i="60"/>
  <c r="J55" i="60"/>
  <c r="K55" i="60"/>
  <c r="L55" i="60"/>
  <c r="G56" i="60"/>
  <c r="H56" i="60"/>
  <c r="I56" i="60"/>
  <c r="J56" i="60"/>
  <c r="K56" i="60"/>
  <c r="G57" i="60"/>
  <c r="L57" i="60" s="1"/>
  <c r="H57" i="60"/>
  <c r="I57" i="60"/>
  <c r="J57" i="60"/>
  <c r="K57" i="60" s="1"/>
  <c r="G58" i="60"/>
  <c r="L58" i="60" s="1"/>
  <c r="H58" i="60"/>
  <c r="I58" i="60"/>
  <c r="J58" i="60" s="1"/>
  <c r="K58" i="60" s="1"/>
  <c r="G59" i="60"/>
  <c r="L59" i="60" s="1"/>
  <c r="H59" i="60"/>
  <c r="I59" i="60" s="1"/>
  <c r="J59" i="60" s="1"/>
  <c r="K59" i="60" s="1"/>
  <c r="G60" i="60"/>
  <c r="L60" i="60" s="1"/>
  <c r="H60" i="60"/>
  <c r="I60" i="60"/>
  <c r="J60" i="60" s="1"/>
  <c r="K60" i="60" s="1"/>
  <c r="G61" i="60"/>
  <c r="H61" i="60"/>
  <c r="I61" i="60" s="1"/>
  <c r="J61" i="60" s="1"/>
  <c r="K61" i="60" s="1"/>
  <c r="G62" i="60"/>
  <c r="H62" i="60"/>
  <c r="I62" i="60" s="1"/>
  <c r="J62" i="60" s="1"/>
  <c r="K62" i="60" s="1"/>
  <c r="L18" i="61" l="1"/>
  <c r="N18" i="61" s="1"/>
  <c r="E18" i="61" s="1"/>
  <c r="L46" i="61"/>
  <c r="M31" i="61"/>
  <c r="L43" i="61"/>
  <c r="N43" i="61" s="1"/>
  <c r="E43" i="61" s="1"/>
  <c r="L36" i="61"/>
  <c r="N36" i="61" s="1"/>
  <c r="E36" i="61" s="1"/>
  <c r="M38" i="61"/>
  <c r="M34" i="61"/>
  <c r="L58" i="61"/>
  <c r="N58" i="61" s="1"/>
  <c r="E58" i="61" s="1"/>
  <c r="M61" i="61"/>
  <c r="M39" i="61"/>
  <c r="M11" i="61"/>
  <c r="M16" i="61"/>
  <c r="L11" i="61"/>
  <c r="N11" i="61" s="1"/>
  <c r="E11" i="61" s="1"/>
  <c r="M10" i="61"/>
  <c r="M40" i="61"/>
  <c r="M32" i="61"/>
  <c r="M62" i="61"/>
  <c r="M36" i="61"/>
  <c r="M48" i="61"/>
  <c r="L52" i="61"/>
  <c r="N52" i="61" s="1"/>
  <c r="E52" i="61" s="1"/>
  <c r="L20" i="61"/>
  <c r="N20" i="61" s="1"/>
  <c r="E20" i="61" s="1"/>
  <c r="L27" i="61"/>
  <c r="N27" i="61" s="1"/>
  <c r="E27" i="61" s="1"/>
  <c r="L28" i="61"/>
  <c r="N28" i="61" s="1"/>
  <c r="E28" i="61" s="1"/>
  <c r="M23" i="61"/>
  <c r="M45" i="61"/>
  <c r="L16" i="61"/>
  <c r="L24" i="61"/>
  <c r="L32" i="61"/>
  <c r="N32" i="61" s="1"/>
  <c r="E32" i="61" s="1"/>
  <c r="L40" i="61"/>
  <c r="L48" i="61"/>
  <c r="N48" i="61" s="1"/>
  <c r="E48" i="61" s="1"/>
  <c r="L56" i="61"/>
  <c r="N56" i="61" s="1"/>
  <c r="E56" i="61" s="1"/>
  <c r="L17" i="61"/>
  <c r="N17" i="61" s="1"/>
  <c r="E17" i="61" s="1"/>
  <c r="L15" i="61"/>
  <c r="N15" i="61" s="1"/>
  <c r="E15" i="61" s="1"/>
  <c r="L23" i="61"/>
  <c r="L31" i="61"/>
  <c r="N31" i="61" s="1"/>
  <c r="E31" i="61" s="1"/>
  <c r="L47" i="61"/>
  <c r="N47" i="61" s="1"/>
  <c r="E47" i="61" s="1"/>
  <c r="L57" i="61"/>
  <c r="N57" i="61" s="1"/>
  <c r="E57" i="61" s="1"/>
  <c r="L60" i="61"/>
  <c r="L37" i="61"/>
  <c r="N37" i="61" s="1"/>
  <c r="E37" i="61" s="1"/>
  <c r="L49" i="61"/>
  <c r="L14" i="61"/>
  <c r="N14" i="61" s="1"/>
  <c r="E14" i="61" s="1"/>
  <c r="L41" i="61"/>
  <c r="N41" i="61" s="1"/>
  <c r="E41" i="61" s="1"/>
  <c r="L54" i="61"/>
  <c r="L61" i="61"/>
  <c r="N61" i="61" s="1"/>
  <c r="E61" i="61" s="1"/>
  <c r="L21" i="61"/>
  <c r="N21" i="61" s="1"/>
  <c r="E21" i="61" s="1"/>
  <c r="L29" i="61"/>
  <c r="L45" i="61"/>
  <c r="N45" i="61" s="1"/>
  <c r="E45" i="61" s="1"/>
  <c r="L50" i="61"/>
  <c r="N50" i="61" s="1"/>
  <c r="E50" i="61" s="1"/>
  <c r="L62" i="61"/>
  <c r="N62" i="61" s="1"/>
  <c r="E62" i="61" s="1"/>
  <c r="L13" i="61"/>
  <c r="L25" i="61"/>
  <c r="N25" i="61" s="1"/>
  <c r="E25" i="61" s="1"/>
  <c r="L34" i="61"/>
  <c r="L38" i="61"/>
  <c r="L33" i="61"/>
  <c r="N33" i="61" s="1"/>
  <c r="E33" i="61" s="1"/>
  <c r="L53" i="61"/>
  <c r="N53" i="61" s="1"/>
  <c r="E53" i="61" s="1"/>
  <c r="L26" i="61"/>
  <c r="M20" i="61"/>
  <c r="M12" i="61"/>
  <c r="M37" i="61"/>
  <c r="M49" i="61"/>
  <c r="M53" i="61"/>
  <c r="M59" i="61"/>
  <c r="M60" i="61"/>
  <c r="M13" i="61"/>
  <c r="M24" i="61"/>
  <c r="M33" i="61"/>
  <c r="M51" i="61"/>
  <c r="L44" i="61"/>
  <c r="N44" i="61" s="1"/>
  <c r="E44" i="61" s="1"/>
  <c r="M19" i="61"/>
  <c r="M42" i="61"/>
  <c r="L19" i="61"/>
  <c r="N19" i="61" s="1"/>
  <c r="E19" i="61" s="1"/>
  <c r="L55" i="61"/>
  <c r="N55" i="61" s="1"/>
  <c r="E55" i="61" s="1"/>
  <c r="M54" i="61"/>
  <c r="M44" i="61"/>
  <c r="M46" i="61"/>
  <c r="M26" i="61"/>
  <c r="L51" i="61"/>
  <c r="N51" i="61" s="1"/>
  <c r="E51" i="61" s="1"/>
  <c r="L39" i="61"/>
  <c r="N39" i="61" s="1"/>
  <c r="E39" i="61" s="1"/>
  <c r="L12" i="61"/>
  <c r="N12" i="61" s="1"/>
  <c r="E12" i="61" s="1"/>
  <c r="M43" i="61"/>
  <c r="L42" i="61"/>
  <c r="L59" i="61"/>
  <c r="M47" i="61"/>
  <c r="L10" i="61"/>
  <c r="L35" i="61"/>
  <c r="N35" i="61" s="1"/>
  <c r="E35" i="61" s="1"/>
  <c r="L30" i="61"/>
  <c r="N30" i="61" s="1"/>
  <c r="E30" i="61" s="1"/>
  <c r="M29" i="61"/>
  <c r="M22" i="61"/>
  <c r="N22" i="61" s="1"/>
  <c r="E22" i="61" s="1"/>
  <c r="M55" i="61"/>
  <c r="M56" i="61"/>
  <c r="M52" i="60"/>
  <c r="M47" i="60"/>
  <c r="M18" i="60"/>
  <c r="N18" i="60" s="1"/>
  <c r="E18" i="60" s="1"/>
  <c r="N52" i="60"/>
  <c r="E52" i="60" s="1"/>
  <c r="I7" i="60"/>
  <c r="M54" i="60" s="1"/>
  <c r="M48" i="60"/>
  <c r="M43" i="60"/>
  <c r="N43" i="60" s="1"/>
  <c r="E43" i="60" s="1"/>
  <c r="L16" i="60"/>
  <c r="L24" i="60"/>
  <c r="N24" i="60" s="1"/>
  <c r="E24" i="60" s="1"/>
  <c r="L32" i="60"/>
  <c r="L40" i="60"/>
  <c r="N40" i="60" s="1"/>
  <c r="E40" i="60" s="1"/>
  <c r="L48" i="60"/>
  <c r="L56" i="60"/>
  <c r="L21" i="60"/>
  <c r="L29" i="60"/>
  <c r="L53" i="60"/>
  <c r="L30" i="60"/>
  <c r="L38" i="60"/>
  <c r="L15" i="60"/>
  <c r="N15" i="60" s="1"/>
  <c r="E15" i="60" s="1"/>
  <c r="L23" i="60"/>
  <c r="L13" i="60"/>
  <c r="L37" i="60"/>
  <c r="L45" i="60"/>
  <c r="L22" i="60"/>
  <c r="L54" i="60"/>
  <c r="N54" i="60" s="1"/>
  <c r="E54" i="60" s="1"/>
  <c r="L62" i="60"/>
  <c r="L61" i="60"/>
  <c r="N61" i="60" s="1"/>
  <c r="E61" i="60" s="1"/>
  <c r="L46" i="60"/>
  <c r="L31" i="60"/>
  <c r="L39" i="60"/>
  <c r="L14" i="60"/>
  <c r="L47" i="60"/>
  <c r="N47" i="60" s="1"/>
  <c r="E47" i="60" s="1"/>
  <c r="M11" i="60"/>
  <c r="N11" i="60" s="1"/>
  <c r="E11" i="60" s="1"/>
  <c r="M41" i="60"/>
  <c r="N41" i="60" s="1"/>
  <c r="E41" i="60" s="1"/>
  <c r="M60" i="60"/>
  <c r="M36" i="60"/>
  <c r="N36" i="60" s="1"/>
  <c r="E36" i="60" s="1"/>
  <c r="M31" i="60"/>
  <c r="M55" i="60"/>
  <c r="N55" i="60" s="1"/>
  <c r="E55" i="60" s="1"/>
  <c r="M35" i="60"/>
  <c r="N35" i="60" s="1"/>
  <c r="E35" i="60" s="1"/>
  <c r="M15" i="60"/>
  <c r="M61" i="60"/>
  <c r="M30" i="60"/>
  <c r="N19" i="60"/>
  <c r="E19" i="60" s="1"/>
  <c r="M22" i="60"/>
  <c r="M21" i="60"/>
  <c r="N60" i="60"/>
  <c r="E60" i="60" s="1"/>
  <c r="M59" i="60"/>
  <c r="N59" i="60" s="1"/>
  <c r="E59" i="60" s="1"/>
  <c r="M27" i="60"/>
  <c r="M12" i="60"/>
  <c r="M45" i="60"/>
  <c r="M14" i="60"/>
  <c r="M25" i="60"/>
  <c r="N25" i="60" s="1"/>
  <c r="E25" i="60" s="1"/>
  <c r="M40" i="60"/>
  <c r="M53" i="60"/>
  <c r="M42" i="60"/>
  <c r="N42" i="60" s="1"/>
  <c r="E42" i="60" s="1"/>
  <c r="M56" i="60"/>
  <c r="L27" i="60"/>
  <c r="N27" i="60" s="1"/>
  <c r="E27" i="60" s="1"/>
  <c r="M24" i="60"/>
  <c r="M19" i="60"/>
  <c r="L17" i="60"/>
  <c r="L12" i="60"/>
  <c r="L10" i="60"/>
  <c r="B6" i="59"/>
  <c r="B7" i="59"/>
  <c r="E10" i="59"/>
  <c r="G10" i="59"/>
  <c r="H10" i="59"/>
  <c r="I10" i="59"/>
  <c r="J10" i="59" s="1"/>
  <c r="K10" i="59"/>
  <c r="G11" i="59"/>
  <c r="H11" i="59"/>
  <c r="I11" i="59" s="1"/>
  <c r="J11" i="59"/>
  <c r="K11" i="59" s="1"/>
  <c r="G12" i="59"/>
  <c r="H12" i="59"/>
  <c r="I12" i="59"/>
  <c r="J12" i="59" s="1"/>
  <c r="K12" i="59" s="1"/>
  <c r="G13" i="59"/>
  <c r="H13" i="59"/>
  <c r="I13" i="59" s="1"/>
  <c r="J13" i="59" s="1"/>
  <c r="K13" i="59" s="1"/>
  <c r="G14" i="59"/>
  <c r="H14" i="59"/>
  <c r="I14" i="59"/>
  <c r="J14" i="59"/>
  <c r="K14" i="59" s="1"/>
  <c r="G15" i="59"/>
  <c r="H15" i="59"/>
  <c r="I15" i="59"/>
  <c r="J15" i="59"/>
  <c r="K15" i="59" s="1"/>
  <c r="G16" i="59"/>
  <c r="H16" i="59"/>
  <c r="I16" i="59"/>
  <c r="J16" i="59"/>
  <c r="K16" i="59"/>
  <c r="G17" i="59"/>
  <c r="H17" i="59"/>
  <c r="I17" i="59"/>
  <c r="J17" i="59"/>
  <c r="K17" i="59" s="1"/>
  <c r="G18" i="59"/>
  <c r="H18" i="59"/>
  <c r="I18" i="59"/>
  <c r="J18" i="59" s="1"/>
  <c r="K18" i="59" s="1"/>
  <c r="G19" i="59"/>
  <c r="H19" i="59"/>
  <c r="I19" i="59" s="1"/>
  <c r="J19" i="59"/>
  <c r="K19" i="59" s="1"/>
  <c r="G20" i="59"/>
  <c r="H20" i="59"/>
  <c r="I20" i="59"/>
  <c r="J20" i="59" s="1"/>
  <c r="K20" i="59" s="1"/>
  <c r="G21" i="59"/>
  <c r="H21" i="59"/>
  <c r="I21" i="59" s="1"/>
  <c r="J21" i="59" s="1"/>
  <c r="K21" i="59"/>
  <c r="G22" i="59"/>
  <c r="H22" i="59"/>
  <c r="I22" i="59"/>
  <c r="J22" i="59"/>
  <c r="K22" i="59"/>
  <c r="G23" i="59"/>
  <c r="H23" i="59"/>
  <c r="I23" i="59"/>
  <c r="J23" i="59"/>
  <c r="K23" i="59"/>
  <c r="G24" i="59"/>
  <c r="H24" i="59"/>
  <c r="I24" i="59"/>
  <c r="J24" i="59" s="1"/>
  <c r="K24" i="59" s="1"/>
  <c r="G25" i="59"/>
  <c r="H25" i="59"/>
  <c r="I25" i="59"/>
  <c r="J25" i="59" s="1"/>
  <c r="K25" i="59" s="1"/>
  <c r="G26" i="59"/>
  <c r="H26" i="59"/>
  <c r="I26" i="59"/>
  <c r="J26" i="59" s="1"/>
  <c r="K26" i="59"/>
  <c r="G27" i="59"/>
  <c r="H27" i="59"/>
  <c r="I27" i="59"/>
  <c r="J27" i="59"/>
  <c r="K27" i="59" s="1"/>
  <c r="G28" i="59"/>
  <c r="H28" i="59"/>
  <c r="I28" i="59" s="1"/>
  <c r="J28" i="59" s="1"/>
  <c r="K28" i="59" s="1"/>
  <c r="G29" i="59"/>
  <c r="H29" i="59"/>
  <c r="I29" i="59" s="1"/>
  <c r="J29" i="59" s="1"/>
  <c r="K29" i="59"/>
  <c r="G30" i="59"/>
  <c r="H30" i="59"/>
  <c r="I30" i="59"/>
  <c r="J30" i="59"/>
  <c r="K30" i="59" s="1"/>
  <c r="G31" i="59"/>
  <c r="H31" i="59"/>
  <c r="I31" i="59"/>
  <c r="J31" i="59" s="1"/>
  <c r="K31" i="59" s="1"/>
  <c r="G32" i="59"/>
  <c r="H32" i="59"/>
  <c r="I32" i="59"/>
  <c r="J32" i="59" s="1"/>
  <c r="K32" i="59" s="1"/>
  <c r="G33" i="59"/>
  <c r="H33" i="59"/>
  <c r="I33" i="59" s="1"/>
  <c r="J33" i="59" s="1"/>
  <c r="K33" i="59" s="1"/>
  <c r="G34" i="59"/>
  <c r="H34" i="59"/>
  <c r="I34" i="59"/>
  <c r="J34" i="59" s="1"/>
  <c r="K34" i="59" s="1"/>
  <c r="G35" i="59"/>
  <c r="H35" i="59"/>
  <c r="I35" i="59"/>
  <c r="J35" i="59"/>
  <c r="K35" i="59" s="1"/>
  <c r="G36" i="59"/>
  <c r="H36" i="59"/>
  <c r="I36" i="59"/>
  <c r="J36" i="59" s="1"/>
  <c r="K36" i="59" s="1"/>
  <c r="G37" i="59"/>
  <c r="H37" i="59"/>
  <c r="I37" i="59" s="1"/>
  <c r="J37" i="59" s="1"/>
  <c r="K37" i="59"/>
  <c r="G38" i="59"/>
  <c r="H38" i="59"/>
  <c r="I38" i="59"/>
  <c r="J38" i="59"/>
  <c r="K38" i="59"/>
  <c r="G39" i="59"/>
  <c r="H39" i="59"/>
  <c r="I39" i="59"/>
  <c r="J39" i="59"/>
  <c r="K39" i="59"/>
  <c r="G40" i="59"/>
  <c r="H40" i="59"/>
  <c r="I40" i="59"/>
  <c r="J40" i="59"/>
  <c r="K40" i="59"/>
  <c r="G41" i="59"/>
  <c r="H41" i="59"/>
  <c r="I41" i="59"/>
  <c r="J41" i="59"/>
  <c r="K41" i="59"/>
  <c r="G42" i="59"/>
  <c r="H42" i="59"/>
  <c r="I42" i="59" s="1"/>
  <c r="J42" i="59" s="1"/>
  <c r="K42" i="59" s="1"/>
  <c r="G43" i="59"/>
  <c r="H43" i="59"/>
  <c r="I43" i="59"/>
  <c r="J43" i="59" s="1"/>
  <c r="K43" i="59" s="1"/>
  <c r="G44" i="59"/>
  <c r="H44" i="59"/>
  <c r="I44" i="59" s="1"/>
  <c r="J44" i="59" s="1"/>
  <c r="K44" i="59" s="1"/>
  <c r="G45" i="59"/>
  <c r="H45" i="59"/>
  <c r="I45" i="59" s="1"/>
  <c r="J45" i="59" s="1"/>
  <c r="K45" i="59"/>
  <c r="G46" i="59"/>
  <c r="H46" i="59"/>
  <c r="I46" i="59"/>
  <c r="J46" i="59"/>
  <c r="K46" i="59" s="1"/>
  <c r="G47" i="59"/>
  <c r="H47" i="59"/>
  <c r="I47" i="59"/>
  <c r="J47" i="59" s="1"/>
  <c r="K47" i="59" s="1"/>
  <c r="G48" i="59"/>
  <c r="H48" i="59"/>
  <c r="I48" i="59"/>
  <c r="J48" i="59" s="1"/>
  <c r="K48" i="59" s="1"/>
  <c r="G49" i="59"/>
  <c r="H49" i="59"/>
  <c r="I49" i="59"/>
  <c r="J49" i="59"/>
  <c r="K49" i="59" s="1"/>
  <c r="G50" i="59"/>
  <c r="H50" i="59"/>
  <c r="I50" i="59"/>
  <c r="J50" i="59"/>
  <c r="K50" i="59"/>
  <c r="G51" i="59"/>
  <c r="H51" i="59"/>
  <c r="I51" i="59"/>
  <c r="J51" i="59"/>
  <c r="K51" i="59" s="1"/>
  <c r="G52" i="59"/>
  <c r="H52" i="59"/>
  <c r="I52" i="59"/>
  <c r="J52" i="59" s="1"/>
  <c r="K52" i="59" s="1"/>
  <c r="G53" i="59"/>
  <c r="H53" i="59"/>
  <c r="I53" i="59" s="1"/>
  <c r="J53" i="59" s="1"/>
  <c r="K53" i="59" s="1"/>
  <c r="G54" i="59"/>
  <c r="H54" i="59"/>
  <c r="I54" i="59"/>
  <c r="J54" i="59"/>
  <c r="K54" i="59"/>
  <c r="G55" i="59"/>
  <c r="H55" i="59"/>
  <c r="I55" i="59"/>
  <c r="J55" i="59"/>
  <c r="K55" i="59"/>
  <c r="G56" i="59"/>
  <c r="H56" i="59"/>
  <c r="I56" i="59" s="1"/>
  <c r="J56" i="59" s="1"/>
  <c r="K56" i="59" s="1"/>
  <c r="G57" i="59"/>
  <c r="H57" i="59"/>
  <c r="I57" i="59"/>
  <c r="J57" i="59" s="1"/>
  <c r="K57" i="59" s="1"/>
  <c r="G58" i="59"/>
  <c r="H58" i="59"/>
  <c r="I58" i="59" s="1"/>
  <c r="J58" i="59" s="1"/>
  <c r="K58" i="59" s="1"/>
  <c r="G59" i="59"/>
  <c r="H59" i="59"/>
  <c r="I59" i="59"/>
  <c r="J59" i="59" s="1"/>
  <c r="K59" i="59" s="1"/>
  <c r="G60" i="59"/>
  <c r="H60" i="59"/>
  <c r="I60" i="59"/>
  <c r="J60" i="59" s="1"/>
  <c r="K60" i="59"/>
  <c r="G61" i="59"/>
  <c r="H61" i="59"/>
  <c r="I61" i="59" s="1"/>
  <c r="J61" i="59"/>
  <c r="K61" i="59"/>
  <c r="G62" i="59"/>
  <c r="H62" i="59"/>
  <c r="I62" i="59"/>
  <c r="J62" i="59"/>
  <c r="K62" i="59" s="1"/>
  <c r="N29" i="61" l="1"/>
  <c r="E29" i="61" s="1"/>
  <c r="N40" i="61"/>
  <c r="E40" i="61" s="1"/>
  <c r="N34" i="61"/>
  <c r="E34" i="61" s="1"/>
  <c r="N54" i="61"/>
  <c r="E54" i="61" s="1"/>
  <c r="N24" i="61"/>
  <c r="E24" i="61" s="1"/>
  <c r="N38" i="61"/>
  <c r="E38" i="61" s="1"/>
  <c r="N59" i="61"/>
  <c r="E59" i="61" s="1"/>
  <c r="N13" i="61"/>
  <c r="E13" i="61" s="1"/>
  <c r="N23" i="61"/>
  <c r="E23" i="61" s="1"/>
  <c r="N16" i="61"/>
  <c r="E16" i="61" s="1"/>
  <c r="N46" i="61"/>
  <c r="E46" i="61" s="1"/>
  <c r="N60" i="61"/>
  <c r="E60" i="61" s="1"/>
  <c r="N10" i="61"/>
  <c r="N42" i="61"/>
  <c r="E42" i="61" s="1"/>
  <c r="N26" i="61"/>
  <c r="E26" i="61" s="1"/>
  <c r="N49" i="61"/>
  <c r="E49" i="61" s="1"/>
  <c r="N32" i="60"/>
  <c r="E32" i="60" s="1"/>
  <c r="N14" i="60"/>
  <c r="E14" i="60" s="1"/>
  <c r="N45" i="60"/>
  <c r="E45" i="60" s="1"/>
  <c r="N29" i="60"/>
  <c r="E29" i="60" s="1"/>
  <c r="M13" i="60"/>
  <c r="M34" i="60"/>
  <c r="N34" i="60" s="1"/>
  <c r="E34" i="60" s="1"/>
  <c r="M37" i="60"/>
  <c r="N37" i="60" s="1"/>
  <c r="E37" i="60" s="1"/>
  <c r="M32" i="60"/>
  <c r="M57" i="60"/>
  <c r="N57" i="60" s="1"/>
  <c r="E57" i="60" s="1"/>
  <c r="M20" i="60"/>
  <c r="N20" i="60" s="1"/>
  <c r="E20" i="60" s="1"/>
  <c r="M33" i="60"/>
  <c r="N33" i="60" s="1"/>
  <c r="E33" i="60" s="1"/>
  <c r="N21" i="60"/>
  <c r="E21" i="60" s="1"/>
  <c r="M17" i="60"/>
  <c r="N17" i="60" s="1"/>
  <c r="E17" i="60" s="1"/>
  <c r="N53" i="60"/>
  <c r="E53" i="60" s="1"/>
  <c r="M38" i="60"/>
  <c r="M50" i="60"/>
  <c r="N50" i="60" s="1"/>
  <c r="E50" i="60" s="1"/>
  <c r="M16" i="60"/>
  <c r="M39" i="60"/>
  <c r="N39" i="60" s="1"/>
  <c r="E39" i="60" s="1"/>
  <c r="N31" i="60"/>
  <c r="E31" i="60" s="1"/>
  <c r="N13" i="60"/>
  <c r="E13" i="60" s="1"/>
  <c r="N56" i="60"/>
  <c r="E56" i="60" s="1"/>
  <c r="M23" i="60"/>
  <c r="M51" i="60"/>
  <c r="N51" i="60" s="1"/>
  <c r="E51" i="60" s="1"/>
  <c r="M49" i="60"/>
  <c r="N49" i="60" s="1"/>
  <c r="E49" i="60" s="1"/>
  <c r="N38" i="60"/>
  <c r="E38" i="60" s="1"/>
  <c r="N30" i="60"/>
  <c r="E30" i="60" s="1"/>
  <c r="N22" i="60"/>
  <c r="E22" i="60" s="1"/>
  <c r="N16" i="60"/>
  <c r="E16" i="60" s="1"/>
  <c r="M26" i="60"/>
  <c r="N26" i="60" s="1"/>
  <c r="E26" i="60" s="1"/>
  <c r="M46" i="60"/>
  <c r="M29" i="60"/>
  <c r="M44" i="60"/>
  <c r="N44" i="60" s="1"/>
  <c r="E44" i="60" s="1"/>
  <c r="N46" i="60"/>
  <c r="E46" i="60" s="1"/>
  <c r="N23" i="60"/>
  <c r="E23" i="60" s="1"/>
  <c r="N48" i="60"/>
  <c r="E48" i="60" s="1"/>
  <c r="M28" i="60"/>
  <c r="N28" i="60" s="1"/>
  <c r="E28" i="60" s="1"/>
  <c r="M10" i="60"/>
  <c r="N10" i="60" s="1"/>
  <c r="M58" i="60"/>
  <c r="N58" i="60" s="1"/>
  <c r="E58" i="60" s="1"/>
  <c r="N12" i="60"/>
  <c r="E12" i="60" s="1"/>
  <c r="M62" i="60"/>
  <c r="N62" i="60" s="1"/>
  <c r="E62" i="60" s="1"/>
  <c r="M13" i="59"/>
  <c r="M58" i="59"/>
  <c r="M30" i="59"/>
  <c r="M43" i="59"/>
  <c r="M32" i="59"/>
  <c r="M18" i="59"/>
  <c r="M14" i="59"/>
  <c r="L12" i="59"/>
  <c r="M15" i="59"/>
  <c r="M49" i="59"/>
  <c r="M44" i="59"/>
  <c r="M62" i="59"/>
  <c r="M48" i="59"/>
  <c r="M59" i="59"/>
  <c r="M19" i="59"/>
  <c r="M33" i="59"/>
  <c r="M53" i="59"/>
  <c r="L44" i="59"/>
  <c r="N44" i="59" s="1"/>
  <c r="E44" i="59" s="1"/>
  <c r="M40" i="59"/>
  <c r="M24" i="59"/>
  <c r="M23" i="59"/>
  <c r="I6" i="59"/>
  <c r="L18" i="59" s="1"/>
  <c r="N18" i="59" s="1"/>
  <c r="E18" i="59" s="1"/>
  <c r="L10" i="59"/>
  <c r="N10" i="59" s="1"/>
  <c r="I7" i="59"/>
  <c r="M10" i="59"/>
  <c r="L11" i="59"/>
  <c r="M41" i="59"/>
  <c r="M17" i="59"/>
  <c r="B6" i="58"/>
  <c r="B7" i="58"/>
  <c r="E10" i="58"/>
  <c r="G10" i="58"/>
  <c r="H10" i="58"/>
  <c r="I10" i="58"/>
  <c r="J10" i="58"/>
  <c r="K10" i="58" s="1"/>
  <c r="G11" i="58"/>
  <c r="H11" i="58"/>
  <c r="I11" i="58"/>
  <c r="J11" i="58" s="1"/>
  <c r="K11" i="58" s="1"/>
  <c r="G12" i="58"/>
  <c r="H12" i="58"/>
  <c r="I12" i="58" s="1"/>
  <c r="J12" i="58" s="1"/>
  <c r="K12" i="58"/>
  <c r="G13" i="58"/>
  <c r="H13" i="58"/>
  <c r="I13" i="58"/>
  <c r="J13" i="58"/>
  <c r="K13" i="58"/>
  <c r="G14" i="58"/>
  <c r="H14" i="58"/>
  <c r="I14" i="58"/>
  <c r="J14" i="58"/>
  <c r="K14" i="58"/>
  <c r="G15" i="58"/>
  <c r="H15" i="58"/>
  <c r="I15" i="58"/>
  <c r="J15" i="58"/>
  <c r="K15" i="58"/>
  <c r="G16" i="58"/>
  <c r="H16" i="58"/>
  <c r="I16" i="58"/>
  <c r="J16" i="58"/>
  <c r="K16" i="58"/>
  <c r="G17" i="58"/>
  <c r="H17" i="58"/>
  <c r="I17" i="58"/>
  <c r="J17" i="58"/>
  <c r="K17" i="58"/>
  <c r="G18" i="58"/>
  <c r="H18" i="58"/>
  <c r="I18" i="58" s="1"/>
  <c r="J18" i="58" s="1"/>
  <c r="K18" i="58" s="1"/>
  <c r="G19" i="58"/>
  <c r="H19" i="58"/>
  <c r="I19" i="58" s="1"/>
  <c r="J19" i="58" s="1"/>
  <c r="K19" i="58" s="1"/>
  <c r="G20" i="58"/>
  <c r="H20" i="58"/>
  <c r="I20" i="58" s="1"/>
  <c r="J20" i="58" s="1"/>
  <c r="K20" i="58"/>
  <c r="G21" i="58"/>
  <c r="H21" i="58"/>
  <c r="I21" i="58"/>
  <c r="J21" i="58"/>
  <c r="K21" i="58" s="1"/>
  <c r="G22" i="58"/>
  <c r="H22" i="58"/>
  <c r="I22" i="58"/>
  <c r="J22" i="58" s="1"/>
  <c r="K22" i="58" s="1"/>
  <c r="G23" i="58"/>
  <c r="H23" i="58"/>
  <c r="I23" i="58"/>
  <c r="J23" i="58" s="1"/>
  <c r="K23" i="58" s="1"/>
  <c r="G24" i="58"/>
  <c r="H24" i="58"/>
  <c r="I24" i="58"/>
  <c r="J24" i="58"/>
  <c r="K24" i="58" s="1"/>
  <c r="G25" i="58"/>
  <c r="H25" i="58"/>
  <c r="I25" i="58"/>
  <c r="J25" i="58"/>
  <c r="K25" i="58"/>
  <c r="G26" i="58"/>
  <c r="H26" i="58"/>
  <c r="I26" i="58"/>
  <c r="J26" i="58"/>
  <c r="K26" i="58" s="1"/>
  <c r="G27" i="58"/>
  <c r="H27" i="58"/>
  <c r="I27" i="58"/>
  <c r="J27" i="58" s="1"/>
  <c r="K27" i="58" s="1"/>
  <c r="G28" i="58"/>
  <c r="H28" i="58"/>
  <c r="I28" i="58" s="1"/>
  <c r="J28" i="58" s="1"/>
  <c r="K28" i="58"/>
  <c r="G29" i="58"/>
  <c r="H29" i="58"/>
  <c r="I29" i="58"/>
  <c r="J29" i="58"/>
  <c r="K29" i="58"/>
  <c r="G30" i="58"/>
  <c r="H30" i="58"/>
  <c r="I30" i="58"/>
  <c r="J30" i="58"/>
  <c r="K30" i="58"/>
  <c r="G31" i="58"/>
  <c r="H31" i="58"/>
  <c r="I31" i="58"/>
  <c r="J31" i="58"/>
  <c r="K31" i="58"/>
  <c r="G32" i="58"/>
  <c r="H32" i="58"/>
  <c r="I32" i="58" s="1"/>
  <c r="J32" i="58" s="1"/>
  <c r="K32" i="58" s="1"/>
  <c r="G33" i="58"/>
  <c r="H33" i="58"/>
  <c r="I33" i="58" s="1"/>
  <c r="J33" i="58" s="1"/>
  <c r="K33" i="58" s="1"/>
  <c r="G34" i="58"/>
  <c r="H34" i="58"/>
  <c r="I34" i="58"/>
  <c r="J34" i="58" s="1"/>
  <c r="K34" i="58" s="1"/>
  <c r="G35" i="58"/>
  <c r="H35" i="58"/>
  <c r="I35" i="58"/>
  <c r="J35" i="58" s="1"/>
  <c r="K35" i="58" s="1"/>
  <c r="G36" i="58"/>
  <c r="H36" i="58"/>
  <c r="I36" i="58" s="1"/>
  <c r="J36" i="58" s="1"/>
  <c r="K36" i="58"/>
  <c r="G37" i="58"/>
  <c r="H37" i="58"/>
  <c r="I37" i="58"/>
  <c r="J37" i="58"/>
  <c r="K37" i="58"/>
  <c r="G38" i="58"/>
  <c r="H38" i="58"/>
  <c r="I38" i="58"/>
  <c r="J38" i="58"/>
  <c r="K38" i="58"/>
  <c r="G39" i="58"/>
  <c r="H39" i="58"/>
  <c r="I39" i="58"/>
  <c r="J39" i="58"/>
  <c r="K39" i="58"/>
  <c r="G40" i="58"/>
  <c r="H40" i="58"/>
  <c r="I40" i="58"/>
  <c r="J40" i="58"/>
  <c r="K40" i="58"/>
  <c r="G41" i="58"/>
  <c r="H41" i="58"/>
  <c r="I41" i="58"/>
  <c r="J41" i="58"/>
  <c r="K41" i="58"/>
  <c r="G42" i="58"/>
  <c r="H42" i="58"/>
  <c r="I42" i="58"/>
  <c r="J42" i="58"/>
  <c r="K42" i="58" s="1"/>
  <c r="G43" i="58"/>
  <c r="H43" i="58"/>
  <c r="I43" i="58" s="1"/>
  <c r="J43" i="58" s="1"/>
  <c r="K43" i="58" s="1"/>
  <c r="G44" i="58"/>
  <c r="H44" i="58"/>
  <c r="I44" i="58" s="1"/>
  <c r="J44" i="58" s="1"/>
  <c r="K44" i="58" s="1"/>
  <c r="G45" i="58"/>
  <c r="H45" i="58"/>
  <c r="I45" i="58"/>
  <c r="J45" i="58"/>
  <c r="K45" i="58" s="1"/>
  <c r="G46" i="58"/>
  <c r="H46" i="58"/>
  <c r="I46" i="58"/>
  <c r="J46" i="58" s="1"/>
  <c r="K46" i="58" s="1"/>
  <c r="G47" i="58"/>
  <c r="H47" i="58"/>
  <c r="I47" i="58" s="1"/>
  <c r="J47" i="58" s="1"/>
  <c r="K47" i="58" s="1"/>
  <c r="G48" i="58"/>
  <c r="H48" i="58"/>
  <c r="I48" i="58"/>
  <c r="J48" i="58" s="1"/>
  <c r="K48" i="58" s="1"/>
  <c r="G49" i="58"/>
  <c r="H49" i="58"/>
  <c r="I49" i="58"/>
  <c r="J49" i="58"/>
  <c r="K49" i="58" s="1"/>
  <c r="G50" i="58"/>
  <c r="H50" i="58"/>
  <c r="I50" i="58"/>
  <c r="J50" i="58"/>
  <c r="K50" i="58" s="1"/>
  <c r="G51" i="58"/>
  <c r="H51" i="58"/>
  <c r="I51" i="58"/>
  <c r="J51" i="58" s="1"/>
  <c r="K51" i="58" s="1"/>
  <c r="G52" i="58"/>
  <c r="H52" i="58"/>
  <c r="I52" i="58" s="1"/>
  <c r="J52" i="58" s="1"/>
  <c r="K52" i="58"/>
  <c r="G53" i="58"/>
  <c r="H53" i="58"/>
  <c r="I53" i="58"/>
  <c r="J53" i="58"/>
  <c r="K53" i="58"/>
  <c r="G54" i="58"/>
  <c r="H54" i="58"/>
  <c r="I54" i="58"/>
  <c r="J54" i="58"/>
  <c r="K54" i="58"/>
  <c r="G55" i="58"/>
  <c r="H55" i="58"/>
  <c r="I55" i="58"/>
  <c r="J55" i="58"/>
  <c r="K55" i="58"/>
  <c r="G56" i="58"/>
  <c r="H56" i="58"/>
  <c r="I56" i="58"/>
  <c r="J56" i="58"/>
  <c r="K56" i="58"/>
  <c r="G57" i="58"/>
  <c r="H57" i="58"/>
  <c r="I57" i="58" s="1"/>
  <c r="J57" i="58" s="1"/>
  <c r="K57" i="58" s="1"/>
  <c r="G58" i="58"/>
  <c r="H58" i="58"/>
  <c r="I58" i="58" s="1"/>
  <c r="J58" i="58" s="1"/>
  <c r="K58" i="58" s="1"/>
  <c r="G59" i="58"/>
  <c r="H59" i="58"/>
  <c r="I59" i="58"/>
  <c r="J59" i="58" s="1"/>
  <c r="K59" i="58" s="1"/>
  <c r="G60" i="58"/>
  <c r="H60" i="58"/>
  <c r="I60" i="58" s="1"/>
  <c r="J60" i="58" s="1"/>
  <c r="K60" i="58"/>
  <c r="G61" i="58"/>
  <c r="H61" i="58"/>
  <c r="I61" i="58"/>
  <c r="J61" i="58"/>
  <c r="K61" i="58"/>
  <c r="G62" i="58"/>
  <c r="H62" i="58"/>
  <c r="I62" i="58"/>
  <c r="J62" i="58"/>
  <c r="K62" i="58" s="1"/>
  <c r="L26" i="59" l="1"/>
  <c r="L27" i="59"/>
  <c r="L61" i="59"/>
  <c r="M27" i="59"/>
  <c r="M55" i="59"/>
  <c r="M20" i="59"/>
  <c r="M52" i="59"/>
  <c r="M54" i="59"/>
  <c r="M21" i="59"/>
  <c r="M51" i="59"/>
  <c r="M12" i="59"/>
  <c r="N12" i="59" s="1"/>
  <c r="E12" i="59" s="1"/>
  <c r="M29" i="59"/>
  <c r="M11" i="59"/>
  <c r="M22" i="59"/>
  <c r="M37" i="59"/>
  <c r="M36" i="59"/>
  <c r="M38" i="59"/>
  <c r="L34" i="59"/>
  <c r="L62" i="59"/>
  <c r="N62" i="59" s="1"/>
  <c r="E62" i="59" s="1"/>
  <c r="M28" i="59"/>
  <c r="M16" i="59"/>
  <c r="L14" i="59"/>
  <c r="N14" i="59" s="1"/>
  <c r="E14" i="59" s="1"/>
  <c r="L33" i="59"/>
  <c r="N33" i="59" s="1"/>
  <c r="E33" i="59" s="1"/>
  <c r="M47" i="59"/>
  <c r="L42" i="59"/>
  <c r="L50" i="59"/>
  <c r="L30" i="59"/>
  <c r="N30" i="59" s="1"/>
  <c r="E30" i="59" s="1"/>
  <c r="L45" i="59"/>
  <c r="L19" i="59"/>
  <c r="N19" i="59" s="1"/>
  <c r="E19" i="59" s="1"/>
  <c r="L29" i="59"/>
  <c r="N29" i="59" s="1"/>
  <c r="E29" i="59" s="1"/>
  <c r="M50" i="59"/>
  <c r="M26" i="59"/>
  <c r="M57" i="59"/>
  <c r="M31" i="59"/>
  <c r="M25" i="59"/>
  <c r="M34" i="59"/>
  <c r="M39" i="59"/>
  <c r="M42" i="59"/>
  <c r="N11" i="59"/>
  <c r="E11" i="59" s="1"/>
  <c r="L16" i="59"/>
  <c r="L24" i="59"/>
  <c r="N24" i="59" s="1"/>
  <c r="E24" i="59" s="1"/>
  <c r="L13" i="59"/>
  <c r="N13" i="59" s="1"/>
  <c r="E13" i="59" s="1"/>
  <c r="L15" i="59"/>
  <c r="N15" i="59" s="1"/>
  <c r="E15" i="59" s="1"/>
  <c r="L21" i="59"/>
  <c r="N21" i="59" s="1"/>
  <c r="E21" i="59" s="1"/>
  <c r="L22" i="59"/>
  <c r="N22" i="59" s="1"/>
  <c r="E22" i="59" s="1"/>
  <c r="L23" i="59"/>
  <c r="N23" i="59" s="1"/>
  <c r="E23" i="59" s="1"/>
  <c r="L36" i="59"/>
  <c r="N36" i="59" s="1"/>
  <c r="E36" i="59" s="1"/>
  <c r="L39" i="59"/>
  <c r="L32" i="59"/>
  <c r="N32" i="59" s="1"/>
  <c r="E32" i="59" s="1"/>
  <c r="L37" i="59"/>
  <c r="L55" i="59"/>
  <c r="L56" i="59"/>
  <c r="L38" i="59"/>
  <c r="N38" i="59" s="1"/>
  <c r="E38" i="59" s="1"/>
  <c r="L41" i="59"/>
  <c r="N41" i="59" s="1"/>
  <c r="E41" i="59" s="1"/>
  <c r="L47" i="59"/>
  <c r="N47" i="59" s="1"/>
  <c r="E47" i="59" s="1"/>
  <c r="L48" i="59"/>
  <c r="N48" i="59" s="1"/>
  <c r="E48" i="59" s="1"/>
  <c r="L28" i="59"/>
  <c r="L53" i="59"/>
  <c r="N53" i="59" s="1"/>
  <c r="E53" i="59" s="1"/>
  <c r="L31" i="59"/>
  <c r="N31" i="59" s="1"/>
  <c r="E31" i="59" s="1"/>
  <c r="L52" i="59"/>
  <c r="L17" i="59"/>
  <c r="N17" i="59" s="1"/>
  <c r="E17" i="59" s="1"/>
  <c r="L20" i="59"/>
  <c r="N20" i="59" s="1"/>
  <c r="E20" i="59" s="1"/>
  <c r="L40" i="59"/>
  <c r="N40" i="59" s="1"/>
  <c r="E40" i="59" s="1"/>
  <c r="L25" i="59"/>
  <c r="L54" i="59"/>
  <c r="L35" i="59"/>
  <c r="L46" i="59"/>
  <c r="L59" i="59"/>
  <c r="N59" i="59" s="1"/>
  <c r="E59" i="59" s="1"/>
  <c r="L57" i="59"/>
  <c r="N57" i="59" s="1"/>
  <c r="E57" i="59" s="1"/>
  <c r="L60" i="59"/>
  <c r="N60" i="59" s="1"/>
  <c r="E60" i="59" s="1"/>
  <c r="L49" i="59"/>
  <c r="N49" i="59" s="1"/>
  <c r="E49" i="59" s="1"/>
  <c r="L43" i="59"/>
  <c r="N43" i="59" s="1"/>
  <c r="E43" i="59" s="1"/>
  <c r="L51" i="59"/>
  <c r="N51" i="59" s="1"/>
  <c r="E51" i="59" s="1"/>
  <c r="L58" i="59"/>
  <c r="N58" i="59" s="1"/>
  <c r="E58" i="59" s="1"/>
  <c r="M35" i="59"/>
  <c r="M45" i="59"/>
  <c r="M60" i="59"/>
  <c r="M56" i="59"/>
  <c r="M46" i="59"/>
  <c r="M61" i="59"/>
  <c r="L45" i="58"/>
  <c r="L44" i="58"/>
  <c r="L21" i="58"/>
  <c r="L43" i="58"/>
  <c r="L29" i="58"/>
  <c r="L20" i="58"/>
  <c r="L59" i="58"/>
  <c r="L32" i="58"/>
  <c r="L58" i="58"/>
  <c r="L34" i="58"/>
  <c r="I6" i="58"/>
  <c r="L10" i="58"/>
  <c r="L50" i="58"/>
  <c r="L25" i="58"/>
  <c r="L26" i="58"/>
  <c r="I7" i="58"/>
  <c r="L33" i="58"/>
  <c r="L42" i="58"/>
  <c r="L17" i="58"/>
  <c r="B6" i="57"/>
  <c r="B7" i="57"/>
  <c r="E10" i="57"/>
  <c r="G10" i="57"/>
  <c r="H10" i="57"/>
  <c r="I10" i="57"/>
  <c r="J10" i="57" s="1"/>
  <c r="K10" i="57" s="1"/>
  <c r="G11" i="57"/>
  <c r="H11" i="57"/>
  <c r="I11" i="57" s="1"/>
  <c r="J11" i="57" s="1"/>
  <c r="K11" i="57" s="1"/>
  <c r="G12" i="57"/>
  <c r="H12" i="57"/>
  <c r="I12" i="57"/>
  <c r="J12" i="57" s="1"/>
  <c r="K12" i="57" s="1"/>
  <c r="G13" i="57"/>
  <c r="H13" i="57"/>
  <c r="I13" i="57" s="1"/>
  <c r="J13" i="57" s="1"/>
  <c r="K13" i="57" s="1"/>
  <c r="G14" i="57"/>
  <c r="H14" i="57"/>
  <c r="I14" i="57"/>
  <c r="J14" i="57"/>
  <c r="K14" i="57"/>
  <c r="G15" i="57"/>
  <c r="H15" i="57"/>
  <c r="I15" i="57"/>
  <c r="J15" i="57"/>
  <c r="K15" i="57"/>
  <c r="G16" i="57"/>
  <c r="H16" i="57"/>
  <c r="I16" i="57"/>
  <c r="J16" i="57"/>
  <c r="K16" i="57"/>
  <c r="G17" i="57"/>
  <c r="H17" i="57"/>
  <c r="I17" i="57"/>
  <c r="J17" i="57"/>
  <c r="K17" i="57" s="1"/>
  <c r="G18" i="57"/>
  <c r="H18" i="57"/>
  <c r="I18" i="57"/>
  <c r="J18" i="57" s="1"/>
  <c r="K18" i="57" s="1"/>
  <c r="G19" i="57"/>
  <c r="H19" i="57"/>
  <c r="I19" i="57" s="1"/>
  <c r="J19" i="57" s="1"/>
  <c r="K19" i="57" s="1"/>
  <c r="G20" i="57"/>
  <c r="H20" i="57"/>
  <c r="I20" i="57"/>
  <c r="J20" i="57" s="1"/>
  <c r="K20" i="57" s="1"/>
  <c r="G21" i="57"/>
  <c r="H21" i="57"/>
  <c r="I21" i="57" s="1"/>
  <c r="J21" i="57" s="1"/>
  <c r="K21" i="57"/>
  <c r="G22" i="57"/>
  <c r="H22" i="57"/>
  <c r="I22" i="57"/>
  <c r="J22" i="57"/>
  <c r="K22" i="57"/>
  <c r="G23" i="57"/>
  <c r="H23" i="57"/>
  <c r="I23" i="57"/>
  <c r="J23" i="57"/>
  <c r="K23" i="57"/>
  <c r="G24" i="57"/>
  <c r="H24" i="57"/>
  <c r="I24" i="57" s="1"/>
  <c r="J24" i="57" s="1"/>
  <c r="K24" i="57" s="1"/>
  <c r="G25" i="57"/>
  <c r="H25" i="57"/>
  <c r="I25" i="57"/>
  <c r="J25" i="57"/>
  <c r="K25" i="57" s="1"/>
  <c r="G26" i="57"/>
  <c r="H26" i="57"/>
  <c r="I26" i="57"/>
  <c r="J26" i="57" s="1"/>
  <c r="K26" i="57" s="1"/>
  <c r="G27" i="57"/>
  <c r="H27" i="57"/>
  <c r="I27" i="57" s="1"/>
  <c r="J27" i="57" s="1"/>
  <c r="K27" i="57" s="1"/>
  <c r="G28" i="57"/>
  <c r="H28" i="57"/>
  <c r="I28" i="57"/>
  <c r="J28" i="57" s="1"/>
  <c r="K28" i="57" s="1"/>
  <c r="G29" i="57"/>
  <c r="H29" i="57"/>
  <c r="I29" i="57" s="1"/>
  <c r="J29" i="57" s="1"/>
  <c r="K29" i="57"/>
  <c r="G30" i="57"/>
  <c r="H30" i="57"/>
  <c r="I30" i="57"/>
  <c r="J30" i="57"/>
  <c r="K30" i="57"/>
  <c r="G31" i="57"/>
  <c r="H31" i="57"/>
  <c r="I31" i="57"/>
  <c r="J31" i="57" s="1"/>
  <c r="K31" i="57" s="1"/>
  <c r="G32" i="57"/>
  <c r="H32" i="57"/>
  <c r="I32" i="57"/>
  <c r="J32" i="57"/>
  <c r="K32" i="57"/>
  <c r="G33" i="57"/>
  <c r="H33" i="57"/>
  <c r="I33" i="57"/>
  <c r="J33" i="57"/>
  <c r="K33" i="57" s="1"/>
  <c r="G34" i="57"/>
  <c r="H34" i="57"/>
  <c r="I34" i="57"/>
  <c r="J34" i="57" s="1"/>
  <c r="K34" i="57" s="1"/>
  <c r="G35" i="57"/>
  <c r="H35" i="57"/>
  <c r="I35" i="57" s="1"/>
  <c r="J35" i="57" s="1"/>
  <c r="K35" i="57" s="1"/>
  <c r="G36" i="57"/>
  <c r="H36" i="57"/>
  <c r="I36" i="57"/>
  <c r="J36" i="57" s="1"/>
  <c r="K36" i="57" s="1"/>
  <c r="G37" i="57"/>
  <c r="H37" i="57"/>
  <c r="I37" i="57" s="1"/>
  <c r="J37" i="57" s="1"/>
  <c r="K37" i="57" s="1"/>
  <c r="G38" i="57"/>
  <c r="H38" i="57"/>
  <c r="I38" i="57"/>
  <c r="J38" i="57"/>
  <c r="K38" i="57" s="1"/>
  <c r="G39" i="57"/>
  <c r="H39" i="57"/>
  <c r="I39" i="57"/>
  <c r="J39" i="57"/>
  <c r="K39" i="57"/>
  <c r="G40" i="57"/>
  <c r="H40" i="57"/>
  <c r="I40" i="57"/>
  <c r="J40" i="57"/>
  <c r="K40" i="57" s="1"/>
  <c r="G41" i="57"/>
  <c r="H41" i="57"/>
  <c r="I41" i="57" s="1"/>
  <c r="J41" i="57" s="1"/>
  <c r="K41" i="57" s="1"/>
  <c r="G42" i="57"/>
  <c r="H42" i="57"/>
  <c r="I42" i="57"/>
  <c r="J42" i="57" s="1"/>
  <c r="K42" i="57" s="1"/>
  <c r="G43" i="57"/>
  <c r="H43" i="57"/>
  <c r="I43" i="57" s="1"/>
  <c r="J43" i="57" s="1"/>
  <c r="K43" i="57" s="1"/>
  <c r="G44" i="57"/>
  <c r="H44" i="57"/>
  <c r="I44" i="57"/>
  <c r="J44" i="57" s="1"/>
  <c r="K44" i="57" s="1"/>
  <c r="G45" i="57"/>
  <c r="H45" i="57"/>
  <c r="I45" i="57" s="1"/>
  <c r="J45" i="57" s="1"/>
  <c r="K45" i="57"/>
  <c r="G46" i="57"/>
  <c r="H46" i="57"/>
  <c r="I46" i="57"/>
  <c r="J46" i="57"/>
  <c r="K46" i="57" s="1"/>
  <c r="G47" i="57"/>
  <c r="H47" i="57"/>
  <c r="I47" i="57"/>
  <c r="J47" i="57"/>
  <c r="K47" i="57"/>
  <c r="G48" i="57"/>
  <c r="H48" i="57"/>
  <c r="I48" i="57"/>
  <c r="J48" i="57"/>
  <c r="K48" i="57"/>
  <c r="G49" i="57"/>
  <c r="H49" i="57"/>
  <c r="I49" i="57" s="1"/>
  <c r="J49" i="57" s="1"/>
  <c r="K49" i="57" s="1"/>
  <c r="G50" i="57"/>
  <c r="H50" i="57"/>
  <c r="I50" i="57"/>
  <c r="J50" i="57" s="1"/>
  <c r="K50" i="57"/>
  <c r="G51" i="57"/>
  <c r="H51" i="57"/>
  <c r="I51" i="57" s="1"/>
  <c r="J51" i="57" s="1"/>
  <c r="K51" i="57" s="1"/>
  <c r="G52" i="57"/>
  <c r="H52" i="57"/>
  <c r="I52" i="57"/>
  <c r="J52" i="57" s="1"/>
  <c r="K52" i="57" s="1"/>
  <c r="G53" i="57"/>
  <c r="H53" i="57"/>
  <c r="I53" i="57" s="1"/>
  <c r="J53" i="57" s="1"/>
  <c r="K53" i="57"/>
  <c r="G54" i="57"/>
  <c r="H54" i="57"/>
  <c r="I54" i="57"/>
  <c r="J54" i="57"/>
  <c r="K54" i="57"/>
  <c r="G55" i="57"/>
  <c r="H55" i="57"/>
  <c r="I55" i="57"/>
  <c r="J55" i="57" s="1"/>
  <c r="K55" i="57" s="1"/>
  <c r="G56" i="57"/>
  <c r="H56" i="57"/>
  <c r="I56" i="57"/>
  <c r="J56" i="57"/>
  <c r="K56" i="57" s="1"/>
  <c r="G57" i="57"/>
  <c r="H57" i="57"/>
  <c r="I57" i="57"/>
  <c r="J57" i="57"/>
  <c r="K57" i="57" s="1"/>
  <c r="G58" i="57"/>
  <c r="H58" i="57"/>
  <c r="I58" i="57"/>
  <c r="J58" i="57" s="1"/>
  <c r="K58" i="57"/>
  <c r="G59" i="57"/>
  <c r="H59" i="57"/>
  <c r="I59" i="57" s="1"/>
  <c r="J59" i="57" s="1"/>
  <c r="K59" i="57" s="1"/>
  <c r="G60" i="57"/>
  <c r="H60" i="57"/>
  <c r="I60" i="57"/>
  <c r="J60" i="57" s="1"/>
  <c r="K60" i="57"/>
  <c r="G61" i="57"/>
  <c r="H61" i="57"/>
  <c r="I61" i="57" s="1"/>
  <c r="J61" i="57"/>
  <c r="K61" i="57"/>
  <c r="G62" i="57"/>
  <c r="H62" i="57"/>
  <c r="I62" i="57"/>
  <c r="J62" i="57"/>
  <c r="K62" i="57"/>
  <c r="N52" i="59" l="1"/>
  <c r="E52" i="59" s="1"/>
  <c r="N45" i="59"/>
  <c r="E45" i="59" s="1"/>
  <c r="N35" i="59"/>
  <c r="E35" i="59" s="1"/>
  <c r="N37" i="59"/>
  <c r="E37" i="59" s="1"/>
  <c r="N50" i="59"/>
  <c r="E50" i="59" s="1"/>
  <c r="N61" i="59"/>
  <c r="E61" i="59" s="1"/>
  <c r="N56" i="59"/>
  <c r="E56" i="59" s="1"/>
  <c r="N54" i="59"/>
  <c r="E54" i="59" s="1"/>
  <c r="N28" i="59"/>
  <c r="E28" i="59" s="1"/>
  <c r="N42" i="59"/>
  <c r="E42" i="59" s="1"/>
  <c r="N34" i="59"/>
  <c r="E34" i="59" s="1"/>
  <c r="N27" i="59"/>
  <c r="E27" i="59" s="1"/>
  <c r="N46" i="59"/>
  <c r="E46" i="59" s="1"/>
  <c r="N55" i="59"/>
  <c r="E55" i="59" s="1"/>
  <c r="N25" i="59"/>
  <c r="E25" i="59" s="1"/>
  <c r="N39" i="59"/>
  <c r="E39" i="59" s="1"/>
  <c r="N16" i="59"/>
  <c r="E16" i="59" s="1"/>
  <c r="N26" i="59"/>
  <c r="E26" i="59" s="1"/>
  <c r="M52" i="58"/>
  <c r="M12" i="58"/>
  <c r="M51" i="58"/>
  <c r="M53" i="58"/>
  <c r="M36" i="58"/>
  <c r="M28" i="58"/>
  <c r="M42" i="58"/>
  <c r="M27" i="58"/>
  <c r="M29" i="58"/>
  <c r="N29" i="58" s="1"/>
  <c r="E29" i="58" s="1"/>
  <c r="M26" i="58"/>
  <c r="M30" i="58"/>
  <c r="M31" i="58"/>
  <c r="M11" i="58"/>
  <c r="M13" i="58"/>
  <c r="M50" i="58"/>
  <c r="M54" i="58"/>
  <c r="M55" i="58"/>
  <c r="M56" i="58"/>
  <c r="M45" i="58"/>
  <c r="M33" i="58"/>
  <c r="M23" i="58"/>
  <c r="M34" i="58"/>
  <c r="N34" i="58" s="1"/>
  <c r="E34" i="58" s="1"/>
  <c r="M58" i="58"/>
  <c r="N58" i="58" s="1"/>
  <c r="E58" i="58" s="1"/>
  <c r="N26" i="58"/>
  <c r="E26" i="58" s="1"/>
  <c r="M16" i="58"/>
  <c r="M48" i="58"/>
  <c r="M39" i="58"/>
  <c r="M44" i="58"/>
  <c r="N44" i="58" s="1"/>
  <c r="E44" i="58" s="1"/>
  <c r="M38" i="58"/>
  <c r="N17" i="58"/>
  <c r="E17" i="58" s="1"/>
  <c r="N25" i="58"/>
  <c r="E25" i="58" s="1"/>
  <c r="M15" i="58"/>
  <c r="M43" i="58"/>
  <c r="N43" i="58" s="1"/>
  <c r="E43" i="58" s="1"/>
  <c r="M49" i="58"/>
  <c r="N45" i="58"/>
  <c r="E45" i="58" s="1"/>
  <c r="N42" i="58"/>
  <c r="E42" i="58" s="1"/>
  <c r="N50" i="58"/>
  <c r="E50" i="58" s="1"/>
  <c r="M41" i="58"/>
  <c r="M24" i="58"/>
  <c r="M22" i="58"/>
  <c r="N21" i="58"/>
  <c r="E21" i="58" s="1"/>
  <c r="M57" i="58"/>
  <c r="M47" i="58"/>
  <c r="N33" i="58"/>
  <c r="E33" i="58" s="1"/>
  <c r="N10" i="58"/>
  <c r="M60" i="58"/>
  <c r="M62" i="58"/>
  <c r="M40" i="58"/>
  <c r="L38" i="58"/>
  <c r="N38" i="58" s="1"/>
  <c r="E38" i="58" s="1"/>
  <c r="L39" i="58"/>
  <c r="L61" i="58"/>
  <c r="L13" i="58"/>
  <c r="L36" i="58"/>
  <c r="N36" i="58" s="1"/>
  <c r="E36" i="58" s="1"/>
  <c r="L55" i="58"/>
  <c r="L35" i="58"/>
  <c r="N35" i="58" s="1"/>
  <c r="E35" i="58" s="1"/>
  <c r="L37" i="58"/>
  <c r="N37" i="58" s="1"/>
  <c r="E37" i="58" s="1"/>
  <c r="L40" i="58"/>
  <c r="N40" i="58" s="1"/>
  <c r="E40" i="58" s="1"/>
  <c r="L60" i="58"/>
  <c r="L62" i="58"/>
  <c r="L22" i="58"/>
  <c r="N22" i="58" s="1"/>
  <c r="E22" i="58" s="1"/>
  <c r="L23" i="58"/>
  <c r="L46" i="58"/>
  <c r="L47" i="58"/>
  <c r="N47" i="58" s="1"/>
  <c r="E47" i="58" s="1"/>
  <c r="L27" i="58"/>
  <c r="N27" i="58" s="1"/>
  <c r="E27" i="58" s="1"/>
  <c r="L52" i="58"/>
  <c r="N52" i="58" s="1"/>
  <c r="E52" i="58" s="1"/>
  <c r="L12" i="58"/>
  <c r="N12" i="58" s="1"/>
  <c r="E12" i="58" s="1"/>
  <c r="L30" i="58"/>
  <c r="N30" i="58" s="1"/>
  <c r="E30" i="58" s="1"/>
  <c r="L31" i="58"/>
  <c r="N31" i="58" s="1"/>
  <c r="E31" i="58" s="1"/>
  <c r="L51" i="58"/>
  <c r="N51" i="58" s="1"/>
  <c r="E51" i="58" s="1"/>
  <c r="L53" i="58"/>
  <c r="N53" i="58" s="1"/>
  <c r="E53" i="58" s="1"/>
  <c r="L56" i="58"/>
  <c r="N56" i="58" s="1"/>
  <c r="E56" i="58" s="1"/>
  <c r="L11" i="58"/>
  <c r="N11" i="58" s="1"/>
  <c r="E11" i="58" s="1"/>
  <c r="L16" i="58"/>
  <c r="N16" i="58" s="1"/>
  <c r="E16" i="58" s="1"/>
  <c r="L54" i="58"/>
  <c r="L14" i="58"/>
  <c r="L15" i="58"/>
  <c r="N15" i="58" s="1"/>
  <c r="E15" i="58" s="1"/>
  <c r="L18" i="58"/>
  <c r="M32" i="58"/>
  <c r="N32" i="58" s="1"/>
  <c r="E32" i="58" s="1"/>
  <c r="M59" i="58"/>
  <c r="N59" i="58" s="1"/>
  <c r="E59" i="58" s="1"/>
  <c r="M46" i="58"/>
  <c r="M18" i="58"/>
  <c r="L19" i="58"/>
  <c r="L57" i="58"/>
  <c r="M17" i="58"/>
  <c r="M25" i="58"/>
  <c r="M35" i="58"/>
  <c r="M61" i="58"/>
  <c r="M10" i="58"/>
  <c r="L24" i="58"/>
  <c r="N24" i="58" s="1"/>
  <c r="E24" i="58" s="1"/>
  <c r="M21" i="58"/>
  <c r="L41" i="58"/>
  <c r="N41" i="58" s="1"/>
  <c r="E41" i="58" s="1"/>
  <c r="L49" i="58"/>
  <c r="M19" i="58"/>
  <c r="M37" i="58"/>
  <c r="M20" i="58"/>
  <c r="N20" i="58" s="1"/>
  <c r="E20" i="58" s="1"/>
  <c r="M14" i="58"/>
  <c r="L28" i="58"/>
  <c r="N28" i="58" s="1"/>
  <c r="E28" i="58" s="1"/>
  <c r="L48" i="58"/>
  <c r="L49" i="57"/>
  <c r="L62" i="57"/>
  <c r="I7" i="57"/>
  <c r="M24" i="57" s="1"/>
  <c r="M10" i="57"/>
  <c r="L17" i="57"/>
  <c r="L12" i="57"/>
  <c r="M41" i="57"/>
  <c r="L27" i="57"/>
  <c r="M56" i="57"/>
  <c r="L24" i="57"/>
  <c r="L16" i="57"/>
  <c r="M19" i="57"/>
  <c r="L19" i="57"/>
  <c r="L59" i="57"/>
  <c r="L56" i="57"/>
  <c r="N56" i="57" s="1"/>
  <c r="E56" i="57" s="1"/>
  <c r="L35" i="57"/>
  <c r="L42" i="57"/>
  <c r="M33" i="57"/>
  <c r="I6" i="57"/>
  <c r="L10" i="57"/>
  <c r="L51" i="57"/>
  <c r="L25" i="57"/>
  <c r="L40" i="57"/>
  <c r="L43" i="57"/>
  <c r="L33" i="57"/>
  <c r="L11" i="57"/>
  <c r="B6" i="56"/>
  <c r="B7" i="56"/>
  <c r="E10" i="56"/>
  <c r="G10" i="56"/>
  <c r="I6" i="56" s="1"/>
  <c r="H10" i="56"/>
  <c r="I10" i="56"/>
  <c r="J10" i="56" s="1"/>
  <c r="K10" i="56" s="1"/>
  <c r="G11" i="56"/>
  <c r="L11" i="56" s="1"/>
  <c r="H11" i="56"/>
  <c r="I11" i="56" s="1"/>
  <c r="J11" i="56" s="1"/>
  <c r="K11" i="56" s="1"/>
  <c r="G12" i="56"/>
  <c r="H12" i="56"/>
  <c r="I12" i="56" s="1"/>
  <c r="J12" i="56" s="1"/>
  <c r="K12" i="56" s="1"/>
  <c r="G13" i="56"/>
  <c r="H13" i="56"/>
  <c r="I13" i="56" s="1"/>
  <c r="J13" i="56" s="1"/>
  <c r="K13" i="56" s="1"/>
  <c r="G14" i="56"/>
  <c r="H14" i="56"/>
  <c r="I14" i="56" s="1"/>
  <c r="J14" i="56" s="1"/>
  <c r="K14" i="56" s="1"/>
  <c r="G15" i="56"/>
  <c r="H15" i="56"/>
  <c r="I15" i="56"/>
  <c r="J15" i="56"/>
  <c r="K15" i="56"/>
  <c r="G16" i="56"/>
  <c r="H16" i="56"/>
  <c r="I16" i="56"/>
  <c r="J16" i="56"/>
  <c r="K16" i="56"/>
  <c r="G17" i="56"/>
  <c r="H17" i="56"/>
  <c r="I17" i="56"/>
  <c r="J17" i="56"/>
  <c r="K17" i="56" s="1"/>
  <c r="G18" i="56"/>
  <c r="L18" i="56" s="1"/>
  <c r="H18" i="56"/>
  <c r="I18" i="56"/>
  <c r="J18" i="56" s="1"/>
  <c r="K18" i="56" s="1"/>
  <c r="G19" i="56"/>
  <c r="L19" i="56" s="1"/>
  <c r="H19" i="56"/>
  <c r="I19" i="56" s="1"/>
  <c r="J19" i="56" s="1"/>
  <c r="K19" i="56" s="1"/>
  <c r="G20" i="56"/>
  <c r="H20" i="56"/>
  <c r="I20" i="56" s="1"/>
  <c r="J20" i="56" s="1"/>
  <c r="K20" i="56" s="1"/>
  <c r="G21" i="56"/>
  <c r="H21" i="56"/>
  <c r="I21" i="56" s="1"/>
  <c r="J21" i="56" s="1"/>
  <c r="K21" i="56" s="1"/>
  <c r="G22" i="56"/>
  <c r="H22" i="56"/>
  <c r="I22" i="56" s="1"/>
  <c r="J22" i="56" s="1"/>
  <c r="K22" i="56" s="1"/>
  <c r="G23" i="56"/>
  <c r="H23" i="56"/>
  <c r="I23" i="56"/>
  <c r="J23" i="56"/>
  <c r="K23" i="56"/>
  <c r="G24" i="56"/>
  <c r="H24" i="56"/>
  <c r="I24" i="56"/>
  <c r="J24" i="56"/>
  <c r="K24" i="56"/>
  <c r="G25" i="56"/>
  <c r="H25" i="56"/>
  <c r="I25" i="56"/>
  <c r="J25" i="56"/>
  <c r="K25" i="56" s="1"/>
  <c r="G26" i="56"/>
  <c r="L26" i="56" s="1"/>
  <c r="H26" i="56"/>
  <c r="I26" i="56"/>
  <c r="J26" i="56" s="1"/>
  <c r="K26" i="56" s="1"/>
  <c r="G27" i="56"/>
  <c r="H27" i="56"/>
  <c r="I27" i="56" s="1"/>
  <c r="J27" i="56" s="1"/>
  <c r="K27" i="56" s="1"/>
  <c r="G28" i="56"/>
  <c r="H28" i="56"/>
  <c r="I28" i="56" s="1"/>
  <c r="J28" i="56" s="1"/>
  <c r="K28" i="56" s="1"/>
  <c r="G29" i="56"/>
  <c r="H29" i="56"/>
  <c r="I29" i="56" s="1"/>
  <c r="J29" i="56" s="1"/>
  <c r="K29" i="56" s="1"/>
  <c r="G30" i="56"/>
  <c r="H30" i="56"/>
  <c r="I30" i="56" s="1"/>
  <c r="J30" i="56" s="1"/>
  <c r="K30" i="56" s="1"/>
  <c r="G31" i="56"/>
  <c r="H31" i="56"/>
  <c r="I31" i="56"/>
  <c r="J31" i="56"/>
  <c r="K31" i="56"/>
  <c r="G32" i="56"/>
  <c r="H32" i="56"/>
  <c r="I32" i="56"/>
  <c r="J32" i="56"/>
  <c r="K32" i="56"/>
  <c r="G33" i="56"/>
  <c r="H33" i="56"/>
  <c r="I33" i="56"/>
  <c r="J33" i="56"/>
  <c r="K33" i="56" s="1"/>
  <c r="G34" i="56"/>
  <c r="L34" i="56" s="1"/>
  <c r="H34" i="56"/>
  <c r="I34" i="56"/>
  <c r="J34" i="56" s="1"/>
  <c r="K34" i="56" s="1"/>
  <c r="G35" i="56"/>
  <c r="H35" i="56"/>
  <c r="I35" i="56" s="1"/>
  <c r="J35" i="56" s="1"/>
  <c r="K35" i="56" s="1"/>
  <c r="G36" i="56"/>
  <c r="H36" i="56"/>
  <c r="I36" i="56" s="1"/>
  <c r="J36" i="56" s="1"/>
  <c r="K36" i="56" s="1"/>
  <c r="G37" i="56"/>
  <c r="H37" i="56"/>
  <c r="I37" i="56"/>
  <c r="J37" i="56" s="1"/>
  <c r="K37" i="56" s="1"/>
  <c r="G38" i="56"/>
  <c r="H38" i="56"/>
  <c r="I38" i="56" s="1"/>
  <c r="J38" i="56" s="1"/>
  <c r="K38" i="56" s="1"/>
  <c r="G39" i="56"/>
  <c r="H39" i="56"/>
  <c r="I39" i="56"/>
  <c r="J39" i="56"/>
  <c r="K39" i="56"/>
  <c r="G40" i="56"/>
  <c r="H40" i="56"/>
  <c r="I40" i="56"/>
  <c r="J40" i="56"/>
  <c r="K40" i="56"/>
  <c r="G41" i="56"/>
  <c r="L41" i="56" s="1"/>
  <c r="H41" i="56"/>
  <c r="I41" i="56"/>
  <c r="J41" i="56"/>
  <c r="K41" i="56" s="1"/>
  <c r="G42" i="56"/>
  <c r="H42" i="56"/>
  <c r="I42" i="56"/>
  <c r="J42" i="56" s="1"/>
  <c r="K42" i="56" s="1"/>
  <c r="G43" i="56"/>
  <c r="H43" i="56"/>
  <c r="I43" i="56" s="1"/>
  <c r="J43" i="56" s="1"/>
  <c r="K43" i="56" s="1"/>
  <c r="G44" i="56"/>
  <c r="L44" i="56" s="1"/>
  <c r="H44" i="56"/>
  <c r="I44" i="56" s="1"/>
  <c r="J44" i="56" s="1"/>
  <c r="K44" i="56" s="1"/>
  <c r="G45" i="56"/>
  <c r="H45" i="56"/>
  <c r="I45" i="56"/>
  <c r="J45" i="56" s="1"/>
  <c r="K45" i="56" s="1"/>
  <c r="G46" i="56"/>
  <c r="H46" i="56"/>
  <c r="I46" i="56" s="1"/>
  <c r="J46" i="56" s="1"/>
  <c r="K46" i="56" s="1"/>
  <c r="G47" i="56"/>
  <c r="H47" i="56"/>
  <c r="I47" i="56"/>
  <c r="J47" i="56"/>
  <c r="K47" i="56"/>
  <c r="G48" i="56"/>
  <c r="H48" i="56"/>
  <c r="I48" i="56"/>
  <c r="J48" i="56"/>
  <c r="K48" i="56"/>
  <c r="G49" i="56"/>
  <c r="L49" i="56" s="1"/>
  <c r="H49" i="56"/>
  <c r="I49" i="56"/>
  <c r="J49" i="56"/>
  <c r="K49" i="56" s="1"/>
  <c r="G50" i="56"/>
  <c r="H50" i="56"/>
  <c r="I50" i="56"/>
  <c r="J50" i="56" s="1"/>
  <c r="K50" i="56" s="1"/>
  <c r="G51" i="56"/>
  <c r="L51" i="56" s="1"/>
  <c r="H51" i="56"/>
  <c r="I51" i="56" s="1"/>
  <c r="J51" i="56" s="1"/>
  <c r="K51" i="56" s="1"/>
  <c r="G52" i="56"/>
  <c r="L52" i="56" s="1"/>
  <c r="H52" i="56"/>
  <c r="I52" i="56" s="1"/>
  <c r="J52" i="56" s="1"/>
  <c r="K52" i="56" s="1"/>
  <c r="G53" i="56"/>
  <c r="H53" i="56"/>
  <c r="I53" i="56"/>
  <c r="J53" i="56" s="1"/>
  <c r="K53" i="56" s="1"/>
  <c r="G54" i="56"/>
  <c r="H54" i="56"/>
  <c r="I54" i="56" s="1"/>
  <c r="J54" i="56" s="1"/>
  <c r="K54" i="56" s="1"/>
  <c r="G55" i="56"/>
  <c r="H55" i="56"/>
  <c r="I55" i="56"/>
  <c r="J55" i="56"/>
  <c r="K55" i="56"/>
  <c r="L55" i="56"/>
  <c r="G56" i="56"/>
  <c r="H56" i="56"/>
  <c r="I56" i="56"/>
  <c r="J56" i="56"/>
  <c r="K56" i="56"/>
  <c r="G57" i="56"/>
  <c r="L57" i="56" s="1"/>
  <c r="H57" i="56"/>
  <c r="I57" i="56"/>
  <c r="J57" i="56"/>
  <c r="K57" i="56" s="1"/>
  <c r="G58" i="56"/>
  <c r="L58" i="56" s="1"/>
  <c r="H58" i="56"/>
  <c r="I58" i="56"/>
  <c r="J58" i="56" s="1"/>
  <c r="K58" i="56" s="1"/>
  <c r="G59" i="56"/>
  <c r="L59" i="56" s="1"/>
  <c r="H59" i="56"/>
  <c r="I59" i="56" s="1"/>
  <c r="J59" i="56" s="1"/>
  <c r="K59" i="56" s="1"/>
  <c r="G60" i="56"/>
  <c r="L60" i="56" s="1"/>
  <c r="H60" i="56"/>
  <c r="I60" i="56" s="1"/>
  <c r="J60" i="56" s="1"/>
  <c r="K60" i="56" s="1"/>
  <c r="G61" i="56"/>
  <c r="H61" i="56"/>
  <c r="I61" i="56"/>
  <c r="J61" i="56" s="1"/>
  <c r="K61" i="56" s="1"/>
  <c r="G62" i="56"/>
  <c r="H62" i="56"/>
  <c r="I62" i="56" s="1"/>
  <c r="J62" i="56" s="1"/>
  <c r="K62" i="56" s="1"/>
  <c r="N46" i="58" l="1"/>
  <c r="E46" i="58" s="1"/>
  <c r="N55" i="58"/>
  <c r="E55" i="58" s="1"/>
  <c r="N18" i="58"/>
  <c r="E18" i="58" s="1"/>
  <c r="N23" i="58"/>
  <c r="E23" i="58" s="1"/>
  <c r="N49" i="58"/>
  <c r="E49" i="58" s="1"/>
  <c r="N13" i="58"/>
  <c r="E13" i="58" s="1"/>
  <c r="N57" i="58"/>
  <c r="E57" i="58" s="1"/>
  <c r="N14" i="58"/>
  <c r="E14" i="58" s="1"/>
  <c r="N62" i="58"/>
  <c r="E62" i="58" s="1"/>
  <c r="N61" i="58"/>
  <c r="E61" i="58" s="1"/>
  <c r="N48" i="58"/>
  <c r="E48" i="58" s="1"/>
  <c r="N19" i="58"/>
  <c r="E19" i="58" s="1"/>
  <c r="N54" i="58"/>
  <c r="E54" i="58" s="1"/>
  <c r="N60" i="58"/>
  <c r="E60" i="58" s="1"/>
  <c r="N39" i="58"/>
  <c r="E39" i="58" s="1"/>
  <c r="M61" i="57"/>
  <c r="N11" i="57"/>
  <c r="E11" i="57" s="1"/>
  <c r="N25" i="57"/>
  <c r="E25" i="57" s="1"/>
  <c r="N59" i="57"/>
  <c r="E59" i="57" s="1"/>
  <c r="M42" i="57"/>
  <c r="N42" i="57" s="1"/>
  <c r="E42" i="57" s="1"/>
  <c r="M18" i="57"/>
  <c r="M57" i="57"/>
  <c r="N62" i="57"/>
  <c r="E62" i="57" s="1"/>
  <c r="N33" i="57"/>
  <c r="E33" i="57" s="1"/>
  <c r="N16" i="57"/>
  <c r="E16" i="57" s="1"/>
  <c r="N10" i="57"/>
  <c r="M49" i="57"/>
  <c r="N49" i="57" s="1"/>
  <c r="E49" i="57" s="1"/>
  <c r="N24" i="57"/>
  <c r="E24" i="57" s="1"/>
  <c r="M31" i="57"/>
  <c r="L39" i="57"/>
  <c r="L61" i="57"/>
  <c r="N61" i="57" s="1"/>
  <c r="E61" i="57" s="1"/>
  <c r="L37" i="57"/>
  <c r="L38" i="57"/>
  <c r="N38" i="57" s="1"/>
  <c r="E38" i="57" s="1"/>
  <c r="L31" i="57"/>
  <c r="N31" i="57" s="1"/>
  <c r="E31" i="57" s="1"/>
  <c r="L53" i="57"/>
  <c r="N53" i="57" s="1"/>
  <c r="E53" i="57" s="1"/>
  <c r="L55" i="57"/>
  <c r="L29" i="57"/>
  <c r="L30" i="57"/>
  <c r="L28" i="57"/>
  <c r="N28" i="57" s="1"/>
  <c r="E28" i="57" s="1"/>
  <c r="L45" i="57"/>
  <c r="N45" i="57" s="1"/>
  <c r="E45" i="57" s="1"/>
  <c r="L57" i="57"/>
  <c r="N57" i="57" s="1"/>
  <c r="E57" i="57" s="1"/>
  <c r="L15" i="57"/>
  <c r="N15" i="57" s="1"/>
  <c r="E15" i="57" s="1"/>
  <c r="L21" i="57"/>
  <c r="N21" i="57" s="1"/>
  <c r="E21" i="57" s="1"/>
  <c r="L22" i="57"/>
  <c r="L14" i="57"/>
  <c r="L47" i="57"/>
  <c r="L13" i="57"/>
  <c r="L20" i="57"/>
  <c r="L46" i="57"/>
  <c r="N46" i="57" s="1"/>
  <c r="E46" i="57" s="1"/>
  <c r="L23" i="57"/>
  <c r="N23" i="57" s="1"/>
  <c r="E23" i="57" s="1"/>
  <c r="L52" i="57"/>
  <c r="N52" i="57" s="1"/>
  <c r="E52" i="57" s="1"/>
  <c r="L54" i="57"/>
  <c r="M25" i="57"/>
  <c r="L26" i="57"/>
  <c r="L41" i="57"/>
  <c r="N41" i="57" s="1"/>
  <c r="E41" i="57" s="1"/>
  <c r="M39" i="57"/>
  <c r="M17" i="57"/>
  <c r="M13" i="57"/>
  <c r="L58" i="57"/>
  <c r="N58" i="57" s="1"/>
  <c r="E58" i="57" s="1"/>
  <c r="M16" i="57"/>
  <c r="M58" i="57"/>
  <c r="L44" i="57"/>
  <c r="M32" i="57"/>
  <c r="M55" i="57"/>
  <c r="M15" i="57"/>
  <c r="M34" i="57"/>
  <c r="M40" i="57"/>
  <c r="N40" i="57" s="1"/>
  <c r="E40" i="57" s="1"/>
  <c r="L18" i="57"/>
  <c r="M23" i="57"/>
  <c r="M45" i="57"/>
  <c r="M59" i="57"/>
  <c r="M38" i="57"/>
  <c r="M60" i="57"/>
  <c r="L34" i="57"/>
  <c r="N34" i="57" s="1"/>
  <c r="E34" i="57" s="1"/>
  <c r="M47" i="57"/>
  <c r="M11" i="57"/>
  <c r="M43" i="57"/>
  <c r="M36" i="57"/>
  <c r="M52" i="57"/>
  <c r="M20" i="57"/>
  <c r="M27" i="57"/>
  <c r="N27" i="57" s="1"/>
  <c r="E27" i="57" s="1"/>
  <c r="M54" i="57"/>
  <c r="M30" i="57"/>
  <c r="M21" i="57"/>
  <c r="M22" i="57"/>
  <c r="M28" i="57"/>
  <c r="M35" i="57"/>
  <c r="N35" i="57" s="1"/>
  <c r="E35" i="57" s="1"/>
  <c r="M48" i="57"/>
  <c r="M53" i="57"/>
  <c r="M29" i="57"/>
  <c r="N51" i="57"/>
  <c r="E51" i="57" s="1"/>
  <c r="M62" i="57"/>
  <c r="M50" i="57"/>
  <c r="N43" i="57"/>
  <c r="E43" i="57" s="1"/>
  <c r="N19" i="57"/>
  <c r="E19" i="57" s="1"/>
  <c r="N17" i="57"/>
  <c r="E17" i="57" s="1"/>
  <c r="M14" i="57"/>
  <c r="M51" i="57"/>
  <c r="L48" i="57"/>
  <c r="M26" i="57"/>
  <c r="L32" i="57"/>
  <c r="N32" i="57" s="1"/>
  <c r="E32" i="57" s="1"/>
  <c r="L50" i="57"/>
  <c r="N50" i="57" s="1"/>
  <c r="E50" i="57" s="1"/>
  <c r="M12" i="57"/>
  <c r="N12" i="57" s="1"/>
  <c r="E12" i="57" s="1"/>
  <c r="M44" i="57"/>
  <c r="M37" i="57"/>
  <c r="L36" i="57"/>
  <c r="L60" i="57"/>
  <c r="M46" i="57"/>
  <c r="M22" i="56"/>
  <c r="I7" i="56"/>
  <c r="M30" i="56" s="1"/>
  <c r="M10" i="56"/>
  <c r="M53" i="56"/>
  <c r="L43" i="56"/>
  <c r="M40" i="56"/>
  <c r="L36" i="56"/>
  <c r="L50" i="56"/>
  <c r="M42" i="56"/>
  <c r="L33" i="56"/>
  <c r="L28" i="56"/>
  <c r="M57" i="56"/>
  <c r="M39" i="56"/>
  <c r="N57" i="56"/>
  <c r="E57" i="56" s="1"/>
  <c r="M50" i="56"/>
  <c r="L16" i="56"/>
  <c r="L24" i="56"/>
  <c r="L32" i="56"/>
  <c r="L40" i="56"/>
  <c r="L48" i="56"/>
  <c r="L56" i="56"/>
  <c r="L61" i="56"/>
  <c r="L62" i="56"/>
  <c r="L15" i="56"/>
  <c r="L23" i="56"/>
  <c r="L31" i="56"/>
  <c r="L14" i="56"/>
  <c r="L54" i="56"/>
  <c r="L13" i="56"/>
  <c r="L37" i="56"/>
  <c r="L39" i="56"/>
  <c r="L47" i="56"/>
  <c r="L21" i="56"/>
  <c r="L29" i="56"/>
  <c r="L45" i="56"/>
  <c r="L53" i="56"/>
  <c r="L22" i="56"/>
  <c r="L30" i="56"/>
  <c r="L38" i="56"/>
  <c r="L46" i="56"/>
  <c r="M49" i="56"/>
  <c r="N49" i="56" s="1"/>
  <c r="E49" i="56" s="1"/>
  <c r="M45" i="56"/>
  <c r="L35" i="56"/>
  <c r="L25" i="56"/>
  <c r="L20" i="56"/>
  <c r="M12" i="56"/>
  <c r="M52" i="56"/>
  <c r="N52" i="56" s="1"/>
  <c r="E52" i="56" s="1"/>
  <c r="L42" i="56"/>
  <c r="L27" i="56"/>
  <c r="L17" i="56"/>
  <c r="L12" i="56"/>
  <c r="N12" i="56" s="1"/>
  <c r="E12" i="56" s="1"/>
  <c r="L10" i="56"/>
  <c r="B6" i="55"/>
  <c r="B7" i="55"/>
  <c r="E10" i="55"/>
  <c r="G10" i="55"/>
  <c r="H10" i="55"/>
  <c r="I10" i="55"/>
  <c r="J10" i="55"/>
  <c r="K10" i="55" s="1"/>
  <c r="G11" i="55"/>
  <c r="H11" i="55"/>
  <c r="I11" i="55"/>
  <c r="J11" i="55" s="1"/>
  <c r="K11" i="55" s="1"/>
  <c r="G12" i="55"/>
  <c r="H12" i="55"/>
  <c r="I12" i="55" s="1"/>
  <c r="J12" i="55" s="1"/>
  <c r="K12" i="55" s="1"/>
  <c r="G13" i="55"/>
  <c r="H13" i="55"/>
  <c r="I13" i="55"/>
  <c r="J13" i="55" s="1"/>
  <c r="K13" i="55" s="1"/>
  <c r="G14" i="55"/>
  <c r="H14" i="55"/>
  <c r="I14" i="55" s="1"/>
  <c r="J14" i="55" s="1"/>
  <c r="K14" i="55" s="1"/>
  <c r="G15" i="55"/>
  <c r="H15" i="55"/>
  <c r="I15" i="55"/>
  <c r="J15" i="55"/>
  <c r="K15" i="55" s="1"/>
  <c r="G16" i="55"/>
  <c r="H16" i="55"/>
  <c r="I16" i="55"/>
  <c r="J16" i="55" s="1"/>
  <c r="K16" i="55" s="1"/>
  <c r="G17" i="55"/>
  <c r="H17" i="55"/>
  <c r="I17" i="55"/>
  <c r="J17" i="55"/>
  <c r="K17" i="55"/>
  <c r="G18" i="55"/>
  <c r="H18" i="55"/>
  <c r="I18" i="55" s="1"/>
  <c r="J18" i="55" s="1"/>
  <c r="K18" i="55" s="1"/>
  <c r="G19" i="55"/>
  <c r="H19" i="55"/>
  <c r="I19" i="55"/>
  <c r="J19" i="55" s="1"/>
  <c r="K19" i="55" s="1"/>
  <c r="G20" i="55"/>
  <c r="H20" i="55"/>
  <c r="I20" i="55" s="1"/>
  <c r="J20" i="55" s="1"/>
  <c r="K20" i="55" s="1"/>
  <c r="G21" i="55"/>
  <c r="H21" i="55"/>
  <c r="I21" i="55"/>
  <c r="J21" i="55" s="1"/>
  <c r="K21" i="55" s="1"/>
  <c r="G22" i="55"/>
  <c r="H22" i="55"/>
  <c r="I22" i="55" s="1"/>
  <c r="J22" i="55" s="1"/>
  <c r="K22" i="55" s="1"/>
  <c r="G23" i="55"/>
  <c r="H23" i="55"/>
  <c r="I23" i="55"/>
  <c r="J23" i="55"/>
  <c r="K23" i="55" s="1"/>
  <c r="G24" i="55"/>
  <c r="H24" i="55"/>
  <c r="I24" i="55"/>
  <c r="J24" i="55"/>
  <c r="K24" i="55"/>
  <c r="G25" i="55"/>
  <c r="H25" i="55"/>
  <c r="I25" i="55"/>
  <c r="J25" i="55"/>
  <c r="K25" i="55"/>
  <c r="G26" i="55"/>
  <c r="H26" i="55"/>
  <c r="I26" i="55" s="1"/>
  <c r="J26" i="55" s="1"/>
  <c r="K26" i="55" s="1"/>
  <c r="G27" i="55"/>
  <c r="H27" i="55"/>
  <c r="I27" i="55"/>
  <c r="J27" i="55" s="1"/>
  <c r="K27" i="55" s="1"/>
  <c r="G28" i="55"/>
  <c r="H28" i="55"/>
  <c r="I28" i="55" s="1"/>
  <c r="J28" i="55" s="1"/>
  <c r="K28" i="55" s="1"/>
  <c r="G29" i="55"/>
  <c r="H29" i="55"/>
  <c r="I29" i="55"/>
  <c r="J29" i="55" s="1"/>
  <c r="K29" i="55" s="1"/>
  <c r="G30" i="55"/>
  <c r="H30" i="55"/>
  <c r="I30" i="55" s="1"/>
  <c r="J30" i="55" s="1"/>
  <c r="K30" i="55"/>
  <c r="G31" i="55"/>
  <c r="H31" i="55"/>
  <c r="I31" i="55"/>
  <c r="J31" i="55"/>
  <c r="K31" i="55"/>
  <c r="G32" i="55"/>
  <c r="H32" i="55"/>
  <c r="I32" i="55"/>
  <c r="J32" i="55"/>
  <c r="K32" i="55"/>
  <c r="G33" i="55"/>
  <c r="H33" i="55"/>
  <c r="I33" i="55"/>
  <c r="J33" i="55" s="1"/>
  <c r="K33" i="55" s="1"/>
  <c r="G34" i="55"/>
  <c r="H34" i="55"/>
  <c r="I34" i="55"/>
  <c r="J34" i="55"/>
  <c r="K34" i="55" s="1"/>
  <c r="G35" i="55"/>
  <c r="H35" i="55"/>
  <c r="I35" i="55"/>
  <c r="J35" i="55" s="1"/>
  <c r="K35" i="55" s="1"/>
  <c r="G36" i="55"/>
  <c r="H36" i="55"/>
  <c r="I36" i="55" s="1"/>
  <c r="J36" i="55" s="1"/>
  <c r="K36" i="55" s="1"/>
  <c r="G37" i="55"/>
  <c r="H37" i="55"/>
  <c r="I37" i="55"/>
  <c r="J37" i="55" s="1"/>
  <c r="K37" i="55" s="1"/>
  <c r="G38" i="55"/>
  <c r="H38" i="55"/>
  <c r="I38" i="55" s="1"/>
  <c r="J38" i="55" s="1"/>
  <c r="K38" i="55"/>
  <c r="G39" i="55"/>
  <c r="H39" i="55"/>
  <c r="I39" i="55"/>
  <c r="J39" i="55"/>
  <c r="K39" i="55"/>
  <c r="G40" i="55"/>
  <c r="H40" i="55"/>
  <c r="I40" i="55"/>
  <c r="J40" i="55" s="1"/>
  <c r="K40" i="55" s="1"/>
  <c r="G41" i="55"/>
  <c r="H41" i="55"/>
  <c r="I41" i="55"/>
  <c r="J41" i="55" s="1"/>
  <c r="K41" i="55" s="1"/>
  <c r="G42" i="55"/>
  <c r="H42" i="55"/>
  <c r="I42" i="55"/>
  <c r="J42" i="55"/>
  <c r="K42" i="55" s="1"/>
  <c r="G43" i="55"/>
  <c r="H43" i="55"/>
  <c r="I43" i="55"/>
  <c r="J43" i="55" s="1"/>
  <c r="K43" i="55" s="1"/>
  <c r="G44" i="55"/>
  <c r="H44" i="55"/>
  <c r="I44" i="55" s="1"/>
  <c r="J44" i="55" s="1"/>
  <c r="K44" i="55" s="1"/>
  <c r="G45" i="55"/>
  <c r="H45" i="55"/>
  <c r="I45" i="55"/>
  <c r="J45" i="55" s="1"/>
  <c r="K45" i="55" s="1"/>
  <c r="G46" i="55"/>
  <c r="H46" i="55"/>
  <c r="I46" i="55" s="1"/>
  <c r="J46" i="55" s="1"/>
  <c r="K46" i="55" s="1"/>
  <c r="G47" i="55"/>
  <c r="H47" i="55"/>
  <c r="I47" i="55"/>
  <c r="J47" i="55"/>
  <c r="K47" i="55" s="1"/>
  <c r="G48" i="55"/>
  <c r="H48" i="55"/>
  <c r="I48" i="55"/>
  <c r="J48" i="55"/>
  <c r="K48" i="55" s="1"/>
  <c r="G49" i="55"/>
  <c r="H49" i="55"/>
  <c r="I49" i="55"/>
  <c r="J49" i="55" s="1"/>
  <c r="K49" i="55" s="1"/>
  <c r="G50" i="55"/>
  <c r="H50" i="55"/>
  <c r="I50" i="55"/>
  <c r="J50" i="55"/>
  <c r="K50" i="55" s="1"/>
  <c r="G51" i="55"/>
  <c r="H51" i="55"/>
  <c r="I51" i="55"/>
  <c r="J51" i="55" s="1"/>
  <c r="K51" i="55"/>
  <c r="G52" i="55"/>
  <c r="H52" i="55"/>
  <c r="I52" i="55" s="1"/>
  <c r="J52" i="55"/>
  <c r="K52" i="55" s="1"/>
  <c r="G53" i="55"/>
  <c r="H53" i="55"/>
  <c r="I53" i="55"/>
  <c r="J53" i="55" s="1"/>
  <c r="K53" i="55" s="1"/>
  <c r="G54" i="55"/>
  <c r="H54" i="55"/>
  <c r="I54" i="55" s="1"/>
  <c r="J54" i="55" s="1"/>
  <c r="K54" i="55"/>
  <c r="G55" i="55"/>
  <c r="H55" i="55"/>
  <c r="I55" i="55"/>
  <c r="J55" i="55"/>
  <c r="K55" i="55"/>
  <c r="G56" i="55"/>
  <c r="H56" i="55"/>
  <c r="I56" i="55"/>
  <c r="J56" i="55"/>
  <c r="K56" i="55"/>
  <c r="G57" i="55"/>
  <c r="H57" i="55"/>
  <c r="I57" i="55"/>
  <c r="J57" i="55"/>
  <c r="K57" i="55"/>
  <c r="G58" i="55"/>
  <c r="H58" i="55"/>
  <c r="I58" i="55"/>
  <c r="J58" i="55" s="1"/>
  <c r="K58" i="55" s="1"/>
  <c r="G59" i="55"/>
  <c r="H59" i="55"/>
  <c r="I59" i="55"/>
  <c r="J59" i="55" s="1"/>
  <c r="K59" i="55" s="1"/>
  <c r="G60" i="55"/>
  <c r="H60" i="55"/>
  <c r="I60" i="55" s="1"/>
  <c r="J60" i="55"/>
  <c r="K60" i="55" s="1"/>
  <c r="G61" i="55"/>
  <c r="H61" i="55"/>
  <c r="I61" i="55"/>
  <c r="J61" i="55" s="1"/>
  <c r="K61" i="55"/>
  <c r="G62" i="55"/>
  <c r="H62" i="55"/>
  <c r="I62" i="55" s="1"/>
  <c r="J62" i="55"/>
  <c r="K62" i="55"/>
  <c r="N20" i="57" l="1"/>
  <c r="E20" i="57" s="1"/>
  <c r="N37" i="57"/>
  <c r="E37" i="57" s="1"/>
  <c r="N13" i="57"/>
  <c r="E13" i="57" s="1"/>
  <c r="N44" i="57"/>
  <c r="E44" i="57" s="1"/>
  <c r="N26" i="57"/>
  <c r="E26" i="57" s="1"/>
  <c r="N47" i="57"/>
  <c r="E47" i="57" s="1"/>
  <c r="N30" i="57"/>
  <c r="E30" i="57" s="1"/>
  <c r="N39" i="57"/>
  <c r="E39" i="57" s="1"/>
  <c r="N60" i="57"/>
  <c r="E60" i="57" s="1"/>
  <c r="N48" i="57"/>
  <c r="E48" i="57" s="1"/>
  <c r="N14" i="57"/>
  <c r="E14" i="57" s="1"/>
  <c r="N29" i="57"/>
  <c r="E29" i="57" s="1"/>
  <c r="N36" i="57"/>
  <c r="E36" i="57" s="1"/>
  <c r="N18" i="57"/>
  <c r="E18" i="57" s="1"/>
  <c r="N54" i="57"/>
  <c r="E54" i="57" s="1"/>
  <c r="N22" i="57"/>
  <c r="E22" i="57" s="1"/>
  <c r="N55" i="57"/>
  <c r="E55" i="57" s="1"/>
  <c r="N17" i="56"/>
  <c r="E17" i="56" s="1"/>
  <c r="N21" i="56"/>
  <c r="E21" i="56" s="1"/>
  <c r="N24" i="56"/>
  <c r="E24" i="56" s="1"/>
  <c r="N50" i="56"/>
  <c r="E50" i="56" s="1"/>
  <c r="M19" i="56"/>
  <c r="N19" i="56" s="1"/>
  <c r="E19" i="56" s="1"/>
  <c r="M58" i="56"/>
  <c r="N58" i="56" s="1"/>
  <c r="E58" i="56" s="1"/>
  <c r="N38" i="56"/>
  <c r="E38" i="56" s="1"/>
  <c r="N22" i="56"/>
  <c r="E22" i="56" s="1"/>
  <c r="N31" i="56"/>
  <c r="E31" i="56" s="1"/>
  <c r="N20" i="56"/>
  <c r="E20" i="56" s="1"/>
  <c r="N46" i="56"/>
  <c r="E46" i="56" s="1"/>
  <c r="M59" i="56"/>
  <c r="N59" i="56" s="1"/>
  <c r="E59" i="56" s="1"/>
  <c r="M44" i="56"/>
  <c r="N44" i="56" s="1"/>
  <c r="E44" i="56" s="1"/>
  <c r="N43" i="56"/>
  <c r="E43" i="56" s="1"/>
  <c r="M24" i="56"/>
  <c r="N39" i="56"/>
  <c r="E39" i="56" s="1"/>
  <c r="M14" i="56"/>
  <c r="N14" i="56" s="1"/>
  <c r="E14" i="56" s="1"/>
  <c r="N27" i="56"/>
  <c r="E27" i="56" s="1"/>
  <c r="M27" i="56"/>
  <c r="N37" i="56"/>
  <c r="E37" i="56" s="1"/>
  <c r="M60" i="56"/>
  <c r="N60" i="56" s="1"/>
  <c r="E60" i="56" s="1"/>
  <c r="M13" i="56"/>
  <c r="M33" i="56"/>
  <c r="N33" i="56" s="1"/>
  <c r="E33" i="56" s="1"/>
  <c r="M34" i="56"/>
  <c r="N34" i="56" s="1"/>
  <c r="E34" i="56" s="1"/>
  <c r="M32" i="56"/>
  <c r="N32" i="56" s="1"/>
  <c r="E32" i="56" s="1"/>
  <c r="M17" i="56"/>
  <c r="M21" i="56"/>
  <c r="N42" i="56"/>
  <c r="E42" i="56" s="1"/>
  <c r="N35" i="56"/>
  <c r="E35" i="56" s="1"/>
  <c r="N53" i="56"/>
  <c r="E53" i="56" s="1"/>
  <c r="N54" i="56"/>
  <c r="E54" i="56" s="1"/>
  <c r="M31" i="56"/>
  <c r="M55" i="56"/>
  <c r="N55" i="56" s="1"/>
  <c r="E55" i="56" s="1"/>
  <c r="M26" i="56"/>
  <c r="N26" i="56" s="1"/>
  <c r="E26" i="56" s="1"/>
  <c r="M23" i="56"/>
  <c r="N23" i="56" s="1"/>
  <c r="E23" i="56" s="1"/>
  <c r="M54" i="56"/>
  <c r="M62" i="56"/>
  <c r="N62" i="56" s="1"/>
  <c r="E62" i="56" s="1"/>
  <c r="M56" i="56"/>
  <c r="N56" i="56" s="1"/>
  <c r="E56" i="56" s="1"/>
  <c r="M15" i="56"/>
  <c r="N15" i="56" s="1"/>
  <c r="E15" i="56" s="1"/>
  <c r="M61" i="56"/>
  <c r="N61" i="56" s="1"/>
  <c r="E61" i="56" s="1"/>
  <c r="M46" i="56"/>
  <c r="M51" i="56"/>
  <c r="N51" i="56" s="1"/>
  <c r="E51" i="56" s="1"/>
  <c r="N30" i="56"/>
  <c r="E30" i="56" s="1"/>
  <c r="M29" i="56"/>
  <c r="N29" i="56" s="1"/>
  <c r="E29" i="56" s="1"/>
  <c r="M20" i="56"/>
  <c r="M11" i="56"/>
  <c r="N11" i="56" s="1"/>
  <c r="E11" i="56" s="1"/>
  <c r="N13" i="56"/>
  <c r="E13" i="56" s="1"/>
  <c r="M25" i="56"/>
  <c r="N25" i="56" s="1"/>
  <c r="E25" i="56" s="1"/>
  <c r="M16" i="56"/>
  <c r="N16" i="56" s="1"/>
  <c r="E16" i="56" s="1"/>
  <c r="M48" i="56"/>
  <c r="N48" i="56" s="1"/>
  <c r="E48" i="56" s="1"/>
  <c r="N10" i="56"/>
  <c r="M47" i="56"/>
  <c r="N47" i="56" s="1"/>
  <c r="E47" i="56" s="1"/>
  <c r="M38" i="56"/>
  <c r="N45" i="56"/>
  <c r="E45" i="56" s="1"/>
  <c r="N40" i="56"/>
  <c r="E40" i="56" s="1"/>
  <c r="M36" i="56"/>
  <c r="N36" i="56" s="1"/>
  <c r="E36" i="56" s="1"/>
  <c r="M18" i="56"/>
  <c r="N18" i="56" s="1"/>
  <c r="E18" i="56" s="1"/>
  <c r="M37" i="56"/>
  <c r="M35" i="56"/>
  <c r="M28" i="56"/>
  <c r="N28" i="56" s="1"/>
  <c r="E28" i="56" s="1"/>
  <c r="M43" i="56"/>
  <c r="M41" i="56"/>
  <c r="N41" i="56" s="1"/>
  <c r="E41" i="56" s="1"/>
  <c r="M58" i="55"/>
  <c r="M54" i="55"/>
  <c r="M47" i="55"/>
  <c r="M61" i="55"/>
  <c r="M14" i="55"/>
  <c r="I7" i="55"/>
  <c r="M10" i="55"/>
  <c r="I6" i="55"/>
  <c r="L29" i="55" s="1"/>
  <c r="L10" i="55"/>
  <c r="N10" i="55" s="1"/>
  <c r="M32" i="55"/>
  <c r="M43" i="55"/>
  <c r="M19" i="55"/>
  <c r="M17" i="55"/>
  <c r="B6" i="54"/>
  <c r="B7" i="54"/>
  <c r="E10" i="54"/>
  <c r="G10" i="54"/>
  <c r="H10" i="54"/>
  <c r="I10" i="54"/>
  <c r="J10" i="54" s="1"/>
  <c r="K10" i="54" s="1"/>
  <c r="I7" i="54" s="1"/>
  <c r="M10" i="54"/>
  <c r="G11" i="54"/>
  <c r="H11" i="54"/>
  <c r="I11" i="54" s="1"/>
  <c r="J11" i="54" s="1"/>
  <c r="K11" i="54" s="1"/>
  <c r="G12" i="54"/>
  <c r="H12" i="54"/>
  <c r="I12" i="54" s="1"/>
  <c r="J12" i="54" s="1"/>
  <c r="K12" i="54"/>
  <c r="G13" i="54"/>
  <c r="H13" i="54"/>
  <c r="I13" i="54"/>
  <c r="J13" i="54"/>
  <c r="K13" i="54"/>
  <c r="G14" i="54"/>
  <c r="H14" i="54"/>
  <c r="I14" i="54"/>
  <c r="J14" i="54"/>
  <c r="K14" i="54"/>
  <c r="G15" i="54"/>
  <c r="H15" i="54"/>
  <c r="I15" i="54" s="1"/>
  <c r="J15" i="54" s="1"/>
  <c r="K15" i="54" s="1"/>
  <c r="G16" i="54"/>
  <c r="H16" i="54"/>
  <c r="I16" i="54"/>
  <c r="J16" i="54"/>
  <c r="K16" i="54" s="1"/>
  <c r="M16" i="54" s="1"/>
  <c r="G17" i="54"/>
  <c r="H17" i="54"/>
  <c r="I17" i="54"/>
  <c r="J17" i="54"/>
  <c r="K17" i="54" s="1"/>
  <c r="G18" i="54"/>
  <c r="H18" i="54"/>
  <c r="I18" i="54"/>
  <c r="J18" i="54" s="1"/>
  <c r="K18" i="54" s="1"/>
  <c r="G19" i="54"/>
  <c r="H19" i="54"/>
  <c r="I19" i="54" s="1"/>
  <c r="J19" i="54" s="1"/>
  <c r="K19" i="54" s="1"/>
  <c r="G20" i="54"/>
  <c r="H20" i="54"/>
  <c r="I20" i="54" s="1"/>
  <c r="J20" i="54" s="1"/>
  <c r="K20" i="54"/>
  <c r="G21" i="54"/>
  <c r="H21" i="54"/>
  <c r="I21" i="54"/>
  <c r="J21" i="54"/>
  <c r="K21" i="54"/>
  <c r="G22" i="54"/>
  <c r="H22" i="54"/>
  <c r="I22" i="54"/>
  <c r="J22" i="54"/>
  <c r="K22" i="54" s="1"/>
  <c r="M22" i="54" s="1"/>
  <c r="G23" i="54"/>
  <c r="H23" i="54"/>
  <c r="I23" i="54"/>
  <c r="J23" i="54"/>
  <c r="K23" i="54"/>
  <c r="M23" i="54" s="1"/>
  <c r="G24" i="54"/>
  <c r="H24" i="54"/>
  <c r="I24" i="54"/>
  <c r="J24" i="54"/>
  <c r="K24" i="54"/>
  <c r="G25" i="54"/>
  <c r="H25" i="54"/>
  <c r="I25" i="54" s="1"/>
  <c r="J25" i="54" s="1"/>
  <c r="K25" i="54" s="1"/>
  <c r="M25" i="54" s="1"/>
  <c r="G26" i="54"/>
  <c r="H26" i="54"/>
  <c r="I26" i="54"/>
  <c r="J26" i="54" s="1"/>
  <c r="K26" i="54" s="1"/>
  <c r="M26" i="54" s="1"/>
  <c r="G27" i="54"/>
  <c r="H27" i="54"/>
  <c r="I27" i="54" s="1"/>
  <c r="J27" i="54" s="1"/>
  <c r="K27" i="54" s="1"/>
  <c r="G28" i="54"/>
  <c r="H28" i="54"/>
  <c r="I28" i="54" s="1"/>
  <c r="J28" i="54" s="1"/>
  <c r="K28" i="54"/>
  <c r="G29" i="54"/>
  <c r="H29" i="54"/>
  <c r="I29" i="54"/>
  <c r="J29" i="54"/>
  <c r="K29" i="54"/>
  <c r="G30" i="54"/>
  <c r="H30" i="54"/>
  <c r="I30" i="54"/>
  <c r="J30" i="54"/>
  <c r="K30" i="54"/>
  <c r="G31" i="54"/>
  <c r="H31" i="54"/>
  <c r="I31" i="54" s="1"/>
  <c r="J31" i="54" s="1"/>
  <c r="K31" i="54" s="1"/>
  <c r="M31" i="54" s="1"/>
  <c r="G32" i="54"/>
  <c r="H32" i="54"/>
  <c r="I32" i="54"/>
  <c r="J32" i="54"/>
  <c r="K32" i="54" s="1"/>
  <c r="G33" i="54"/>
  <c r="H33" i="54"/>
  <c r="I33" i="54"/>
  <c r="J33" i="54"/>
  <c r="K33" i="54" s="1"/>
  <c r="M33" i="54" s="1"/>
  <c r="G34" i="54"/>
  <c r="H34" i="54"/>
  <c r="I34" i="54"/>
  <c r="J34" i="54"/>
  <c r="K34" i="54" s="1"/>
  <c r="G35" i="54"/>
  <c r="H35" i="54"/>
  <c r="I35" i="54"/>
  <c r="J35" i="54" s="1"/>
  <c r="K35" i="54" s="1"/>
  <c r="G36" i="54"/>
  <c r="H36" i="54"/>
  <c r="I36" i="54" s="1"/>
  <c r="J36" i="54" s="1"/>
  <c r="K36" i="54" s="1"/>
  <c r="G37" i="54"/>
  <c r="H37" i="54"/>
  <c r="I37" i="54"/>
  <c r="J37" i="54"/>
  <c r="K37" i="54"/>
  <c r="G38" i="54"/>
  <c r="H38" i="54"/>
  <c r="I38" i="54"/>
  <c r="J38" i="54"/>
  <c r="K38" i="54"/>
  <c r="G39" i="54"/>
  <c r="H39" i="54"/>
  <c r="I39" i="54" s="1"/>
  <c r="J39" i="54" s="1"/>
  <c r="K39" i="54" s="1"/>
  <c r="G40" i="54"/>
  <c r="H40" i="54"/>
  <c r="I40" i="54"/>
  <c r="J40" i="54" s="1"/>
  <c r="K40" i="54" s="1"/>
  <c r="G41" i="54"/>
  <c r="H41" i="54"/>
  <c r="I41" i="54"/>
  <c r="J41" i="54"/>
  <c r="K41" i="54" s="1"/>
  <c r="M41" i="54" s="1"/>
  <c r="G42" i="54"/>
  <c r="H42" i="54"/>
  <c r="I42" i="54"/>
  <c r="J42" i="54"/>
  <c r="K42" i="54" s="1"/>
  <c r="G43" i="54"/>
  <c r="H43" i="54"/>
  <c r="I43" i="54"/>
  <c r="J43" i="54" s="1"/>
  <c r="K43" i="54" s="1"/>
  <c r="G44" i="54"/>
  <c r="H44" i="54"/>
  <c r="I44" i="54" s="1"/>
  <c r="J44" i="54" s="1"/>
  <c r="K44" i="54"/>
  <c r="M44" i="54"/>
  <c r="G45" i="54"/>
  <c r="H45" i="54"/>
  <c r="I45" i="54"/>
  <c r="J45" i="54"/>
  <c r="K45" i="54"/>
  <c r="M45" i="54"/>
  <c r="G46" i="54"/>
  <c r="H46" i="54"/>
  <c r="I46" i="54"/>
  <c r="J46" i="54"/>
  <c r="K46" i="54"/>
  <c r="M46" i="54"/>
  <c r="G47" i="54"/>
  <c r="H47" i="54"/>
  <c r="I47" i="54"/>
  <c r="J47" i="54"/>
  <c r="K47" i="54"/>
  <c r="M47" i="54"/>
  <c r="G48" i="54"/>
  <c r="H48" i="54"/>
  <c r="I48" i="54"/>
  <c r="J48" i="54"/>
  <c r="K48" i="54"/>
  <c r="G49" i="54"/>
  <c r="H49" i="54"/>
  <c r="I49" i="54"/>
  <c r="J49" i="54"/>
  <c r="K49" i="54"/>
  <c r="G50" i="54"/>
  <c r="H50" i="54"/>
  <c r="I50" i="54" s="1"/>
  <c r="J50" i="54" s="1"/>
  <c r="K50" i="54" s="1"/>
  <c r="M50" i="54" s="1"/>
  <c r="G51" i="54"/>
  <c r="H51" i="54"/>
  <c r="I51" i="54" s="1"/>
  <c r="J51" i="54" s="1"/>
  <c r="K51" i="54" s="1"/>
  <c r="M51" i="54" s="1"/>
  <c r="G52" i="54"/>
  <c r="H52" i="54"/>
  <c r="I52" i="54" s="1"/>
  <c r="J52" i="54" s="1"/>
  <c r="K52" i="54"/>
  <c r="G53" i="54"/>
  <c r="H53" i="54"/>
  <c r="I53" i="54"/>
  <c r="J53" i="54"/>
  <c r="K53" i="54" s="1"/>
  <c r="M53" i="54" s="1"/>
  <c r="G54" i="54"/>
  <c r="H54" i="54"/>
  <c r="I54" i="54"/>
  <c r="J54" i="54"/>
  <c r="K54" i="54" s="1"/>
  <c r="M54" i="54" s="1"/>
  <c r="G55" i="54"/>
  <c r="H55" i="54"/>
  <c r="I55" i="54" s="1"/>
  <c r="J55" i="54" s="1"/>
  <c r="K55" i="54" s="1"/>
  <c r="M55" i="54" s="1"/>
  <c r="G56" i="54"/>
  <c r="H56" i="54"/>
  <c r="I56" i="54"/>
  <c r="J56" i="54"/>
  <c r="K56" i="54"/>
  <c r="M56" i="54" s="1"/>
  <c r="G57" i="54"/>
  <c r="H57" i="54"/>
  <c r="I57" i="54"/>
  <c r="J57" i="54"/>
  <c r="K57" i="54"/>
  <c r="G58" i="54"/>
  <c r="H58" i="54"/>
  <c r="I58" i="54"/>
  <c r="J58" i="54"/>
  <c r="K58" i="54" s="1"/>
  <c r="G59" i="54"/>
  <c r="H59" i="54"/>
  <c r="I59" i="54"/>
  <c r="J59" i="54" s="1"/>
  <c r="K59" i="54" s="1"/>
  <c r="G60" i="54"/>
  <c r="H60" i="54"/>
  <c r="I60" i="54" s="1"/>
  <c r="J60" i="54" s="1"/>
  <c r="K60" i="54"/>
  <c r="G61" i="54"/>
  <c r="H61" i="54"/>
  <c r="I61" i="54"/>
  <c r="J61" i="54"/>
  <c r="K61" i="54"/>
  <c r="G62" i="54"/>
  <c r="H62" i="54"/>
  <c r="I62" i="54"/>
  <c r="J62" i="54"/>
  <c r="K62" i="54"/>
  <c r="L51" i="55" l="1"/>
  <c r="L41" i="55"/>
  <c r="M37" i="55"/>
  <c r="M13" i="55"/>
  <c r="M45" i="55"/>
  <c r="M20" i="55"/>
  <c r="M12" i="55"/>
  <c r="M38" i="55"/>
  <c r="M39" i="55"/>
  <c r="M44" i="55"/>
  <c r="M57" i="55"/>
  <c r="M22" i="55"/>
  <c r="M16" i="55"/>
  <c r="M18" i="55"/>
  <c r="L58" i="55"/>
  <c r="N58" i="55" s="1"/>
  <c r="E58" i="55" s="1"/>
  <c r="L53" i="55"/>
  <c r="N53" i="55" s="1"/>
  <c r="E53" i="55" s="1"/>
  <c r="L43" i="55"/>
  <c r="N43" i="55" s="1"/>
  <c r="E43" i="55" s="1"/>
  <c r="L57" i="55"/>
  <c r="M42" i="55"/>
  <c r="L20" i="55"/>
  <c r="M27" i="55"/>
  <c r="M26" i="55"/>
  <c r="M36" i="55"/>
  <c r="M40" i="55"/>
  <c r="M60" i="55"/>
  <c r="L18" i="55"/>
  <c r="L12" i="55"/>
  <c r="L49" i="55"/>
  <c r="N49" i="55" s="1"/>
  <c r="E49" i="55" s="1"/>
  <c r="L42" i="55"/>
  <c r="N42" i="55" s="1"/>
  <c r="E42" i="55" s="1"/>
  <c r="L59" i="55"/>
  <c r="N59" i="55" s="1"/>
  <c r="E59" i="55" s="1"/>
  <c r="M29" i="55"/>
  <c r="N29" i="55" s="1"/>
  <c r="E29" i="55" s="1"/>
  <c r="L47" i="55"/>
  <c r="N47" i="55" s="1"/>
  <c r="E47" i="55" s="1"/>
  <c r="M30" i="55"/>
  <c r="M62" i="55"/>
  <c r="L28" i="55"/>
  <c r="L34" i="55"/>
  <c r="L36" i="55"/>
  <c r="L17" i="55"/>
  <c r="N17" i="55" s="1"/>
  <c r="E17" i="55" s="1"/>
  <c r="L26" i="55"/>
  <c r="N26" i="55" s="1"/>
  <c r="E26" i="55" s="1"/>
  <c r="M31" i="55"/>
  <c r="M53" i="55"/>
  <c r="M49" i="55"/>
  <c r="M28" i="55"/>
  <c r="M11" i="55"/>
  <c r="M51" i="55"/>
  <c r="M56" i="55"/>
  <c r="L27" i="55"/>
  <c r="N27" i="55" s="1"/>
  <c r="E27" i="55" s="1"/>
  <c r="M50" i="55"/>
  <c r="M33" i="55"/>
  <c r="M55" i="55"/>
  <c r="M15" i="55"/>
  <c r="M21" i="55"/>
  <c r="L25" i="55"/>
  <c r="L19" i="55"/>
  <c r="N19" i="55" s="1"/>
  <c r="E19" i="55" s="1"/>
  <c r="M34" i="55"/>
  <c r="M35" i="55"/>
  <c r="M24" i="55"/>
  <c r="M46" i="55"/>
  <c r="M59" i="55"/>
  <c r="L21" i="55"/>
  <c r="N21" i="55" s="1"/>
  <c r="E21" i="55" s="1"/>
  <c r="L60" i="55"/>
  <c r="N60" i="55" s="1"/>
  <c r="E60" i="55" s="1"/>
  <c r="L61" i="55"/>
  <c r="N61" i="55" s="1"/>
  <c r="E61" i="55" s="1"/>
  <c r="L24" i="55"/>
  <c r="N24" i="55" s="1"/>
  <c r="E24" i="55" s="1"/>
  <c r="L22" i="55"/>
  <c r="N22" i="55" s="1"/>
  <c r="E22" i="55" s="1"/>
  <c r="L23" i="55"/>
  <c r="L45" i="55"/>
  <c r="L38" i="55"/>
  <c r="L39" i="55"/>
  <c r="N39" i="55" s="1"/>
  <c r="E39" i="55" s="1"/>
  <c r="L54" i="55"/>
  <c r="N54" i="55" s="1"/>
  <c r="E54" i="55" s="1"/>
  <c r="L55" i="55"/>
  <c r="N55" i="55" s="1"/>
  <c r="E55" i="55" s="1"/>
  <c r="L56" i="55"/>
  <c r="N56" i="55" s="1"/>
  <c r="E56" i="55" s="1"/>
  <c r="L16" i="55"/>
  <c r="N16" i="55" s="1"/>
  <c r="E16" i="55" s="1"/>
  <c r="L14" i="55"/>
  <c r="N14" i="55" s="1"/>
  <c r="E14" i="55" s="1"/>
  <c r="L15" i="55"/>
  <c r="L46" i="55"/>
  <c r="N46" i="55" s="1"/>
  <c r="E46" i="55" s="1"/>
  <c r="L48" i="55"/>
  <c r="N48" i="55" s="1"/>
  <c r="E48" i="55" s="1"/>
  <c r="L13" i="55"/>
  <c r="N13" i="55" s="1"/>
  <c r="E13" i="55" s="1"/>
  <c r="L40" i="55"/>
  <c r="L32" i="55"/>
  <c r="N32" i="55" s="1"/>
  <c r="E32" i="55" s="1"/>
  <c r="L37" i="55"/>
  <c r="N37" i="55" s="1"/>
  <c r="E37" i="55" s="1"/>
  <c r="L30" i="55"/>
  <c r="N30" i="55" s="1"/>
  <c r="E30" i="55" s="1"/>
  <c r="L31" i="55"/>
  <c r="L50" i="55"/>
  <c r="L62" i="55"/>
  <c r="N62" i="55" s="1"/>
  <c r="E62" i="55" s="1"/>
  <c r="L11" i="55"/>
  <c r="N11" i="55" s="1"/>
  <c r="E11" i="55" s="1"/>
  <c r="L35" i="55"/>
  <c r="M25" i="55"/>
  <c r="L52" i="55"/>
  <c r="N52" i="55" s="1"/>
  <c r="E52" i="55" s="1"/>
  <c r="L44" i="55"/>
  <c r="L33" i="55"/>
  <c r="N33" i="55" s="1"/>
  <c r="E33" i="55" s="1"/>
  <c r="M48" i="55"/>
  <c r="M41" i="55"/>
  <c r="M23" i="55"/>
  <c r="M52" i="55"/>
  <c r="M35" i="54"/>
  <c r="M37" i="54"/>
  <c r="M60" i="54"/>
  <c r="M28" i="54"/>
  <c r="M34" i="54"/>
  <c r="M38" i="54"/>
  <c r="M59" i="54"/>
  <c r="M11" i="54"/>
  <c r="M13" i="54"/>
  <c r="M14" i="54"/>
  <c r="M30" i="54"/>
  <c r="M18" i="54"/>
  <c r="M12" i="54"/>
  <c r="M61" i="54"/>
  <c r="M27" i="54"/>
  <c r="M29" i="54"/>
  <c r="M52" i="54"/>
  <c r="M40" i="54"/>
  <c r="M21" i="54"/>
  <c r="M36" i="54"/>
  <c r="M19" i="54"/>
  <c r="M62" i="54"/>
  <c r="M58" i="54"/>
  <c r="M43" i="54"/>
  <c r="L36" i="54"/>
  <c r="L19" i="54"/>
  <c r="N19" i="54" s="1"/>
  <c r="E19" i="54" s="1"/>
  <c r="M20" i="54"/>
  <c r="M42" i="54"/>
  <c r="M57" i="54"/>
  <c r="M15" i="54"/>
  <c r="M32" i="54"/>
  <c r="M39" i="54"/>
  <c r="I6" i="54"/>
  <c r="L10" i="54"/>
  <c r="N10" i="54" s="1"/>
  <c r="L58" i="54"/>
  <c r="N58" i="54" s="1"/>
  <c r="E58" i="54" s="1"/>
  <c r="M17" i="54"/>
  <c r="M48" i="54"/>
  <c r="M24" i="54"/>
  <c r="M49" i="54"/>
  <c r="L42" i="54"/>
  <c r="N42" i="54" s="1"/>
  <c r="E42" i="54" s="1"/>
  <c r="L57" i="54"/>
  <c r="N57" i="54" s="1"/>
  <c r="E57" i="54" s="1"/>
  <c r="B6" i="53"/>
  <c r="B7" i="53"/>
  <c r="E10" i="53"/>
  <c r="G10" i="53"/>
  <c r="H10" i="53"/>
  <c r="I10" i="53"/>
  <c r="J10" i="53" s="1"/>
  <c r="K10" i="53" s="1"/>
  <c r="G11" i="53"/>
  <c r="H11" i="53"/>
  <c r="I11" i="53" s="1"/>
  <c r="J11" i="53" s="1"/>
  <c r="K11" i="53" s="1"/>
  <c r="G12" i="53"/>
  <c r="H12" i="53"/>
  <c r="I12" i="53" s="1"/>
  <c r="J12" i="53" s="1"/>
  <c r="K12" i="53" s="1"/>
  <c r="G13" i="53"/>
  <c r="H13" i="53"/>
  <c r="I13" i="53"/>
  <c r="J13" i="53"/>
  <c r="K13" i="53"/>
  <c r="G14" i="53"/>
  <c r="H14" i="53"/>
  <c r="I14" i="53"/>
  <c r="J14" i="53"/>
  <c r="K14" i="53"/>
  <c r="G15" i="53"/>
  <c r="H15" i="53"/>
  <c r="I15" i="53"/>
  <c r="J15" i="53"/>
  <c r="K15" i="53"/>
  <c r="G16" i="53"/>
  <c r="H16" i="53"/>
  <c r="I16" i="53" s="1"/>
  <c r="J16" i="53" s="1"/>
  <c r="K16" i="53" s="1"/>
  <c r="G17" i="53"/>
  <c r="H17" i="53"/>
  <c r="I17" i="53"/>
  <c r="J17" i="53" s="1"/>
  <c r="K17" i="53" s="1"/>
  <c r="G18" i="53"/>
  <c r="H18" i="53"/>
  <c r="I18" i="53"/>
  <c r="J18" i="53" s="1"/>
  <c r="K18" i="53" s="1"/>
  <c r="G19" i="53"/>
  <c r="H19" i="53"/>
  <c r="I19" i="53" s="1"/>
  <c r="J19" i="53" s="1"/>
  <c r="K19" i="53" s="1"/>
  <c r="G20" i="53"/>
  <c r="H20" i="53"/>
  <c r="I20" i="53" s="1"/>
  <c r="J20" i="53" s="1"/>
  <c r="K20" i="53" s="1"/>
  <c r="G21" i="53"/>
  <c r="H21" i="53"/>
  <c r="I21" i="53"/>
  <c r="J21" i="53"/>
  <c r="K21" i="53"/>
  <c r="G22" i="53"/>
  <c r="H22" i="53"/>
  <c r="I22" i="53"/>
  <c r="J22" i="53"/>
  <c r="K22" i="53"/>
  <c r="G23" i="53"/>
  <c r="H23" i="53"/>
  <c r="I23" i="53"/>
  <c r="J23" i="53"/>
  <c r="K23" i="53"/>
  <c r="G24" i="53"/>
  <c r="H24" i="53"/>
  <c r="I24" i="53"/>
  <c r="J24" i="53" s="1"/>
  <c r="K24" i="53" s="1"/>
  <c r="G25" i="53"/>
  <c r="H25" i="53"/>
  <c r="I25" i="53"/>
  <c r="J25" i="53"/>
  <c r="K25" i="53" s="1"/>
  <c r="G26" i="53"/>
  <c r="H26" i="53"/>
  <c r="I26" i="53"/>
  <c r="J26" i="53" s="1"/>
  <c r="K26" i="53" s="1"/>
  <c r="G27" i="53"/>
  <c r="H27" i="53"/>
  <c r="I27" i="53" s="1"/>
  <c r="J27" i="53" s="1"/>
  <c r="K27" i="53" s="1"/>
  <c r="G28" i="53"/>
  <c r="H28" i="53"/>
  <c r="I28" i="53" s="1"/>
  <c r="J28" i="53" s="1"/>
  <c r="K28" i="53" s="1"/>
  <c r="G29" i="53"/>
  <c r="H29" i="53"/>
  <c r="I29" i="53"/>
  <c r="J29" i="53"/>
  <c r="K29" i="53"/>
  <c r="G30" i="53"/>
  <c r="H30" i="53"/>
  <c r="I30" i="53"/>
  <c r="J30" i="53"/>
  <c r="K30" i="53"/>
  <c r="G31" i="53"/>
  <c r="H31" i="53"/>
  <c r="I31" i="53"/>
  <c r="J31" i="53"/>
  <c r="K31" i="53"/>
  <c r="G32" i="53"/>
  <c r="H32" i="53"/>
  <c r="I32" i="53" s="1"/>
  <c r="J32" i="53" s="1"/>
  <c r="K32" i="53" s="1"/>
  <c r="G33" i="53"/>
  <c r="H33" i="53"/>
  <c r="I33" i="53"/>
  <c r="J33" i="53"/>
  <c r="K33" i="53" s="1"/>
  <c r="G34" i="53"/>
  <c r="H34" i="53"/>
  <c r="I34" i="53" s="1"/>
  <c r="J34" i="53" s="1"/>
  <c r="K34" i="53" s="1"/>
  <c r="G35" i="53"/>
  <c r="H35" i="53"/>
  <c r="I35" i="53" s="1"/>
  <c r="J35" i="53" s="1"/>
  <c r="K35" i="53" s="1"/>
  <c r="G36" i="53"/>
  <c r="H36" i="53"/>
  <c r="I36" i="53" s="1"/>
  <c r="J36" i="53" s="1"/>
  <c r="K36" i="53" s="1"/>
  <c r="G37" i="53"/>
  <c r="H37" i="53"/>
  <c r="I37" i="53"/>
  <c r="J37" i="53"/>
  <c r="K37" i="53"/>
  <c r="G38" i="53"/>
  <c r="H38" i="53"/>
  <c r="I38" i="53"/>
  <c r="J38" i="53"/>
  <c r="K38" i="53"/>
  <c r="G39" i="53"/>
  <c r="H39" i="53"/>
  <c r="I39" i="53"/>
  <c r="J39" i="53" s="1"/>
  <c r="K39" i="53" s="1"/>
  <c r="G40" i="53"/>
  <c r="H40" i="53"/>
  <c r="I40" i="53"/>
  <c r="J40" i="53" s="1"/>
  <c r="K40" i="53" s="1"/>
  <c r="G41" i="53"/>
  <c r="H41" i="53"/>
  <c r="I41" i="53"/>
  <c r="J41" i="53"/>
  <c r="K41" i="53" s="1"/>
  <c r="G42" i="53"/>
  <c r="H42" i="53"/>
  <c r="I42" i="53"/>
  <c r="J42" i="53" s="1"/>
  <c r="K42" i="53" s="1"/>
  <c r="G43" i="53"/>
  <c r="H43" i="53"/>
  <c r="I43" i="53" s="1"/>
  <c r="J43" i="53" s="1"/>
  <c r="K43" i="53" s="1"/>
  <c r="G44" i="53"/>
  <c r="H44" i="53"/>
  <c r="I44" i="53" s="1"/>
  <c r="J44" i="53" s="1"/>
  <c r="K44" i="53"/>
  <c r="G45" i="53"/>
  <c r="H45" i="53"/>
  <c r="I45" i="53"/>
  <c r="J45" i="53"/>
  <c r="K45" i="53" s="1"/>
  <c r="G46" i="53"/>
  <c r="H46" i="53"/>
  <c r="I46" i="53"/>
  <c r="J46" i="53"/>
  <c r="K46" i="53" s="1"/>
  <c r="G47" i="53"/>
  <c r="H47" i="53"/>
  <c r="I47" i="53"/>
  <c r="J47" i="53"/>
  <c r="K47" i="53"/>
  <c r="G48" i="53"/>
  <c r="H48" i="53"/>
  <c r="I48" i="53"/>
  <c r="J48" i="53"/>
  <c r="K48" i="53"/>
  <c r="G49" i="53"/>
  <c r="H49" i="53"/>
  <c r="I49" i="53"/>
  <c r="J49" i="53" s="1"/>
  <c r="K49" i="53" s="1"/>
  <c r="G50" i="53"/>
  <c r="H50" i="53"/>
  <c r="I50" i="53"/>
  <c r="J50" i="53" s="1"/>
  <c r="K50" i="53" s="1"/>
  <c r="G51" i="53"/>
  <c r="H51" i="53"/>
  <c r="I51" i="53" s="1"/>
  <c r="J51" i="53" s="1"/>
  <c r="K51" i="53" s="1"/>
  <c r="G52" i="53"/>
  <c r="H52" i="53"/>
  <c r="I52" i="53" s="1"/>
  <c r="J52" i="53" s="1"/>
  <c r="K52" i="53"/>
  <c r="G53" i="53"/>
  <c r="H53" i="53"/>
  <c r="I53" i="53"/>
  <c r="J53" i="53"/>
  <c r="K53" i="53"/>
  <c r="G54" i="53"/>
  <c r="H54" i="53"/>
  <c r="I54" i="53"/>
  <c r="J54" i="53"/>
  <c r="K54" i="53"/>
  <c r="G55" i="53"/>
  <c r="H55" i="53"/>
  <c r="I55" i="53"/>
  <c r="J55" i="53" s="1"/>
  <c r="K55" i="53" s="1"/>
  <c r="G56" i="53"/>
  <c r="H56" i="53"/>
  <c r="I56" i="53"/>
  <c r="J56" i="53" s="1"/>
  <c r="K56" i="53" s="1"/>
  <c r="G57" i="53"/>
  <c r="H57" i="53"/>
  <c r="I57" i="53"/>
  <c r="J57" i="53"/>
  <c r="K57" i="53" s="1"/>
  <c r="G58" i="53"/>
  <c r="H58" i="53"/>
  <c r="I58" i="53"/>
  <c r="J58" i="53" s="1"/>
  <c r="K58" i="53" s="1"/>
  <c r="G59" i="53"/>
  <c r="H59" i="53"/>
  <c r="I59" i="53" s="1"/>
  <c r="J59" i="53" s="1"/>
  <c r="K59" i="53" s="1"/>
  <c r="G60" i="53"/>
  <c r="H60" i="53"/>
  <c r="I60" i="53" s="1"/>
  <c r="J60" i="53" s="1"/>
  <c r="K60" i="53"/>
  <c r="G61" i="53"/>
  <c r="H61" i="53"/>
  <c r="I61" i="53"/>
  <c r="J61" i="53"/>
  <c r="K61" i="53" s="1"/>
  <c r="G62" i="53"/>
  <c r="H62" i="53"/>
  <c r="I62" i="53"/>
  <c r="J62" i="53"/>
  <c r="K62" i="53" s="1"/>
  <c r="N35" i="55" l="1"/>
  <c r="E35" i="55" s="1"/>
  <c r="N40" i="55"/>
  <c r="E40" i="55" s="1"/>
  <c r="N25" i="55"/>
  <c r="E25" i="55" s="1"/>
  <c r="N36" i="55"/>
  <c r="E36" i="55" s="1"/>
  <c r="N34" i="55"/>
  <c r="E34" i="55" s="1"/>
  <c r="N20" i="55"/>
  <c r="E20" i="55" s="1"/>
  <c r="N50" i="55"/>
  <c r="E50" i="55" s="1"/>
  <c r="N38" i="55"/>
  <c r="E38" i="55" s="1"/>
  <c r="N28" i="55"/>
  <c r="E28" i="55" s="1"/>
  <c r="N12" i="55"/>
  <c r="E12" i="55" s="1"/>
  <c r="N31" i="55"/>
  <c r="E31" i="55" s="1"/>
  <c r="N15" i="55"/>
  <c r="E15" i="55" s="1"/>
  <c r="N45" i="55"/>
  <c r="E45" i="55" s="1"/>
  <c r="N18" i="55"/>
  <c r="E18" i="55" s="1"/>
  <c r="N57" i="55"/>
  <c r="E57" i="55" s="1"/>
  <c r="N41" i="55"/>
  <c r="E41" i="55" s="1"/>
  <c r="N44" i="55"/>
  <c r="E44" i="55" s="1"/>
  <c r="N23" i="55"/>
  <c r="E23" i="55" s="1"/>
  <c r="N51" i="55"/>
  <c r="E51" i="55" s="1"/>
  <c r="N36" i="54"/>
  <c r="E36" i="54" s="1"/>
  <c r="L21" i="54"/>
  <c r="N21" i="54" s="1"/>
  <c r="E21" i="54" s="1"/>
  <c r="L22" i="54"/>
  <c r="N22" i="54" s="1"/>
  <c r="E22" i="54" s="1"/>
  <c r="L55" i="54"/>
  <c r="N55" i="54" s="1"/>
  <c r="E55" i="54" s="1"/>
  <c r="L28" i="54"/>
  <c r="N28" i="54" s="1"/>
  <c r="E28" i="54" s="1"/>
  <c r="L38" i="54"/>
  <c r="N38" i="54" s="1"/>
  <c r="E38" i="54" s="1"/>
  <c r="L39" i="54"/>
  <c r="N39" i="54" s="1"/>
  <c r="E39" i="54" s="1"/>
  <c r="L11" i="54"/>
  <c r="N11" i="54" s="1"/>
  <c r="E11" i="54" s="1"/>
  <c r="L27" i="54"/>
  <c r="N27" i="54" s="1"/>
  <c r="E27" i="54" s="1"/>
  <c r="L29" i="54"/>
  <c r="N29" i="54" s="1"/>
  <c r="E29" i="54" s="1"/>
  <c r="L62" i="54"/>
  <c r="N62" i="54" s="1"/>
  <c r="E62" i="54" s="1"/>
  <c r="L54" i="54"/>
  <c r="N54" i="54" s="1"/>
  <c r="E54" i="54" s="1"/>
  <c r="L12" i="54"/>
  <c r="N12" i="54" s="1"/>
  <c r="E12" i="54" s="1"/>
  <c r="L15" i="54"/>
  <c r="N15" i="54" s="1"/>
  <c r="E15" i="54" s="1"/>
  <c r="L31" i="54"/>
  <c r="N31" i="54" s="1"/>
  <c r="E31" i="54" s="1"/>
  <c r="L59" i="54"/>
  <c r="N59" i="54" s="1"/>
  <c r="E59" i="54" s="1"/>
  <c r="L13" i="54"/>
  <c r="N13" i="54" s="1"/>
  <c r="E13" i="54" s="1"/>
  <c r="L14" i="54"/>
  <c r="N14" i="54" s="1"/>
  <c r="E14" i="54" s="1"/>
  <c r="L30" i="54"/>
  <c r="N30" i="54" s="1"/>
  <c r="E30" i="54" s="1"/>
  <c r="L44" i="54"/>
  <c r="N44" i="54" s="1"/>
  <c r="E44" i="54" s="1"/>
  <c r="L43" i="54"/>
  <c r="N43" i="54" s="1"/>
  <c r="E43" i="54" s="1"/>
  <c r="L52" i="54"/>
  <c r="N52" i="54" s="1"/>
  <c r="E52" i="54" s="1"/>
  <c r="L46" i="54"/>
  <c r="N46" i="54" s="1"/>
  <c r="E46" i="54" s="1"/>
  <c r="L48" i="54"/>
  <c r="N48" i="54" s="1"/>
  <c r="E48" i="54" s="1"/>
  <c r="L47" i="54"/>
  <c r="N47" i="54" s="1"/>
  <c r="E47" i="54" s="1"/>
  <c r="L20" i="54"/>
  <c r="N20" i="54" s="1"/>
  <c r="E20" i="54" s="1"/>
  <c r="L23" i="54"/>
  <c r="N23" i="54" s="1"/>
  <c r="E23" i="54" s="1"/>
  <c r="L45" i="54"/>
  <c r="N45" i="54" s="1"/>
  <c r="E45" i="54" s="1"/>
  <c r="L37" i="54"/>
  <c r="N37" i="54" s="1"/>
  <c r="E37" i="54" s="1"/>
  <c r="L18" i="54"/>
  <c r="N18" i="54" s="1"/>
  <c r="E18" i="54" s="1"/>
  <c r="L16" i="54"/>
  <c r="N16" i="54" s="1"/>
  <c r="E16" i="54" s="1"/>
  <c r="L32" i="54"/>
  <c r="N32" i="54" s="1"/>
  <c r="E32" i="54" s="1"/>
  <c r="L34" i="54"/>
  <c r="N34" i="54" s="1"/>
  <c r="E34" i="54" s="1"/>
  <c r="L53" i="54"/>
  <c r="N53" i="54" s="1"/>
  <c r="E53" i="54" s="1"/>
  <c r="L25" i="54"/>
  <c r="N25" i="54" s="1"/>
  <c r="E25" i="54" s="1"/>
  <c r="L17" i="54"/>
  <c r="N17" i="54" s="1"/>
  <c r="E17" i="54" s="1"/>
  <c r="L35" i="54"/>
  <c r="N35" i="54" s="1"/>
  <c r="E35" i="54" s="1"/>
  <c r="L61" i="54"/>
  <c r="N61" i="54" s="1"/>
  <c r="E61" i="54" s="1"/>
  <c r="L40" i="54"/>
  <c r="N40" i="54" s="1"/>
  <c r="E40" i="54" s="1"/>
  <c r="L50" i="54"/>
  <c r="N50" i="54" s="1"/>
  <c r="E50" i="54" s="1"/>
  <c r="L24" i="54"/>
  <c r="N24" i="54" s="1"/>
  <c r="E24" i="54" s="1"/>
  <c r="L26" i="54"/>
  <c r="N26" i="54" s="1"/>
  <c r="E26" i="54" s="1"/>
  <c r="L41" i="54"/>
  <c r="N41" i="54" s="1"/>
  <c r="E41" i="54" s="1"/>
  <c r="L60" i="54"/>
  <c r="N60" i="54" s="1"/>
  <c r="E60" i="54" s="1"/>
  <c r="L33" i="54"/>
  <c r="N33" i="54" s="1"/>
  <c r="E33" i="54" s="1"/>
  <c r="L56" i="54"/>
  <c r="N56" i="54" s="1"/>
  <c r="E56" i="54" s="1"/>
  <c r="L51" i="54"/>
  <c r="N51" i="54" s="1"/>
  <c r="E51" i="54" s="1"/>
  <c r="L49" i="54"/>
  <c r="N49" i="54" s="1"/>
  <c r="E49" i="54" s="1"/>
  <c r="L60" i="53"/>
  <c r="L44" i="53"/>
  <c r="M56" i="53"/>
  <c r="M27" i="53"/>
  <c r="M59" i="53"/>
  <c r="L43" i="53"/>
  <c r="M55" i="53"/>
  <c r="M62" i="53"/>
  <c r="L24" i="53"/>
  <c r="L56" i="53"/>
  <c r="N56" i="53" s="1"/>
  <c r="E56" i="53" s="1"/>
  <c r="L57" i="53"/>
  <c r="L41" i="53"/>
  <c r="L33" i="53"/>
  <c r="I6" i="53"/>
  <c r="L40" i="53" s="1"/>
  <c r="L19" i="53"/>
  <c r="M57" i="53"/>
  <c r="I7" i="53"/>
  <c r="M49" i="53" s="1"/>
  <c r="L48" i="53"/>
  <c r="L26" i="53"/>
  <c r="L58" i="53"/>
  <c r="L42" i="53"/>
  <c r="L34" i="53"/>
  <c r="B6" i="52"/>
  <c r="B7" i="52"/>
  <c r="E10" i="52"/>
  <c r="G10" i="52"/>
  <c r="H10" i="52"/>
  <c r="I10" i="52"/>
  <c r="J10" i="52" s="1"/>
  <c r="K10" i="52" s="1"/>
  <c r="I7" i="52" s="1"/>
  <c r="M36" i="52" s="1"/>
  <c r="M10" i="52"/>
  <c r="G11" i="52"/>
  <c r="H11" i="52"/>
  <c r="I11" i="52" s="1"/>
  <c r="J11" i="52" s="1"/>
  <c r="K11" i="52" s="1"/>
  <c r="G12" i="52"/>
  <c r="H12" i="52"/>
  <c r="I12" i="52" s="1"/>
  <c r="J12" i="52" s="1"/>
  <c r="K12" i="52"/>
  <c r="G13" i="52"/>
  <c r="H13" i="52"/>
  <c r="I13" i="52"/>
  <c r="J13" i="52"/>
  <c r="K13" i="52"/>
  <c r="G14" i="52"/>
  <c r="H14" i="52"/>
  <c r="I14" i="52"/>
  <c r="J14" i="52"/>
  <c r="K14" i="52"/>
  <c r="G15" i="52"/>
  <c r="H15" i="52"/>
  <c r="I15" i="52"/>
  <c r="J15" i="52"/>
  <c r="K15" i="52"/>
  <c r="G16" i="52"/>
  <c r="H16" i="52"/>
  <c r="I16" i="52"/>
  <c r="J16" i="52"/>
  <c r="K16" i="52"/>
  <c r="G17" i="52"/>
  <c r="H17" i="52"/>
  <c r="I17" i="52" s="1"/>
  <c r="J17" i="52" s="1"/>
  <c r="K17" i="52" s="1"/>
  <c r="G18" i="52"/>
  <c r="H18" i="52"/>
  <c r="I18" i="52"/>
  <c r="J18" i="52" s="1"/>
  <c r="K18" i="52" s="1"/>
  <c r="G19" i="52"/>
  <c r="H19" i="52"/>
  <c r="I19" i="52"/>
  <c r="J19" i="52" s="1"/>
  <c r="K19" i="52" s="1"/>
  <c r="M19" i="52" s="1"/>
  <c r="G20" i="52"/>
  <c r="H20" i="52"/>
  <c r="I20" i="52" s="1"/>
  <c r="J20" i="52" s="1"/>
  <c r="K20" i="52"/>
  <c r="G21" i="52"/>
  <c r="H21" i="52"/>
  <c r="I21" i="52"/>
  <c r="J21" i="52"/>
  <c r="K21" i="52"/>
  <c r="G22" i="52"/>
  <c r="H22" i="52"/>
  <c r="I22" i="52"/>
  <c r="J22" i="52"/>
  <c r="K22" i="52" s="1"/>
  <c r="M22" i="52" s="1"/>
  <c r="G23" i="52"/>
  <c r="H23" i="52"/>
  <c r="I23" i="52"/>
  <c r="J23" i="52"/>
  <c r="K23" i="52"/>
  <c r="G24" i="52"/>
  <c r="H24" i="52"/>
  <c r="I24" i="52"/>
  <c r="J24" i="52"/>
  <c r="K24" i="52"/>
  <c r="G25" i="52"/>
  <c r="H25" i="52"/>
  <c r="I25" i="52"/>
  <c r="J25" i="52"/>
  <c r="K25" i="52"/>
  <c r="G26" i="52"/>
  <c r="H26" i="52"/>
  <c r="I26" i="52"/>
  <c r="J26" i="52"/>
  <c r="K26" i="52" s="1"/>
  <c r="G27" i="52"/>
  <c r="H27" i="52"/>
  <c r="I27" i="52"/>
  <c r="J27" i="52" s="1"/>
  <c r="K27" i="52" s="1"/>
  <c r="G28" i="52"/>
  <c r="H28" i="52"/>
  <c r="I28" i="52" s="1"/>
  <c r="J28" i="52" s="1"/>
  <c r="K28" i="52" s="1"/>
  <c r="M28" i="52" s="1"/>
  <c r="G29" i="52"/>
  <c r="H29" i="52"/>
  <c r="I29" i="52"/>
  <c r="J29" i="52"/>
  <c r="K29" i="52"/>
  <c r="G30" i="52"/>
  <c r="H30" i="52"/>
  <c r="I30" i="52"/>
  <c r="J30" i="52"/>
  <c r="K30" i="52"/>
  <c r="G31" i="52"/>
  <c r="H31" i="52"/>
  <c r="I31" i="52" s="1"/>
  <c r="J31" i="52" s="1"/>
  <c r="K31" i="52" s="1"/>
  <c r="G32" i="52"/>
  <c r="H32" i="52"/>
  <c r="I32" i="52"/>
  <c r="J32" i="52" s="1"/>
  <c r="K32" i="52" s="1"/>
  <c r="M32" i="52" s="1"/>
  <c r="G33" i="52"/>
  <c r="H33" i="52"/>
  <c r="I33" i="52" s="1"/>
  <c r="J33" i="52" s="1"/>
  <c r="K33" i="52" s="1"/>
  <c r="M33" i="52" s="1"/>
  <c r="G34" i="52"/>
  <c r="H34" i="52"/>
  <c r="I34" i="52"/>
  <c r="J34" i="52"/>
  <c r="K34" i="52" s="1"/>
  <c r="M34" i="52"/>
  <c r="G35" i="52"/>
  <c r="H35" i="52"/>
  <c r="I35" i="52"/>
  <c r="J35" i="52" s="1"/>
  <c r="K35" i="52" s="1"/>
  <c r="G36" i="52"/>
  <c r="H36" i="52"/>
  <c r="I36" i="52" s="1"/>
  <c r="J36" i="52" s="1"/>
  <c r="K36" i="52"/>
  <c r="G37" i="52"/>
  <c r="H37" i="52"/>
  <c r="I37" i="52"/>
  <c r="J37" i="52"/>
  <c r="K37" i="52"/>
  <c r="G38" i="52"/>
  <c r="H38" i="52"/>
  <c r="I38" i="52"/>
  <c r="J38" i="52"/>
  <c r="K38" i="52"/>
  <c r="M38" i="52" s="1"/>
  <c r="G39" i="52"/>
  <c r="H39" i="52"/>
  <c r="I39" i="52"/>
  <c r="J39" i="52"/>
  <c r="K39" i="52"/>
  <c r="M39" i="52" s="1"/>
  <c r="G40" i="52"/>
  <c r="H40" i="52"/>
  <c r="I40" i="52"/>
  <c r="J40" i="52"/>
  <c r="K40" i="52"/>
  <c r="G41" i="52"/>
  <c r="H41" i="52"/>
  <c r="I41" i="52"/>
  <c r="J41" i="52"/>
  <c r="K41" i="52"/>
  <c r="G42" i="52"/>
  <c r="H42" i="52"/>
  <c r="I42" i="52" s="1"/>
  <c r="J42" i="52" s="1"/>
  <c r="K42" i="52" s="1"/>
  <c r="G43" i="52"/>
  <c r="H43" i="52"/>
  <c r="I43" i="52"/>
  <c r="J43" i="52" s="1"/>
  <c r="K43" i="52" s="1"/>
  <c r="G44" i="52"/>
  <c r="H44" i="52"/>
  <c r="I44" i="52" s="1"/>
  <c r="J44" i="52" s="1"/>
  <c r="K44" i="52"/>
  <c r="M44" i="52" s="1"/>
  <c r="G45" i="52"/>
  <c r="H45" i="52"/>
  <c r="I45" i="52"/>
  <c r="J45" i="52"/>
  <c r="K45" i="52"/>
  <c r="G46" i="52"/>
  <c r="H46" i="52"/>
  <c r="I46" i="52"/>
  <c r="J46" i="52" s="1"/>
  <c r="K46" i="52" s="1"/>
  <c r="M46" i="52" s="1"/>
  <c r="G47" i="52"/>
  <c r="H47" i="52"/>
  <c r="I47" i="52"/>
  <c r="J47" i="52"/>
  <c r="K47" i="52" s="1"/>
  <c r="G48" i="52"/>
  <c r="H48" i="52"/>
  <c r="I48" i="52"/>
  <c r="J48" i="52" s="1"/>
  <c r="K48" i="52" s="1"/>
  <c r="M48" i="52" s="1"/>
  <c r="G49" i="52"/>
  <c r="H49" i="52"/>
  <c r="I49" i="52"/>
  <c r="J49" i="52"/>
  <c r="K49" i="52"/>
  <c r="M49" i="52" s="1"/>
  <c r="G50" i="52"/>
  <c r="H50" i="52"/>
  <c r="I50" i="52"/>
  <c r="J50" i="52"/>
  <c r="K50" i="52" s="1"/>
  <c r="G51" i="52"/>
  <c r="H51" i="52"/>
  <c r="I51" i="52"/>
  <c r="J51" i="52" s="1"/>
  <c r="K51" i="52" s="1"/>
  <c r="G52" i="52"/>
  <c r="H52" i="52"/>
  <c r="I52" i="52" s="1"/>
  <c r="J52" i="52" s="1"/>
  <c r="K52" i="52"/>
  <c r="G53" i="52"/>
  <c r="H53" i="52"/>
  <c r="I53" i="52"/>
  <c r="J53" i="52"/>
  <c r="K53" i="52"/>
  <c r="G54" i="52"/>
  <c r="H54" i="52"/>
  <c r="I54" i="52"/>
  <c r="J54" i="52"/>
  <c r="K54" i="52"/>
  <c r="G55" i="52"/>
  <c r="H55" i="52"/>
  <c r="I55" i="52"/>
  <c r="J55" i="52"/>
  <c r="K55" i="52"/>
  <c r="G56" i="52"/>
  <c r="H56" i="52"/>
  <c r="I56" i="52" s="1"/>
  <c r="J56" i="52" s="1"/>
  <c r="K56" i="52" s="1"/>
  <c r="M56" i="52" s="1"/>
  <c r="G57" i="52"/>
  <c r="H57" i="52"/>
  <c r="I57" i="52" s="1"/>
  <c r="J57" i="52" s="1"/>
  <c r="K57" i="52" s="1"/>
  <c r="M57" i="52" s="1"/>
  <c r="G58" i="52"/>
  <c r="H58" i="52"/>
  <c r="I58" i="52"/>
  <c r="J58" i="52"/>
  <c r="K58" i="52" s="1"/>
  <c r="G59" i="52"/>
  <c r="H59" i="52"/>
  <c r="I59" i="52"/>
  <c r="J59" i="52" s="1"/>
  <c r="K59" i="52" s="1"/>
  <c r="M59" i="52" s="1"/>
  <c r="G60" i="52"/>
  <c r="H60" i="52"/>
  <c r="I60" i="52" s="1"/>
  <c r="J60" i="52" s="1"/>
  <c r="K60" i="52"/>
  <c r="M60" i="52"/>
  <c r="G61" i="52"/>
  <c r="H61" i="52"/>
  <c r="I61" i="52"/>
  <c r="J61" i="52"/>
  <c r="K61" i="52"/>
  <c r="M61" i="52"/>
  <c r="G62" i="52"/>
  <c r="H62" i="52"/>
  <c r="I62" i="52"/>
  <c r="J62" i="52"/>
  <c r="K62" i="52"/>
  <c r="N19" i="53" l="1"/>
  <c r="E19" i="53" s="1"/>
  <c r="N41" i="53"/>
  <c r="E41" i="53" s="1"/>
  <c r="N58" i="53"/>
  <c r="E58" i="53" s="1"/>
  <c r="M25" i="53"/>
  <c r="M11" i="53"/>
  <c r="M18" i="53"/>
  <c r="M10" i="53"/>
  <c r="L49" i="53"/>
  <c r="N49" i="53" s="1"/>
  <c r="E49" i="53" s="1"/>
  <c r="L25" i="53"/>
  <c r="N25" i="53" s="1"/>
  <c r="E25" i="53" s="1"/>
  <c r="M34" i="53"/>
  <c r="N34" i="53" s="1"/>
  <c r="E34" i="53" s="1"/>
  <c r="M17" i="53"/>
  <c r="M21" i="53"/>
  <c r="M16" i="53"/>
  <c r="M31" i="53"/>
  <c r="L35" i="53"/>
  <c r="N35" i="53" s="1"/>
  <c r="E35" i="53" s="1"/>
  <c r="L18" i="53"/>
  <c r="N18" i="53" s="1"/>
  <c r="E18" i="53" s="1"/>
  <c r="L17" i="53"/>
  <c r="N17" i="53" s="1"/>
  <c r="E17" i="53" s="1"/>
  <c r="M44" i="53"/>
  <c r="N44" i="53" s="1"/>
  <c r="E44" i="53" s="1"/>
  <c r="L59" i="53"/>
  <c r="N59" i="53" s="1"/>
  <c r="E59" i="53" s="1"/>
  <c r="M39" i="53"/>
  <c r="M32" i="53"/>
  <c r="L50" i="53"/>
  <c r="L27" i="53"/>
  <c r="N27" i="53" s="1"/>
  <c r="E27" i="53" s="1"/>
  <c r="M23" i="53"/>
  <c r="M46" i="53"/>
  <c r="M61" i="53"/>
  <c r="M45" i="53"/>
  <c r="L11" i="53"/>
  <c r="M15" i="53"/>
  <c r="L32" i="53"/>
  <c r="N32" i="53" s="1"/>
  <c r="E32" i="53" s="1"/>
  <c r="L10" i="53"/>
  <c r="N10" i="53" s="1"/>
  <c r="M50" i="53"/>
  <c r="M13" i="53"/>
  <c r="M40" i="53"/>
  <c r="N40" i="53" s="1"/>
  <c r="E40" i="53" s="1"/>
  <c r="M19" i="53"/>
  <c r="M42" i="53"/>
  <c r="N42" i="53" s="1"/>
  <c r="E42" i="53" s="1"/>
  <c r="M37" i="53"/>
  <c r="M38" i="53"/>
  <c r="M51" i="53"/>
  <c r="M52" i="53"/>
  <c r="M28" i="53"/>
  <c r="M54" i="53"/>
  <c r="M58" i="53"/>
  <c r="M36" i="53"/>
  <c r="M53" i="53"/>
  <c r="M20" i="53"/>
  <c r="M29" i="53"/>
  <c r="M30" i="53"/>
  <c r="M35" i="53"/>
  <c r="N57" i="53"/>
  <c r="E57" i="53" s="1"/>
  <c r="M47" i="53"/>
  <c r="M12" i="53"/>
  <c r="L13" i="53"/>
  <c r="L14" i="53"/>
  <c r="L47" i="53"/>
  <c r="N47" i="53" s="1"/>
  <c r="E47" i="53" s="1"/>
  <c r="L45" i="53"/>
  <c r="N45" i="53" s="1"/>
  <c r="E45" i="53" s="1"/>
  <c r="L61" i="53"/>
  <c r="L62" i="53"/>
  <c r="N62" i="53" s="1"/>
  <c r="E62" i="53" s="1"/>
  <c r="L39" i="53"/>
  <c r="N39" i="53" s="1"/>
  <c r="E39" i="53" s="1"/>
  <c r="L28" i="53"/>
  <c r="N28" i="53" s="1"/>
  <c r="E28" i="53" s="1"/>
  <c r="L38" i="53"/>
  <c r="L51" i="53"/>
  <c r="L53" i="53"/>
  <c r="N53" i="53" s="1"/>
  <c r="E53" i="53" s="1"/>
  <c r="L29" i="53"/>
  <c r="L46" i="53"/>
  <c r="L31" i="53"/>
  <c r="L37" i="53"/>
  <c r="L54" i="53"/>
  <c r="N54" i="53" s="1"/>
  <c r="E54" i="53" s="1"/>
  <c r="L20" i="53"/>
  <c r="L23" i="53"/>
  <c r="N23" i="53" s="1"/>
  <c r="E23" i="53" s="1"/>
  <c r="L30" i="53"/>
  <c r="N30" i="53" s="1"/>
  <c r="E30" i="53" s="1"/>
  <c r="L15" i="53"/>
  <c r="N15" i="53" s="1"/>
  <c r="E15" i="53" s="1"/>
  <c r="L22" i="53"/>
  <c r="L36" i="53"/>
  <c r="L52" i="53"/>
  <c r="N52" i="53" s="1"/>
  <c r="E52" i="53" s="1"/>
  <c r="L55" i="53"/>
  <c r="N55" i="53" s="1"/>
  <c r="E55" i="53" s="1"/>
  <c r="L12" i="53"/>
  <c r="N12" i="53" s="1"/>
  <c r="E12" i="53" s="1"/>
  <c r="L21" i="53"/>
  <c r="N21" i="53" s="1"/>
  <c r="E21" i="53" s="1"/>
  <c r="M14" i="53"/>
  <c r="L16" i="53"/>
  <c r="N16" i="53" s="1"/>
  <c r="E16" i="53" s="1"/>
  <c r="M41" i="53"/>
  <c r="M33" i="53"/>
  <c r="N33" i="53" s="1"/>
  <c r="E33" i="53" s="1"/>
  <c r="M26" i="53"/>
  <c r="N26" i="53" s="1"/>
  <c r="E26" i="53" s="1"/>
  <c r="M48" i="53"/>
  <c r="N48" i="53" s="1"/>
  <c r="E48" i="53" s="1"/>
  <c r="M60" i="53"/>
  <c r="N60" i="53" s="1"/>
  <c r="E60" i="53" s="1"/>
  <c r="M22" i="53"/>
  <c r="M43" i="53"/>
  <c r="N43" i="53" s="1"/>
  <c r="E43" i="53" s="1"/>
  <c r="M24" i="53"/>
  <c r="N24" i="53" s="1"/>
  <c r="E24" i="53" s="1"/>
  <c r="M23" i="52"/>
  <c r="M20" i="52"/>
  <c r="M47" i="52"/>
  <c r="M62" i="52"/>
  <c r="M55" i="52"/>
  <c r="M31" i="52"/>
  <c r="M14" i="52"/>
  <c r="M37" i="52"/>
  <c r="M24" i="52"/>
  <c r="M21" i="52"/>
  <c r="M15" i="52"/>
  <c r="M17" i="52"/>
  <c r="M52" i="52"/>
  <c r="M12" i="52"/>
  <c r="M26" i="52"/>
  <c r="M13" i="52"/>
  <c r="M27" i="52"/>
  <c r="M29" i="52"/>
  <c r="M30" i="52"/>
  <c r="M51" i="52"/>
  <c r="M53" i="52"/>
  <c r="M11" i="52"/>
  <c r="M58" i="52"/>
  <c r="M54" i="52"/>
  <c r="M50" i="52"/>
  <c r="M45" i="52"/>
  <c r="M35" i="52"/>
  <c r="M18" i="52"/>
  <c r="M43" i="52"/>
  <c r="M42" i="52"/>
  <c r="M25" i="52"/>
  <c r="I6" i="52"/>
  <c r="L57" i="52" s="1"/>
  <c r="N57" i="52" s="1"/>
  <c r="E57" i="52" s="1"/>
  <c r="M40" i="52"/>
  <c r="M41" i="52"/>
  <c r="M16" i="52"/>
  <c r="B6" i="51"/>
  <c r="B7" i="51"/>
  <c r="E10" i="51"/>
  <c r="G10" i="51"/>
  <c r="H10" i="51"/>
  <c r="I10" i="51"/>
  <c r="J10" i="51" s="1"/>
  <c r="K10" i="51" s="1"/>
  <c r="G11" i="51"/>
  <c r="H11" i="51"/>
  <c r="I11" i="51" s="1"/>
  <c r="J11" i="51" s="1"/>
  <c r="K11" i="51" s="1"/>
  <c r="G12" i="51"/>
  <c r="H12" i="51"/>
  <c r="I12" i="51" s="1"/>
  <c r="J12" i="51" s="1"/>
  <c r="K12" i="51" s="1"/>
  <c r="G13" i="51"/>
  <c r="H13" i="51"/>
  <c r="I13" i="51"/>
  <c r="J13" i="51"/>
  <c r="K13" i="51"/>
  <c r="G14" i="51"/>
  <c r="H14" i="51"/>
  <c r="I14" i="51"/>
  <c r="J14" i="51"/>
  <c r="K14" i="51"/>
  <c r="G15" i="51"/>
  <c r="H15" i="51"/>
  <c r="I15" i="51"/>
  <c r="J15" i="51"/>
  <c r="K15" i="51"/>
  <c r="G16" i="51"/>
  <c r="H16" i="51"/>
  <c r="I16" i="51"/>
  <c r="J16" i="51"/>
  <c r="K16" i="51"/>
  <c r="G17" i="51"/>
  <c r="H17" i="51"/>
  <c r="I17" i="51"/>
  <c r="J17" i="51" s="1"/>
  <c r="K17" i="51" s="1"/>
  <c r="G18" i="51"/>
  <c r="H18" i="51"/>
  <c r="I18" i="51"/>
  <c r="J18" i="51" s="1"/>
  <c r="K18" i="51" s="1"/>
  <c r="G19" i="51"/>
  <c r="H19" i="51"/>
  <c r="I19" i="51" s="1"/>
  <c r="J19" i="51" s="1"/>
  <c r="K19" i="51" s="1"/>
  <c r="G20" i="51"/>
  <c r="H20" i="51"/>
  <c r="I20" i="51" s="1"/>
  <c r="J20" i="51" s="1"/>
  <c r="K20" i="51" s="1"/>
  <c r="G21" i="51"/>
  <c r="H21" i="51"/>
  <c r="I21" i="51"/>
  <c r="J21" i="51"/>
  <c r="K21" i="51"/>
  <c r="G22" i="51"/>
  <c r="H22" i="51"/>
  <c r="I22" i="51"/>
  <c r="J22" i="51"/>
  <c r="K22" i="51"/>
  <c r="G23" i="51"/>
  <c r="H23" i="51"/>
  <c r="I23" i="51"/>
  <c r="J23" i="51"/>
  <c r="K23" i="51"/>
  <c r="G24" i="51"/>
  <c r="H24" i="51"/>
  <c r="I24" i="51" s="1"/>
  <c r="J24" i="51" s="1"/>
  <c r="K24" i="51" s="1"/>
  <c r="G25" i="51"/>
  <c r="H25" i="51"/>
  <c r="I25" i="51"/>
  <c r="J25" i="51"/>
  <c r="K25" i="51" s="1"/>
  <c r="G26" i="51"/>
  <c r="H26" i="51"/>
  <c r="I26" i="51"/>
  <c r="J26" i="51" s="1"/>
  <c r="K26" i="51" s="1"/>
  <c r="G27" i="51"/>
  <c r="H27" i="51"/>
  <c r="I27" i="51" s="1"/>
  <c r="J27" i="51" s="1"/>
  <c r="K27" i="51" s="1"/>
  <c r="G28" i="51"/>
  <c r="H28" i="51"/>
  <c r="I28" i="51" s="1"/>
  <c r="J28" i="51" s="1"/>
  <c r="K28" i="51" s="1"/>
  <c r="G29" i="51"/>
  <c r="H29" i="51"/>
  <c r="I29" i="51"/>
  <c r="J29" i="51"/>
  <c r="K29" i="51"/>
  <c r="G30" i="51"/>
  <c r="H30" i="51"/>
  <c r="I30" i="51"/>
  <c r="J30" i="51"/>
  <c r="K30" i="51"/>
  <c r="G31" i="51"/>
  <c r="H31" i="51"/>
  <c r="I31" i="51"/>
  <c r="J31" i="51"/>
  <c r="K31" i="51"/>
  <c r="G32" i="51"/>
  <c r="H32" i="51"/>
  <c r="I32" i="51" s="1"/>
  <c r="J32" i="51" s="1"/>
  <c r="K32" i="51" s="1"/>
  <c r="G33" i="51"/>
  <c r="H33" i="51"/>
  <c r="I33" i="51"/>
  <c r="J33" i="51"/>
  <c r="K33" i="51" s="1"/>
  <c r="G34" i="51"/>
  <c r="H34" i="51"/>
  <c r="I34" i="51"/>
  <c r="J34" i="51" s="1"/>
  <c r="K34" i="51" s="1"/>
  <c r="G35" i="51"/>
  <c r="H35" i="51"/>
  <c r="I35" i="51" s="1"/>
  <c r="J35" i="51" s="1"/>
  <c r="K35" i="51" s="1"/>
  <c r="G36" i="51"/>
  <c r="H36" i="51"/>
  <c r="I36" i="51" s="1"/>
  <c r="J36" i="51" s="1"/>
  <c r="K36" i="51" s="1"/>
  <c r="G37" i="51"/>
  <c r="H37" i="51"/>
  <c r="I37" i="51"/>
  <c r="J37" i="51"/>
  <c r="K37" i="51"/>
  <c r="G38" i="51"/>
  <c r="H38" i="51"/>
  <c r="I38" i="51"/>
  <c r="J38" i="51"/>
  <c r="K38" i="51"/>
  <c r="G39" i="51"/>
  <c r="H39" i="51"/>
  <c r="I39" i="51"/>
  <c r="J39" i="51"/>
  <c r="K39" i="51"/>
  <c r="G40" i="51"/>
  <c r="H40" i="51"/>
  <c r="I40" i="51" s="1"/>
  <c r="J40" i="51" s="1"/>
  <c r="K40" i="51" s="1"/>
  <c r="G41" i="51"/>
  <c r="H41" i="51"/>
  <c r="I41" i="51"/>
  <c r="J41" i="51"/>
  <c r="K41" i="51" s="1"/>
  <c r="G42" i="51"/>
  <c r="H42" i="51"/>
  <c r="I42" i="51"/>
  <c r="J42" i="51" s="1"/>
  <c r="K42" i="51" s="1"/>
  <c r="G43" i="51"/>
  <c r="H43" i="51"/>
  <c r="I43" i="51" s="1"/>
  <c r="J43" i="51" s="1"/>
  <c r="K43" i="51" s="1"/>
  <c r="G44" i="51"/>
  <c r="H44" i="51"/>
  <c r="I44" i="51" s="1"/>
  <c r="J44" i="51" s="1"/>
  <c r="K44" i="51" s="1"/>
  <c r="G45" i="51"/>
  <c r="H45" i="51"/>
  <c r="I45" i="51"/>
  <c r="J45" i="51"/>
  <c r="K45" i="51" s="1"/>
  <c r="G46" i="51"/>
  <c r="H46" i="51"/>
  <c r="I46" i="51"/>
  <c r="J46" i="51" s="1"/>
  <c r="K46" i="51" s="1"/>
  <c r="G47" i="51"/>
  <c r="H47" i="51"/>
  <c r="I47" i="51"/>
  <c r="J47" i="51"/>
  <c r="K47" i="51" s="1"/>
  <c r="G48" i="51"/>
  <c r="H48" i="51"/>
  <c r="I48" i="51"/>
  <c r="J48" i="51"/>
  <c r="K48" i="51"/>
  <c r="G49" i="51"/>
  <c r="H49" i="51"/>
  <c r="I49" i="51"/>
  <c r="J49" i="51"/>
  <c r="K49" i="51" s="1"/>
  <c r="G50" i="51"/>
  <c r="H50" i="51"/>
  <c r="I50" i="51" s="1"/>
  <c r="J50" i="51" s="1"/>
  <c r="K50" i="51" s="1"/>
  <c r="G51" i="51"/>
  <c r="H51" i="51"/>
  <c r="I51" i="51" s="1"/>
  <c r="J51" i="51" s="1"/>
  <c r="K51" i="51" s="1"/>
  <c r="G52" i="51"/>
  <c r="H52" i="51"/>
  <c r="I52" i="51" s="1"/>
  <c r="J52" i="51" s="1"/>
  <c r="K52" i="51"/>
  <c r="G53" i="51"/>
  <c r="H53" i="51"/>
  <c r="I53" i="51"/>
  <c r="J53" i="51"/>
  <c r="K53" i="51"/>
  <c r="G54" i="51"/>
  <c r="H54" i="51"/>
  <c r="I54" i="51"/>
  <c r="J54" i="51"/>
  <c r="K54" i="51"/>
  <c r="G55" i="51"/>
  <c r="H55" i="51"/>
  <c r="I55" i="51"/>
  <c r="J55" i="51"/>
  <c r="K55" i="51"/>
  <c r="G56" i="51"/>
  <c r="H56" i="51"/>
  <c r="I56" i="51" s="1"/>
  <c r="J56" i="51" s="1"/>
  <c r="K56" i="51" s="1"/>
  <c r="G57" i="51"/>
  <c r="H57" i="51"/>
  <c r="I57" i="51"/>
  <c r="J57" i="51"/>
  <c r="K57" i="51" s="1"/>
  <c r="G58" i="51"/>
  <c r="H58" i="51"/>
  <c r="I58" i="51"/>
  <c r="J58" i="51" s="1"/>
  <c r="K58" i="51" s="1"/>
  <c r="G59" i="51"/>
  <c r="H59" i="51"/>
  <c r="I59" i="51" s="1"/>
  <c r="J59" i="51" s="1"/>
  <c r="K59" i="51" s="1"/>
  <c r="G60" i="51"/>
  <c r="H60" i="51"/>
  <c r="I60" i="51" s="1"/>
  <c r="J60" i="51" s="1"/>
  <c r="K60" i="51" s="1"/>
  <c r="G61" i="51"/>
  <c r="H61" i="51"/>
  <c r="I61" i="51"/>
  <c r="J61" i="51"/>
  <c r="K61" i="51" s="1"/>
  <c r="G62" i="51"/>
  <c r="H62" i="51"/>
  <c r="I62" i="51"/>
  <c r="J62" i="51" s="1"/>
  <c r="K62" i="51" s="1"/>
  <c r="N14" i="53" l="1"/>
  <c r="E14" i="53" s="1"/>
  <c r="N38" i="53"/>
  <c r="E38" i="53" s="1"/>
  <c r="N36" i="53"/>
  <c r="E36" i="53" s="1"/>
  <c r="N31" i="53"/>
  <c r="E31" i="53" s="1"/>
  <c r="N51" i="53"/>
  <c r="E51" i="53" s="1"/>
  <c r="N20" i="53"/>
  <c r="E20" i="53" s="1"/>
  <c r="N50" i="53"/>
  <c r="E50" i="53" s="1"/>
  <c r="N22" i="53"/>
  <c r="E22" i="53" s="1"/>
  <c r="N46" i="53"/>
  <c r="E46" i="53" s="1"/>
  <c r="N61" i="53"/>
  <c r="E61" i="53" s="1"/>
  <c r="N11" i="53"/>
  <c r="E11" i="53" s="1"/>
  <c r="N13" i="53"/>
  <c r="E13" i="53" s="1"/>
  <c r="N37" i="53"/>
  <c r="E37" i="53" s="1"/>
  <c r="N29" i="53"/>
  <c r="E29" i="53" s="1"/>
  <c r="L33" i="52"/>
  <c r="N33" i="52" s="1"/>
  <c r="E33" i="52" s="1"/>
  <c r="L48" i="52"/>
  <c r="N48" i="52" s="1"/>
  <c r="E48" i="52" s="1"/>
  <c r="L58" i="52"/>
  <c r="N58" i="52" s="1"/>
  <c r="E58" i="52" s="1"/>
  <c r="L27" i="52"/>
  <c r="N27" i="52" s="1"/>
  <c r="E27" i="52" s="1"/>
  <c r="L41" i="52"/>
  <c r="N41" i="52" s="1"/>
  <c r="E41" i="52" s="1"/>
  <c r="L49" i="52"/>
  <c r="N49" i="52" s="1"/>
  <c r="E49" i="52" s="1"/>
  <c r="L43" i="52"/>
  <c r="N43" i="52" s="1"/>
  <c r="E43" i="52" s="1"/>
  <c r="L50" i="52"/>
  <c r="N50" i="52" s="1"/>
  <c r="E50" i="52" s="1"/>
  <c r="L53" i="52"/>
  <c r="N53" i="52" s="1"/>
  <c r="E53" i="52" s="1"/>
  <c r="L22" i="52"/>
  <c r="N22" i="52" s="1"/>
  <c r="E22" i="52" s="1"/>
  <c r="L23" i="52"/>
  <c r="N23" i="52" s="1"/>
  <c r="E23" i="52" s="1"/>
  <c r="L46" i="52"/>
  <c r="N46" i="52" s="1"/>
  <c r="E46" i="52" s="1"/>
  <c r="L12" i="52"/>
  <c r="N12" i="52" s="1"/>
  <c r="E12" i="52" s="1"/>
  <c r="L30" i="52"/>
  <c r="N30" i="52" s="1"/>
  <c r="E30" i="52" s="1"/>
  <c r="L11" i="52"/>
  <c r="N11" i="52" s="1"/>
  <c r="E11" i="52" s="1"/>
  <c r="L36" i="52"/>
  <c r="N36" i="52" s="1"/>
  <c r="E36" i="52" s="1"/>
  <c r="L14" i="52"/>
  <c r="N14" i="52" s="1"/>
  <c r="E14" i="52" s="1"/>
  <c r="L15" i="52"/>
  <c r="N15" i="52" s="1"/>
  <c r="E15" i="52" s="1"/>
  <c r="L47" i="52"/>
  <c r="N47" i="52" s="1"/>
  <c r="E47" i="52" s="1"/>
  <c r="L31" i="52"/>
  <c r="N31" i="52" s="1"/>
  <c r="E31" i="52" s="1"/>
  <c r="L51" i="52"/>
  <c r="N51" i="52" s="1"/>
  <c r="E51" i="52" s="1"/>
  <c r="L54" i="52"/>
  <c r="N54" i="52" s="1"/>
  <c r="E54" i="52" s="1"/>
  <c r="L55" i="52"/>
  <c r="N55" i="52" s="1"/>
  <c r="E55" i="52" s="1"/>
  <c r="L19" i="52"/>
  <c r="N19" i="52" s="1"/>
  <c r="E19" i="52" s="1"/>
  <c r="L39" i="52"/>
  <c r="N39" i="52" s="1"/>
  <c r="E39" i="52" s="1"/>
  <c r="L59" i="52"/>
  <c r="N59" i="52" s="1"/>
  <c r="E59" i="52" s="1"/>
  <c r="L35" i="52"/>
  <c r="N35" i="52" s="1"/>
  <c r="E35" i="52" s="1"/>
  <c r="L40" i="52"/>
  <c r="N40" i="52" s="1"/>
  <c r="E40" i="52" s="1"/>
  <c r="L37" i="52"/>
  <c r="N37" i="52" s="1"/>
  <c r="E37" i="52" s="1"/>
  <c r="L38" i="52"/>
  <c r="N38" i="52" s="1"/>
  <c r="E38" i="52" s="1"/>
  <c r="L21" i="52"/>
  <c r="N21" i="52" s="1"/>
  <c r="E21" i="52" s="1"/>
  <c r="L24" i="52"/>
  <c r="N24" i="52" s="1"/>
  <c r="E24" i="52" s="1"/>
  <c r="L20" i="52"/>
  <c r="N20" i="52" s="1"/>
  <c r="E20" i="52" s="1"/>
  <c r="L62" i="52"/>
  <c r="N62" i="52" s="1"/>
  <c r="E62" i="52" s="1"/>
  <c r="L60" i="52"/>
  <c r="N60" i="52" s="1"/>
  <c r="E60" i="52" s="1"/>
  <c r="L61" i="52"/>
  <c r="N61" i="52" s="1"/>
  <c r="E61" i="52" s="1"/>
  <c r="L44" i="52"/>
  <c r="N44" i="52" s="1"/>
  <c r="E44" i="52" s="1"/>
  <c r="L32" i="52"/>
  <c r="N32" i="52" s="1"/>
  <c r="E32" i="52" s="1"/>
  <c r="L17" i="52"/>
  <c r="N17" i="52" s="1"/>
  <c r="E17" i="52" s="1"/>
  <c r="L42" i="52"/>
  <c r="N42" i="52" s="1"/>
  <c r="E42" i="52" s="1"/>
  <c r="L56" i="52"/>
  <c r="N56" i="52" s="1"/>
  <c r="E56" i="52" s="1"/>
  <c r="L16" i="52"/>
  <c r="N16" i="52" s="1"/>
  <c r="E16" i="52" s="1"/>
  <c r="L26" i="52"/>
  <c r="N26" i="52" s="1"/>
  <c r="E26" i="52" s="1"/>
  <c r="L18" i="52"/>
  <c r="N18" i="52" s="1"/>
  <c r="E18" i="52" s="1"/>
  <c r="L52" i="52"/>
  <c r="N52" i="52" s="1"/>
  <c r="E52" i="52" s="1"/>
  <c r="L25" i="52"/>
  <c r="N25" i="52" s="1"/>
  <c r="E25" i="52" s="1"/>
  <c r="L45" i="52"/>
  <c r="N45" i="52" s="1"/>
  <c r="E45" i="52" s="1"/>
  <c r="L29" i="52"/>
  <c r="N29" i="52" s="1"/>
  <c r="E29" i="52" s="1"/>
  <c r="L34" i="52"/>
  <c r="N34" i="52" s="1"/>
  <c r="E34" i="52" s="1"/>
  <c r="L10" i="52"/>
  <c r="N10" i="52" s="1"/>
  <c r="L28" i="52"/>
  <c r="N28" i="52" s="1"/>
  <c r="E28" i="52" s="1"/>
  <c r="L13" i="52"/>
  <c r="N13" i="52" s="1"/>
  <c r="E13" i="52" s="1"/>
  <c r="M13" i="51"/>
  <c r="M19" i="51"/>
  <c r="M32" i="51"/>
  <c r="L44" i="51"/>
  <c r="M62" i="51"/>
  <c r="L60" i="51"/>
  <c r="M50" i="51"/>
  <c r="L43" i="51"/>
  <c r="M17" i="51"/>
  <c r="M57" i="51"/>
  <c r="L24" i="51"/>
  <c r="L50" i="51"/>
  <c r="L40" i="51"/>
  <c r="M33" i="51"/>
  <c r="L32" i="51"/>
  <c r="L27" i="51"/>
  <c r="L17" i="51"/>
  <c r="I7" i="51"/>
  <c r="M56" i="51" s="1"/>
  <c r="L57" i="51"/>
  <c r="M55" i="51"/>
  <c r="L41" i="51"/>
  <c r="L25" i="51"/>
  <c r="M49" i="51"/>
  <c r="L33" i="51"/>
  <c r="N33" i="51" s="1"/>
  <c r="E33" i="51" s="1"/>
  <c r="M26" i="51"/>
  <c r="I6" i="51"/>
  <c r="L56" i="51" s="1"/>
  <c r="L58" i="51"/>
  <c r="L48" i="51"/>
  <c r="L42" i="51"/>
  <c r="M34" i="51"/>
  <c r="L18" i="51"/>
  <c r="L26" i="51"/>
  <c r="N26" i="51" s="1"/>
  <c r="E26" i="51" s="1"/>
  <c r="L49" i="51"/>
  <c r="L34" i="51"/>
  <c r="L16" i="51"/>
  <c r="L11" i="51"/>
  <c r="B6" i="50"/>
  <c r="B7" i="50"/>
  <c r="E10" i="50"/>
  <c r="G10" i="50"/>
  <c r="H10" i="50"/>
  <c r="I10" i="50"/>
  <c r="J10" i="50"/>
  <c r="K10" i="50" s="1"/>
  <c r="G11" i="50"/>
  <c r="H11" i="50"/>
  <c r="I11" i="50"/>
  <c r="J11" i="50" s="1"/>
  <c r="K11" i="50" s="1"/>
  <c r="G12" i="50"/>
  <c r="H12" i="50"/>
  <c r="I12" i="50" s="1"/>
  <c r="J12" i="50" s="1"/>
  <c r="K12" i="50"/>
  <c r="G13" i="50"/>
  <c r="H13" i="50"/>
  <c r="I13" i="50"/>
  <c r="J13" i="50"/>
  <c r="K13" i="50"/>
  <c r="G14" i="50"/>
  <c r="H14" i="50"/>
  <c r="I14" i="50"/>
  <c r="J14" i="50"/>
  <c r="K14" i="50"/>
  <c r="G15" i="50"/>
  <c r="H15" i="50"/>
  <c r="I15" i="50"/>
  <c r="J15" i="50"/>
  <c r="K15" i="50"/>
  <c r="G16" i="50"/>
  <c r="H16" i="50"/>
  <c r="I16" i="50"/>
  <c r="J16" i="50" s="1"/>
  <c r="K16" i="50" s="1"/>
  <c r="G17" i="50"/>
  <c r="H17" i="50"/>
  <c r="I17" i="50"/>
  <c r="J17" i="50"/>
  <c r="K17" i="50" s="1"/>
  <c r="G18" i="50"/>
  <c r="H18" i="50"/>
  <c r="I18" i="50"/>
  <c r="J18" i="50"/>
  <c r="K18" i="50" s="1"/>
  <c r="G19" i="50"/>
  <c r="H19" i="50"/>
  <c r="I19" i="50" s="1"/>
  <c r="J19" i="50" s="1"/>
  <c r="K19" i="50" s="1"/>
  <c r="G20" i="50"/>
  <c r="H20" i="50"/>
  <c r="I20" i="50" s="1"/>
  <c r="J20" i="50" s="1"/>
  <c r="K20" i="50" s="1"/>
  <c r="G21" i="50"/>
  <c r="H21" i="50"/>
  <c r="I21" i="50"/>
  <c r="J21" i="50"/>
  <c r="K21" i="50" s="1"/>
  <c r="G22" i="50"/>
  <c r="H22" i="50"/>
  <c r="I22" i="50"/>
  <c r="J22" i="50" s="1"/>
  <c r="K22" i="50" s="1"/>
  <c r="G23" i="50"/>
  <c r="H23" i="50"/>
  <c r="I23" i="50"/>
  <c r="J23" i="50" s="1"/>
  <c r="K23" i="50" s="1"/>
  <c r="G24" i="50"/>
  <c r="H24" i="50"/>
  <c r="I24" i="50"/>
  <c r="J24" i="50"/>
  <c r="K24" i="50" s="1"/>
  <c r="G25" i="50"/>
  <c r="H25" i="50"/>
  <c r="I25" i="50"/>
  <c r="J25" i="50" s="1"/>
  <c r="K25" i="50" s="1"/>
  <c r="G26" i="50"/>
  <c r="H26" i="50"/>
  <c r="I26" i="50"/>
  <c r="J26" i="50"/>
  <c r="K26" i="50" s="1"/>
  <c r="G27" i="50"/>
  <c r="H27" i="50"/>
  <c r="I27" i="50"/>
  <c r="J27" i="50" s="1"/>
  <c r="K27" i="50" s="1"/>
  <c r="G28" i="50"/>
  <c r="H28" i="50"/>
  <c r="I28" i="50" s="1"/>
  <c r="J28" i="50" s="1"/>
  <c r="K28" i="50"/>
  <c r="G29" i="50"/>
  <c r="H29" i="50"/>
  <c r="I29" i="50"/>
  <c r="J29" i="50"/>
  <c r="K29" i="50"/>
  <c r="G30" i="50"/>
  <c r="H30" i="50"/>
  <c r="I30" i="50"/>
  <c r="J30" i="50"/>
  <c r="K30" i="50"/>
  <c r="G31" i="50"/>
  <c r="H31" i="50"/>
  <c r="I31" i="50"/>
  <c r="J31" i="50"/>
  <c r="K31" i="50"/>
  <c r="G32" i="50"/>
  <c r="H32" i="50"/>
  <c r="I32" i="50"/>
  <c r="J32" i="50"/>
  <c r="K32" i="50"/>
  <c r="G33" i="50"/>
  <c r="H33" i="50"/>
  <c r="I33" i="50" s="1"/>
  <c r="J33" i="50" s="1"/>
  <c r="K33" i="50" s="1"/>
  <c r="G34" i="50"/>
  <c r="H34" i="50"/>
  <c r="I34" i="50"/>
  <c r="J34" i="50" s="1"/>
  <c r="K34" i="50" s="1"/>
  <c r="G35" i="50"/>
  <c r="H35" i="50"/>
  <c r="I35" i="50"/>
  <c r="J35" i="50" s="1"/>
  <c r="K35" i="50" s="1"/>
  <c r="G36" i="50"/>
  <c r="H36" i="50"/>
  <c r="I36" i="50" s="1"/>
  <c r="J36" i="50" s="1"/>
  <c r="K36" i="50"/>
  <c r="G37" i="50"/>
  <c r="H37" i="50"/>
  <c r="I37" i="50"/>
  <c r="J37" i="50"/>
  <c r="K37" i="50"/>
  <c r="G38" i="50"/>
  <c r="H38" i="50"/>
  <c r="I38" i="50"/>
  <c r="J38" i="50"/>
  <c r="K38" i="50" s="1"/>
  <c r="G39" i="50"/>
  <c r="H39" i="50"/>
  <c r="I39" i="50"/>
  <c r="J39" i="50"/>
  <c r="K39" i="50"/>
  <c r="G40" i="50"/>
  <c r="H40" i="50"/>
  <c r="I40" i="50" s="1"/>
  <c r="J40" i="50" s="1"/>
  <c r="K40" i="50" s="1"/>
  <c r="G41" i="50"/>
  <c r="H41" i="50"/>
  <c r="I41" i="50"/>
  <c r="J41" i="50"/>
  <c r="K41" i="50" s="1"/>
  <c r="G42" i="50"/>
  <c r="H42" i="50"/>
  <c r="I42" i="50"/>
  <c r="J42" i="50"/>
  <c r="K42" i="50" s="1"/>
  <c r="G43" i="50"/>
  <c r="H43" i="50"/>
  <c r="I43" i="50"/>
  <c r="J43" i="50" s="1"/>
  <c r="K43" i="50" s="1"/>
  <c r="G44" i="50"/>
  <c r="H44" i="50"/>
  <c r="I44" i="50" s="1"/>
  <c r="J44" i="50" s="1"/>
  <c r="K44" i="50" s="1"/>
  <c r="G45" i="50"/>
  <c r="H45" i="50"/>
  <c r="I45" i="50"/>
  <c r="J45" i="50"/>
  <c r="K45" i="50"/>
  <c r="G46" i="50"/>
  <c r="H46" i="50"/>
  <c r="I46" i="50"/>
  <c r="J46" i="50"/>
  <c r="K46" i="50"/>
  <c r="G47" i="50"/>
  <c r="H47" i="50"/>
  <c r="I47" i="50" s="1"/>
  <c r="J47" i="50" s="1"/>
  <c r="K47" i="50" s="1"/>
  <c r="G48" i="50"/>
  <c r="H48" i="50"/>
  <c r="I48" i="50"/>
  <c r="J48" i="50" s="1"/>
  <c r="K48" i="50" s="1"/>
  <c r="G49" i="50"/>
  <c r="H49" i="50"/>
  <c r="I49" i="50"/>
  <c r="J49" i="50"/>
  <c r="K49" i="50" s="1"/>
  <c r="G50" i="50"/>
  <c r="H50" i="50"/>
  <c r="I50" i="50"/>
  <c r="J50" i="50"/>
  <c r="K50" i="50" s="1"/>
  <c r="G51" i="50"/>
  <c r="H51" i="50"/>
  <c r="I51" i="50" s="1"/>
  <c r="J51" i="50" s="1"/>
  <c r="K51" i="50" s="1"/>
  <c r="G52" i="50"/>
  <c r="H52" i="50"/>
  <c r="I52" i="50" s="1"/>
  <c r="J52" i="50" s="1"/>
  <c r="K52" i="50"/>
  <c r="G53" i="50"/>
  <c r="H53" i="50"/>
  <c r="I53" i="50"/>
  <c r="J53" i="50"/>
  <c r="K53" i="50"/>
  <c r="G54" i="50"/>
  <c r="H54" i="50"/>
  <c r="I54" i="50"/>
  <c r="J54" i="50"/>
  <c r="K54" i="50"/>
  <c r="G55" i="50"/>
  <c r="H55" i="50"/>
  <c r="I55" i="50"/>
  <c r="J55" i="50"/>
  <c r="K55" i="50"/>
  <c r="G56" i="50"/>
  <c r="H56" i="50"/>
  <c r="I56" i="50"/>
  <c r="J56" i="50"/>
  <c r="K56" i="50"/>
  <c r="G57" i="50"/>
  <c r="H57" i="50"/>
  <c r="I57" i="50"/>
  <c r="J57" i="50"/>
  <c r="K57" i="50"/>
  <c r="G58" i="50"/>
  <c r="H58" i="50"/>
  <c r="I58" i="50" s="1"/>
  <c r="J58" i="50" s="1"/>
  <c r="K58" i="50" s="1"/>
  <c r="G59" i="50"/>
  <c r="H59" i="50"/>
  <c r="I59" i="50"/>
  <c r="J59" i="50" s="1"/>
  <c r="K59" i="50" s="1"/>
  <c r="G60" i="50"/>
  <c r="H60" i="50"/>
  <c r="I60" i="50" s="1"/>
  <c r="J60" i="50" s="1"/>
  <c r="K60" i="50"/>
  <c r="G61" i="50"/>
  <c r="H61" i="50"/>
  <c r="I61" i="50"/>
  <c r="J61" i="50"/>
  <c r="K61" i="50"/>
  <c r="G62" i="50"/>
  <c r="H62" i="50"/>
  <c r="I62" i="50"/>
  <c r="J62" i="50" s="1"/>
  <c r="K62" i="50" s="1"/>
  <c r="N56" i="51" l="1"/>
  <c r="E56" i="51" s="1"/>
  <c r="N27" i="51"/>
  <c r="E27" i="51" s="1"/>
  <c r="N24" i="51"/>
  <c r="E24" i="51" s="1"/>
  <c r="N32" i="51"/>
  <c r="E32" i="51" s="1"/>
  <c r="N60" i="51"/>
  <c r="E60" i="51" s="1"/>
  <c r="N11" i="51"/>
  <c r="E11" i="51" s="1"/>
  <c r="N57" i="51"/>
  <c r="E57" i="51" s="1"/>
  <c r="M16" i="51"/>
  <c r="N16" i="51" s="1"/>
  <c r="E16" i="51" s="1"/>
  <c r="M47" i="51"/>
  <c r="N34" i="51"/>
  <c r="E34" i="51" s="1"/>
  <c r="M18" i="51"/>
  <c r="N18" i="51" s="1"/>
  <c r="E18" i="51" s="1"/>
  <c r="M48" i="51"/>
  <c r="N48" i="51" s="1"/>
  <c r="E48" i="51" s="1"/>
  <c r="M46" i="51"/>
  <c r="N17" i="51"/>
  <c r="E17" i="51" s="1"/>
  <c r="M60" i="51"/>
  <c r="M45" i="51"/>
  <c r="M25" i="51"/>
  <c r="L10" i="51"/>
  <c r="N10" i="51" s="1"/>
  <c r="M31" i="51"/>
  <c r="M23" i="51"/>
  <c r="M12" i="51"/>
  <c r="M14" i="51"/>
  <c r="M21" i="51"/>
  <c r="M22" i="51"/>
  <c r="M35" i="51"/>
  <c r="M37" i="51"/>
  <c r="M38" i="51"/>
  <c r="M11" i="51"/>
  <c r="M43" i="51"/>
  <c r="N43" i="51" s="1"/>
  <c r="E43" i="51" s="1"/>
  <c r="M59" i="51"/>
  <c r="M42" i="51"/>
  <c r="N42" i="51" s="1"/>
  <c r="E42" i="51" s="1"/>
  <c r="M58" i="51"/>
  <c r="N58" i="51" s="1"/>
  <c r="E58" i="51" s="1"/>
  <c r="M28" i="51"/>
  <c r="M36" i="51"/>
  <c r="M52" i="51"/>
  <c r="M20" i="51"/>
  <c r="M29" i="51"/>
  <c r="M30" i="51"/>
  <c r="M51" i="51"/>
  <c r="M53" i="51"/>
  <c r="M54" i="51"/>
  <c r="M24" i="51"/>
  <c r="M10" i="51"/>
  <c r="M40" i="51"/>
  <c r="N40" i="51" s="1"/>
  <c r="E40" i="51" s="1"/>
  <c r="M61" i="51"/>
  <c r="N49" i="51"/>
  <c r="E49" i="51" s="1"/>
  <c r="N25" i="51"/>
  <c r="E25" i="51" s="1"/>
  <c r="N50" i="51"/>
  <c r="E50" i="51" s="1"/>
  <c r="M41" i="51"/>
  <c r="N41" i="51" s="1"/>
  <c r="E41" i="51" s="1"/>
  <c r="L13" i="51"/>
  <c r="N13" i="51" s="1"/>
  <c r="E13" i="51" s="1"/>
  <c r="L14" i="51"/>
  <c r="N14" i="51" s="1"/>
  <c r="E14" i="51" s="1"/>
  <c r="L35" i="51"/>
  <c r="L47" i="51"/>
  <c r="N47" i="51" s="1"/>
  <c r="E47" i="51" s="1"/>
  <c r="L45" i="51"/>
  <c r="N45" i="51" s="1"/>
  <c r="E45" i="51" s="1"/>
  <c r="L46" i="51"/>
  <c r="N46" i="51" s="1"/>
  <c r="E46" i="51" s="1"/>
  <c r="L61" i="51"/>
  <c r="L62" i="51"/>
  <c r="N62" i="51" s="1"/>
  <c r="E62" i="51" s="1"/>
  <c r="L28" i="51"/>
  <c r="L31" i="51"/>
  <c r="N31" i="51" s="1"/>
  <c r="E31" i="51" s="1"/>
  <c r="L36" i="51"/>
  <c r="N36" i="51" s="1"/>
  <c r="E36" i="51" s="1"/>
  <c r="L39" i="51"/>
  <c r="L52" i="51"/>
  <c r="N52" i="51" s="1"/>
  <c r="E52" i="51" s="1"/>
  <c r="L55" i="51"/>
  <c r="N55" i="51" s="1"/>
  <c r="E55" i="51" s="1"/>
  <c r="L20" i="51"/>
  <c r="L23" i="51"/>
  <c r="N23" i="51" s="1"/>
  <c r="E23" i="51" s="1"/>
  <c r="L29" i="51"/>
  <c r="L30" i="51"/>
  <c r="L37" i="51"/>
  <c r="N37" i="51" s="1"/>
  <c r="E37" i="51" s="1"/>
  <c r="L38" i="51"/>
  <c r="N38" i="51" s="1"/>
  <c r="E38" i="51" s="1"/>
  <c r="L51" i="51"/>
  <c r="N51" i="51" s="1"/>
  <c r="E51" i="51" s="1"/>
  <c r="L53" i="51"/>
  <c r="N53" i="51" s="1"/>
  <c r="E53" i="51" s="1"/>
  <c r="L54" i="51"/>
  <c r="L12" i="51"/>
  <c r="L15" i="51"/>
  <c r="L21" i="51"/>
  <c r="L22" i="51"/>
  <c r="M39" i="51"/>
  <c r="M15" i="51"/>
  <c r="L19" i="51"/>
  <c r="N19" i="51" s="1"/>
  <c r="E19" i="51" s="1"/>
  <c r="M27" i="51"/>
  <c r="M44" i="51"/>
  <c r="N44" i="51" s="1"/>
  <c r="E44" i="51" s="1"/>
  <c r="L59" i="51"/>
  <c r="L11" i="50"/>
  <c r="L29" i="50"/>
  <c r="M16" i="50"/>
  <c r="M52" i="50"/>
  <c r="M38" i="50"/>
  <c r="M12" i="50"/>
  <c r="M25" i="50"/>
  <c r="M53" i="50"/>
  <c r="M51" i="50"/>
  <c r="L51" i="50"/>
  <c r="M41" i="50"/>
  <c r="M49" i="50"/>
  <c r="M35" i="50"/>
  <c r="L61" i="50"/>
  <c r="N61" i="50" s="1"/>
  <c r="E61" i="50" s="1"/>
  <c r="I7" i="50"/>
  <c r="M56" i="50"/>
  <c r="L33" i="50"/>
  <c r="M21" i="50"/>
  <c r="M14" i="50"/>
  <c r="M60" i="50"/>
  <c r="M34" i="50"/>
  <c r="M15" i="50"/>
  <c r="M37" i="50"/>
  <c r="M32" i="50"/>
  <c r="M39" i="50"/>
  <c r="L25" i="50"/>
  <c r="M57" i="50"/>
  <c r="L49" i="50"/>
  <c r="N49" i="50" s="1"/>
  <c r="E49" i="50" s="1"/>
  <c r="M19" i="50"/>
  <c r="I6" i="50"/>
  <c r="L10" i="50"/>
  <c r="M61" i="50"/>
  <c r="M48" i="50"/>
  <c r="L43" i="50"/>
  <c r="L19" i="50"/>
  <c r="L50" i="50"/>
  <c r="L34" i="50"/>
  <c r="L24" i="50"/>
  <c r="L57" i="50"/>
  <c r="L48" i="50"/>
  <c r="N48" i="50" s="1"/>
  <c r="E48" i="50" s="1"/>
  <c r="L44" i="50"/>
  <c r="L26" i="50"/>
  <c r="L41" i="50"/>
  <c r="N41" i="50" s="1"/>
  <c r="E41" i="50" s="1"/>
  <c r="L17" i="50"/>
  <c r="B6" i="49"/>
  <c r="B7" i="49"/>
  <c r="E10" i="49"/>
  <c r="G10" i="49"/>
  <c r="I6" i="49" s="1"/>
  <c r="L13" i="49" s="1"/>
  <c r="H10" i="49"/>
  <c r="I10" i="49"/>
  <c r="J10" i="49" s="1"/>
  <c r="K10" i="49" s="1"/>
  <c r="L10" i="49"/>
  <c r="G11" i="49"/>
  <c r="H11" i="49"/>
  <c r="I11" i="49" s="1"/>
  <c r="J11" i="49" s="1"/>
  <c r="K11" i="49"/>
  <c r="L11" i="49"/>
  <c r="G12" i="49"/>
  <c r="H12" i="49"/>
  <c r="I12" i="49"/>
  <c r="J12" i="49"/>
  <c r="K12" i="49"/>
  <c r="L12" i="49"/>
  <c r="G13" i="49"/>
  <c r="H13" i="49"/>
  <c r="I13" i="49"/>
  <c r="J13" i="49"/>
  <c r="K13" i="49"/>
  <c r="G14" i="49"/>
  <c r="H14" i="49"/>
  <c r="I14" i="49"/>
  <c r="J14" i="49"/>
  <c r="K14" i="49"/>
  <c r="G15" i="49"/>
  <c r="H15" i="49"/>
  <c r="I15" i="49"/>
  <c r="J15" i="49"/>
  <c r="K15" i="49"/>
  <c r="L15" i="49"/>
  <c r="G16" i="49"/>
  <c r="H16" i="49"/>
  <c r="I16" i="49"/>
  <c r="J16" i="49"/>
  <c r="K16" i="49"/>
  <c r="G17" i="49"/>
  <c r="H17" i="49"/>
  <c r="I17" i="49"/>
  <c r="J17" i="49"/>
  <c r="K17" i="49" s="1"/>
  <c r="G18" i="49"/>
  <c r="L18" i="49" s="1"/>
  <c r="H18" i="49"/>
  <c r="I18" i="49"/>
  <c r="J18" i="49" s="1"/>
  <c r="K18" i="49" s="1"/>
  <c r="G19" i="49"/>
  <c r="L19" i="49" s="1"/>
  <c r="H19" i="49"/>
  <c r="I19" i="49" s="1"/>
  <c r="J19" i="49" s="1"/>
  <c r="K19" i="49" s="1"/>
  <c r="G20" i="49"/>
  <c r="L20" i="49" s="1"/>
  <c r="H20" i="49"/>
  <c r="I20" i="49"/>
  <c r="J20" i="49"/>
  <c r="K20" i="49"/>
  <c r="G21" i="49"/>
  <c r="H21" i="49"/>
  <c r="I21" i="49"/>
  <c r="J21" i="49"/>
  <c r="K21" i="49" s="1"/>
  <c r="G22" i="49"/>
  <c r="H22" i="49"/>
  <c r="I22" i="49" s="1"/>
  <c r="J22" i="49" s="1"/>
  <c r="K22" i="49" s="1"/>
  <c r="G23" i="49"/>
  <c r="L23" i="49" s="1"/>
  <c r="H23" i="49"/>
  <c r="I23" i="49"/>
  <c r="J23" i="49" s="1"/>
  <c r="K23" i="49" s="1"/>
  <c r="G24" i="49"/>
  <c r="L24" i="49" s="1"/>
  <c r="H24" i="49"/>
  <c r="I24" i="49"/>
  <c r="J24" i="49"/>
  <c r="K24" i="49" s="1"/>
  <c r="G25" i="49"/>
  <c r="H25" i="49"/>
  <c r="I25" i="49"/>
  <c r="J25" i="49"/>
  <c r="K25" i="49" s="1"/>
  <c r="G26" i="49"/>
  <c r="H26" i="49"/>
  <c r="I26" i="49"/>
  <c r="J26" i="49" s="1"/>
  <c r="K26" i="49" s="1"/>
  <c r="L26" i="49"/>
  <c r="G27" i="49"/>
  <c r="H27" i="49"/>
  <c r="I27" i="49" s="1"/>
  <c r="J27" i="49" s="1"/>
  <c r="K27" i="49"/>
  <c r="L27" i="49"/>
  <c r="G28" i="49"/>
  <c r="H28" i="49"/>
  <c r="I28" i="49"/>
  <c r="J28" i="49"/>
  <c r="K28" i="49"/>
  <c r="L28" i="49"/>
  <c r="G29" i="49"/>
  <c r="H29" i="49"/>
  <c r="I29" i="49"/>
  <c r="J29" i="49"/>
  <c r="K29" i="49"/>
  <c r="L29" i="49"/>
  <c r="G30" i="49"/>
  <c r="H30" i="49"/>
  <c r="I30" i="49"/>
  <c r="J30" i="49"/>
  <c r="K30" i="49"/>
  <c r="L30" i="49"/>
  <c r="G31" i="49"/>
  <c r="H31" i="49"/>
  <c r="I31" i="49"/>
  <c r="J31" i="49"/>
  <c r="K31" i="49"/>
  <c r="L31" i="49"/>
  <c r="G32" i="49"/>
  <c r="L32" i="49" s="1"/>
  <c r="H32" i="49"/>
  <c r="I32" i="49"/>
  <c r="J32" i="49"/>
  <c r="K32" i="49"/>
  <c r="G33" i="49"/>
  <c r="L33" i="49" s="1"/>
  <c r="H33" i="49"/>
  <c r="I33" i="49" s="1"/>
  <c r="J33" i="49" s="1"/>
  <c r="K33" i="49" s="1"/>
  <c r="G34" i="49"/>
  <c r="L34" i="49" s="1"/>
  <c r="H34" i="49"/>
  <c r="I34" i="49"/>
  <c r="J34" i="49" s="1"/>
  <c r="K34" i="49" s="1"/>
  <c r="G35" i="49"/>
  <c r="H35" i="49"/>
  <c r="I35" i="49" s="1"/>
  <c r="J35" i="49" s="1"/>
  <c r="K35" i="49"/>
  <c r="L35" i="49"/>
  <c r="G36" i="49"/>
  <c r="L36" i="49" s="1"/>
  <c r="H36" i="49"/>
  <c r="I36" i="49"/>
  <c r="J36" i="49"/>
  <c r="K36" i="49"/>
  <c r="G37" i="49"/>
  <c r="H37" i="49"/>
  <c r="I37" i="49"/>
  <c r="J37" i="49"/>
  <c r="K37" i="49" s="1"/>
  <c r="G38" i="49"/>
  <c r="H38" i="49"/>
  <c r="I38" i="49"/>
  <c r="J38" i="49"/>
  <c r="K38" i="49" s="1"/>
  <c r="G39" i="49"/>
  <c r="L39" i="49" s="1"/>
  <c r="H39" i="49"/>
  <c r="I39" i="49"/>
  <c r="J39" i="49"/>
  <c r="K39" i="49"/>
  <c r="G40" i="49"/>
  <c r="H40" i="49"/>
  <c r="I40" i="49"/>
  <c r="J40" i="49"/>
  <c r="K40" i="49"/>
  <c r="G41" i="49"/>
  <c r="H41" i="49"/>
  <c r="I41" i="49"/>
  <c r="J41" i="49"/>
  <c r="K41" i="49" s="1"/>
  <c r="G42" i="49"/>
  <c r="H42" i="49"/>
  <c r="I42" i="49"/>
  <c r="J42" i="49" s="1"/>
  <c r="K42" i="49" s="1"/>
  <c r="G43" i="49"/>
  <c r="L43" i="49" s="1"/>
  <c r="H43" i="49"/>
  <c r="I43" i="49" s="1"/>
  <c r="J43" i="49" s="1"/>
  <c r="K43" i="49"/>
  <c r="G44" i="49"/>
  <c r="L44" i="49" s="1"/>
  <c r="H44" i="49"/>
  <c r="I44" i="49"/>
  <c r="J44" i="49"/>
  <c r="K44" i="49"/>
  <c r="G45" i="49"/>
  <c r="H45" i="49"/>
  <c r="I45" i="49"/>
  <c r="J45" i="49"/>
  <c r="K45" i="49"/>
  <c r="L45" i="49"/>
  <c r="G46" i="49"/>
  <c r="H46" i="49"/>
  <c r="I46" i="49"/>
  <c r="J46" i="49"/>
  <c r="K46" i="49"/>
  <c r="L46" i="49"/>
  <c r="G47" i="49"/>
  <c r="L47" i="49" s="1"/>
  <c r="H47" i="49"/>
  <c r="I47" i="49" s="1"/>
  <c r="J47" i="49" s="1"/>
  <c r="K47" i="49" s="1"/>
  <c r="G48" i="49"/>
  <c r="L48" i="49" s="1"/>
  <c r="H48" i="49"/>
  <c r="I48" i="49"/>
  <c r="J48" i="49" s="1"/>
  <c r="K48" i="49" s="1"/>
  <c r="G49" i="49"/>
  <c r="L49" i="49" s="1"/>
  <c r="H49" i="49"/>
  <c r="I49" i="49"/>
  <c r="J49" i="49"/>
  <c r="K49" i="49" s="1"/>
  <c r="G50" i="49"/>
  <c r="H50" i="49"/>
  <c r="I50" i="49"/>
  <c r="J50" i="49" s="1"/>
  <c r="K50" i="49" s="1"/>
  <c r="L50" i="49"/>
  <c r="G51" i="49"/>
  <c r="H51" i="49"/>
  <c r="I51" i="49" s="1"/>
  <c r="J51" i="49" s="1"/>
  <c r="K51" i="49"/>
  <c r="L51" i="49"/>
  <c r="G52" i="49"/>
  <c r="H52" i="49"/>
  <c r="I52" i="49"/>
  <c r="J52" i="49"/>
  <c r="K52" i="49"/>
  <c r="L52" i="49"/>
  <c r="G53" i="49"/>
  <c r="H53" i="49"/>
  <c r="I53" i="49"/>
  <c r="J53" i="49"/>
  <c r="K53" i="49"/>
  <c r="L53" i="49"/>
  <c r="G54" i="49"/>
  <c r="H54" i="49"/>
  <c r="I54" i="49"/>
  <c r="J54" i="49"/>
  <c r="K54" i="49"/>
  <c r="L54" i="49"/>
  <c r="G55" i="49"/>
  <c r="H55" i="49"/>
  <c r="I55" i="49"/>
  <c r="J55" i="49"/>
  <c r="K55" i="49"/>
  <c r="L55" i="49"/>
  <c r="G56" i="49"/>
  <c r="H56" i="49"/>
  <c r="I56" i="49"/>
  <c r="J56" i="49"/>
  <c r="K56" i="49"/>
  <c r="G57" i="49"/>
  <c r="L57" i="49" s="1"/>
  <c r="H57" i="49"/>
  <c r="I57" i="49"/>
  <c r="J57" i="49"/>
  <c r="K57" i="49" s="1"/>
  <c r="G58" i="49"/>
  <c r="L58" i="49" s="1"/>
  <c r="H58" i="49"/>
  <c r="I58" i="49" s="1"/>
  <c r="J58" i="49" s="1"/>
  <c r="K58" i="49" s="1"/>
  <c r="G59" i="49"/>
  <c r="L59" i="49" s="1"/>
  <c r="H59" i="49"/>
  <c r="I59" i="49" s="1"/>
  <c r="J59" i="49" s="1"/>
  <c r="K59" i="49"/>
  <c r="G60" i="49"/>
  <c r="L60" i="49" s="1"/>
  <c r="H60" i="49"/>
  <c r="I60" i="49"/>
  <c r="J60" i="49"/>
  <c r="K60" i="49" s="1"/>
  <c r="G61" i="49"/>
  <c r="H61" i="49"/>
  <c r="I61" i="49"/>
  <c r="J61" i="49" s="1"/>
  <c r="K61" i="49" s="1"/>
  <c r="G62" i="49"/>
  <c r="L62" i="49" s="1"/>
  <c r="H62" i="49"/>
  <c r="I62" i="49"/>
  <c r="J62" i="49" s="1"/>
  <c r="K62" i="49" s="1"/>
  <c r="N35" i="51" l="1"/>
  <c r="E35" i="51" s="1"/>
  <c r="N30" i="51"/>
  <c r="E30" i="51" s="1"/>
  <c r="N12" i="51"/>
  <c r="E12" i="51" s="1"/>
  <c r="N39" i="51"/>
  <c r="E39" i="51" s="1"/>
  <c r="N22" i="51"/>
  <c r="E22" i="51" s="1"/>
  <c r="N21" i="51"/>
  <c r="E21" i="51" s="1"/>
  <c r="N59" i="51"/>
  <c r="E59" i="51" s="1"/>
  <c r="N15" i="51"/>
  <c r="E15" i="51" s="1"/>
  <c r="N29" i="51"/>
  <c r="E29" i="51" s="1"/>
  <c r="N28" i="51"/>
  <c r="E28" i="51" s="1"/>
  <c r="N54" i="51"/>
  <c r="E54" i="51" s="1"/>
  <c r="N20" i="51"/>
  <c r="E20" i="51" s="1"/>
  <c r="N61" i="51"/>
  <c r="E61" i="51" s="1"/>
  <c r="N19" i="50"/>
  <c r="E19" i="50" s="1"/>
  <c r="N43" i="50"/>
  <c r="E43" i="50" s="1"/>
  <c r="N33" i="50"/>
  <c r="E33" i="50" s="1"/>
  <c r="N25" i="50"/>
  <c r="E25" i="50" s="1"/>
  <c r="N29" i="50"/>
  <c r="E29" i="50" s="1"/>
  <c r="N57" i="50"/>
  <c r="E57" i="50" s="1"/>
  <c r="M58" i="50"/>
  <c r="M27" i="50"/>
  <c r="M29" i="50"/>
  <c r="M50" i="50"/>
  <c r="N50" i="50" s="1"/>
  <c r="E50" i="50" s="1"/>
  <c r="M26" i="50"/>
  <c r="N26" i="50" s="1"/>
  <c r="E26" i="50" s="1"/>
  <c r="M42" i="50"/>
  <c r="M47" i="50"/>
  <c r="M45" i="50"/>
  <c r="M46" i="50"/>
  <c r="M11" i="50"/>
  <c r="M22" i="50"/>
  <c r="M28" i="50"/>
  <c r="M30" i="50"/>
  <c r="M31" i="50"/>
  <c r="M36" i="50"/>
  <c r="M43" i="50"/>
  <c r="M18" i="50"/>
  <c r="M13" i="50"/>
  <c r="M23" i="50"/>
  <c r="M62" i="50"/>
  <c r="N24" i="50"/>
  <c r="E24" i="50" s="1"/>
  <c r="N10" i="50"/>
  <c r="M59" i="50"/>
  <c r="M24" i="50"/>
  <c r="M10" i="50"/>
  <c r="N51" i="50"/>
  <c r="E51" i="50" s="1"/>
  <c r="M40" i="50"/>
  <c r="N11" i="50"/>
  <c r="E11" i="50" s="1"/>
  <c r="N17" i="50"/>
  <c r="E17" i="50" s="1"/>
  <c r="N34" i="50"/>
  <c r="E34" i="50" s="1"/>
  <c r="L38" i="50"/>
  <c r="N38" i="50" s="1"/>
  <c r="E38" i="50" s="1"/>
  <c r="L39" i="50"/>
  <c r="N39" i="50" s="1"/>
  <c r="E39" i="50" s="1"/>
  <c r="L62" i="50"/>
  <c r="L22" i="50"/>
  <c r="L23" i="50"/>
  <c r="N23" i="50" s="1"/>
  <c r="E23" i="50" s="1"/>
  <c r="L53" i="50"/>
  <c r="N53" i="50" s="1"/>
  <c r="E53" i="50" s="1"/>
  <c r="L54" i="50"/>
  <c r="L46" i="50"/>
  <c r="N46" i="50" s="1"/>
  <c r="E46" i="50" s="1"/>
  <c r="L28" i="50"/>
  <c r="N28" i="50" s="1"/>
  <c r="E28" i="50" s="1"/>
  <c r="L37" i="50"/>
  <c r="N37" i="50" s="1"/>
  <c r="E37" i="50" s="1"/>
  <c r="L31" i="50"/>
  <c r="L36" i="50"/>
  <c r="L60" i="50"/>
  <c r="N60" i="50" s="1"/>
  <c r="E60" i="50" s="1"/>
  <c r="L47" i="50"/>
  <c r="L56" i="50"/>
  <c r="N56" i="50" s="1"/>
  <c r="E56" i="50" s="1"/>
  <c r="L12" i="50"/>
  <c r="N12" i="50" s="1"/>
  <c r="E12" i="50" s="1"/>
  <c r="L52" i="50"/>
  <c r="N52" i="50" s="1"/>
  <c r="E52" i="50" s="1"/>
  <c r="L16" i="50"/>
  <c r="N16" i="50" s="1"/>
  <c r="E16" i="50" s="1"/>
  <c r="L27" i="50"/>
  <c r="L40" i="50"/>
  <c r="L15" i="50"/>
  <c r="N15" i="50" s="1"/>
  <c r="E15" i="50" s="1"/>
  <c r="L30" i="50"/>
  <c r="L14" i="50"/>
  <c r="N14" i="50" s="1"/>
  <c r="E14" i="50" s="1"/>
  <c r="L13" i="50"/>
  <c r="N13" i="50" s="1"/>
  <c r="E13" i="50" s="1"/>
  <c r="L55" i="50"/>
  <c r="N55" i="50" s="1"/>
  <c r="E55" i="50" s="1"/>
  <c r="L58" i="50"/>
  <c r="L45" i="50"/>
  <c r="N45" i="50" s="1"/>
  <c r="E45" i="50" s="1"/>
  <c r="L20" i="50"/>
  <c r="M17" i="50"/>
  <c r="M55" i="50"/>
  <c r="L35" i="50"/>
  <c r="N35" i="50" s="1"/>
  <c r="E35" i="50" s="1"/>
  <c r="L42" i="50"/>
  <c r="N42" i="50" s="1"/>
  <c r="E42" i="50" s="1"/>
  <c r="M44" i="50"/>
  <c r="N44" i="50" s="1"/>
  <c r="E44" i="50" s="1"/>
  <c r="L18" i="50"/>
  <c r="L21" i="50"/>
  <c r="N21" i="50" s="1"/>
  <c r="E21" i="50" s="1"/>
  <c r="L59" i="50"/>
  <c r="M33" i="50"/>
  <c r="M20" i="50"/>
  <c r="L32" i="50"/>
  <c r="N32" i="50" s="1"/>
  <c r="E32" i="50" s="1"/>
  <c r="M54" i="50"/>
  <c r="M36" i="49"/>
  <c r="M21" i="49"/>
  <c r="M12" i="49"/>
  <c r="N12" i="49" s="1"/>
  <c r="E12" i="49" s="1"/>
  <c r="M62" i="49"/>
  <c r="N62" i="49" s="1"/>
  <c r="E62" i="49" s="1"/>
  <c r="M49" i="49"/>
  <c r="N49" i="49" s="1"/>
  <c r="E49" i="49" s="1"/>
  <c r="M10" i="49"/>
  <c r="N10" i="49" s="1"/>
  <c r="M37" i="49"/>
  <c r="N36" i="49"/>
  <c r="E36" i="49" s="1"/>
  <c r="M33" i="49"/>
  <c r="N33" i="49" s="1"/>
  <c r="E33" i="49" s="1"/>
  <c r="M14" i="49"/>
  <c r="M48" i="49"/>
  <c r="N48" i="49" s="1"/>
  <c r="E48" i="49" s="1"/>
  <c r="M35" i="49"/>
  <c r="N35" i="49" s="1"/>
  <c r="E35" i="49" s="1"/>
  <c r="M22" i="49"/>
  <c r="M24" i="49"/>
  <c r="N24" i="49" s="1"/>
  <c r="E24" i="49" s="1"/>
  <c r="M39" i="49"/>
  <c r="N39" i="49" s="1"/>
  <c r="E39" i="49" s="1"/>
  <c r="L42" i="49"/>
  <c r="I7" i="49"/>
  <c r="L25" i="49"/>
  <c r="L22" i="49"/>
  <c r="L21" i="49"/>
  <c r="M40" i="49"/>
  <c r="M15" i="49"/>
  <c r="N15" i="49" s="1"/>
  <c r="E15" i="49" s="1"/>
  <c r="M55" i="49"/>
  <c r="N55" i="49" s="1"/>
  <c r="E55" i="49" s="1"/>
  <c r="L61" i="49"/>
  <c r="L40" i="49"/>
  <c r="L41" i="49"/>
  <c r="L38" i="49"/>
  <c r="L37" i="49"/>
  <c r="N37" i="49" s="1"/>
  <c r="E37" i="49" s="1"/>
  <c r="L16" i="49"/>
  <c r="L56" i="49"/>
  <c r="L17" i="49"/>
  <c r="L14" i="49"/>
  <c r="B6" i="48"/>
  <c r="B7" i="48"/>
  <c r="E10" i="48"/>
  <c r="G10" i="48"/>
  <c r="H10" i="48"/>
  <c r="I10" i="48"/>
  <c r="J10" i="48" s="1"/>
  <c r="K10" i="48" s="1"/>
  <c r="I7" i="48" s="1"/>
  <c r="G11" i="48"/>
  <c r="H11" i="48"/>
  <c r="I11" i="48" s="1"/>
  <c r="J11" i="48" s="1"/>
  <c r="K11" i="48"/>
  <c r="G12" i="48"/>
  <c r="H12" i="48"/>
  <c r="I12" i="48"/>
  <c r="J12" i="48"/>
  <c r="K12" i="48"/>
  <c r="G13" i="48"/>
  <c r="H13" i="48"/>
  <c r="I13" i="48"/>
  <c r="J13" i="48"/>
  <c r="K13" i="48"/>
  <c r="G14" i="48"/>
  <c r="H14" i="48"/>
  <c r="I14" i="48"/>
  <c r="J14" i="48"/>
  <c r="K14" i="48"/>
  <c r="M14" i="48" s="1"/>
  <c r="G15" i="48"/>
  <c r="H15" i="48"/>
  <c r="I15" i="48"/>
  <c r="J15" i="48"/>
  <c r="K15" i="48"/>
  <c r="G16" i="48"/>
  <c r="H16" i="48"/>
  <c r="I16" i="48"/>
  <c r="J16" i="48"/>
  <c r="K16" i="48"/>
  <c r="G17" i="48"/>
  <c r="H17" i="48"/>
  <c r="I17" i="48"/>
  <c r="J17" i="48"/>
  <c r="K17" i="48" s="1"/>
  <c r="G18" i="48"/>
  <c r="H18" i="48"/>
  <c r="I18" i="48" s="1"/>
  <c r="J18" i="48" s="1"/>
  <c r="K18" i="48" s="1"/>
  <c r="M18" i="48" s="1"/>
  <c r="G19" i="48"/>
  <c r="H19" i="48"/>
  <c r="I19" i="48" s="1"/>
  <c r="J19" i="48" s="1"/>
  <c r="K19" i="48"/>
  <c r="G20" i="48"/>
  <c r="H20" i="48"/>
  <c r="I20" i="48"/>
  <c r="J20" i="48"/>
  <c r="K20" i="48" s="1"/>
  <c r="M20" i="48" s="1"/>
  <c r="G21" i="48"/>
  <c r="H21" i="48"/>
  <c r="I21" i="48"/>
  <c r="J21" i="48" s="1"/>
  <c r="K21" i="48" s="1"/>
  <c r="G22" i="48"/>
  <c r="H22" i="48"/>
  <c r="I22" i="48"/>
  <c r="J22" i="48" s="1"/>
  <c r="K22" i="48" s="1"/>
  <c r="G23" i="48"/>
  <c r="H23" i="48"/>
  <c r="I23" i="48"/>
  <c r="J23" i="48"/>
  <c r="K23" i="48" s="1"/>
  <c r="G24" i="48"/>
  <c r="H24" i="48"/>
  <c r="I24" i="48"/>
  <c r="J24" i="48"/>
  <c r="K24" i="48"/>
  <c r="G25" i="48"/>
  <c r="H25" i="48"/>
  <c r="I25" i="48"/>
  <c r="J25" i="48"/>
  <c r="K25" i="48" s="1"/>
  <c r="G26" i="48"/>
  <c r="H26" i="48"/>
  <c r="I26" i="48"/>
  <c r="J26" i="48" s="1"/>
  <c r="K26" i="48" s="1"/>
  <c r="G27" i="48"/>
  <c r="H27" i="48"/>
  <c r="I27" i="48" s="1"/>
  <c r="J27" i="48" s="1"/>
  <c r="K27" i="48"/>
  <c r="G28" i="48"/>
  <c r="H28" i="48"/>
  <c r="I28" i="48"/>
  <c r="J28" i="48"/>
  <c r="K28" i="48"/>
  <c r="G29" i="48"/>
  <c r="H29" i="48"/>
  <c r="I29" i="48"/>
  <c r="J29" i="48"/>
  <c r="K29" i="48"/>
  <c r="G30" i="48"/>
  <c r="H30" i="48"/>
  <c r="I30" i="48"/>
  <c r="J30" i="48"/>
  <c r="K30" i="48"/>
  <c r="G31" i="48"/>
  <c r="H31" i="48"/>
  <c r="I31" i="48"/>
  <c r="J31" i="48"/>
  <c r="K31" i="48"/>
  <c r="G32" i="48"/>
  <c r="H32" i="48"/>
  <c r="I32" i="48" s="1"/>
  <c r="J32" i="48" s="1"/>
  <c r="K32" i="48" s="1"/>
  <c r="M32" i="48" s="1"/>
  <c r="G33" i="48"/>
  <c r="H33" i="48"/>
  <c r="I33" i="48"/>
  <c r="J33" i="48" s="1"/>
  <c r="K33" i="48" s="1"/>
  <c r="G34" i="48"/>
  <c r="H34" i="48"/>
  <c r="I34" i="48"/>
  <c r="J34" i="48" s="1"/>
  <c r="K34" i="48" s="1"/>
  <c r="G35" i="48"/>
  <c r="H35" i="48"/>
  <c r="I35" i="48" s="1"/>
  <c r="J35" i="48" s="1"/>
  <c r="K35" i="48"/>
  <c r="G36" i="48"/>
  <c r="H36" i="48"/>
  <c r="I36" i="48"/>
  <c r="J36" i="48"/>
  <c r="K36" i="48"/>
  <c r="G37" i="48"/>
  <c r="H37" i="48"/>
  <c r="I37" i="48"/>
  <c r="J37" i="48"/>
  <c r="K37" i="48"/>
  <c r="G38" i="48"/>
  <c r="H38" i="48"/>
  <c r="I38" i="48"/>
  <c r="J38" i="48"/>
  <c r="K38" i="48"/>
  <c r="M38" i="48" s="1"/>
  <c r="G39" i="48"/>
  <c r="H39" i="48"/>
  <c r="I39" i="48"/>
  <c r="J39" i="48"/>
  <c r="K39" i="48"/>
  <c r="G40" i="48"/>
  <c r="H40" i="48"/>
  <c r="I40" i="48"/>
  <c r="J40" i="48"/>
  <c r="K40" i="48"/>
  <c r="G41" i="48"/>
  <c r="H41" i="48"/>
  <c r="I41" i="48"/>
  <c r="J41" i="48"/>
  <c r="K41" i="48" s="1"/>
  <c r="G42" i="48"/>
  <c r="H42" i="48"/>
  <c r="I42" i="48"/>
  <c r="J42" i="48" s="1"/>
  <c r="K42" i="48" s="1"/>
  <c r="G43" i="48"/>
  <c r="H43" i="48"/>
  <c r="I43" i="48" s="1"/>
  <c r="J43" i="48" s="1"/>
  <c r="K43" i="48" s="1"/>
  <c r="G44" i="48"/>
  <c r="H44" i="48"/>
  <c r="I44" i="48"/>
  <c r="J44" i="48"/>
  <c r="K44" i="48"/>
  <c r="G45" i="48"/>
  <c r="H45" i="48"/>
  <c r="I45" i="48"/>
  <c r="J45" i="48"/>
  <c r="K45" i="48"/>
  <c r="G46" i="48"/>
  <c r="H46" i="48"/>
  <c r="I46" i="48" s="1"/>
  <c r="J46" i="48" s="1"/>
  <c r="K46" i="48" s="1"/>
  <c r="G47" i="48"/>
  <c r="H47" i="48"/>
  <c r="I47" i="48"/>
  <c r="J47" i="48" s="1"/>
  <c r="K47" i="48" s="1"/>
  <c r="M47" i="48" s="1"/>
  <c r="G48" i="48"/>
  <c r="H48" i="48"/>
  <c r="I48" i="48"/>
  <c r="J48" i="48"/>
  <c r="K48" i="48" s="1"/>
  <c r="G49" i="48"/>
  <c r="H49" i="48"/>
  <c r="I49" i="48"/>
  <c r="J49" i="48"/>
  <c r="K49" i="48" s="1"/>
  <c r="G50" i="48"/>
  <c r="H50" i="48"/>
  <c r="I50" i="48"/>
  <c r="J50" i="48" s="1"/>
  <c r="K50" i="48" s="1"/>
  <c r="G51" i="48"/>
  <c r="H51" i="48"/>
  <c r="I51" i="48" s="1"/>
  <c r="J51" i="48" s="1"/>
  <c r="K51" i="48"/>
  <c r="G52" i="48"/>
  <c r="H52" i="48"/>
  <c r="I52" i="48"/>
  <c r="J52" i="48"/>
  <c r="K52" i="48"/>
  <c r="G53" i="48"/>
  <c r="H53" i="48"/>
  <c r="I53" i="48"/>
  <c r="J53" i="48"/>
  <c r="K53" i="48"/>
  <c r="G54" i="48"/>
  <c r="H54" i="48"/>
  <c r="I54" i="48"/>
  <c r="J54" i="48"/>
  <c r="K54" i="48"/>
  <c r="G55" i="48"/>
  <c r="H55" i="48"/>
  <c r="I55" i="48"/>
  <c r="J55" i="48"/>
  <c r="K55" i="48"/>
  <c r="G56" i="48"/>
  <c r="H56" i="48"/>
  <c r="I56" i="48"/>
  <c r="J56" i="48"/>
  <c r="K56" i="48"/>
  <c r="G57" i="48"/>
  <c r="H57" i="48"/>
  <c r="I57" i="48" s="1"/>
  <c r="J57" i="48" s="1"/>
  <c r="K57" i="48" s="1"/>
  <c r="G58" i="48"/>
  <c r="H58" i="48"/>
  <c r="I58" i="48"/>
  <c r="J58" i="48" s="1"/>
  <c r="K58" i="48" s="1"/>
  <c r="G59" i="48"/>
  <c r="H59" i="48"/>
  <c r="I59" i="48" s="1"/>
  <c r="J59" i="48" s="1"/>
  <c r="K59" i="48"/>
  <c r="M59" i="48" s="1"/>
  <c r="G60" i="48"/>
  <c r="H60" i="48"/>
  <c r="I60" i="48"/>
  <c r="J60" i="48"/>
  <c r="K60" i="48"/>
  <c r="G61" i="48"/>
  <c r="H61" i="48"/>
  <c r="I61" i="48"/>
  <c r="J61" i="48"/>
  <c r="K61" i="48" s="1"/>
  <c r="M61" i="48" s="1"/>
  <c r="G62" i="48"/>
  <c r="H62" i="48"/>
  <c r="I62" i="48"/>
  <c r="J62" i="48"/>
  <c r="K62" i="48" s="1"/>
  <c r="N54" i="50" l="1"/>
  <c r="E54" i="50" s="1"/>
  <c r="N30" i="50"/>
  <c r="E30" i="50" s="1"/>
  <c r="N47" i="50"/>
  <c r="E47" i="50" s="1"/>
  <c r="N59" i="50"/>
  <c r="E59" i="50" s="1"/>
  <c r="N20" i="50"/>
  <c r="E20" i="50" s="1"/>
  <c r="N40" i="50"/>
  <c r="E40" i="50" s="1"/>
  <c r="N36" i="50"/>
  <c r="E36" i="50" s="1"/>
  <c r="N22" i="50"/>
  <c r="E22" i="50" s="1"/>
  <c r="N27" i="50"/>
  <c r="E27" i="50" s="1"/>
  <c r="N31" i="50"/>
  <c r="E31" i="50" s="1"/>
  <c r="N62" i="50"/>
  <c r="E62" i="50" s="1"/>
  <c r="N18" i="50"/>
  <c r="E18" i="50" s="1"/>
  <c r="N58" i="50"/>
  <c r="E58" i="50" s="1"/>
  <c r="N21" i="49"/>
  <c r="E21" i="49" s="1"/>
  <c r="N22" i="49"/>
  <c r="E22" i="49" s="1"/>
  <c r="M27" i="49"/>
  <c r="N27" i="49" s="1"/>
  <c r="E27" i="49" s="1"/>
  <c r="M26" i="49"/>
  <c r="N26" i="49" s="1"/>
  <c r="E26" i="49" s="1"/>
  <c r="M11" i="49"/>
  <c r="N11" i="49" s="1"/>
  <c r="E11" i="49" s="1"/>
  <c r="M25" i="49"/>
  <c r="M29" i="49"/>
  <c r="N29" i="49" s="1"/>
  <c r="E29" i="49" s="1"/>
  <c r="M30" i="49"/>
  <c r="N30" i="49" s="1"/>
  <c r="E30" i="49" s="1"/>
  <c r="M50" i="49"/>
  <c r="N50" i="49" s="1"/>
  <c r="E50" i="49" s="1"/>
  <c r="M52" i="49"/>
  <c r="N52" i="49" s="1"/>
  <c r="E52" i="49" s="1"/>
  <c r="M18" i="49"/>
  <c r="N18" i="49" s="1"/>
  <c r="E18" i="49" s="1"/>
  <c r="M20" i="49"/>
  <c r="N20" i="49" s="1"/>
  <c r="E20" i="49" s="1"/>
  <c r="M57" i="49"/>
  <c r="N57" i="49" s="1"/>
  <c r="E57" i="49" s="1"/>
  <c r="M42" i="49"/>
  <c r="M44" i="49"/>
  <c r="N44" i="49" s="1"/>
  <c r="E44" i="49" s="1"/>
  <c r="M45" i="49"/>
  <c r="N45" i="49" s="1"/>
  <c r="E45" i="49" s="1"/>
  <c r="M28" i="49"/>
  <c r="N28" i="49" s="1"/>
  <c r="E28" i="49" s="1"/>
  <c r="M43" i="49"/>
  <c r="N43" i="49" s="1"/>
  <c r="E43" i="49" s="1"/>
  <c r="M17" i="49"/>
  <c r="N17" i="49" s="1"/>
  <c r="E17" i="49" s="1"/>
  <c r="M41" i="49"/>
  <c r="N41" i="49" s="1"/>
  <c r="E41" i="49" s="1"/>
  <c r="M46" i="49"/>
  <c r="N46" i="49" s="1"/>
  <c r="E46" i="49" s="1"/>
  <c r="M51" i="49"/>
  <c r="N51" i="49" s="1"/>
  <c r="E51" i="49" s="1"/>
  <c r="M13" i="49"/>
  <c r="N13" i="49" s="1"/>
  <c r="E13" i="49" s="1"/>
  <c r="M19" i="49"/>
  <c r="N19" i="49" s="1"/>
  <c r="E19" i="49" s="1"/>
  <c r="M38" i="49"/>
  <c r="N38" i="49" s="1"/>
  <c r="E38" i="49" s="1"/>
  <c r="N40" i="49"/>
  <c r="E40" i="49" s="1"/>
  <c r="N25" i="49"/>
  <c r="E25" i="49" s="1"/>
  <c r="M32" i="49"/>
  <c r="N32" i="49" s="1"/>
  <c r="E32" i="49" s="1"/>
  <c r="M59" i="49"/>
  <c r="N59" i="49" s="1"/>
  <c r="E59" i="49" s="1"/>
  <c r="M34" i="49"/>
  <c r="N34" i="49" s="1"/>
  <c r="E34" i="49" s="1"/>
  <c r="N14" i="49"/>
  <c r="E14" i="49" s="1"/>
  <c r="M31" i="49"/>
  <c r="N31" i="49" s="1"/>
  <c r="E31" i="49" s="1"/>
  <c r="N42" i="49"/>
  <c r="E42" i="49" s="1"/>
  <c r="M53" i="49"/>
  <c r="N53" i="49" s="1"/>
  <c r="E53" i="49" s="1"/>
  <c r="M61" i="49"/>
  <c r="N61" i="49" s="1"/>
  <c r="E61" i="49" s="1"/>
  <c r="M47" i="49"/>
  <c r="N47" i="49" s="1"/>
  <c r="E47" i="49" s="1"/>
  <c r="M16" i="49"/>
  <c r="N16" i="49" s="1"/>
  <c r="E16" i="49" s="1"/>
  <c r="M56" i="49"/>
  <c r="N56" i="49" s="1"/>
  <c r="E56" i="49" s="1"/>
  <c r="M58" i="49"/>
  <c r="N58" i="49" s="1"/>
  <c r="E58" i="49" s="1"/>
  <c r="M23" i="49"/>
  <c r="N23" i="49" s="1"/>
  <c r="E23" i="49" s="1"/>
  <c r="M54" i="49"/>
  <c r="N54" i="49" s="1"/>
  <c r="E54" i="49" s="1"/>
  <c r="M60" i="49"/>
  <c r="N60" i="49" s="1"/>
  <c r="E60" i="49" s="1"/>
  <c r="M17" i="48"/>
  <c r="M41" i="48"/>
  <c r="M26" i="48"/>
  <c r="M51" i="48"/>
  <c r="M11" i="48"/>
  <c r="M25" i="48"/>
  <c r="M29" i="48"/>
  <c r="M30" i="48"/>
  <c r="M10" i="48"/>
  <c r="M12" i="48"/>
  <c r="M35" i="48"/>
  <c r="M49" i="48"/>
  <c r="M53" i="48"/>
  <c r="M54" i="48"/>
  <c r="M42" i="48"/>
  <c r="M44" i="48"/>
  <c r="M27" i="48"/>
  <c r="M45" i="48"/>
  <c r="M28" i="48"/>
  <c r="M50" i="48"/>
  <c r="M52" i="48"/>
  <c r="M22" i="48"/>
  <c r="M48" i="48"/>
  <c r="M36" i="48"/>
  <c r="M34" i="48"/>
  <c r="L20" i="48"/>
  <c r="N20" i="48" s="1"/>
  <c r="E20" i="48" s="1"/>
  <c r="M19" i="48"/>
  <c r="M13" i="48"/>
  <c r="L58" i="48"/>
  <c r="N58" i="48" s="1"/>
  <c r="E58" i="48" s="1"/>
  <c r="L44" i="48"/>
  <c r="N44" i="48" s="1"/>
  <c r="E44" i="48" s="1"/>
  <c r="M21" i="48"/>
  <c r="L43" i="48"/>
  <c r="L31" i="48"/>
  <c r="L23" i="48"/>
  <c r="M46" i="48"/>
  <c r="L42" i="48"/>
  <c r="N42" i="48" s="1"/>
  <c r="E42" i="48" s="1"/>
  <c r="M62" i="48"/>
  <c r="M60" i="48"/>
  <c r="M58" i="48"/>
  <c r="M57" i="48"/>
  <c r="M43" i="48"/>
  <c r="M37" i="48"/>
  <c r="M33" i="48"/>
  <c r="L28" i="48"/>
  <c r="N28" i="48" s="1"/>
  <c r="E28" i="48" s="1"/>
  <c r="M23" i="48"/>
  <c r="M24" i="48"/>
  <c r="M39" i="48"/>
  <c r="L32" i="48"/>
  <c r="N32" i="48" s="1"/>
  <c r="E32" i="48" s="1"/>
  <c r="M40" i="48"/>
  <c r="L33" i="48"/>
  <c r="N33" i="48" s="1"/>
  <c r="E33" i="48" s="1"/>
  <c r="M55" i="48"/>
  <c r="M16" i="48"/>
  <c r="I6" i="48"/>
  <c r="L47" i="48" s="1"/>
  <c r="N47" i="48" s="1"/>
  <c r="E47" i="48" s="1"/>
  <c r="L49" i="48"/>
  <c r="M31" i="48"/>
  <c r="L56" i="48"/>
  <c r="N56" i="48" s="1"/>
  <c r="E56" i="48" s="1"/>
  <c r="L17" i="48"/>
  <c r="N17" i="48" s="1"/>
  <c r="E17" i="48" s="1"/>
  <c r="L57" i="48"/>
  <c r="N57" i="48" s="1"/>
  <c r="E57" i="48" s="1"/>
  <c r="M15" i="48"/>
  <c r="L48" i="48"/>
  <c r="N48" i="48" s="1"/>
  <c r="E48" i="48" s="1"/>
  <c r="M56" i="48"/>
  <c r="L24" i="48"/>
  <c r="N24" i="48" s="1"/>
  <c r="E24" i="48" s="1"/>
  <c r="L25" i="48"/>
  <c r="L40" i="48"/>
  <c r="N40" i="48" s="1"/>
  <c r="E40" i="48" s="1"/>
  <c r="L41" i="48"/>
  <c r="N41" i="48" s="1"/>
  <c r="E41" i="48" s="1"/>
  <c r="L16" i="48"/>
  <c r="B6" i="47"/>
  <c r="B7" i="47"/>
  <c r="E10" i="47"/>
  <c r="G10" i="47"/>
  <c r="I6" i="47" s="1"/>
  <c r="H10" i="47"/>
  <c r="I10" i="47"/>
  <c r="J10" i="47" s="1"/>
  <c r="K10" i="47" s="1"/>
  <c r="G11" i="47"/>
  <c r="L11" i="47" s="1"/>
  <c r="H11" i="47"/>
  <c r="I11" i="47" s="1"/>
  <c r="J11" i="47" s="1"/>
  <c r="K11" i="47" s="1"/>
  <c r="G12" i="47"/>
  <c r="H12" i="47"/>
  <c r="I12" i="47" s="1"/>
  <c r="J12" i="47" s="1"/>
  <c r="K12" i="47" s="1"/>
  <c r="G13" i="47"/>
  <c r="H13" i="47"/>
  <c r="I13" i="47" s="1"/>
  <c r="J13" i="47" s="1"/>
  <c r="K13" i="47" s="1"/>
  <c r="G14" i="47"/>
  <c r="H14" i="47"/>
  <c r="I14" i="47"/>
  <c r="J14" i="47"/>
  <c r="K14" i="47"/>
  <c r="G15" i="47"/>
  <c r="H15" i="47"/>
  <c r="I15" i="47"/>
  <c r="J15" i="47"/>
  <c r="K15" i="47"/>
  <c r="G16" i="47"/>
  <c r="H16" i="47"/>
  <c r="I16" i="47"/>
  <c r="J16" i="47"/>
  <c r="K16" i="47"/>
  <c r="G17" i="47"/>
  <c r="L17" i="47" s="1"/>
  <c r="H17" i="47"/>
  <c r="I17" i="47"/>
  <c r="J17" i="47"/>
  <c r="K17" i="47" s="1"/>
  <c r="G18" i="47"/>
  <c r="H18" i="47"/>
  <c r="I18" i="47"/>
  <c r="J18" i="47" s="1"/>
  <c r="K18" i="47" s="1"/>
  <c r="G19" i="47"/>
  <c r="L19" i="47" s="1"/>
  <c r="H19" i="47"/>
  <c r="I19" i="47" s="1"/>
  <c r="J19" i="47" s="1"/>
  <c r="K19" i="47" s="1"/>
  <c r="G20" i="47"/>
  <c r="H20" i="47"/>
  <c r="I20" i="47" s="1"/>
  <c r="J20" i="47" s="1"/>
  <c r="K20" i="47" s="1"/>
  <c r="G21" i="47"/>
  <c r="H21" i="47"/>
  <c r="I21" i="47" s="1"/>
  <c r="J21" i="47" s="1"/>
  <c r="K21" i="47" s="1"/>
  <c r="G22" i="47"/>
  <c r="H22" i="47"/>
  <c r="I22" i="47"/>
  <c r="J22" i="47"/>
  <c r="K22" i="47"/>
  <c r="L22" i="47"/>
  <c r="G23" i="47"/>
  <c r="H23" i="47"/>
  <c r="I23" i="47"/>
  <c r="J23" i="47"/>
  <c r="K23" i="47"/>
  <c r="L23" i="47"/>
  <c r="G24" i="47"/>
  <c r="L24" i="47" s="1"/>
  <c r="H24" i="47"/>
  <c r="I24" i="47"/>
  <c r="J24" i="47"/>
  <c r="K24" i="47"/>
  <c r="G25" i="47"/>
  <c r="H25" i="47"/>
  <c r="I25" i="47"/>
  <c r="J25" i="47"/>
  <c r="K25" i="47" s="1"/>
  <c r="G26" i="47"/>
  <c r="L26" i="47" s="1"/>
  <c r="H26" i="47"/>
  <c r="I26" i="47"/>
  <c r="J26" i="47" s="1"/>
  <c r="K26" i="47" s="1"/>
  <c r="G27" i="47"/>
  <c r="H27" i="47"/>
  <c r="I27" i="47" s="1"/>
  <c r="J27" i="47" s="1"/>
  <c r="K27" i="47" s="1"/>
  <c r="G28" i="47"/>
  <c r="L28" i="47" s="1"/>
  <c r="H28" i="47"/>
  <c r="I28" i="47" s="1"/>
  <c r="J28" i="47" s="1"/>
  <c r="K28" i="47" s="1"/>
  <c r="G29" i="47"/>
  <c r="H29" i="47"/>
  <c r="I29" i="47" s="1"/>
  <c r="J29" i="47" s="1"/>
  <c r="K29" i="47" s="1"/>
  <c r="G30" i="47"/>
  <c r="H30" i="47"/>
  <c r="I30" i="47"/>
  <c r="J30" i="47"/>
  <c r="K30" i="47"/>
  <c r="G31" i="47"/>
  <c r="H31" i="47"/>
  <c r="I31" i="47"/>
  <c r="J31" i="47"/>
  <c r="K31" i="47"/>
  <c r="G32" i="47"/>
  <c r="H32" i="47"/>
  <c r="I32" i="47"/>
  <c r="J32" i="47"/>
  <c r="K32" i="47"/>
  <c r="G33" i="47"/>
  <c r="L33" i="47" s="1"/>
  <c r="H33" i="47"/>
  <c r="I33" i="47"/>
  <c r="J33" i="47"/>
  <c r="K33" i="47" s="1"/>
  <c r="G34" i="47"/>
  <c r="L34" i="47" s="1"/>
  <c r="H34" i="47"/>
  <c r="I34" i="47"/>
  <c r="J34" i="47" s="1"/>
  <c r="K34" i="47" s="1"/>
  <c r="G35" i="47"/>
  <c r="L35" i="47" s="1"/>
  <c r="H35" i="47"/>
  <c r="I35" i="47" s="1"/>
  <c r="J35" i="47" s="1"/>
  <c r="K35" i="47" s="1"/>
  <c r="G36" i="47"/>
  <c r="H36" i="47"/>
  <c r="I36" i="47"/>
  <c r="J36" i="47" s="1"/>
  <c r="K36" i="47" s="1"/>
  <c r="G37" i="47"/>
  <c r="H37" i="47"/>
  <c r="I37" i="47" s="1"/>
  <c r="J37" i="47" s="1"/>
  <c r="K37" i="47" s="1"/>
  <c r="G38" i="47"/>
  <c r="H38" i="47"/>
  <c r="I38" i="47"/>
  <c r="J38" i="47"/>
  <c r="K38" i="47"/>
  <c r="L38" i="47"/>
  <c r="G39" i="47"/>
  <c r="H39" i="47"/>
  <c r="I39" i="47"/>
  <c r="J39" i="47"/>
  <c r="K39" i="47"/>
  <c r="L39" i="47"/>
  <c r="G40" i="47"/>
  <c r="L40" i="47" s="1"/>
  <c r="H40" i="47"/>
  <c r="I40" i="47"/>
  <c r="J40" i="47"/>
  <c r="K40" i="47"/>
  <c r="G41" i="47"/>
  <c r="L41" i="47" s="1"/>
  <c r="H41" i="47"/>
  <c r="I41" i="47"/>
  <c r="J41" i="47"/>
  <c r="K41" i="47" s="1"/>
  <c r="G42" i="47"/>
  <c r="H42" i="47"/>
  <c r="I42" i="47"/>
  <c r="J42" i="47" s="1"/>
  <c r="K42" i="47" s="1"/>
  <c r="G43" i="47"/>
  <c r="L43" i="47" s="1"/>
  <c r="H43" i="47"/>
  <c r="I43" i="47" s="1"/>
  <c r="J43" i="47" s="1"/>
  <c r="K43" i="47" s="1"/>
  <c r="G44" i="47"/>
  <c r="L44" i="47" s="1"/>
  <c r="H44" i="47"/>
  <c r="I44" i="47"/>
  <c r="J44" i="47" s="1"/>
  <c r="K44" i="47" s="1"/>
  <c r="G45" i="47"/>
  <c r="H45" i="47"/>
  <c r="I45" i="47" s="1"/>
  <c r="J45" i="47" s="1"/>
  <c r="K45" i="47" s="1"/>
  <c r="G46" i="47"/>
  <c r="H46" i="47"/>
  <c r="I46" i="47"/>
  <c r="J46" i="47"/>
  <c r="K46" i="47"/>
  <c r="L46" i="47"/>
  <c r="G47" i="47"/>
  <c r="H47" i="47"/>
  <c r="I47" i="47"/>
  <c r="J47" i="47"/>
  <c r="K47" i="47"/>
  <c r="L47" i="47"/>
  <c r="G48" i="47"/>
  <c r="L48" i="47" s="1"/>
  <c r="H48" i="47"/>
  <c r="I48" i="47"/>
  <c r="J48" i="47"/>
  <c r="K48" i="47" s="1"/>
  <c r="G49" i="47"/>
  <c r="H49" i="47"/>
  <c r="I49" i="47"/>
  <c r="J49" i="47"/>
  <c r="K49" i="47" s="1"/>
  <c r="G50" i="47"/>
  <c r="L50" i="47" s="1"/>
  <c r="H50" i="47"/>
  <c r="I50" i="47"/>
  <c r="J50" i="47" s="1"/>
  <c r="K50" i="47" s="1"/>
  <c r="G51" i="47"/>
  <c r="H51" i="47"/>
  <c r="I51" i="47" s="1"/>
  <c r="J51" i="47" s="1"/>
  <c r="K51" i="47" s="1"/>
  <c r="G52" i="47"/>
  <c r="L52" i="47" s="1"/>
  <c r="H52" i="47"/>
  <c r="I52" i="47"/>
  <c r="J52" i="47" s="1"/>
  <c r="K52" i="47" s="1"/>
  <c r="G53" i="47"/>
  <c r="H53" i="47"/>
  <c r="I53" i="47" s="1"/>
  <c r="J53" i="47" s="1"/>
  <c r="K53" i="47" s="1"/>
  <c r="G54" i="47"/>
  <c r="H54" i="47"/>
  <c r="I54" i="47"/>
  <c r="J54" i="47"/>
  <c r="K54" i="47"/>
  <c r="G55" i="47"/>
  <c r="H55" i="47"/>
  <c r="I55" i="47"/>
  <c r="J55" i="47"/>
  <c r="K55" i="47"/>
  <c r="G56" i="47"/>
  <c r="H56" i="47"/>
  <c r="I56" i="47"/>
  <c r="J56" i="47"/>
  <c r="K56" i="47"/>
  <c r="G57" i="47"/>
  <c r="L57" i="47" s="1"/>
  <c r="H57" i="47"/>
  <c r="I57" i="47"/>
  <c r="J57" i="47"/>
  <c r="K57" i="47" s="1"/>
  <c r="G58" i="47"/>
  <c r="H58" i="47"/>
  <c r="I58" i="47"/>
  <c r="J58" i="47" s="1"/>
  <c r="K58" i="47" s="1"/>
  <c r="G59" i="47"/>
  <c r="L59" i="47" s="1"/>
  <c r="H59" i="47"/>
  <c r="I59" i="47" s="1"/>
  <c r="J59" i="47" s="1"/>
  <c r="K59" i="47" s="1"/>
  <c r="G60" i="47"/>
  <c r="H60" i="47"/>
  <c r="I60" i="47"/>
  <c r="J60" i="47" s="1"/>
  <c r="K60" i="47" s="1"/>
  <c r="G61" i="47"/>
  <c r="H61" i="47"/>
  <c r="I61" i="47" s="1"/>
  <c r="J61" i="47" s="1"/>
  <c r="K61" i="47" s="1"/>
  <c r="G62" i="47"/>
  <c r="H62" i="47"/>
  <c r="I62" i="47"/>
  <c r="J62" i="47"/>
  <c r="K62" i="47"/>
  <c r="L62" i="47"/>
  <c r="N16" i="48" l="1"/>
  <c r="E16" i="48" s="1"/>
  <c r="N23" i="48"/>
  <c r="E23" i="48" s="1"/>
  <c r="N31" i="48"/>
  <c r="E31" i="48" s="1"/>
  <c r="N49" i="48"/>
  <c r="E49" i="48" s="1"/>
  <c r="N43" i="48"/>
  <c r="E43" i="48" s="1"/>
  <c r="L10" i="48"/>
  <c r="N10" i="48" s="1"/>
  <c r="L60" i="48"/>
  <c r="N60" i="48" s="1"/>
  <c r="E60" i="48" s="1"/>
  <c r="N25" i="48"/>
  <c r="E25" i="48" s="1"/>
  <c r="L37" i="48"/>
  <c r="N37" i="48" s="1"/>
  <c r="E37" i="48" s="1"/>
  <c r="L38" i="48"/>
  <c r="N38" i="48" s="1"/>
  <c r="E38" i="48" s="1"/>
  <c r="L61" i="48"/>
  <c r="N61" i="48" s="1"/>
  <c r="E61" i="48" s="1"/>
  <c r="L45" i="48"/>
  <c r="N45" i="48" s="1"/>
  <c r="E45" i="48" s="1"/>
  <c r="L11" i="48"/>
  <c r="N11" i="48" s="1"/>
  <c r="E11" i="48" s="1"/>
  <c r="L29" i="48"/>
  <c r="N29" i="48" s="1"/>
  <c r="E29" i="48" s="1"/>
  <c r="L52" i="48"/>
  <c r="N52" i="48" s="1"/>
  <c r="E52" i="48" s="1"/>
  <c r="L55" i="48"/>
  <c r="N55" i="48" s="1"/>
  <c r="E55" i="48" s="1"/>
  <c r="L15" i="48"/>
  <c r="N15" i="48" s="1"/>
  <c r="E15" i="48" s="1"/>
  <c r="L13" i="48"/>
  <c r="N13" i="48" s="1"/>
  <c r="E13" i="48" s="1"/>
  <c r="L14" i="48"/>
  <c r="N14" i="48" s="1"/>
  <c r="E14" i="48" s="1"/>
  <c r="L34" i="48"/>
  <c r="N34" i="48" s="1"/>
  <c r="E34" i="48" s="1"/>
  <c r="L36" i="48"/>
  <c r="N36" i="48" s="1"/>
  <c r="E36" i="48" s="1"/>
  <c r="L39" i="48"/>
  <c r="N39" i="48" s="1"/>
  <c r="E39" i="48" s="1"/>
  <c r="L62" i="48"/>
  <c r="N62" i="48" s="1"/>
  <c r="E62" i="48" s="1"/>
  <c r="L21" i="48"/>
  <c r="N21" i="48" s="1"/>
  <c r="E21" i="48" s="1"/>
  <c r="L22" i="48"/>
  <c r="N22" i="48" s="1"/>
  <c r="E22" i="48" s="1"/>
  <c r="L27" i="48"/>
  <c r="N27" i="48" s="1"/>
  <c r="E27" i="48" s="1"/>
  <c r="L46" i="48"/>
  <c r="N46" i="48" s="1"/>
  <c r="E46" i="48" s="1"/>
  <c r="L26" i="48"/>
  <c r="N26" i="48" s="1"/>
  <c r="E26" i="48" s="1"/>
  <c r="L51" i="48"/>
  <c r="N51" i="48" s="1"/>
  <c r="E51" i="48" s="1"/>
  <c r="L30" i="48"/>
  <c r="N30" i="48" s="1"/>
  <c r="E30" i="48" s="1"/>
  <c r="L50" i="48"/>
  <c r="N50" i="48" s="1"/>
  <c r="E50" i="48" s="1"/>
  <c r="L12" i="48"/>
  <c r="N12" i="48" s="1"/>
  <c r="E12" i="48" s="1"/>
  <c r="L35" i="48"/>
  <c r="N35" i="48" s="1"/>
  <c r="E35" i="48" s="1"/>
  <c r="L53" i="48"/>
  <c r="N53" i="48" s="1"/>
  <c r="E53" i="48" s="1"/>
  <c r="L54" i="48"/>
  <c r="N54" i="48" s="1"/>
  <c r="E54" i="48" s="1"/>
  <c r="L59" i="48"/>
  <c r="N59" i="48" s="1"/>
  <c r="E59" i="48" s="1"/>
  <c r="L19" i="48"/>
  <c r="N19" i="48" s="1"/>
  <c r="E19" i="48" s="1"/>
  <c r="L18" i="48"/>
  <c r="N18" i="48" s="1"/>
  <c r="E18" i="48" s="1"/>
  <c r="M25" i="47"/>
  <c r="I7" i="47"/>
  <c r="M10" i="47"/>
  <c r="M49" i="47"/>
  <c r="M11" i="47"/>
  <c r="N11" i="47" s="1"/>
  <c r="E11" i="47" s="1"/>
  <c r="M18" i="47"/>
  <c r="M58" i="47"/>
  <c r="M43" i="47"/>
  <c r="N43" i="47" s="1"/>
  <c r="E43" i="47" s="1"/>
  <c r="M40" i="47"/>
  <c r="N40" i="47" s="1"/>
  <c r="E40" i="47" s="1"/>
  <c r="L21" i="47"/>
  <c r="L29" i="47"/>
  <c r="L45" i="47"/>
  <c r="L14" i="47"/>
  <c r="L37" i="47"/>
  <c r="L61" i="47"/>
  <c r="L13" i="47"/>
  <c r="L53" i="47"/>
  <c r="L58" i="47"/>
  <c r="N58" i="47" s="1"/>
  <c r="E58" i="47" s="1"/>
  <c r="L32" i="47"/>
  <c r="L30" i="47"/>
  <c r="L27" i="47"/>
  <c r="M24" i="47"/>
  <c r="M17" i="47"/>
  <c r="N17" i="47" s="1"/>
  <c r="E17" i="47" s="1"/>
  <c r="L16" i="47"/>
  <c r="L56" i="47"/>
  <c r="L49" i="47"/>
  <c r="L36" i="47"/>
  <c r="L31" i="47"/>
  <c r="M26" i="47"/>
  <c r="N26" i="47" s="1"/>
  <c r="E26" i="47" s="1"/>
  <c r="L20" i="47"/>
  <c r="L15" i="47"/>
  <c r="M59" i="47"/>
  <c r="N59" i="47" s="1"/>
  <c r="E59" i="47" s="1"/>
  <c r="M28" i="47"/>
  <c r="N28" i="47" s="1"/>
  <c r="E28" i="47" s="1"/>
  <c r="N24" i="47"/>
  <c r="E24" i="47" s="1"/>
  <c r="M27" i="47"/>
  <c r="L25" i="47"/>
  <c r="L18" i="47"/>
  <c r="N18" i="47" s="1"/>
  <c r="E18" i="47" s="1"/>
  <c r="M60" i="47"/>
  <c r="L54" i="47"/>
  <c r="L60" i="47"/>
  <c r="L55" i="47"/>
  <c r="L51" i="47"/>
  <c r="M44" i="47"/>
  <c r="N44" i="47" s="1"/>
  <c r="E44" i="47" s="1"/>
  <c r="L42" i="47"/>
  <c r="L12" i="47"/>
  <c r="L10" i="47"/>
  <c r="B6" i="46"/>
  <c r="B7" i="46"/>
  <c r="E10" i="46"/>
  <c r="G10" i="46"/>
  <c r="H10" i="46"/>
  <c r="I10" i="46"/>
  <c r="J10" i="46" s="1"/>
  <c r="K10" i="46"/>
  <c r="G11" i="46"/>
  <c r="H11" i="46"/>
  <c r="I11" i="46" s="1"/>
  <c r="J11" i="46"/>
  <c r="K11" i="46" s="1"/>
  <c r="G12" i="46"/>
  <c r="H12" i="46"/>
  <c r="I12" i="46"/>
  <c r="J12" i="46" s="1"/>
  <c r="K12" i="46" s="1"/>
  <c r="G13" i="46"/>
  <c r="H13" i="46"/>
  <c r="I13" i="46" s="1"/>
  <c r="J13" i="46" s="1"/>
  <c r="K13" i="46" s="1"/>
  <c r="G14" i="46"/>
  <c r="H14" i="46"/>
  <c r="I14" i="46"/>
  <c r="J14" i="46"/>
  <c r="K14" i="46" s="1"/>
  <c r="G15" i="46"/>
  <c r="H15" i="46"/>
  <c r="I15" i="46"/>
  <c r="J15" i="46" s="1"/>
  <c r="K15" i="46" s="1"/>
  <c r="G16" i="46"/>
  <c r="H16" i="46"/>
  <c r="I16" i="46" s="1"/>
  <c r="J16" i="46" s="1"/>
  <c r="K16" i="46" s="1"/>
  <c r="G17" i="46"/>
  <c r="H17" i="46"/>
  <c r="I17" i="46"/>
  <c r="J17" i="46" s="1"/>
  <c r="K17" i="46" s="1"/>
  <c r="G18" i="46"/>
  <c r="H18" i="46"/>
  <c r="I18" i="46"/>
  <c r="J18" i="46"/>
  <c r="K18" i="46" s="1"/>
  <c r="G19" i="46"/>
  <c r="H19" i="46"/>
  <c r="I19" i="46"/>
  <c r="J19" i="46"/>
  <c r="K19" i="46" s="1"/>
  <c r="G20" i="46"/>
  <c r="H20" i="46"/>
  <c r="I20" i="46"/>
  <c r="J20" i="46" s="1"/>
  <c r="K20" i="46" s="1"/>
  <c r="G21" i="46"/>
  <c r="H21" i="46"/>
  <c r="I21" i="46" s="1"/>
  <c r="J21" i="46" s="1"/>
  <c r="K21" i="46"/>
  <c r="G22" i="46"/>
  <c r="H22" i="46"/>
  <c r="I22" i="46"/>
  <c r="J22" i="46"/>
  <c r="K22" i="46"/>
  <c r="G23" i="46"/>
  <c r="H23" i="46"/>
  <c r="I23" i="46"/>
  <c r="J23" i="46"/>
  <c r="K23" i="46"/>
  <c r="G24" i="46"/>
  <c r="H24" i="46"/>
  <c r="I24" i="46"/>
  <c r="J24" i="46"/>
  <c r="K24" i="46"/>
  <c r="G25" i="46"/>
  <c r="H25" i="46"/>
  <c r="I25" i="46" s="1"/>
  <c r="J25" i="46" s="1"/>
  <c r="K25" i="46" s="1"/>
  <c r="G26" i="46"/>
  <c r="H26" i="46"/>
  <c r="I26" i="46" s="1"/>
  <c r="J26" i="46" s="1"/>
  <c r="K26" i="46" s="1"/>
  <c r="G27" i="46"/>
  <c r="H27" i="46"/>
  <c r="I27" i="46" s="1"/>
  <c r="J27" i="46" s="1"/>
  <c r="K27" i="46" s="1"/>
  <c r="G28" i="46"/>
  <c r="H28" i="46"/>
  <c r="I28" i="46"/>
  <c r="J28" i="46" s="1"/>
  <c r="K28" i="46" s="1"/>
  <c r="G29" i="46"/>
  <c r="H29" i="46"/>
  <c r="I29" i="46" s="1"/>
  <c r="J29" i="46" s="1"/>
  <c r="K29" i="46"/>
  <c r="G30" i="46"/>
  <c r="H30" i="46"/>
  <c r="I30" i="46"/>
  <c r="J30" i="46"/>
  <c r="K30" i="46"/>
  <c r="G31" i="46"/>
  <c r="H31" i="46"/>
  <c r="I31" i="46"/>
  <c r="J31" i="46"/>
  <c r="K31" i="46" s="1"/>
  <c r="G32" i="46"/>
  <c r="H32" i="46"/>
  <c r="I32" i="46"/>
  <c r="J32" i="46"/>
  <c r="K32" i="46" s="1"/>
  <c r="G33" i="46"/>
  <c r="H33" i="46"/>
  <c r="I33" i="46"/>
  <c r="J33" i="46"/>
  <c r="K33" i="46"/>
  <c r="G34" i="46"/>
  <c r="H34" i="46"/>
  <c r="I34" i="46"/>
  <c r="J34" i="46"/>
  <c r="K34" i="46"/>
  <c r="G35" i="46"/>
  <c r="H35" i="46"/>
  <c r="I35" i="46"/>
  <c r="J35" i="46"/>
  <c r="K35" i="46" s="1"/>
  <c r="G36" i="46"/>
  <c r="H36" i="46"/>
  <c r="I36" i="46" s="1"/>
  <c r="J36" i="46" s="1"/>
  <c r="K36" i="46" s="1"/>
  <c r="G37" i="46"/>
  <c r="H37" i="46"/>
  <c r="I37" i="46" s="1"/>
  <c r="J37" i="46" s="1"/>
  <c r="K37" i="46" s="1"/>
  <c r="G38" i="46"/>
  <c r="H38" i="46"/>
  <c r="I38" i="46"/>
  <c r="J38" i="46"/>
  <c r="K38" i="46" s="1"/>
  <c r="G39" i="46"/>
  <c r="H39" i="46"/>
  <c r="I39" i="46"/>
  <c r="J39" i="46" s="1"/>
  <c r="K39" i="46" s="1"/>
  <c r="G40" i="46"/>
  <c r="H40" i="46"/>
  <c r="I40" i="46" s="1"/>
  <c r="J40" i="46" s="1"/>
  <c r="K40" i="46" s="1"/>
  <c r="G41" i="46"/>
  <c r="H41" i="46"/>
  <c r="I41" i="46" s="1"/>
  <c r="J41" i="46" s="1"/>
  <c r="K41" i="46" s="1"/>
  <c r="G42" i="46"/>
  <c r="H42" i="46"/>
  <c r="I42" i="46"/>
  <c r="J42" i="46" s="1"/>
  <c r="K42" i="46" s="1"/>
  <c r="G43" i="46"/>
  <c r="H43" i="46"/>
  <c r="I43" i="46"/>
  <c r="J43" i="46"/>
  <c r="K43" i="46" s="1"/>
  <c r="G44" i="46"/>
  <c r="H44" i="46"/>
  <c r="I44" i="46"/>
  <c r="J44" i="46" s="1"/>
  <c r="K44" i="46" s="1"/>
  <c r="G45" i="46"/>
  <c r="H45" i="46"/>
  <c r="I45" i="46" s="1"/>
  <c r="J45" i="46" s="1"/>
  <c r="K45" i="46"/>
  <c r="G46" i="46"/>
  <c r="H46" i="46"/>
  <c r="I46" i="46"/>
  <c r="J46" i="46"/>
  <c r="K46" i="46"/>
  <c r="G47" i="46"/>
  <c r="H47" i="46"/>
  <c r="I47" i="46"/>
  <c r="J47" i="46"/>
  <c r="K47" i="46"/>
  <c r="G48" i="46"/>
  <c r="H48" i="46"/>
  <c r="I48" i="46"/>
  <c r="J48" i="46"/>
  <c r="K48" i="46"/>
  <c r="G49" i="46"/>
  <c r="H49" i="46"/>
  <c r="I49" i="46"/>
  <c r="J49" i="46"/>
  <c r="K49" i="46"/>
  <c r="G50" i="46"/>
  <c r="H50" i="46"/>
  <c r="I50" i="46" s="1"/>
  <c r="J50" i="46" s="1"/>
  <c r="K50" i="46" s="1"/>
  <c r="G51" i="46"/>
  <c r="H51" i="46"/>
  <c r="I51" i="46" s="1"/>
  <c r="J51" i="46" s="1"/>
  <c r="K51" i="46" s="1"/>
  <c r="G52" i="46"/>
  <c r="H52" i="46"/>
  <c r="I52" i="46" s="1"/>
  <c r="J52" i="46" s="1"/>
  <c r="K52" i="46" s="1"/>
  <c r="G53" i="46"/>
  <c r="H53" i="46"/>
  <c r="I53" i="46" s="1"/>
  <c r="J53" i="46" s="1"/>
  <c r="K53" i="46"/>
  <c r="G54" i="46"/>
  <c r="H54" i="46"/>
  <c r="I54" i="46"/>
  <c r="J54" i="46"/>
  <c r="K54" i="46" s="1"/>
  <c r="G55" i="46"/>
  <c r="H55" i="46"/>
  <c r="I55" i="46"/>
  <c r="J55" i="46" s="1"/>
  <c r="K55" i="46" s="1"/>
  <c r="G56" i="46"/>
  <c r="H56" i="46"/>
  <c r="I56" i="46"/>
  <c r="J56" i="46" s="1"/>
  <c r="K56" i="46" s="1"/>
  <c r="G57" i="46"/>
  <c r="H57" i="46"/>
  <c r="I57" i="46"/>
  <c r="J57" i="46"/>
  <c r="K57" i="46" s="1"/>
  <c r="G58" i="46"/>
  <c r="H58" i="46"/>
  <c r="I58" i="46"/>
  <c r="J58" i="46"/>
  <c r="K58" i="46"/>
  <c r="G59" i="46"/>
  <c r="H59" i="46"/>
  <c r="I59" i="46"/>
  <c r="J59" i="46"/>
  <c r="K59" i="46" s="1"/>
  <c r="G60" i="46"/>
  <c r="H60" i="46"/>
  <c r="I60" i="46"/>
  <c r="J60" i="46" s="1"/>
  <c r="K60" i="46"/>
  <c r="G61" i="46"/>
  <c r="H61" i="46"/>
  <c r="I61" i="46" s="1"/>
  <c r="J61" i="46"/>
  <c r="K61" i="46"/>
  <c r="G62" i="46"/>
  <c r="H62" i="46"/>
  <c r="I62" i="46"/>
  <c r="J62" i="46"/>
  <c r="K62" i="46"/>
  <c r="N51" i="47" l="1"/>
  <c r="E51" i="47" s="1"/>
  <c r="N55" i="47"/>
  <c r="E55" i="47" s="1"/>
  <c r="N25" i="47"/>
  <c r="E25" i="47" s="1"/>
  <c r="N10" i="47"/>
  <c r="N60" i="47"/>
  <c r="E60" i="47" s="1"/>
  <c r="N27" i="47"/>
  <c r="E27" i="47" s="1"/>
  <c r="N61" i="47"/>
  <c r="E61" i="47" s="1"/>
  <c r="M38" i="47"/>
  <c r="N38" i="47" s="1"/>
  <c r="E38" i="47" s="1"/>
  <c r="M53" i="47"/>
  <c r="N53" i="47" s="1"/>
  <c r="E53" i="47" s="1"/>
  <c r="M14" i="47"/>
  <c r="M45" i="47"/>
  <c r="M21" i="47"/>
  <c r="N21" i="47" s="1"/>
  <c r="E21" i="47" s="1"/>
  <c r="M61" i="47"/>
  <c r="M54" i="47"/>
  <c r="M30" i="47"/>
  <c r="M46" i="47"/>
  <c r="N46" i="47" s="1"/>
  <c r="E46" i="47" s="1"/>
  <c r="M22" i="47"/>
  <c r="N22" i="47" s="1"/>
  <c r="E22" i="47" s="1"/>
  <c r="M29" i="47"/>
  <c r="M62" i="47"/>
  <c r="N62" i="47" s="1"/>
  <c r="E62" i="47" s="1"/>
  <c r="M19" i="47"/>
  <c r="N19" i="47" s="1"/>
  <c r="E19" i="47" s="1"/>
  <c r="N12" i="47"/>
  <c r="E12" i="47" s="1"/>
  <c r="N54" i="47"/>
  <c r="E54" i="47" s="1"/>
  <c r="N30" i="47"/>
  <c r="E30" i="47" s="1"/>
  <c r="N37" i="47"/>
  <c r="E37" i="47" s="1"/>
  <c r="M39" i="47"/>
  <c r="N39" i="47" s="1"/>
  <c r="E39" i="47" s="1"/>
  <c r="M35" i="47"/>
  <c r="N35" i="47" s="1"/>
  <c r="E35" i="47" s="1"/>
  <c r="M34" i="47"/>
  <c r="N34" i="47" s="1"/>
  <c r="E34" i="47" s="1"/>
  <c r="M15" i="47"/>
  <c r="N15" i="47" s="1"/>
  <c r="E15" i="47" s="1"/>
  <c r="M57" i="47"/>
  <c r="N57" i="47" s="1"/>
  <c r="E57" i="47" s="1"/>
  <c r="N49" i="47"/>
  <c r="E49" i="47" s="1"/>
  <c r="N32" i="47"/>
  <c r="E32" i="47" s="1"/>
  <c r="N14" i="47"/>
  <c r="E14" i="47" s="1"/>
  <c r="M13" i="47"/>
  <c r="N13" i="47" s="1"/>
  <c r="E13" i="47" s="1"/>
  <c r="M52" i="47"/>
  <c r="N52" i="47" s="1"/>
  <c r="E52" i="47" s="1"/>
  <c r="M41" i="47"/>
  <c r="N41" i="47" s="1"/>
  <c r="E41" i="47" s="1"/>
  <c r="M48" i="47"/>
  <c r="N48" i="47" s="1"/>
  <c r="E48" i="47" s="1"/>
  <c r="M31" i="47"/>
  <c r="N31" i="47" s="1"/>
  <c r="E31" i="47" s="1"/>
  <c r="M20" i="47"/>
  <c r="N20" i="47" s="1"/>
  <c r="E20" i="47" s="1"/>
  <c r="M56" i="47"/>
  <c r="N56" i="47" s="1"/>
  <c r="E56" i="47" s="1"/>
  <c r="M50" i="47"/>
  <c r="N50" i="47" s="1"/>
  <c r="E50" i="47" s="1"/>
  <c r="M51" i="47"/>
  <c r="M33" i="47"/>
  <c r="N33" i="47" s="1"/>
  <c r="E33" i="47" s="1"/>
  <c r="N45" i="47"/>
  <c r="E45" i="47" s="1"/>
  <c r="M23" i="47"/>
  <c r="N23" i="47" s="1"/>
  <c r="E23" i="47" s="1"/>
  <c r="M55" i="47"/>
  <c r="M16" i="47"/>
  <c r="N16" i="47" s="1"/>
  <c r="E16" i="47" s="1"/>
  <c r="M37" i="47"/>
  <c r="N42" i="47"/>
  <c r="E42" i="47" s="1"/>
  <c r="M42" i="47"/>
  <c r="M12" i="47"/>
  <c r="M47" i="47"/>
  <c r="N47" i="47" s="1"/>
  <c r="E47" i="47" s="1"/>
  <c r="N29" i="47"/>
  <c r="E29" i="47" s="1"/>
  <c r="M32" i="47"/>
  <c r="M36" i="47"/>
  <c r="N36" i="47" s="1"/>
  <c r="E36" i="47" s="1"/>
  <c r="M58" i="46"/>
  <c r="M47" i="46"/>
  <c r="M30" i="46"/>
  <c r="M25" i="46"/>
  <c r="M53" i="46"/>
  <c r="M48" i="46"/>
  <c r="M41" i="46"/>
  <c r="M14" i="46"/>
  <c r="M27" i="46"/>
  <c r="M39" i="46"/>
  <c r="M13" i="46"/>
  <c r="M31" i="46"/>
  <c r="M54" i="46"/>
  <c r="M18" i="46"/>
  <c r="M51" i="46"/>
  <c r="M26" i="46"/>
  <c r="M40" i="46"/>
  <c r="M33" i="46"/>
  <c r="M34" i="46"/>
  <c r="I7" i="46"/>
  <c r="M16" i="46" s="1"/>
  <c r="I6" i="46"/>
  <c r="L34" i="46" s="1"/>
  <c r="N34" i="46" s="1"/>
  <c r="E34" i="46" s="1"/>
  <c r="M49" i="46"/>
  <c r="B6" i="45"/>
  <c r="B7" i="45"/>
  <c r="E10" i="45"/>
  <c r="G10" i="45"/>
  <c r="H10" i="45"/>
  <c r="I10" i="45"/>
  <c r="J10" i="45"/>
  <c r="K10" i="45" s="1"/>
  <c r="G11" i="45"/>
  <c r="H11" i="45"/>
  <c r="I11" i="45"/>
  <c r="J11" i="45" s="1"/>
  <c r="K11" i="45" s="1"/>
  <c r="G12" i="45"/>
  <c r="H12" i="45"/>
  <c r="I12" i="45" s="1"/>
  <c r="J12" i="45" s="1"/>
  <c r="K12" i="45"/>
  <c r="G13" i="45"/>
  <c r="H13" i="45"/>
  <c r="I13" i="45"/>
  <c r="J13" i="45"/>
  <c r="K13" i="45"/>
  <c r="G14" i="45"/>
  <c r="H14" i="45"/>
  <c r="I14" i="45"/>
  <c r="J14" i="45"/>
  <c r="K14" i="45"/>
  <c r="G15" i="45"/>
  <c r="H15" i="45"/>
  <c r="I15" i="45"/>
  <c r="J15" i="45"/>
  <c r="K15" i="45"/>
  <c r="G16" i="45"/>
  <c r="H16" i="45"/>
  <c r="I16" i="45"/>
  <c r="J16" i="45"/>
  <c r="K16" i="45"/>
  <c r="G17" i="45"/>
  <c r="H17" i="45"/>
  <c r="I17" i="45"/>
  <c r="J17" i="45"/>
  <c r="K17" i="45"/>
  <c r="G18" i="45"/>
  <c r="H18" i="45"/>
  <c r="I18" i="45" s="1"/>
  <c r="J18" i="45" s="1"/>
  <c r="K18" i="45" s="1"/>
  <c r="G19" i="45"/>
  <c r="H19" i="45"/>
  <c r="I19" i="45" s="1"/>
  <c r="J19" i="45" s="1"/>
  <c r="K19" i="45" s="1"/>
  <c r="G20" i="45"/>
  <c r="H20" i="45"/>
  <c r="I20" i="45" s="1"/>
  <c r="J20" i="45" s="1"/>
  <c r="K20" i="45"/>
  <c r="G21" i="45"/>
  <c r="H21" i="45"/>
  <c r="I21" i="45"/>
  <c r="J21" i="45"/>
  <c r="K21" i="45" s="1"/>
  <c r="G22" i="45"/>
  <c r="H22" i="45"/>
  <c r="I22" i="45"/>
  <c r="J22" i="45" s="1"/>
  <c r="K22" i="45" s="1"/>
  <c r="G23" i="45"/>
  <c r="H23" i="45"/>
  <c r="I23" i="45"/>
  <c r="J23" i="45" s="1"/>
  <c r="K23" i="45" s="1"/>
  <c r="G24" i="45"/>
  <c r="H24" i="45"/>
  <c r="I24" i="45"/>
  <c r="J24" i="45"/>
  <c r="K24" i="45" s="1"/>
  <c r="G25" i="45"/>
  <c r="H25" i="45"/>
  <c r="I25" i="45"/>
  <c r="J25" i="45"/>
  <c r="K25" i="45"/>
  <c r="G26" i="45"/>
  <c r="H26" i="45"/>
  <c r="I26" i="45"/>
  <c r="J26" i="45"/>
  <c r="K26" i="45" s="1"/>
  <c r="G27" i="45"/>
  <c r="H27" i="45"/>
  <c r="I27" i="45"/>
  <c r="J27" i="45" s="1"/>
  <c r="K27" i="45" s="1"/>
  <c r="G28" i="45"/>
  <c r="H28" i="45"/>
  <c r="I28" i="45" s="1"/>
  <c r="J28" i="45" s="1"/>
  <c r="K28" i="45"/>
  <c r="G29" i="45"/>
  <c r="H29" i="45"/>
  <c r="I29" i="45"/>
  <c r="J29" i="45"/>
  <c r="K29" i="45"/>
  <c r="G30" i="45"/>
  <c r="H30" i="45"/>
  <c r="I30" i="45"/>
  <c r="J30" i="45"/>
  <c r="K30" i="45"/>
  <c r="G31" i="45"/>
  <c r="H31" i="45"/>
  <c r="I31" i="45"/>
  <c r="J31" i="45"/>
  <c r="K31" i="45"/>
  <c r="G32" i="45"/>
  <c r="H32" i="45"/>
  <c r="I32" i="45" s="1"/>
  <c r="J32" i="45" s="1"/>
  <c r="K32" i="45" s="1"/>
  <c r="G33" i="45"/>
  <c r="H33" i="45"/>
  <c r="I33" i="45" s="1"/>
  <c r="J33" i="45" s="1"/>
  <c r="K33" i="45" s="1"/>
  <c r="G34" i="45"/>
  <c r="H34" i="45"/>
  <c r="I34" i="45"/>
  <c r="J34" i="45" s="1"/>
  <c r="K34" i="45" s="1"/>
  <c r="G35" i="45"/>
  <c r="H35" i="45"/>
  <c r="I35" i="45"/>
  <c r="J35" i="45" s="1"/>
  <c r="K35" i="45" s="1"/>
  <c r="G36" i="45"/>
  <c r="H36" i="45"/>
  <c r="I36" i="45" s="1"/>
  <c r="J36" i="45" s="1"/>
  <c r="K36" i="45"/>
  <c r="G37" i="45"/>
  <c r="H37" i="45"/>
  <c r="I37" i="45"/>
  <c r="J37" i="45"/>
  <c r="K37" i="45"/>
  <c r="G38" i="45"/>
  <c r="H38" i="45"/>
  <c r="I38" i="45"/>
  <c r="J38" i="45"/>
  <c r="K38" i="45"/>
  <c r="G39" i="45"/>
  <c r="H39" i="45"/>
  <c r="I39" i="45"/>
  <c r="J39" i="45"/>
  <c r="K39" i="45"/>
  <c r="G40" i="45"/>
  <c r="H40" i="45"/>
  <c r="I40" i="45"/>
  <c r="J40" i="45"/>
  <c r="K40" i="45"/>
  <c r="G41" i="45"/>
  <c r="H41" i="45"/>
  <c r="I41" i="45"/>
  <c r="J41" i="45"/>
  <c r="K41" i="45"/>
  <c r="G42" i="45"/>
  <c r="H42" i="45"/>
  <c r="I42" i="45"/>
  <c r="J42" i="45"/>
  <c r="K42" i="45" s="1"/>
  <c r="G43" i="45"/>
  <c r="H43" i="45"/>
  <c r="I43" i="45" s="1"/>
  <c r="J43" i="45" s="1"/>
  <c r="K43" i="45" s="1"/>
  <c r="G44" i="45"/>
  <c r="H44" i="45"/>
  <c r="I44" i="45" s="1"/>
  <c r="J44" i="45" s="1"/>
  <c r="K44" i="45" s="1"/>
  <c r="G45" i="45"/>
  <c r="H45" i="45"/>
  <c r="I45" i="45"/>
  <c r="J45" i="45"/>
  <c r="K45" i="45" s="1"/>
  <c r="G46" i="45"/>
  <c r="H46" i="45"/>
  <c r="I46" i="45"/>
  <c r="J46" i="45" s="1"/>
  <c r="K46" i="45" s="1"/>
  <c r="G47" i="45"/>
  <c r="H47" i="45"/>
  <c r="I47" i="45" s="1"/>
  <c r="J47" i="45" s="1"/>
  <c r="K47" i="45" s="1"/>
  <c r="G48" i="45"/>
  <c r="H48" i="45"/>
  <c r="I48" i="45"/>
  <c r="J48" i="45" s="1"/>
  <c r="K48" i="45" s="1"/>
  <c r="G49" i="45"/>
  <c r="H49" i="45"/>
  <c r="I49" i="45"/>
  <c r="J49" i="45"/>
  <c r="K49" i="45" s="1"/>
  <c r="G50" i="45"/>
  <c r="H50" i="45"/>
  <c r="I50" i="45"/>
  <c r="J50" i="45"/>
  <c r="K50" i="45" s="1"/>
  <c r="G51" i="45"/>
  <c r="H51" i="45"/>
  <c r="I51" i="45"/>
  <c r="J51" i="45" s="1"/>
  <c r="K51" i="45" s="1"/>
  <c r="G52" i="45"/>
  <c r="H52" i="45"/>
  <c r="I52" i="45" s="1"/>
  <c r="J52" i="45" s="1"/>
  <c r="K52" i="45"/>
  <c r="G53" i="45"/>
  <c r="H53" i="45"/>
  <c r="I53" i="45"/>
  <c r="J53" i="45"/>
  <c r="K53" i="45"/>
  <c r="G54" i="45"/>
  <c r="H54" i="45"/>
  <c r="I54" i="45"/>
  <c r="J54" i="45"/>
  <c r="K54" i="45"/>
  <c r="G55" i="45"/>
  <c r="H55" i="45"/>
  <c r="I55" i="45"/>
  <c r="J55" i="45"/>
  <c r="K55" i="45"/>
  <c r="G56" i="45"/>
  <c r="H56" i="45"/>
  <c r="I56" i="45"/>
  <c r="J56" i="45"/>
  <c r="K56" i="45"/>
  <c r="G57" i="45"/>
  <c r="H57" i="45"/>
  <c r="I57" i="45" s="1"/>
  <c r="J57" i="45" s="1"/>
  <c r="K57" i="45" s="1"/>
  <c r="G58" i="45"/>
  <c r="H58" i="45"/>
  <c r="I58" i="45" s="1"/>
  <c r="J58" i="45" s="1"/>
  <c r="K58" i="45" s="1"/>
  <c r="G59" i="45"/>
  <c r="H59" i="45"/>
  <c r="I59" i="45"/>
  <c r="J59" i="45" s="1"/>
  <c r="K59" i="45" s="1"/>
  <c r="G60" i="45"/>
  <c r="H60" i="45"/>
  <c r="I60" i="45" s="1"/>
  <c r="J60" i="45" s="1"/>
  <c r="K60" i="45"/>
  <c r="G61" i="45"/>
  <c r="H61" i="45"/>
  <c r="I61" i="45"/>
  <c r="J61" i="45"/>
  <c r="K61" i="45"/>
  <c r="G62" i="45"/>
  <c r="H62" i="45"/>
  <c r="I62" i="45"/>
  <c r="J62" i="45"/>
  <c r="K62" i="45" s="1"/>
  <c r="L19" i="46" l="1"/>
  <c r="L37" i="46"/>
  <c r="L42" i="46"/>
  <c r="L43" i="46"/>
  <c r="L51" i="46"/>
  <c r="N51" i="46" s="1"/>
  <c r="E51" i="46" s="1"/>
  <c r="M10" i="46"/>
  <c r="M57" i="46"/>
  <c r="M43" i="46"/>
  <c r="M17" i="46"/>
  <c r="M32" i="46"/>
  <c r="M56" i="46"/>
  <c r="L28" i="46"/>
  <c r="L30" i="46"/>
  <c r="N30" i="46" s="1"/>
  <c r="E30" i="46" s="1"/>
  <c r="L33" i="46"/>
  <c r="N33" i="46" s="1"/>
  <c r="E33" i="46" s="1"/>
  <c r="L53" i="46"/>
  <c r="N53" i="46" s="1"/>
  <c r="E53" i="46" s="1"/>
  <c r="L62" i="46"/>
  <c r="N62" i="46" s="1"/>
  <c r="E62" i="46" s="1"/>
  <c r="L13" i="46"/>
  <c r="N13" i="46" s="1"/>
  <c r="E13" i="46" s="1"/>
  <c r="L31" i="46"/>
  <c r="N31" i="46" s="1"/>
  <c r="E31" i="46" s="1"/>
  <c r="L32" i="46"/>
  <c r="L21" i="46"/>
  <c r="L39" i="46"/>
  <c r="N39" i="46" s="1"/>
  <c r="E39" i="46" s="1"/>
  <c r="L40" i="46"/>
  <c r="N40" i="46" s="1"/>
  <c r="E40" i="46" s="1"/>
  <c r="L20" i="46"/>
  <c r="N20" i="46" s="1"/>
  <c r="E20" i="46" s="1"/>
  <c r="L22" i="46"/>
  <c r="N22" i="46" s="1"/>
  <c r="E22" i="46" s="1"/>
  <c r="L45" i="46"/>
  <c r="N45" i="46" s="1"/>
  <c r="E45" i="46" s="1"/>
  <c r="L60" i="46"/>
  <c r="L61" i="46"/>
  <c r="L23" i="46"/>
  <c r="L24" i="46"/>
  <c r="N24" i="46" s="1"/>
  <c r="E24" i="46" s="1"/>
  <c r="L49" i="46"/>
  <c r="N49" i="46" s="1"/>
  <c r="E49" i="46" s="1"/>
  <c r="L55" i="46"/>
  <c r="L56" i="46"/>
  <c r="N56" i="46" s="1"/>
  <c r="E56" i="46" s="1"/>
  <c r="L15" i="46"/>
  <c r="L16" i="46"/>
  <c r="N16" i="46" s="1"/>
  <c r="E16" i="46" s="1"/>
  <c r="L44" i="46"/>
  <c r="L46" i="46"/>
  <c r="L47" i="46"/>
  <c r="N47" i="46" s="1"/>
  <c r="E47" i="46" s="1"/>
  <c r="L48" i="46"/>
  <c r="N48" i="46" s="1"/>
  <c r="E48" i="46" s="1"/>
  <c r="L29" i="46"/>
  <c r="N29" i="46" s="1"/>
  <c r="E29" i="46" s="1"/>
  <c r="L54" i="46"/>
  <c r="N54" i="46" s="1"/>
  <c r="E54" i="46" s="1"/>
  <c r="L11" i="46"/>
  <c r="L26" i="46"/>
  <c r="N26" i="46" s="1"/>
  <c r="E26" i="46" s="1"/>
  <c r="L58" i="46"/>
  <c r="N58" i="46" s="1"/>
  <c r="E58" i="46" s="1"/>
  <c r="L36" i="46"/>
  <c r="N36" i="46" s="1"/>
  <c r="E36" i="46" s="1"/>
  <c r="M59" i="46"/>
  <c r="M11" i="46"/>
  <c r="M21" i="46"/>
  <c r="M35" i="46"/>
  <c r="M20" i="46"/>
  <c r="M22" i="46"/>
  <c r="M45" i="46"/>
  <c r="M60" i="46"/>
  <c r="M19" i="46"/>
  <c r="M12" i="46"/>
  <c r="M61" i="46"/>
  <c r="M44" i="46"/>
  <c r="M46" i="46"/>
  <c r="M24" i="46"/>
  <c r="M62" i="46"/>
  <c r="M23" i="46"/>
  <c r="L41" i="46"/>
  <c r="N41" i="46" s="1"/>
  <c r="E41" i="46" s="1"/>
  <c r="M15" i="46"/>
  <c r="L25" i="46"/>
  <c r="N25" i="46" s="1"/>
  <c r="E25" i="46" s="1"/>
  <c r="M38" i="46"/>
  <c r="M29" i="46"/>
  <c r="M37" i="46"/>
  <c r="L50" i="46"/>
  <c r="L57" i="46"/>
  <c r="L17" i="46"/>
  <c r="N17" i="46" s="1"/>
  <c r="E17" i="46" s="1"/>
  <c r="L35" i="46"/>
  <c r="L18" i="46"/>
  <c r="N18" i="46" s="1"/>
  <c r="E18" i="46" s="1"/>
  <c r="L38" i="46"/>
  <c r="N38" i="46" s="1"/>
  <c r="E38" i="46" s="1"/>
  <c r="L12" i="46"/>
  <c r="L52" i="46"/>
  <c r="L14" i="46"/>
  <c r="N14" i="46" s="1"/>
  <c r="E14" i="46" s="1"/>
  <c r="L59" i="46"/>
  <c r="L10" i="46"/>
  <c r="L27" i="46"/>
  <c r="N27" i="46" s="1"/>
  <c r="E27" i="46" s="1"/>
  <c r="M55" i="46"/>
  <c r="M42" i="46"/>
  <c r="M28" i="46"/>
  <c r="M50" i="46"/>
  <c r="M36" i="46"/>
  <c r="M52" i="46"/>
  <c r="M47" i="45"/>
  <c r="M60" i="45"/>
  <c r="M23" i="45"/>
  <c r="M14" i="45"/>
  <c r="M10" i="45"/>
  <c r="M43" i="45"/>
  <c r="M37" i="45"/>
  <c r="M32" i="45"/>
  <c r="M24" i="45"/>
  <c r="M34" i="45"/>
  <c r="M57" i="45"/>
  <c r="M49" i="45"/>
  <c r="M33" i="45"/>
  <c r="M20" i="45"/>
  <c r="M61" i="45"/>
  <c r="M59" i="45"/>
  <c r="M35" i="45"/>
  <c r="M58" i="45"/>
  <c r="L48" i="45"/>
  <c r="M21" i="45"/>
  <c r="M40" i="45"/>
  <c r="L33" i="45"/>
  <c r="N33" i="45" s="1"/>
  <c r="E33" i="45" s="1"/>
  <c r="M41" i="45"/>
  <c r="M17" i="45"/>
  <c r="I6" i="45"/>
  <c r="L10" i="45"/>
  <c r="N10" i="45" s="1"/>
  <c r="I7" i="45"/>
  <c r="L17" i="45"/>
  <c r="N17" i="45" s="1"/>
  <c r="E17" i="45" s="1"/>
  <c r="B6" i="44"/>
  <c r="B7" i="44"/>
  <c r="E10" i="44"/>
  <c r="G10" i="44"/>
  <c r="H10" i="44"/>
  <c r="I10" i="44"/>
  <c r="J10" i="44"/>
  <c r="K10" i="44" s="1"/>
  <c r="G11" i="44"/>
  <c r="H11" i="44"/>
  <c r="I11" i="44" s="1"/>
  <c r="J11" i="44" s="1"/>
  <c r="K11" i="44" s="1"/>
  <c r="G12" i="44"/>
  <c r="H12" i="44"/>
  <c r="I12" i="44" s="1"/>
  <c r="J12" i="44" s="1"/>
  <c r="K12" i="44" s="1"/>
  <c r="G13" i="44"/>
  <c r="H13" i="44"/>
  <c r="I13" i="44"/>
  <c r="J13" i="44" s="1"/>
  <c r="K13" i="44" s="1"/>
  <c r="G14" i="44"/>
  <c r="H14" i="44"/>
  <c r="I14" i="44" s="1"/>
  <c r="J14" i="44" s="1"/>
  <c r="K14" i="44" s="1"/>
  <c r="G15" i="44"/>
  <c r="H15" i="44"/>
  <c r="I15" i="44"/>
  <c r="J15" i="44"/>
  <c r="K15" i="44" s="1"/>
  <c r="G16" i="44"/>
  <c r="H16" i="44"/>
  <c r="I16" i="44"/>
  <c r="J16" i="44" s="1"/>
  <c r="K16" i="44" s="1"/>
  <c r="G17" i="44"/>
  <c r="H17" i="44"/>
  <c r="I17" i="44"/>
  <c r="J17" i="44"/>
  <c r="K17" i="44" s="1"/>
  <c r="G18" i="44"/>
  <c r="H18" i="44"/>
  <c r="I18" i="44" s="1"/>
  <c r="J18" i="44" s="1"/>
  <c r="K18" i="44" s="1"/>
  <c r="G19" i="44"/>
  <c r="H19" i="44"/>
  <c r="I19" i="44" s="1"/>
  <c r="J19" i="44" s="1"/>
  <c r="K19" i="44" s="1"/>
  <c r="G20" i="44"/>
  <c r="H20" i="44"/>
  <c r="I20" i="44" s="1"/>
  <c r="J20" i="44" s="1"/>
  <c r="K20" i="44" s="1"/>
  <c r="G21" i="44"/>
  <c r="H21" i="44"/>
  <c r="I21" i="44"/>
  <c r="J21" i="44" s="1"/>
  <c r="K21" i="44" s="1"/>
  <c r="G22" i="44"/>
  <c r="H22" i="44"/>
  <c r="I22" i="44" s="1"/>
  <c r="J22" i="44" s="1"/>
  <c r="K22" i="44" s="1"/>
  <c r="G23" i="44"/>
  <c r="H23" i="44"/>
  <c r="I23" i="44"/>
  <c r="J23" i="44"/>
  <c r="K23" i="44" s="1"/>
  <c r="G24" i="44"/>
  <c r="H24" i="44"/>
  <c r="I24" i="44"/>
  <c r="J24" i="44"/>
  <c r="K24" i="44" s="1"/>
  <c r="G25" i="44"/>
  <c r="H25" i="44"/>
  <c r="I25" i="44"/>
  <c r="J25" i="44"/>
  <c r="K25" i="44"/>
  <c r="G26" i="44"/>
  <c r="H26" i="44"/>
  <c r="I26" i="44" s="1"/>
  <c r="J26" i="44" s="1"/>
  <c r="K26" i="44" s="1"/>
  <c r="G27" i="44"/>
  <c r="H27" i="44"/>
  <c r="I27" i="44"/>
  <c r="J27" i="44" s="1"/>
  <c r="K27" i="44" s="1"/>
  <c r="G28" i="44"/>
  <c r="H28" i="44"/>
  <c r="I28" i="44" s="1"/>
  <c r="J28" i="44" s="1"/>
  <c r="K28" i="44" s="1"/>
  <c r="G29" i="44"/>
  <c r="H29" i="44"/>
  <c r="I29" i="44"/>
  <c r="J29" i="44" s="1"/>
  <c r="K29" i="44" s="1"/>
  <c r="G30" i="44"/>
  <c r="H30" i="44"/>
  <c r="I30" i="44" s="1"/>
  <c r="J30" i="44" s="1"/>
  <c r="K30" i="44"/>
  <c r="G31" i="44"/>
  <c r="H31" i="44"/>
  <c r="I31" i="44"/>
  <c r="J31" i="44"/>
  <c r="K31" i="44"/>
  <c r="G32" i="44"/>
  <c r="H32" i="44"/>
  <c r="I32" i="44"/>
  <c r="J32" i="44"/>
  <c r="K32" i="44"/>
  <c r="G33" i="44"/>
  <c r="H33" i="44"/>
  <c r="I33" i="44"/>
  <c r="J33" i="44" s="1"/>
  <c r="K33" i="44" s="1"/>
  <c r="G34" i="44"/>
  <c r="H34" i="44"/>
  <c r="I34" i="44"/>
  <c r="J34" i="44"/>
  <c r="K34" i="44" s="1"/>
  <c r="G35" i="44"/>
  <c r="H35" i="44"/>
  <c r="I35" i="44"/>
  <c r="J35" i="44" s="1"/>
  <c r="K35" i="44" s="1"/>
  <c r="G36" i="44"/>
  <c r="H36" i="44"/>
  <c r="I36" i="44" s="1"/>
  <c r="J36" i="44" s="1"/>
  <c r="K36" i="44" s="1"/>
  <c r="G37" i="44"/>
  <c r="H37" i="44"/>
  <c r="I37" i="44"/>
  <c r="J37" i="44" s="1"/>
  <c r="K37" i="44" s="1"/>
  <c r="G38" i="44"/>
  <c r="H38" i="44"/>
  <c r="I38" i="44" s="1"/>
  <c r="J38" i="44" s="1"/>
  <c r="K38" i="44"/>
  <c r="G39" i="44"/>
  <c r="H39" i="44"/>
  <c r="I39" i="44"/>
  <c r="J39" i="44"/>
  <c r="K39" i="44"/>
  <c r="G40" i="44"/>
  <c r="H40" i="44"/>
  <c r="I40" i="44"/>
  <c r="J40" i="44" s="1"/>
  <c r="K40" i="44" s="1"/>
  <c r="G41" i="44"/>
  <c r="H41" i="44"/>
  <c r="I41" i="44"/>
  <c r="J41" i="44" s="1"/>
  <c r="K41" i="44" s="1"/>
  <c r="G42" i="44"/>
  <c r="H42" i="44"/>
  <c r="I42" i="44"/>
  <c r="J42" i="44"/>
  <c r="K42" i="44" s="1"/>
  <c r="G43" i="44"/>
  <c r="H43" i="44"/>
  <c r="I43" i="44"/>
  <c r="J43" i="44" s="1"/>
  <c r="K43" i="44" s="1"/>
  <c r="G44" i="44"/>
  <c r="H44" i="44"/>
  <c r="I44" i="44" s="1"/>
  <c r="J44" i="44" s="1"/>
  <c r="K44" i="44" s="1"/>
  <c r="G45" i="44"/>
  <c r="H45" i="44"/>
  <c r="I45" i="44"/>
  <c r="J45" i="44" s="1"/>
  <c r="K45" i="44" s="1"/>
  <c r="G46" i="44"/>
  <c r="H46" i="44"/>
  <c r="I46" i="44" s="1"/>
  <c r="J46" i="44" s="1"/>
  <c r="K46" i="44" s="1"/>
  <c r="G47" i="44"/>
  <c r="H47" i="44"/>
  <c r="I47" i="44"/>
  <c r="J47" i="44"/>
  <c r="K47" i="44" s="1"/>
  <c r="G48" i="44"/>
  <c r="H48" i="44"/>
  <c r="I48" i="44"/>
  <c r="J48" i="44" s="1"/>
  <c r="K48" i="44" s="1"/>
  <c r="G49" i="44"/>
  <c r="H49" i="44"/>
  <c r="I49" i="44"/>
  <c r="J49" i="44"/>
  <c r="K49" i="44" s="1"/>
  <c r="G50" i="44"/>
  <c r="H50" i="44"/>
  <c r="I50" i="44"/>
  <c r="J50" i="44"/>
  <c r="K50" i="44" s="1"/>
  <c r="G51" i="44"/>
  <c r="H51" i="44"/>
  <c r="I51" i="44"/>
  <c r="J51" i="44" s="1"/>
  <c r="K51" i="44" s="1"/>
  <c r="G52" i="44"/>
  <c r="H52" i="44"/>
  <c r="I52" i="44" s="1"/>
  <c r="J52" i="44"/>
  <c r="K52" i="44" s="1"/>
  <c r="G53" i="44"/>
  <c r="H53" i="44"/>
  <c r="I53" i="44"/>
  <c r="J53" i="44" s="1"/>
  <c r="K53" i="44" s="1"/>
  <c r="G54" i="44"/>
  <c r="H54" i="44"/>
  <c r="I54" i="44" s="1"/>
  <c r="J54" i="44" s="1"/>
  <c r="K54" i="44"/>
  <c r="G55" i="44"/>
  <c r="H55" i="44"/>
  <c r="I55" i="44"/>
  <c r="J55" i="44"/>
  <c r="K55" i="44" s="1"/>
  <c r="G56" i="44"/>
  <c r="H56" i="44"/>
  <c r="I56" i="44"/>
  <c r="J56" i="44"/>
  <c r="K56" i="44"/>
  <c r="G57" i="44"/>
  <c r="H57" i="44"/>
  <c r="I57" i="44"/>
  <c r="J57" i="44" s="1"/>
  <c r="K57" i="44" s="1"/>
  <c r="G58" i="44"/>
  <c r="H58" i="44"/>
  <c r="I58" i="44"/>
  <c r="J58" i="44" s="1"/>
  <c r="K58" i="44" s="1"/>
  <c r="G59" i="44"/>
  <c r="H59" i="44"/>
  <c r="I59" i="44"/>
  <c r="J59" i="44" s="1"/>
  <c r="K59" i="44"/>
  <c r="G60" i="44"/>
  <c r="H60" i="44"/>
  <c r="I60" i="44" s="1"/>
  <c r="J60" i="44"/>
  <c r="K60" i="44" s="1"/>
  <c r="G61" i="44"/>
  <c r="H61" i="44"/>
  <c r="I61" i="44"/>
  <c r="J61" i="44" s="1"/>
  <c r="K61" i="44"/>
  <c r="G62" i="44"/>
  <c r="H62" i="44"/>
  <c r="I62" i="44" s="1"/>
  <c r="J62" i="44"/>
  <c r="K62" i="44"/>
  <c r="N35" i="46" l="1"/>
  <c r="E35" i="46" s="1"/>
  <c r="N59" i="46"/>
  <c r="E59" i="46" s="1"/>
  <c r="N23" i="46"/>
  <c r="E23" i="46" s="1"/>
  <c r="N43" i="46"/>
  <c r="E43" i="46" s="1"/>
  <c r="N50" i="46"/>
  <c r="E50" i="46" s="1"/>
  <c r="N44" i="46"/>
  <c r="E44" i="46" s="1"/>
  <c r="N61" i="46"/>
  <c r="E61" i="46" s="1"/>
  <c r="N32" i="46"/>
  <c r="E32" i="46" s="1"/>
  <c r="N42" i="46"/>
  <c r="E42" i="46" s="1"/>
  <c r="N57" i="46"/>
  <c r="E57" i="46" s="1"/>
  <c r="N46" i="46"/>
  <c r="E46" i="46" s="1"/>
  <c r="N21" i="46"/>
  <c r="E21" i="46" s="1"/>
  <c r="N28" i="46"/>
  <c r="E28" i="46" s="1"/>
  <c r="N52" i="46"/>
  <c r="E52" i="46" s="1"/>
  <c r="N60" i="46"/>
  <c r="E60" i="46" s="1"/>
  <c r="N37" i="46"/>
  <c r="E37" i="46" s="1"/>
  <c r="N55" i="46"/>
  <c r="E55" i="46" s="1"/>
  <c r="N10" i="46"/>
  <c r="N12" i="46"/>
  <c r="E12" i="46" s="1"/>
  <c r="N11" i="46"/>
  <c r="E11" i="46" s="1"/>
  <c r="N15" i="46"/>
  <c r="E15" i="46" s="1"/>
  <c r="N19" i="46"/>
  <c r="E19" i="46" s="1"/>
  <c r="L20" i="45"/>
  <c r="N20" i="45" s="1"/>
  <c r="E20" i="45" s="1"/>
  <c r="L38" i="45"/>
  <c r="L39" i="45"/>
  <c r="L59" i="45"/>
  <c r="N59" i="45" s="1"/>
  <c r="E59" i="45" s="1"/>
  <c r="L61" i="45"/>
  <c r="N61" i="45" s="1"/>
  <c r="E61" i="45" s="1"/>
  <c r="L14" i="45"/>
  <c r="N14" i="45" s="1"/>
  <c r="E14" i="45" s="1"/>
  <c r="L35" i="45"/>
  <c r="N35" i="45" s="1"/>
  <c r="E35" i="45" s="1"/>
  <c r="L37" i="45"/>
  <c r="N37" i="45" s="1"/>
  <c r="E37" i="45" s="1"/>
  <c r="L60" i="45"/>
  <c r="N60" i="45" s="1"/>
  <c r="E60" i="45" s="1"/>
  <c r="L62" i="45"/>
  <c r="L22" i="45"/>
  <c r="L23" i="45"/>
  <c r="N23" i="45" s="1"/>
  <c r="E23" i="45" s="1"/>
  <c r="L46" i="45"/>
  <c r="N46" i="45" s="1"/>
  <c r="E46" i="45" s="1"/>
  <c r="L47" i="45"/>
  <c r="N47" i="45" s="1"/>
  <c r="E47" i="45" s="1"/>
  <c r="L27" i="45"/>
  <c r="N27" i="45" s="1"/>
  <c r="E27" i="45" s="1"/>
  <c r="L52" i="45"/>
  <c r="N52" i="45" s="1"/>
  <c r="E52" i="45" s="1"/>
  <c r="L12" i="45"/>
  <c r="L30" i="45"/>
  <c r="L31" i="45"/>
  <c r="L51" i="45"/>
  <c r="L11" i="45"/>
  <c r="N11" i="45" s="1"/>
  <c r="E11" i="45" s="1"/>
  <c r="L13" i="45"/>
  <c r="N13" i="45" s="1"/>
  <c r="E13" i="45" s="1"/>
  <c r="L16" i="45"/>
  <c r="L36" i="45"/>
  <c r="N36" i="45" s="1"/>
  <c r="E36" i="45" s="1"/>
  <c r="L54" i="45"/>
  <c r="L55" i="45"/>
  <c r="L15" i="45"/>
  <c r="N15" i="45" s="1"/>
  <c r="E15" i="45" s="1"/>
  <c r="L40" i="45"/>
  <c r="N40" i="45" s="1"/>
  <c r="E40" i="45" s="1"/>
  <c r="L56" i="45"/>
  <c r="L24" i="45"/>
  <c r="N24" i="45" s="1"/>
  <c r="E24" i="45" s="1"/>
  <c r="L29" i="45"/>
  <c r="N29" i="45" s="1"/>
  <c r="E29" i="45" s="1"/>
  <c r="L42" i="45"/>
  <c r="L58" i="45"/>
  <c r="N58" i="45" s="1"/>
  <c r="E58" i="45" s="1"/>
  <c r="L28" i="45"/>
  <c r="L41" i="45"/>
  <c r="N41" i="45" s="1"/>
  <c r="E41" i="45" s="1"/>
  <c r="L49" i="45"/>
  <c r="N49" i="45" s="1"/>
  <c r="E49" i="45" s="1"/>
  <c r="L18" i="45"/>
  <c r="L21" i="45"/>
  <c r="N21" i="45" s="1"/>
  <c r="E21" i="45" s="1"/>
  <c r="M28" i="45"/>
  <c r="M42" i="45"/>
  <c r="M27" i="45"/>
  <c r="M29" i="45"/>
  <c r="M52" i="45"/>
  <c r="M12" i="45"/>
  <c r="M26" i="45"/>
  <c r="M30" i="45"/>
  <c r="M31" i="45"/>
  <c r="M51" i="45"/>
  <c r="M53" i="45"/>
  <c r="M11" i="45"/>
  <c r="M13" i="45"/>
  <c r="M36" i="45"/>
  <c r="M50" i="45"/>
  <c r="M54" i="45"/>
  <c r="M55" i="45"/>
  <c r="M56" i="45"/>
  <c r="M25" i="45"/>
  <c r="M45" i="45"/>
  <c r="L44" i="45"/>
  <c r="M62" i="45"/>
  <c r="M48" i="45"/>
  <c r="M18" i="45"/>
  <c r="L26" i="45"/>
  <c r="N26" i="45" s="1"/>
  <c r="E26" i="45" s="1"/>
  <c r="M16" i="45"/>
  <c r="L57" i="45"/>
  <c r="N57" i="45" s="1"/>
  <c r="E57" i="45" s="1"/>
  <c r="M15" i="45"/>
  <c r="M46" i="45"/>
  <c r="M19" i="45"/>
  <c r="M22" i="45"/>
  <c r="M38" i="45"/>
  <c r="L25" i="45"/>
  <c r="N25" i="45" s="1"/>
  <c r="E25" i="45" s="1"/>
  <c r="L34" i="45"/>
  <c r="N34" i="45" s="1"/>
  <c r="E34" i="45" s="1"/>
  <c r="L19" i="45"/>
  <c r="L43" i="45"/>
  <c r="N43" i="45" s="1"/>
  <c r="E43" i="45" s="1"/>
  <c r="M44" i="45"/>
  <c r="L32" i="45"/>
  <c r="N32" i="45" s="1"/>
  <c r="E32" i="45" s="1"/>
  <c r="M39" i="45"/>
  <c r="L45" i="45"/>
  <c r="N45" i="45" s="1"/>
  <c r="E45" i="45" s="1"/>
  <c r="N48" i="45"/>
  <c r="E48" i="45" s="1"/>
  <c r="L50" i="45"/>
  <c r="N50" i="45" s="1"/>
  <c r="E50" i="45" s="1"/>
  <c r="L53" i="45"/>
  <c r="N53" i="45" s="1"/>
  <c r="E53" i="45" s="1"/>
  <c r="M31" i="44"/>
  <c r="M29" i="44"/>
  <c r="M57" i="44"/>
  <c r="M51" i="44"/>
  <c r="M36" i="44"/>
  <c r="M26" i="44"/>
  <c r="L29" i="44"/>
  <c r="M18" i="44"/>
  <c r="M52" i="44"/>
  <c r="M28" i="44"/>
  <c r="L21" i="44"/>
  <c r="M47" i="44"/>
  <c r="M11" i="44"/>
  <c r="L26" i="44"/>
  <c r="N26" i="44" s="1"/>
  <c r="E26" i="44" s="1"/>
  <c r="L41" i="44"/>
  <c r="I7" i="44"/>
  <c r="M10" i="44"/>
  <c r="L49" i="44"/>
  <c r="L59" i="44"/>
  <c r="L42" i="44"/>
  <c r="L20" i="44"/>
  <c r="I6" i="44"/>
  <c r="L10" i="44"/>
  <c r="L57" i="44"/>
  <c r="L43" i="44"/>
  <c r="L36" i="44"/>
  <c r="N36" i="44" s="1"/>
  <c r="E36" i="44" s="1"/>
  <c r="L52" i="44"/>
  <c r="M50" i="44"/>
  <c r="L44" i="44"/>
  <c r="L34" i="44"/>
  <c r="L12" i="44"/>
  <c r="L27" i="44"/>
  <c r="L35" i="44"/>
  <c r="L28" i="44"/>
  <c r="L18" i="44"/>
  <c r="L51" i="44"/>
  <c r="N51" i="44" s="1"/>
  <c r="E51" i="44" s="1"/>
  <c r="M34" i="44"/>
  <c r="L11" i="44"/>
  <c r="N11" i="44" s="1"/>
  <c r="E11" i="44" s="1"/>
  <c r="B6" i="43"/>
  <c r="B7" i="43"/>
  <c r="E10" i="43"/>
  <c r="G10" i="43"/>
  <c r="H10" i="43"/>
  <c r="I10" i="43"/>
  <c r="J10" i="43" s="1"/>
  <c r="K10" i="43" s="1"/>
  <c r="G11" i="43"/>
  <c r="H11" i="43"/>
  <c r="I11" i="43" s="1"/>
  <c r="J11" i="43" s="1"/>
  <c r="K11" i="43" s="1"/>
  <c r="G12" i="43"/>
  <c r="H12" i="43"/>
  <c r="I12" i="43" s="1"/>
  <c r="J12" i="43" s="1"/>
  <c r="K12" i="43" s="1"/>
  <c r="G13" i="43"/>
  <c r="H13" i="43"/>
  <c r="I13" i="43" s="1"/>
  <c r="J13" i="43" s="1"/>
  <c r="K13" i="43"/>
  <c r="G14" i="43"/>
  <c r="H14" i="43"/>
  <c r="I14" i="43"/>
  <c r="J14" i="43"/>
  <c r="K14" i="43"/>
  <c r="G15" i="43"/>
  <c r="H15" i="43"/>
  <c r="I15" i="43"/>
  <c r="J15" i="43"/>
  <c r="K15" i="43"/>
  <c r="G16" i="43"/>
  <c r="H16" i="43"/>
  <c r="I16" i="43" s="1"/>
  <c r="J16" i="43" s="1"/>
  <c r="K16" i="43" s="1"/>
  <c r="G17" i="43"/>
  <c r="H17" i="43"/>
  <c r="I17" i="43"/>
  <c r="J17" i="43"/>
  <c r="K17" i="43" s="1"/>
  <c r="G18" i="43"/>
  <c r="H18" i="43"/>
  <c r="I18" i="43" s="1"/>
  <c r="J18" i="43" s="1"/>
  <c r="K18" i="43" s="1"/>
  <c r="G19" i="43"/>
  <c r="H19" i="43"/>
  <c r="I19" i="43" s="1"/>
  <c r="J19" i="43" s="1"/>
  <c r="K19" i="43" s="1"/>
  <c r="G20" i="43"/>
  <c r="H20" i="43"/>
  <c r="I20" i="43" s="1"/>
  <c r="J20" i="43" s="1"/>
  <c r="K20" i="43" s="1"/>
  <c r="G21" i="43"/>
  <c r="H21" i="43"/>
  <c r="I21" i="43" s="1"/>
  <c r="J21" i="43" s="1"/>
  <c r="K21" i="43" s="1"/>
  <c r="G22" i="43"/>
  <c r="H22" i="43"/>
  <c r="I22" i="43"/>
  <c r="J22" i="43"/>
  <c r="K22" i="43" s="1"/>
  <c r="G23" i="43"/>
  <c r="H23" i="43"/>
  <c r="I23" i="43"/>
  <c r="J23" i="43" s="1"/>
  <c r="K23" i="43" s="1"/>
  <c r="G24" i="43"/>
  <c r="H24" i="43"/>
  <c r="I24" i="43"/>
  <c r="J24" i="43"/>
  <c r="K24" i="43"/>
  <c r="G25" i="43"/>
  <c r="H25" i="43"/>
  <c r="I25" i="43" s="1"/>
  <c r="J25" i="43" s="1"/>
  <c r="K25" i="43" s="1"/>
  <c r="G26" i="43"/>
  <c r="H26" i="43"/>
  <c r="I26" i="43"/>
  <c r="J26" i="43" s="1"/>
  <c r="K26" i="43" s="1"/>
  <c r="G27" i="43"/>
  <c r="H27" i="43"/>
  <c r="I27" i="43" s="1"/>
  <c r="J27" i="43" s="1"/>
  <c r="K27" i="43" s="1"/>
  <c r="G28" i="43"/>
  <c r="H28" i="43"/>
  <c r="I28" i="43" s="1"/>
  <c r="J28" i="43" s="1"/>
  <c r="K28" i="43" s="1"/>
  <c r="G29" i="43"/>
  <c r="H29" i="43"/>
  <c r="I29" i="43" s="1"/>
  <c r="J29" i="43" s="1"/>
  <c r="K29" i="43"/>
  <c r="G30" i="43"/>
  <c r="H30" i="43"/>
  <c r="I30" i="43"/>
  <c r="J30" i="43"/>
  <c r="K30" i="43"/>
  <c r="G31" i="43"/>
  <c r="H31" i="43"/>
  <c r="I31" i="43"/>
  <c r="J31" i="43"/>
  <c r="K31" i="43"/>
  <c r="G32" i="43"/>
  <c r="H32" i="43"/>
  <c r="I32" i="43" s="1"/>
  <c r="J32" i="43" s="1"/>
  <c r="K32" i="43" s="1"/>
  <c r="G33" i="43"/>
  <c r="H33" i="43"/>
  <c r="I33" i="43"/>
  <c r="J33" i="43" s="1"/>
  <c r="K33" i="43" s="1"/>
  <c r="G34" i="43"/>
  <c r="H34" i="43"/>
  <c r="I34" i="43"/>
  <c r="J34" i="43" s="1"/>
  <c r="K34" i="43" s="1"/>
  <c r="G35" i="43"/>
  <c r="H35" i="43"/>
  <c r="I35" i="43" s="1"/>
  <c r="J35" i="43" s="1"/>
  <c r="K35" i="43" s="1"/>
  <c r="G36" i="43"/>
  <c r="H36" i="43"/>
  <c r="I36" i="43" s="1"/>
  <c r="J36" i="43" s="1"/>
  <c r="K36" i="43" s="1"/>
  <c r="G37" i="43"/>
  <c r="H37" i="43"/>
  <c r="I37" i="43" s="1"/>
  <c r="J37" i="43" s="1"/>
  <c r="K37" i="43"/>
  <c r="G38" i="43"/>
  <c r="H38" i="43"/>
  <c r="I38" i="43"/>
  <c r="J38" i="43"/>
  <c r="K38" i="43"/>
  <c r="G39" i="43"/>
  <c r="H39" i="43"/>
  <c r="I39" i="43"/>
  <c r="J39" i="43" s="1"/>
  <c r="K39" i="43" s="1"/>
  <c r="G40" i="43"/>
  <c r="H40" i="43"/>
  <c r="I40" i="43"/>
  <c r="J40" i="43" s="1"/>
  <c r="K40" i="43" s="1"/>
  <c r="G41" i="43"/>
  <c r="H41" i="43"/>
  <c r="I41" i="43"/>
  <c r="J41" i="43"/>
  <c r="K41" i="43" s="1"/>
  <c r="G42" i="43"/>
  <c r="H42" i="43"/>
  <c r="I42" i="43"/>
  <c r="J42" i="43" s="1"/>
  <c r="K42" i="43" s="1"/>
  <c r="G43" i="43"/>
  <c r="H43" i="43"/>
  <c r="I43" i="43" s="1"/>
  <c r="J43" i="43" s="1"/>
  <c r="K43" i="43" s="1"/>
  <c r="G44" i="43"/>
  <c r="H44" i="43"/>
  <c r="I44" i="43" s="1"/>
  <c r="J44" i="43" s="1"/>
  <c r="K44" i="43" s="1"/>
  <c r="G45" i="43"/>
  <c r="H45" i="43"/>
  <c r="I45" i="43" s="1"/>
  <c r="J45" i="43" s="1"/>
  <c r="K45" i="43"/>
  <c r="G46" i="43"/>
  <c r="H46" i="43"/>
  <c r="I46" i="43"/>
  <c r="J46" i="43"/>
  <c r="K46" i="43"/>
  <c r="G47" i="43"/>
  <c r="H47" i="43"/>
  <c r="I47" i="43"/>
  <c r="J47" i="43"/>
  <c r="K47" i="43" s="1"/>
  <c r="G48" i="43"/>
  <c r="H48" i="43"/>
  <c r="I48" i="43"/>
  <c r="J48" i="43"/>
  <c r="K48" i="43"/>
  <c r="G49" i="43"/>
  <c r="H49" i="43"/>
  <c r="I49" i="43"/>
  <c r="J49" i="43" s="1"/>
  <c r="K49" i="43" s="1"/>
  <c r="G50" i="43"/>
  <c r="H50" i="43"/>
  <c r="I50" i="43"/>
  <c r="J50" i="43" s="1"/>
  <c r="K50" i="43" s="1"/>
  <c r="G51" i="43"/>
  <c r="H51" i="43"/>
  <c r="I51" i="43" s="1"/>
  <c r="J51" i="43" s="1"/>
  <c r="K51" i="43" s="1"/>
  <c r="G52" i="43"/>
  <c r="H52" i="43"/>
  <c r="I52" i="43" s="1"/>
  <c r="J52" i="43" s="1"/>
  <c r="K52" i="43" s="1"/>
  <c r="G53" i="43"/>
  <c r="H53" i="43"/>
  <c r="I53" i="43" s="1"/>
  <c r="J53" i="43" s="1"/>
  <c r="K53" i="43"/>
  <c r="G54" i="43"/>
  <c r="H54" i="43"/>
  <c r="I54" i="43"/>
  <c r="J54" i="43"/>
  <c r="K54" i="43"/>
  <c r="G55" i="43"/>
  <c r="H55" i="43"/>
  <c r="I55" i="43"/>
  <c r="J55" i="43"/>
  <c r="K55" i="43"/>
  <c r="G56" i="43"/>
  <c r="H56" i="43"/>
  <c r="I56" i="43"/>
  <c r="J56" i="43" s="1"/>
  <c r="K56" i="43" s="1"/>
  <c r="G57" i="43"/>
  <c r="H57" i="43"/>
  <c r="I57" i="43"/>
  <c r="J57" i="43"/>
  <c r="K57" i="43" s="1"/>
  <c r="G58" i="43"/>
  <c r="H58" i="43"/>
  <c r="I58" i="43"/>
  <c r="J58" i="43" s="1"/>
  <c r="K58" i="43" s="1"/>
  <c r="G59" i="43"/>
  <c r="H59" i="43"/>
  <c r="I59" i="43" s="1"/>
  <c r="J59" i="43" s="1"/>
  <c r="K59" i="43" s="1"/>
  <c r="G60" i="43"/>
  <c r="H60" i="43"/>
  <c r="I60" i="43" s="1"/>
  <c r="J60" i="43" s="1"/>
  <c r="K60" i="43" s="1"/>
  <c r="G61" i="43"/>
  <c r="H61" i="43"/>
  <c r="I61" i="43" s="1"/>
  <c r="J61" i="43" s="1"/>
  <c r="K61" i="43"/>
  <c r="G62" i="43"/>
  <c r="H62" i="43"/>
  <c r="I62" i="43"/>
  <c r="J62" i="43" s="1"/>
  <c r="K62" i="43" s="1"/>
  <c r="N31" i="45" l="1"/>
  <c r="E31" i="45" s="1"/>
  <c r="N22" i="45"/>
  <c r="E22" i="45" s="1"/>
  <c r="N39" i="45"/>
  <c r="E39" i="45" s="1"/>
  <c r="N28" i="45"/>
  <c r="E28" i="45" s="1"/>
  <c r="N55" i="45"/>
  <c r="E55" i="45" s="1"/>
  <c r="N30" i="45"/>
  <c r="E30" i="45" s="1"/>
  <c r="N62" i="45"/>
  <c r="E62" i="45" s="1"/>
  <c r="N38" i="45"/>
  <c r="E38" i="45" s="1"/>
  <c r="N42" i="45"/>
  <c r="E42" i="45" s="1"/>
  <c r="N16" i="45"/>
  <c r="E16" i="45" s="1"/>
  <c r="N18" i="45"/>
  <c r="E18" i="45" s="1"/>
  <c r="N56" i="45"/>
  <c r="E56" i="45" s="1"/>
  <c r="N51" i="45"/>
  <c r="E51" i="45" s="1"/>
  <c r="N44" i="45"/>
  <c r="E44" i="45" s="1"/>
  <c r="N19" i="45"/>
  <c r="E19" i="45" s="1"/>
  <c r="N54" i="45"/>
  <c r="E54" i="45" s="1"/>
  <c r="N12" i="45"/>
  <c r="E12" i="45" s="1"/>
  <c r="N59" i="44"/>
  <c r="E59" i="44" s="1"/>
  <c r="N34" i="44"/>
  <c r="E34" i="44" s="1"/>
  <c r="M59" i="44"/>
  <c r="M20" i="44"/>
  <c r="M12" i="44"/>
  <c r="N12" i="44" s="1"/>
  <c r="E12" i="44" s="1"/>
  <c r="M38" i="44"/>
  <c r="M39" i="44"/>
  <c r="M44" i="44"/>
  <c r="M54" i="44"/>
  <c r="M60" i="44"/>
  <c r="M61" i="44"/>
  <c r="M62" i="44"/>
  <c r="M37" i="44"/>
  <c r="M53" i="44"/>
  <c r="M21" i="44"/>
  <c r="N21" i="44" s="1"/>
  <c r="E21" i="44" s="1"/>
  <c r="M13" i="44"/>
  <c r="M45" i="44"/>
  <c r="M46" i="44"/>
  <c r="M24" i="44"/>
  <c r="M58" i="44"/>
  <c r="M33" i="44"/>
  <c r="N28" i="44"/>
  <c r="E28" i="44" s="1"/>
  <c r="M56" i="44"/>
  <c r="L17" i="44"/>
  <c r="L25" i="44"/>
  <c r="L33" i="44"/>
  <c r="L30" i="44"/>
  <c r="L31" i="44"/>
  <c r="N31" i="44" s="1"/>
  <c r="E31" i="44" s="1"/>
  <c r="L24" i="44"/>
  <c r="N24" i="44" s="1"/>
  <c r="E24" i="44" s="1"/>
  <c r="L22" i="44"/>
  <c r="N22" i="44" s="1"/>
  <c r="E22" i="44" s="1"/>
  <c r="L23" i="44"/>
  <c r="N23" i="44" s="1"/>
  <c r="E23" i="44" s="1"/>
  <c r="L13" i="44"/>
  <c r="N13" i="44" s="1"/>
  <c r="E13" i="44" s="1"/>
  <c r="L40" i="44"/>
  <c r="N40" i="44" s="1"/>
  <c r="E40" i="44" s="1"/>
  <c r="L45" i="44"/>
  <c r="N45" i="44" s="1"/>
  <c r="E45" i="44" s="1"/>
  <c r="L54" i="44"/>
  <c r="L55" i="44"/>
  <c r="L56" i="44"/>
  <c r="L32" i="44"/>
  <c r="N32" i="44" s="1"/>
  <c r="E32" i="44" s="1"/>
  <c r="L16" i="44"/>
  <c r="N16" i="44" s="1"/>
  <c r="E16" i="44" s="1"/>
  <c r="L48" i="44"/>
  <c r="L14" i="44"/>
  <c r="L15" i="44"/>
  <c r="L46" i="44"/>
  <c r="L47" i="44"/>
  <c r="N47" i="44" s="1"/>
  <c r="E47" i="44" s="1"/>
  <c r="L38" i="44"/>
  <c r="L39" i="44"/>
  <c r="L50" i="44"/>
  <c r="N50" i="44" s="1"/>
  <c r="E50" i="44" s="1"/>
  <c r="L60" i="44"/>
  <c r="N60" i="44" s="1"/>
  <c r="E60" i="44" s="1"/>
  <c r="L61" i="44"/>
  <c r="N61" i="44" s="1"/>
  <c r="E61" i="44" s="1"/>
  <c r="L62" i="44"/>
  <c r="L37" i="44"/>
  <c r="L53" i="44"/>
  <c r="L19" i="44"/>
  <c r="M41" i="44"/>
  <c r="N41" i="44" s="1"/>
  <c r="E41" i="44" s="1"/>
  <c r="M19" i="44"/>
  <c r="M15" i="44"/>
  <c r="L58" i="44"/>
  <c r="N57" i="44"/>
  <c r="E57" i="44" s="1"/>
  <c r="N18" i="44"/>
  <c r="E18" i="44" s="1"/>
  <c r="N35" i="44"/>
  <c r="E35" i="44" s="1"/>
  <c r="M25" i="44"/>
  <c r="N20" i="44"/>
  <c r="E20" i="44" s="1"/>
  <c r="M27" i="44"/>
  <c r="M30" i="44"/>
  <c r="M49" i="44"/>
  <c r="N49" i="44" s="1"/>
  <c r="E49" i="44" s="1"/>
  <c r="M40" i="44"/>
  <c r="M22" i="44"/>
  <c r="N44" i="44"/>
  <c r="E44" i="44" s="1"/>
  <c r="M43" i="44"/>
  <c r="N43" i="44" s="1"/>
  <c r="E43" i="44" s="1"/>
  <c r="M32" i="44"/>
  <c r="N42" i="44"/>
  <c r="E42" i="44" s="1"/>
  <c r="M17" i="44"/>
  <c r="M48" i="44"/>
  <c r="M16" i="44"/>
  <c r="N10" i="44"/>
  <c r="N27" i="44"/>
  <c r="E27" i="44" s="1"/>
  <c r="N52" i="44"/>
  <c r="E52" i="44" s="1"/>
  <c r="M35" i="44"/>
  <c r="M42" i="44"/>
  <c r="M23" i="44"/>
  <c r="N29" i="44"/>
  <c r="E29" i="44" s="1"/>
  <c r="M55" i="44"/>
  <c r="M14" i="44"/>
  <c r="M18" i="43"/>
  <c r="L52" i="43"/>
  <c r="M12" i="43"/>
  <c r="M62" i="43"/>
  <c r="M22" i="43"/>
  <c r="L49" i="43"/>
  <c r="M17" i="43"/>
  <c r="L16" i="43"/>
  <c r="I6" i="43"/>
  <c r="L35" i="43" s="1"/>
  <c r="L10" i="43"/>
  <c r="M48" i="43"/>
  <c r="M55" i="43"/>
  <c r="M42" i="43"/>
  <c r="M57" i="43"/>
  <c r="I7" i="43"/>
  <c r="M11" i="43" s="1"/>
  <c r="L58" i="43"/>
  <c r="L32" i="43"/>
  <c r="B6" i="42"/>
  <c r="B7" i="42"/>
  <c r="E10" i="42"/>
  <c r="G10" i="42"/>
  <c r="H10" i="42"/>
  <c r="I10" i="42"/>
  <c r="J10" i="42" s="1"/>
  <c r="K10" i="42" s="1"/>
  <c r="G11" i="42"/>
  <c r="H11" i="42"/>
  <c r="I11" i="42" s="1"/>
  <c r="J11" i="42" s="1"/>
  <c r="K11" i="42" s="1"/>
  <c r="G12" i="42"/>
  <c r="H12" i="42"/>
  <c r="I12" i="42" s="1"/>
  <c r="J12" i="42" s="1"/>
  <c r="K12" i="42" s="1"/>
  <c r="G13" i="42"/>
  <c r="H13" i="42"/>
  <c r="I13" i="42" s="1"/>
  <c r="J13" i="42" s="1"/>
  <c r="K13" i="42" s="1"/>
  <c r="G14" i="42"/>
  <c r="H14" i="42"/>
  <c r="I14" i="42"/>
  <c r="J14" i="42"/>
  <c r="K14" i="42"/>
  <c r="G15" i="42"/>
  <c r="H15" i="42"/>
  <c r="I15" i="42"/>
  <c r="J15" i="42"/>
  <c r="K15" i="42" s="1"/>
  <c r="G16" i="42"/>
  <c r="H16" i="42"/>
  <c r="I16" i="42"/>
  <c r="J16" i="42"/>
  <c r="K16" i="42"/>
  <c r="G17" i="42"/>
  <c r="H17" i="42"/>
  <c r="I17" i="42"/>
  <c r="J17" i="42"/>
  <c r="K17" i="42" s="1"/>
  <c r="G18" i="42"/>
  <c r="H18" i="42"/>
  <c r="I18" i="42"/>
  <c r="J18" i="42" s="1"/>
  <c r="K18" i="42" s="1"/>
  <c r="G19" i="42"/>
  <c r="H19" i="42"/>
  <c r="I19" i="42" s="1"/>
  <c r="J19" i="42" s="1"/>
  <c r="K19" i="42" s="1"/>
  <c r="G20" i="42"/>
  <c r="H20" i="42"/>
  <c r="I20" i="42"/>
  <c r="J20" i="42" s="1"/>
  <c r="K20" i="42" s="1"/>
  <c r="G21" i="42"/>
  <c r="H21" i="42"/>
  <c r="I21" i="42" s="1"/>
  <c r="J21" i="42" s="1"/>
  <c r="K21" i="42" s="1"/>
  <c r="G22" i="42"/>
  <c r="H22" i="42"/>
  <c r="I22" i="42"/>
  <c r="J22" i="42"/>
  <c r="K22" i="42"/>
  <c r="G23" i="42"/>
  <c r="H23" i="42"/>
  <c r="I23" i="42"/>
  <c r="J23" i="42"/>
  <c r="K23" i="42" s="1"/>
  <c r="G24" i="42"/>
  <c r="H24" i="42"/>
  <c r="I24" i="42"/>
  <c r="J24" i="42"/>
  <c r="K24" i="42"/>
  <c r="G25" i="42"/>
  <c r="H25" i="42"/>
  <c r="I25" i="42"/>
  <c r="J25" i="42"/>
  <c r="K25" i="42" s="1"/>
  <c r="G26" i="42"/>
  <c r="H26" i="42"/>
  <c r="I26" i="42"/>
  <c r="J26" i="42" s="1"/>
  <c r="K26" i="42" s="1"/>
  <c r="G27" i="42"/>
  <c r="H27" i="42"/>
  <c r="I27" i="42" s="1"/>
  <c r="J27" i="42" s="1"/>
  <c r="K27" i="42" s="1"/>
  <c r="G28" i="42"/>
  <c r="H28" i="42"/>
  <c r="I28" i="42"/>
  <c r="J28" i="42" s="1"/>
  <c r="K28" i="42" s="1"/>
  <c r="G29" i="42"/>
  <c r="H29" i="42"/>
  <c r="I29" i="42" s="1"/>
  <c r="J29" i="42" s="1"/>
  <c r="K29" i="42" s="1"/>
  <c r="G30" i="42"/>
  <c r="H30" i="42"/>
  <c r="I30" i="42"/>
  <c r="J30" i="42"/>
  <c r="K30" i="42"/>
  <c r="G31" i="42"/>
  <c r="H31" i="42"/>
  <c r="I31" i="42"/>
  <c r="J31" i="42"/>
  <c r="K31" i="42"/>
  <c r="G32" i="42"/>
  <c r="H32" i="42"/>
  <c r="I32" i="42"/>
  <c r="J32" i="42"/>
  <c r="K32" i="42" s="1"/>
  <c r="G33" i="42"/>
  <c r="H33" i="42"/>
  <c r="I33" i="42"/>
  <c r="J33" i="42"/>
  <c r="K33" i="42" s="1"/>
  <c r="G34" i="42"/>
  <c r="H34" i="42"/>
  <c r="I34" i="42"/>
  <c r="J34" i="42" s="1"/>
  <c r="K34" i="42" s="1"/>
  <c r="G35" i="42"/>
  <c r="H35" i="42"/>
  <c r="I35" i="42" s="1"/>
  <c r="J35" i="42" s="1"/>
  <c r="K35" i="42" s="1"/>
  <c r="G36" i="42"/>
  <c r="H36" i="42"/>
  <c r="I36" i="42"/>
  <c r="J36" i="42" s="1"/>
  <c r="K36" i="42" s="1"/>
  <c r="G37" i="42"/>
  <c r="H37" i="42"/>
  <c r="I37" i="42" s="1"/>
  <c r="J37" i="42" s="1"/>
  <c r="K37" i="42" s="1"/>
  <c r="G38" i="42"/>
  <c r="H38" i="42"/>
  <c r="I38" i="42"/>
  <c r="J38" i="42"/>
  <c r="K38" i="42"/>
  <c r="G39" i="42"/>
  <c r="H39" i="42"/>
  <c r="I39" i="42"/>
  <c r="J39" i="42"/>
  <c r="K39" i="42"/>
  <c r="G40" i="42"/>
  <c r="H40" i="42"/>
  <c r="I40" i="42"/>
  <c r="J40" i="42" s="1"/>
  <c r="K40" i="42" s="1"/>
  <c r="G41" i="42"/>
  <c r="H41" i="42"/>
  <c r="I41" i="42"/>
  <c r="J41" i="42"/>
  <c r="K41" i="42" s="1"/>
  <c r="G42" i="42"/>
  <c r="H42" i="42"/>
  <c r="I42" i="42" s="1"/>
  <c r="J42" i="42" s="1"/>
  <c r="K42" i="42" s="1"/>
  <c r="G43" i="42"/>
  <c r="H43" i="42"/>
  <c r="I43" i="42" s="1"/>
  <c r="J43" i="42" s="1"/>
  <c r="K43" i="42" s="1"/>
  <c r="G44" i="42"/>
  <c r="H44" i="42"/>
  <c r="I44" i="42"/>
  <c r="J44" i="42" s="1"/>
  <c r="K44" i="42" s="1"/>
  <c r="G45" i="42"/>
  <c r="H45" i="42"/>
  <c r="I45" i="42" s="1"/>
  <c r="J45" i="42" s="1"/>
  <c r="K45" i="42" s="1"/>
  <c r="G46" i="42"/>
  <c r="H46" i="42"/>
  <c r="I46" i="42"/>
  <c r="J46" i="42"/>
  <c r="K46" i="42"/>
  <c r="G47" i="42"/>
  <c r="H47" i="42"/>
  <c r="I47" i="42"/>
  <c r="J47" i="42"/>
  <c r="K47" i="42"/>
  <c r="G48" i="42"/>
  <c r="H48" i="42"/>
  <c r="I48" i="42"/>
  <c r="J48" i="42" s="1"/>
  <c r="K48" i="42" s="1"/>
  <c r="G49" i="42"/>
  <c r="H49" i="42"/>
  <c r="I49" i="42"/>
  <c r="J49" i="42"/>
  <c r="K49" i="42" s="1"/>
  <c r="G50" i="42"/>
  <c r="H50" i="42"/>
  <c r="I50" i="42" s="1"/>
  <c r="J50" i="42" s="1"/>
  <c r="K50" i="42" s="1"/>
  <c r="G51" i="42"/>
  <c r="H51" i="42"/>
  <c r="I51" i="42" s="1"/>
  <c r="J51" i="42" s="1"/>
  <c r="K51" i="42" s="1"/>
  <c r="G52" i="42"/>
  <c r="H52" i="42"/>
  <c r="I52" i="42"/>
  <c r="J52" i="42" s="1"/>
  <c r="K52" i="42" s="1"/>
  <c r="G53" i="42"/>
  <c r="H53" i="42"/>
  <c r="I53" i="42" s="1"/>
  <c r="J53" i="42" s="1"/>
  <c r="K53" i="42"/>
  <c r="G54" i="42"/>
  <c r="H54" i="42"/>
  <c r="I54" i="42"/>
  <c r="J54" i="42"/>
  <c r="K54" i="42"/>
  <c r="G55" i="42"/>
  <c r="H55" i="42"/>
  <c r="I55" i="42"/>
  <c r="J55" i="42"/>
  <c r="K55" i="42"/>
  <c r="G56" i="42"/>
  <c r="H56" i="42"/>
  <c r="I56" i="42"/>
  <c r="J56" i="42"/>
  <c r="K56" i="42"/>
  <c r="G57" i="42"/>
  <c r="H57" i="42"/>
  <c r="I57" i="42"/>
  <c r="J57" i="42" s="1"/>
  <c r="K57" i="42" s="1"/>
  <c r="G58" i="42"/>
  <c r="H58" i="42"/>
  <c r="I58" i="42"/>
  <c r="J58" i="42" s="1"/>
  <c r="K58" i="42" s="1"/>
  <c r="G59" i="42"/>
  <c r="H59" i="42"/>
  <c r="I59" i="42" s="1"/>
  <c r="J59" i="42" s="1"/>
  <c r="K59" i="42" s="1"/>
  <c r="G60" i="42"/>
  <c r="H60" i="42"/>
  <c r="I60" i="42"/>
  <c r="J60" i="42" s="1"/>
  <c r="K60" i="42" s="1"/>
  <c r="G61" i="42"/>
  <c r="H61" i="42"/>
  <c r="I61" i="42" s="1"/>
  <c r="J61" i="42" s="1"/>
  <c r="K61" i="42"/>
  <c r="G62" i="42"/>
  <c r="H62" i="42"/>
  <c r="I62" i="42"/>
  <c r="J62" i="42"/>
  <c r="K62" i="42"/>
  <c r="N39" i="44" l="1"/>
  <c r="E39" i="44" s="1"/>
  <c r="N38" i="44"/>
  <c r="E38" i="44" s="1"/>
  <c r="N56" i="44"/>
  <c r="E56" i="44" s="1"/>
  <c r="N53" i="44"/>
  <c r="E53" i="44" s="1"/>
  <c r="N55" i="44"/>
  <c r="E55" i="44" s="1"/>
  <c r="N37" i="44"/>
  <c r="E37" i="44" s="1"/>
  <c r="N46" i="44"/>
  <c r="E46" i="44" s="1"/>
  <c r="N54" i="44"/>
  <c r="E54" i="44" s="1"/>
  <c r="N30" i="44"/>
  <c r="E30" i="44" s="1"/>
  <c r="N62" i="44"/>
  <c r="E62" i="44" s="1"/>
  <c r="N15" i="44"/>
  <c r="E15" i="44" s="1"/>
  <c r="N33" i="44"/>
  <c r="E33" i="44" s="1"/>
  <c r="N58" i="44"/>
  <c r="E58" i="44" s="1"/>
  <c r="N14" i="44"/>
  <c r="E14" i="44" s="1"/>
  <c r="N25" i="44"/>
  <c r="E25" i="44" s="1"/>
  <c r="N19" i="44"/>
  <c r="E19" i="44" s="1"/>
  <c r="N48" i="44"/>
  <c r="E48" i="44" s="1"/>
  <c r="N17" i="44"/>
  <c r="E17" i="44" s="1"/>
  <c r="M34" i="43"/>
  <c r="L51" i="43"/>
  <c r="L59" i="43"/>
  <c r="L17" i="43"/>
  <c r="N17" i="43" s="1"/>
  <c r="E17" i="43" s="1"/>
  <c r="M31" i="43"/>
  <c r="M32" i="43"/>
  <c r="M28" i="43"/>
  <c r="M49" i="43"/>
  <c r="M10" i="43"/>
  <c r="N10" i="43" s="1"/>
  <c r="M58" i="43"/>
  <c r="N58" i="43" s="1"/>
  <c r="E58" i="43" s="1"/>
  <c r="L42" i="43"/>
  <c r="N42" i="43" s="1"/>
  <c r="E42" i="43" s="1"/>
  <c r="L24" i="43"/>
  <c r="N24" i="43" s="1"/>
  <c r="E24" i="43" s="1"/>
  <c r="M50" i="43"/>
  <c r="M40" i="43"/>
  <c r="M30" i="43"/>
  <c r="M25" i="43"/>
  <c r="L19" i="43"/>
  <c r="M24" i="43"/>
  <c r="M29" i="43"/>
  <c r="L11" i="43"/>
  <c r="N11" i="43" s="1"/>
  <c r="E11" i="43" s="1"/>
  <c r="L26" i="43"/>
  <c r="N26" i="43" s="1"/>
  <c r="E26" i="43" s="1"/>
  <c r="L33" i="43"/>
  <c r="L34" i="43"/>
  <c r="L43" i="43"/>
  <c r="M54" i="43"/>
  <c r="M23" i="43"/>
  <c r="M39" i="43"/>
  <c r="N49" i="43"/>
  <c r="E49" i="43" s="1"/>
  <c r="M56" i="43"/>
  <c r="M33" i="43"/>
  <c r="N32" i="43"/>
  <c r="E32" i="43" s="1"/>
  <c r="L29" i="43"/>
  <c r="L30" i="43"/>
  <c r="N30" i="43" s="1"/>
  <c r="E30" i="43" s="1"/>
  <c r="L44" i="43"/>
  <c r="N44" i="43" s="1"/>
  <c r="E44" i="43" s="1"/>
  <c r="L20" i="43"/>
  <c r="N20" i="43" s="1"/>
  <c r="E20" i="43" s="1"/>
  <c r="L61" i="43"/>
  <c r="L53" i="43"/>
  <c r="L47" i="43"/>
  <c r="L62" i="43"/>
  <c r="N62" i="43" s="1"/>
  <c r="E62" i="43" s="1"/>
  <c r="L15" i="43"/>
  <c r="L37" i="43"/>
  <c r="L38" i="43"/>
  <c r="N38" i="43" s="1"/>
  <c r="E38" i="43" s="1"/>
  <c r="L55" i="43"/>
  <c r="N55" i="43" s="1"/>
  <c r="E55" i="43" s="1"/>
  <c r="L31" i="43"/>
  <c r="L23" i="43"/>
  <c r="L45" i="43"/>
  <c r="N45" i="43" s="1"/>
  <c r="E45" i="43" s="1"/>
  <c r="L46" i="43"/>
  <c r="L21" i="43"/>
  <c r="L22" i="43"/>
  <c r="N22" i="43" s="1"/>
  <c r="E22" i="43" s="1"/>
  <c r="L39" i="43"/>
  <c r="N39" i="43" s="1"/>
  <c r="E39" i="43" s="1"/>
  <c r="L60" i="43"/>
  <c r="N60" i="43" s="1"/>
  <c r="E60" i="43" s="1"/>
  <c r="L13" i="43"/>
  <c r="L14" i="43"/>
  <c r="L36" i="43"/>
  <c r="L12" i="43"/>
  <c r="N12" i="43" s="1"/>
  <c r="E12" i="43" s="1"/>
  <c r="L54" i="43"/>
  <c r="N54" i="43" s="1"/>
  <c r="E54" i="43" s="1"/>
  <c r="L28" i="43"/>
  <c r="N28" i="43" s="1"/>
  <c r="E28" i="43" s="1"/>
  <c r="M51" i="43"/>
  <c r="M27" i="43"/>
  <c r="M20" i="43"/>
  <c r="M13" i="43"/>
  <c r="M35" i="43"/>
  <c r="N35" i="43" s="1"/>
  <c r="E35" i="43" s="1"/>
  <c r="M46" i="43"/>
  <c r="M61" i="43"/>
  <c r="M37" i="43"/>
  <c r="M14" i="43"/>
  <c r="M36" i="43"/>
  <c r="M45" i="43"/>
  <c r="M44" i="43"/>
  <c r="M38" i="43"/>
  <c r="M43" i="43"/>
  <c r="M60" i="43"/>
  <c r="M19" i="43"/>
  <c r="L27" i="43"/>
  <c r="M15" i="43"/>
  <c r="M52" i="43"/>
  <c r="N52" i="43" s="1"/>
  <c r="E52" i="43" s="1"/>
  <c r="M53" i="43"/>
  <c r="L18" i="43"/>
  <c r="N18" i="43" s="1"/>
  <c r="E18" i="43" s="1"/>
  <c r="M26" i="43"/>
  <c r="L40" i="43"/>
  <c r="N40" i="43" s="1"/>
  <c r="E40" i="43" s="1"/>
  <c r="L41" i="43"/>
  <c r="N41" i="43" s="1"/>
  <c r="E41" i="43" s="1"/>
  <c r="L50" i="43"/>
  <c r="L25" i="43"/>
  <c r="N25" i="43" s="1"/>
  <c r="E25" i="43" s="1"/>
  <c r="L56" i="43"/>
  <c r="M41" i="43"/>
  <c r="L48" i="43"/>
  <c r="N48" i="43" s="1"/>
  <c r="E48" i="43" s="1"/>
  <c r="L57" i="43"/>
  <c r="N57" i="43" s="1"/>
  <c r="E57" i="43" s="1"/>
  <c r="M16" i="43"/>
  <c r="N16" i="43" s="1"/>
  <c r="E16" i="43" s="1"/>
  <c r="M59" i="43"/>
  <c r="M21" i="43"/>
  <c r="M47" i="43"/>
  <c r="M44" i="42"/>
  <c r="L52" i="42"/>
  <c r="I7" i="42"/>
  <c r="M10" i="42"/>
  <c r="I6" i="42"/>
  <c r="L43" i="42" s="1"/>
  <c r="L10" i="42"/>
  <c r="N10" i="42" s="1"/>
  <c r="L19" i="42"/>
  <c r="L17" i="42"/>
  <c r="L20" i="42"/>
  <c r="L18" i="42"/>
  <c r="L50" i="42"/>
  <c r="L48" i="42"/>
  <c r="L28" i="42"/>
  <c r="L51" i="42"/>
  <c r="M11" i="42"/>
  <c r="B6" i="41"/>
  <c r="B7" i="41"/>
  <c r="E10" i="41"/>
  <c r="G10" i="41"/>
  <c r="H10" i="41"/>
  <c r="I10" i="41"/>
  <c r="J10" i="41" s="1"/>
  <c r="K10" i="41"/>
  <c r="G11" i="41"/>
  <c r="H11" i="41"/>
  <c r="I11" i="41" s="1"/>
  <c r="J11" i="41"/>
  <c r="K11" i="41" s="1"/>
  <c r="G12" i="41"/>
  <c r="H12" i="41"/>
  <c r="I12" i="41"/>
  <c r="J12" i="41" s="1"/>
  <c r="K12" i="41" s="1"/>
  <c r="G13" i="41"/>
  <c r="H13" i="41"/>
  <c r="I13" i="41" s="1"/>
  <c r="J13" i="41" s="1"/>
  <c r="K13" i="41" s="1"/>
  <c r="G14" i="41"/>
  <c r="H14" i="41"/>
  <c r="I14" i="41"/>
  <c r="J14" i="41"/>
  <c r="K14" i="41" s="1"/>
  <c r="G15" i="41"/>
  <c r="H15" i="41"/>
  <c r="I15" i="41"/>
  <c r="J15" i="41"/>
  <c r="K15" i="41" s="1"/>
  <c r="G16" i="41"/>
  <c r="H16" i="41"/>
  <c r="I16" i="41"/>
  <c r="J16" i="41"/>
  <c r="K16" i="41"/>
  <c r="G17" i="41"/>
  <c r="H17" i="41"/>
  <c r="I17" i="41"/>
  <c r="J17" i="41"/>
  <c r="K17" i="41" s="1"/>
  <c r="G18" i="41"/>
  <c r="H18" i="41"/>
  <c r="I18" i="41"/>
  <c r="J18" i="41" s="1"/>
  <c r="K18" i="41" s="1"/>
  <c r="G19" i="41"/>
  <c r="H19" i="41"/>
  <c r="I19" i="41" s="1"/>
  <c r="J19" i="41"/>
  <c r="K19" i="41" s="1"/>
  <c r="G20" i="41"/>
  <c r="H20" i="41"/>
  <c r="I20" i="41"/>
  <c r="J20" i="41" s="1"/>
  <c r="K20" i="41" s="1"/>
  <c r="G21" i="41"/>
  <c r="H21" i="41"/>
  <c r="I21" i="41" s="1"/>
  <c r="J21" i="41" s="1"/>
  <c r="K21" i="41"/>
  <c r="G22" i="41"/>
  <c r="H22" i="41"/>
  <c r="I22" i="41"/>
  <c r="J22" i="41"/>
  <c r="K22" i="41"/>
  <c r="G23" i="41"/>
  <c r="H23" i="41"/>
  <c r="I23" i="41"/>
  <c r="J23" i="41"/>
  <c r="K23" i="41"/>
  <c r="G24" i="41"/>
  <c r="H24" i="41"/>
  <c r="I24" i="41"/>
  <c r="J24" i="41" s="1"/>
  <c r="K24" i="41" s="1"/>
  <c r="G25" i="41"/>
  <c r="H25" i="41"/>
  <c r="I25" i="41"/>
  <c r="J25" i="41" s="1"/>
  <c r="K25" i="41" s="1"/>
  <c r="G26" i="41"/>
  <c r="H26" i="41"/>
  <c r="I26" i="41"/>
  <c r="J26" i="41" s="1"/>
  <c r="K26" i="41"/>
  <c r="G27" i="41"/>
  <c r="H27" i="41"/>
  <c r="I27" i="41" s="1"/>
  <c r="J27" i="41"/>
  <c r="K27" i="41" s="1"/>
  <c r="G28" i="41"/>
  <c r="H28" i="41"/>
  <c r="I28" i="41"/>
  <c r="J28" i="41" s="1"/>
  <c r="K28" i="41" s="1"/>
  <c r="G29" i="41"/>
  <c r="H29" i="41"/>
  <c r="I29" i="41" s="1"/>
  <c r="J29" i="41" s="1"/>
  <c r="K29" i="41" s="1"/>
  <c r="G30" i="41"/>
  <c r="H30" i="41"/>
  <c r="I30" i="41"/>
  <c r="J30" i="41"/>
  <c r="K30" i="41" s="1"/>
  <c r="G31" i="41"/>
  <c r="H31" i="41"/>
  <c r="I31" i="41"/>
  <c r="J31" i="41"/>
  <c r="K31" i="41" s="1"/>
  <c r="G32" i="41"/>
  <c r="H32" i="41"/>
  <c r="I32" i="41"/>
  <c r="J32" i="41"/>
  <c r="K32" i="41"/>
  <c r="G33" i="41"/>
  <c r="H33" i="41"/>
  <c r="I33" i="41"/>
  <c r="J33" i="41"/>
  <c r="K33" i="41"/>
  <c r="G34" i="41"/>
  <c r="H34" i="41"/>
  <c r="I34" i="41" s="1"/>
  <c r="J34" i="41" s="1"/>
  <c r="K34" i="41" s="1"/>
  <c r="G35" i="41"/>
  <c r="H35" i="41"/>
  <c r="I35" i="41"/>
  <c r="J35" i="41" s="1"/>
  <c r="K35" i="41" s="1"/>
  <c r="G36" i="41"/>
  <c r="H36" i="41"/>
  <c r="I36" i="41" s="1"/>
  <c r="J36" i="41" s="1"/>
  <c r="K36" i="41" s="1"/>
  <c r="G37" i="41"/>
  <c r="H37" i="41"/>
  <c r="I37" i="41" s="1"/>
  <c r="J37" i="41" s="1"/>
  <c r="K37" i="41"/>
  <c r="G38" i="41"/>
  <c r="H38" i="41"/>
  <c r="I38" i="41"/>
  <c r="J38" i="41"/>
  <c r="K38" i="41" s="1"/>
  <c r="G39" i="41"/>
  <c r="H39" i="41"/>
  <c r="I39" i="41"/>
  <c r="J39" i="41" s="1"/>
  <c r="K39" i="41" s="1"/>
  <c r="G40" i="41"/>
  <c r="H40" i="41"/>
  <c r="I40" i="41"/>
  <c r="J40" i="41" s="1"/>
  <c r="K40" i="41" s="1"/>
  <c r="G41" i="41"/>
  <c r="H41" i="41"/>
  <c r="I41" i="41"/>
  <c r="J41" i="41"/>
  <c r="K41" i="41" s="1"/>
  <c r="G42" i="41"/>
  <c r="H42" i="41"/>
  <c r="I42" i="41"/>
  <c r="J42" i="41"/>
  <c r="K42" i="41"/>
  <c r="G43" i="41"/>
  <c r="H43" i="41"/>
  <c r="I43" i="41"/>
  <c r="J43" i="41"/>
  <c r="K43" i="41" s="1"/>
  <c r="G44" i="41"/>
  <c r="H44" i="41"/>
  <c r="I44" i="41"/>
  <c r="J44" i="41" s="1"/>
  <c r="K44" i="41" s="1"/>
  <c r="G45" i="41"/>
  <c r="H45" i="41"/>
  <c r="I45" i="41" s="1"/>
  <c r="J45" i="41" s="1"/>
  <c r="K45" i="41" s="1"/>
  <c r="G46" i="41"/>
  <c r="H46" i="41"/>
  <c r="I46" i="41"/>
  <c r="J46" i="41"/>
  <c r="K46" i="41"/>
  <c r="G47" i="41"/>
  <c r="H47" i="41"/>
  <c r="I47" i="41"/>
  <c r="J47" i="41"/>
  <c r="K47" i="41"/>
  <c r="G48" i="41"/>
  <c r="H48" i="41"/>
  <c r="I48" i="41" s="1"/>
  <c r="J48" i="41" s="1"/>
  <c r="K48" i="41" s="1"/>
  <c r="G49" i="41"/>
  <c r="H49" i="41"/>
  <c r="I49" i="41"/>
  <c r="J49" i="41" s="1"/>
  <c r="K49" i="41" s="1"/>
  <c r="G50" i="41"/>
  <c r="H50" i="41"/>
  <c r="I50" i="41" s="1"/>
  <c r="J50" i="41" s="1"/>
  <c r="K50" i="41" s="1"/>
  <c r="G51" i="41"/>
  <c r="H51" i="41"/>
  <c r="I51" i="41"/>
  <c r="J51" i="41" s="1"/>
  <c r="K51" i="41" s="1"/>
  <c r="G52" i="41"/>
  <c r="H52" i="41"/>
  <c r="I52" i="41"/>
  <c r="J52" i="41" s="1"/>
  <c r="K52" i="41" s="1"/>
  <c r="G53" i="41"/>
  <c r="H53" i="41"/>
  <c r="I53" i="41" s="1"/>
  <c r="J53" i="41" s="1"/>
  <c r="K53" i="41"/>
  <c r="G54" i="41"/>
  <c r="H54" i="41"/>
  <c r="I54" i="41"/>
  <c r="J54" i="41"/>
  <c r="K54" i="41"/>
  <c r="G55" i="41"/>
  <c r="H55" i="41"/>
  <c r="I55" i="41"/>
  <c r="J55" i="41"/>
  <c r="K55" i="41"/>
  <c r="G56" i="41"/>
  <c r="H56" i="41"/>
  <c r="I56" i="41"/>
  <c r="J56" i="41"/>
  <c r="K56" i="41"/>
  <c r="G57" i="41"/>
  <c r="H57" i="41"/>
  <c r="I57" i="41"/>
  <c r="J57" i="41"/>
  <c r="K57" i="41"/>
  <c r="G58" i="41"/>
  <c r="H58" i="41"/>
  <c r="I58" i="41"/>
  <c r="J58" i="41"/>
  <c r="K58" i="41"/>
  <c r="G59" i="41"/>
  <c r="H59" i="41"/>
  <c r="I59" i="41" s="1"/>
  <c r="J59" i="41" s="1"/>
  <c r="K59" i="41" s="1"/>
  <c r="G60" i="41"/>
  <c r="H60" i="41"/>
  <c r="I60" i="41"/>
  <c r="J60" i="41" s="1"/>
  <c r="K60" i="41" s="1"/>
  <c r="G61" i="41"/>
  <c r="H61" i="41"/>
  <c r="I61" i="41" s="1"/>
  <c r="J61" i="41"/>
  <c r="K61" i="41" s="1"/>
  <c r="G62" i="41"/>
  <c r="H62" i="41"/>
  <c r="I62" i="41"/>
  <c r="J62" i="41" s="1"/>
  <c r="K62" i="41" s="1"/>
  <c r="N50" i="43" l="1"/>
  <c r="E50" i="43" s="1"/>
  <c r="N37" i="43"/>
  <c r="E37" i="43" s="1"/>
  <c r="N59" i="43"/>
  <c r="E59" i="43" s="1"/>
  <c r="N15" i="43"/>
  <c r="E15" i="43" s="1"/>
  <c r="N46" i="43"/>
  <c r="E46" i="43" s="1"/>
  <c r="N36" i="43"/>
  <c r="E36" i="43" s="1"/>
  <c r="N47" i="43"/>
  <c r="E47" i="43" s="1"/>
  <c r="N43" i="43"/>
  <c r="E43" i="43" s="1"/>
  <c r="N27" i="43"/>
  <c r="E27" i="43" s="1"/>
  <c r="N21" i="43"/>
  <c r="E21" i="43" s="1"/>
  <c r="N29" i="43"/>
  <c r="E29" i="43" s="1"/>
  <c r="N51" i="43"/>
  <c r="E51" i="43" s="1"/>
  <c r="N19" i="43"/>
  <c r="E19" i="43" s="1"/>
  <c r="N14" i="43"/>
  <c r="E14" i="43" s="1"/>
  <c r="N23" i="43"/>
  <c r="E23" i="43" s="1"/>
  <c r="N53" i="43"/>
  <c r="E53" i="43" s="1"/>
  <c r="N34" i="43"/>
  <c r="E34" i="43" s="1"/>
  <c r="N56" i="43"/>
  <c r="E56" i="43" s="1"/>
  <c r="N13" i="43"/>
  <c r="E13" i="43" s="1"/>
  <c r="N31" i="43"/>
  <c r="E31" i="43" s="1"/>
  <c r="N61" i="43"/>
  <c r="E61" i="43" s="1"/>
  <c r="N33" i="43"/>
  <c r="E33" i="43" s="1"/>
  <c r="N17" i="42"/>
  <c r="E17" i="42" s="1"/>
  <c r="N28" i="42"/>
  <c r="E28" i="42" s="1"/>
  <c r="M21" i="42"/>
  <c r="M22" i="42"/>
  <c r="M30" i="42"/>
  <c r="M45" i="42"/>
  <c r="M52" i="42"/>
  <c r="M13" i="42"/>
  <c r="M14" i="42"/>
  <c r="M12" i="42"/>
  <c r="M20" i="42"/>
  <c r="N20" i="42" s="1"/>
  <c r="E20" i="42" s="1"/>
  <c r="M38" i="42"/>
  <c r="M28" i="42"/>
  <c r="M46" i="42"/>
  <c r="M62" i="42"/>
  <c r="M29" i="42"/>
  <c r="M37" i="42"/>
  <c r="M61" i="42"/>
  <c r="M32" i="42"/>
  <c r="M27" i="42"/>
  <c r="M25" i="42"/>
  <c r="M23" i="42"/>
  <c r="L25" i="42"/>
  <c r="L33" i="42"/>
  <c r="N33" i="42" s="1"/>
  <c r="E33" i="42" s="1"/>
  <c r="L16" i="42"/>
  <c r="N16" i="42" s="1"/>
  <c r="E16" i="42" s="1"/>
  <c r="M41" i="42"/>
  <c r="M54" i="42"/>
  <c r="L27" i="42"/>
  <c r="N27" i="42" s="1"/>
  <c r="E27" i="42" s="1"/>
  <c r="M18" i="42"/>
  <c r="N18" i="42" s="1"/>
  <c r="E18" i="42" s="1"/>
  <c r="L26" i="42"/>
  <c r="M59" i="42"/>
  <c r="M15" i="42"/>
  <c r="M39" i="42"/>
  <c r="M35" i="42"/>
  <c r="M26" i="42"/>
  <c r="M47" i="42"/>
  <c r="M55" i="42"/>
  <c r="M40" i="42"/>
  <c r="M36" i="42"/>
  <c r="N52" i="42"/>
  <c r="E52" i="42" s="1"/>
  <c r="N50" i="42"/>
  <c r="E50" i="42" s="1"/>
  <c r="N19" i="42"/>
  <c r="E19" i="42" s="1"/>
  <c r="L53" i="42"/>
  <c r="N53" i="42" s="1"/>
  <c r="E53" i="42" s="1"/>
  <c r="L54" i="42"/>
  <c r="L37" i="42"/>
  <c r="L15" i="42"/>
  <c r="L23" i="42"/>
  <c r="N23" i="42" s="1"/>
  <c r="E23" i="42" s="1"/>
  <c r="L21" i="42"/>
  <c r="L22" i="42"/>
  <c r="L30" i="42"/>
  <c r="N30" i="42" s="1"/>
  <c r="E30" i="42" s="1"/>
  <c r="L47" i="42"/>
  <c r="N47" i="42" s="1"/>
  <c r="E47" i="42" s="1"/>
  <c r="L46" i="42"/>
  <c r="N46" i="42" s="1"/>
  <c r="E46" i="42" s="1"/>
  <c r="L61" i="42"/>
  <c r="L60" i="42"/>
  <c r="L13" i="42"/>
  <c r="N13" i="42" s="1"/>
  <c r="E13" i="42" s="1"/>
  <c r="L14" i="42"/>
  <c r="N14" i="42" s="1"/>
  <c r="E14" i="42" s="1"/>
  <c r="L31" i="42"/>
  <c r="L29" i="42"/>
  <c r="N29" i="42" s="1"/>
  <c r="E29" i="42" s="1"/>
  <c r="L39" i="42"/>
  <c r="N39" i="42" s="1"/>
  <c r="E39" i="42" s="1"/>
  <c r="L38" i="42"/>
  <c r="L45" i="42"/>
  <c r="N45" i="42" s="1"/>
  <c r="E45" i="42" s="1"/>
  <c r="L62" i="42"/>
  <c r="N62" i="42" s="1"/>
  <c r="E62" i="42" s="1"/>
  <c r="L55" i="42"/>
  <c r="N55" i="42" s="1"/>
  <c r="E55" i="42" s="1"/>
  <c r="L59" i="42"/>
  <c r="N59" i="42" s="1"/>
  <c r="E59" i="42" s="1"/>
  <c r="M19" i="42"/>
  <c r="L32" i="42"/>
  <c r="N32" i="42" s="1"/>
  <c r="E32" i="42" s="1"/>
  <c r="L24" i="42"/>
  <c r="N24" i="42" s="1"/>
  <c r="E24" i="42" s="1"/>
  <c r="M34" i="42"/>
  <c r="L36" i="42"/>
  <c r="N36" i="42" s="1"/>
  <c r="E36" i="42" s="1"/>
  <c r="M50" i="42"/>
  <c r="M51" i="42"/>
  <c r="N51" i="42" s="1"/>
  <c r="E51" i="42" s="1"/>
  <c r="M58" i="42"/>
  <c r="M43" i="42"/>
  <c r="N43" i="42" s="1"/>
  <c r="E43" i="42" s="1"/>
  <c r="M60" i="42"/>
  <c r="L40" i="42"/>
  <c r="N40" i="42" s="1"/>
  <c r="E40" i="42" s="1"/>
  <c r="L35" i="42"/>
  <c r="M17" i="42"/>
  <c r="M16" i="42"/>
  <c r="M42" i="42"/>
  <c r="L56" i="42"/>
  <c r="N56" i="42" s="1"/>
  <c r="E56" i="42" s="1"/>
  <c r="L57" i="42"/>
  <c r="N57" i="42" s="1"/>
  <c r="E57" i="42" s="1"/>
  <c r="M31" i="42"/>
  <c r="L34" i="42"/>
  <c r="N34" i="42" s="1"/>
  <c r="E34" i="42" s="1"/>
  <c r="L41" i="42"/>
  <c r="M33" i="42"/>
  <c r="M49" i="42"/>
  <c r="M53" i="42"/>
  <c r="L42" i="42"/>
  <c r="N42" i="42" s="1"/>
  <c r="E42" i="42" s="1"/>
  <c r="L49" i="42"/>
  <c r="N49" i="42" s="1"/>
  <c r="E49" i="42" s="1"/>
  <c r="L44" i="42"/>
  <c r="N44" i="42" s="1"/>
  <c r="E44" i="42" s="1"/>
  <c r="L12" i="42"/>
  <c r="N12" i="42" s="1"/>
  <c r="E12" i="42" s="1"/>
  <c r="L11" i="42"/>
  <c r="N11" i="42" s="1"/>
  <c r="E11" i="42" s="1"/>
  <c r="L58" i="42"/>
  <c r="M56" i="42"/>
  <c r="M24" i="42"/>
  <c r="M48" i="42"/>
  <c r="N48" i="42" s="1"/>
  <c r="E48" i="42" s="1"/>
  <c r="M57" i="42"/>
  <c r="L49" i="41"/>
  <c r="L62" i="41"/>
  <c r="L37" i="41"/>
  <c r="L25" i="41"/>
  <c r="L35" i="41"/>
  <c r="I6" i="41"/>
  <c r="L10" i="41"/>
  <c r="L43" i="41"/>
  <c r="L50" i="41"/>
  <c r="I7" i="41"/>
  <c r="M61" i="41" s="1"/>
  <c r="L34" i="41"/>
  <c r="B6" i="40"/>
  <c r="B7" i="40"/>
  <c r="E10" i="40"/>
  <c r="G10" i="40"/>
  <c r="H10" i="40"/>
  <c r="I10" i="40"/>
  <c r="J10" i="40" s="1"/>
  <c r="K10" i="40" s="1"/>
  <c r="G11" i="40"/>
  <c r="H11" i="40"/>
  <c r="I11" i="40" s="1"/>
  <c r="J11" i="40" s="1"/>
  <c r="K11" i="40" s="1"/>
  <c r="G12" i="40"/>
  <c r="H12" i="40"/>
  <c r="I12" i="40" s="1"/>
  <c r="J12" i="40" s="1"/>
  <c r="K12" i="40" s="1"/>
  <c r="G13" i="40"/>
  <c r="H13" i="40"/>
  <c r="I13" i="40" s="1"/>
  <c r="J13" i="40" s="1"/>
  <c r="K13" i="40" s="1"/>
  <c r="G14" i="40"/>
  <c r="H14" i="40"/>
  <c r="I14" i="40"/>
  <c r="J14" i="40"/>
  <c r="K14" i="40"/>
  <c r="G15" i="40"/>
  <c r="H15" i="40"/>
  <c r="I15" i="40"/>
  <c r="J15" i="40"/>
  <c r="K15" i="40" s="1"/>
  <c r="G16" i="40"/>
  <c r="H16" i="40"/>
  <c r="I16" i="40"/>
  <c r="J16" i="40"/>
  <c r="K16" i="40"/>
  <c r="G17" i="40"/>
  <c r="H17" i="40"/>
  <c r="I17" i="40"/>
  <c r="J17" i="40" s="1"/>
  <c r="K17" i="40" s="1"/>
  <c r="G18" i="40"/>
  <c r="H18" i="40"/>
  <c r="I18" i="40"/>
  <c r="J18" i="40" s="1"/>
  <c r="K18" i="40" s="1"/>
  <c r="G19" i="40"/>
  <c r="H19" i="40"/>
  <c r="I19" i="40" s="1"/>
  <c r="J19" i="40" s="1"/>
  <c r="K19" i="40" s="1"/>
  <c r="G20" i="40"/>
  <c r="H20" i="40"/>
  <c r="I20" i="40" s="1"/>
  <c r="J20" i="40" s="1"/>
  <c r="K20" i="40" s="1"/>
  <c r="G21" i="40"/>
  <c r="H21" i="40"/>
  <c r="I21" i="40" s="1"/>
  <c r="J21" i="40" s="1"/>
  <c r="K21" i="40" s="1"/>
  <c r="G22" i="40"/>
  <c r="H22" i="40"/>
  <c r="I22" i="40"/>
  <c r="J22" i="40"/>
  <c r="K22" i="40"/>
  <c r="G23" i="40"/>
  <c r="H23" i="40"/>
  <c r="I23" i="40"/>
  <c r="J23" i="40"/>
  <c r="K23" i="40" s="1"/>
  <c r="G24" i="40"/>
  <c r="H24" i="40"/>
  <c r="I24" i="40"/>
  <c r="J24" i="40"/>
  <c r="K24" i="40"/>
  <c r="G25" i="40"/>
  <c r="H25" i="40"/>
  <c r="I25" i="40"/>
  <c r="J25" i="40" s="1"/>
  <c r="K25" i="40" s="1"/>
  <c r="G26" i="40"/>
  <c r="H26" i="40"/>
  <c r="I26" i="40"/>
  <c r="J26" i="40" s="1"/>
  <c r="K26" i="40" s="1"/>
  <c r="G27" i="40"/>
  <c r="H27" i="40"/>
  <c r="I27" i="40" s="1"/>
  <c r="J27" i="40" s="1"/>
  <c r="K27" i="40" s="1"/>
  <c r="G28" i="40"/>
  <c r="H28" i="40"/>
  <c r="I28" i="40" s="1"/>
  <c r="J28" i="40" s="1"/>
  <c r="K28" i="40" s="1"/>
  <c r="G29" i="40"/>
  <c r="H29" i="40"/>
  <c r="I29" i="40" s="1"/>
  <c r="J29" i="40" s="1"/>
  <c r="K29" i="40" s="1"/>
  <c r="G30" i="40"/>
  <c r="H30" i="40"/>
  <c r="I30" i="40"/>
  <c r="J30" i="40"/>
  <c r="K30" i="40"/>
  <c r="G31" i="40"/>
  <c r="H31" i="40"/>
  <c r="I31" i="40"/>
  <c r="J31" i="40"/>
  <c r="K31" i="40" s="1"/>
  <c r="G32" i="40"/>
  <c r="H32" i="40"/>
  <c r="I32" i="40"/>
  <c r="J32" i="40"/>
  <c r="K32" i="40"/>
  <c r="G33" i="40"/>
  <c r="H33" i="40"/>
  <c r="I33" i="40"/>
  <c r="J33" i="40" s="1"/>
  <c r="K33" i="40" s="1"/>
  <c r="G34" i="40"/>
  <c r="H34" i="40"/>
  <c r="I34" i="40"/>
  <c r="J34" i="40" s="1"/>
  <c r="K34" i="40" s="1"/>
  <c r="G35" i="40"/>
  <c r="H35" i="40"/>
  <c r="I35" i="40" s="1"/>
  <c r="J35" i="40" s="1"/>
  <c r="K35" i="40" s="1"/>
  <c r="G36" i="40"/>
  <c r="H36" i="40"/>
  <c r="I36" i="40" s="1"/>
  <c r="J36" i="40" s="1"/>
  <c r="K36" i="40" s="1"/>
  <c r="G37" i="40"/>
  <c r="H37" i="40"/>
  <c r="I37" i="40" s="1"/>
  <c r="J37" i="40" s="1"/>
  <c r="K37" i="40" s="1"/>
  <c r="G38" i="40"/>
  <c r="H38" i="40"/>
  <c r="I38" i="40"/>
  <c r="J38" i="40"/>
  <c r="K38" i="40"/>
  <c r="G39" i="40"/>
  <c r="H39" i="40"/>
  <c r="I39" i="40"/>
  <c r="J39" i="40" s="1"/>
  <c r="K39" i="40" s="1"/>
  <c r="G40" i="40"/>
  <c r="H40" i="40"/>
  <c r="I40" i="40"/>
  <c r="J40" i="40"/>
  <c r="K40" i="40"/>
  <c r="G41" i="40"/>
  <c r="H41" i="40"/>
  <c r="I41" i="40" s="1"/>
  <c r="J41" i="40" s="1"/>
  <c r="K41" i="40" s="1"/>
  <c r="G42" i="40"/>
  <c r="H42" i="40"/>
  <c r="I42" i="40"/>
  <c r="J42" i="40" s="1"/>
  <c r="K42" i="40" s="1"/>
  <c r="G43" i="40"/>
  <c r="H43" i="40"/>
  <c r="I43" i="40" s="1"/>
  <c r="J43" i="40" s="1"/>
  <c r="K43" i="40" s="1"/>
  <c r="G44" i="40"/>
  <c r="H44" i="40"/>
  <c r="I44" i="40" s="1"/>
  <c r="J44" i="40" s="1"/>
  <c r="K44" i="40" s="1"/>
  <c r="G45" i="40"/>
  <c r="H45" i="40"/>
  <c r="I45" i="40" s="1"/>
  <c r="J45" i="40" s="1"/>
  <c r="K45" i="40"/>
  <c r="G46" i="40"/>
  <c r="H46" i="40"/>
  <c r="I46" i="40"/>
  <c r="J46" i="40"/>
  <c r="K46" i="40"/>
  <c r="G47" i="40"/>
  <c r="H47" i="40"/>
  <c r="I47" i="40"/>
  <c r="J47" i="40"/>
  <c r="K47" i="40"/>
  <c r="G48" i="40"/>
  <c r="H48" i="40"/>
  <c r="I48" i="40" s="1"/>
  <c r="J48" i="40" s="1"/>
  <c r="K48" i="40" s="1"/>
  <c r="G49" i="40"/>
  <c r="H49" i="40"/>
  <c r="I49" i="40"/>
  <c r="J49" i="40" s="1"/>
  <c r="K49" i="40" s="1"/>
  <c r="G50" i="40"/>
  <c r="H50" i="40"/>
  <c r="I50" i="40"/>
  <c r="J50" i="40" s="1"/>
  <c r="K50" i="40" s="1"/>
  <c r="G51" i="40"/>
  <c r="H51" i="40"/>
  <c r="I51" i="40" s="1"/>
  <c r="J51" i="40" s="1"/>
  <c r="K51" i="40" s="1"/>
  <c r="G52" i="40"/>
  <c r="H52" i="40"/>
  <c r="I52" i="40" s="1"/>
  <c r="J52" i="40" s="1"/>
  <c r="K52" i="40" s="1"/>
  <c r="G53" i="40"/>
  <c r="H53" i="40"/>
  <c r="I53" i="40" s="1"/>
  <c r="J53" i="40" s="1"/>
  <c r="K53" i="40"/>
  <c r="G54" i="40"/>
  <c r="H54" i="40"/>
  <c r="I54" i="40"/>
  <c r="J54" i="40"/>
  <c r="K54" i="40"/>
  <c r="G55" i="40"/>
  <c r="H55" i="40"/>
  <c r="I55" i="40"/>
  <c r="J55" i="40" s="1"/>
  <c r="K55" i="40" s="1"/>
  <c r="G56" i="40"/>
  <c r="H56" i="40"/>
  <c r="I56" i="40"/>
  <c r="J56" i="40" s="1"/>
  <c r="K56" i="40" s="1"/>
  <c r="G57" i="40"/>
  <c r="H57" i="40"/>
  <c r="I57" i="40"/>
  <c r="J57" i="40"/>
  <c r="K57" i="40" s="1"/>
  <c r="G58" i="40"/>
  <c r="H58" i="40"/>
  <c r="I58" i="40" s="1"/>
  <c r="J58" i="40" s="1"/>
  <c r="K58" i="40" s="1"/>
  <c r="G59" i="40"/>
  <c r="H59" i="40"/>
  <c r="I59" i="40" s="1"/>
  <c r="J59" i="40" s="1"/>
  <c r="K59" i="40" s="1"/>
  <c r="G60" i="40"/>
  <c r="H60" i="40"/>
  <c r="I60" i="40" s="1"/>
  <c r="J60" i="40" s="1"/>
  <c r="K60" i="40" s="1"/>
  <c r="G61" i="40"/>
  <c r="H61" i="40"/>
  <c r="I61" i="40" s="1"/>
  <c r="J61" i="40" s="1"/>
  <c r="K61" i="40" s="1"/>
  <c r="G62" i="40"/>
  <c r="H62" i="40"/>
  <c r="I62" i="40"/>
  <c r="J62" i="40"/>
  <c r="K62" i="40" s="1"/>
  <c r="N21" i="42" l="1"/>
  <c r="E21" i="42" s="1"/>
  <c r="N60" i="42"/>
  <c r="E60" i="42" s="1"/>
  <c r="N15" i="42"/>
  <c r="E15" i="42" s="1"/>
  <c r="N25" i="42"/>
  <c r="E25" i="42" s="1"/>
  <c r="N22" i="42"/>
  <c r="E22" i="42" s="1"/>
  <c r="N58" i="42"/>
  <c r="E58" i="42" s="1"/>
  <c r="N61" i="42"/>
  <c r="E61" i="42" s="1"/>
  <c r="N37" i="42"/>
  <c r="E37" i="42" s="1"/>
  <c r="N26" i="42"/>
  <c r="E26" i="42" s="1"/>
  <c r="N31" i="42"/>
  <c r="E31" i="42" s="1"/>
  <c r="N41" i="42"/>
  <c r="E41" i="42" s="1"/>
  <c r="N35" i="42"/>
  <c r="E35" i="42" s="1"/>
  <c r="N38" i="42"/>
  <c r="E38" i="42" s="1"/>
  <c r="N54" i="42"/>
  <c r="E54" i="42" s="1"/>
  <c r="M55" i="41"/>
  <c r="M25" i="41"/>
  <c r="N10" i="41"/>
  <c r="M24" i="41"/>
  <c r="L16" i="41"/>
  <c r="N16" i="41" s="1"/>
  <c r="E16" i="41" s="1"/>
  <c r="L24" i="41"/>
  <c r="N24" i="41" s="1"/>
  <c r="E24" i="41" s="1"/>
  <c r="L32" i="41"/>
  <c r="L55" i="41"/>
  <c r="N55" i="41" s="1"/>
  <c r="E55" i="41" s="1"/>
  <c r="L56" i="41"/>
  <c r="L13" i="41"/>
  <c r="L15" i="41"/>
  <c r="L45" i="41"/>
  <c r="N45" i="41" s="1"/>
  <c r="E45" i="41" s="1"/>
  <c r="L44" i="41"/>
  <c r="N44" i="41" s="1"/>
  <c r="E44" i="41" s="1"/>
  <c r="L29" i="41"/>
  <c r="N29" i="41" s="1"/>
  <c r="E29" i="41" s="1"/>
  <c r="L31" i="41"/>
  <c r="L17" i="41"/>
  <c r="L48" i="41"/>
  <c r="L33" i="41"/>
  <c r="L39" i="41"/>
  <c r="L40" i="41"/>
  <c r="N40" i="41" s="1"/>
  <c r="E40" i="41" s="1"/>
  <c r="L21" i="41"/>
  <c r="L22" i="41"/>
  <c r="N22" i="41" s="1"/>
  <c r="E22" i="41" s="1"/>
  <c r="L23" i="41"/>
  <c r="L47" i="41"/>
  <c r="N47" i="41" s="1"/>
  <c r="E47" i="41" s="1"/>
  <c r="L20" i="41"/>
  <c r="L53" i="41"/>
  <c r="N53" i="41" s="1"/>
  <c r="E53" i="41" s="1"/>
  <c r="L52" i="41"/>
  <c r="L54" i="41"/>
  <c r="L57" i="41"/>
  <c r="N57" i="41" s="1"/>
  <c r="E57" i="41" s="1"/>
  <c r="M15" i="41"/>
  <c r="M42" i="41"/>
  <c r="L42" i="41"/>
  <c r="N42" i="41" s="1"/>
  <c r="E42" i="41" s="1"/>
  <c r="M36" i="41"/>
  <c r="M16" i="41"/>
  <c r="M59" i="41"/>
  <c r="L60" i="41"/>
  <c r="N60" i="41" s="1"/>
  <c r="E60" i="41" s="1"/>
  <c r="L58" i="41"/>
  <c r="N58" i="41" s="1"/>
  <c r="E58" i="41" s="1"/>
  <c r="L11" i="41"/>
  <c r="N11" i="41" s="1"/>
  <c r="E11" i="41" s="1"/>
  <c r="M23" i="41"/>
  <c r="L46" i="41"/>
  <c r="L28" i="41"/>
  <c r="M13" i="41"/>
  <c r="M62" i="41"/>
  <c r="N62" i="41" s="1"/>
  <c r="E62" i="41" s="1"/>
  <c r="M39" i="41"/>
  <c r="M54" i="41"/>
  <c r="M17" i="41"/>
  <c r="L26" i="41"/>
  <c r="L51" i="41"/>
  <c r="M50" i="41"/>
  <c r="M30" i="41"/>
  <c r="M35" i="41"/>
  <c r="N35" i="41" s="1"/>
  <c r="E35" i="41" s="1"/>
  <c r="L41" i="41"/>
  <c r="N41" i="41" s="1"/>
  <c r="E41" i="41" s="1"/>
  <c r="L14" i="41"/>
  <c r="N14" i="41" s="1"/>
  <c r="E14" i="41" s="1"/>
  <c r="M27" i="41"/>
  <c r="M53" i="41"/>
  <c r="M44" i="41"/>
  <c r="M20" i="41"/>
  <c r="M12" i="41"/>
  <c r="M28" i="41"/>
  <c r="M11" i="41"/>
  <c r="M46" i="41"/>
  <c r="M21" i="41"/>
  <c r="M22" i="41"/>
  <c r="M43" i="41"/>
  <c r="M47" i="41"/>
  <c r="N25" i="41"/>
  <c r="E25" i="41" s="1"/>
  <c r="M60" i="41"/>
  <c r="N50" i="41"/>
  <c r="E50" i="41" s="1"/>
  <c r="N37" i="41"/>
  <c r="E37" i="41" s="1"/>
  <c r="L38" i="41"/>
  <c r="N38" i="41" s="1"/>
  <c r="E38" i="41" s="1"/>
  <c r="L12" i="41"/>
  <c r="L59" i="41"/>
  <c r="L30" i="41"/>
  <c r="M32" i="41"/>
  <c r="M19" i="41"/>
  <c r="M52" i="41"/>
  <c r="M33" i="41"/>
  <c r="M26" i="41"/>
  <c r="M56" i="41"/>
  <c r="M37" i="41"/>
  <c r="L36" i="41"/>
  <c r="N36" i="41" s="1"/>
  <c r="E36" i="41" s="1"/>
  <c r="M49" i="41"/>
  <c r="M34" i="41"/>
  <c r="N34" i="41" s="1"/>
  <c r="E34" i="41" s="1"/>
  <c r="M29" i="41"/>
  <c r="N43" i="41"/>
  <c r="E43" i="41" s="1"/>
  <c r="N49" i="41"/>
  <c r="E49" i="41" s="1"/>
  <c r="M40" i="41"/>
  <c r="M57" i="41"/>
  <c r="M41" i="41"/>
  <c r="M14" i="41"/>
  <c r="L27" i="41"/>
  <c r="M18" i="41"/>
  <c r="L19" i="41"/>
  <c r="N19" i="41" s="1"/>
  <c r="E19" i="41" s="1"/>
  <c r="M10" i="41"/>
  <c r="M58" i="41"/>
  <c r="L18" i="41"/>
  <c r="L61" i="41"/>
  <c r="N61" i="41" s="1"/>
  <c r="E61" i="41" s="1"/>
  <c r="M48" i="41"/>
  <c r="M38" i="41"/>
  <c r="M31" i="41"/>
  <c r="M51" i="41"/>
  <c r="M45" i="41"/>
  <c r="M55" i="40"/>
  <c r="M39" i="40"/>
  <c r="L33" i="40"/>
  <c r="L27" i="40"/>
  <c r="L36" i="40"/>
  <c r="L34" i="40"/>
  <c r="I6" i="40"/>
  <c r="L20" i="40" s="1"/>
  <c r="L10" i="40"/>
  <c r="L57" i="40"/>
  <c r="L35" i="40"/>
  <c r="I7" i="40"/>
  <c r="M51" i="40" s="1"/>
  <c r="M10" i="40"/>
  <c r="L48" i="40"/>
  <c r="B6" i="39"/>
  <c r="B7" i="39"/>
  <c r="E10" i="39"/>
  <c r="G10" i="39"/>
  <c r="H10" i="39"/>
  <c r="I10" i="39"/>
  <c r="J10" i="39" s="1"/>
  <c r="K10" i="39" s="1"/>
  <c r="G11" i="39"/>
  <c r="H11" i="39"/>
  <c r="I11" i="39" s="1"/>
  <c r="J11" i="39" s="1"/>
  <c r="K11" i="39" s="1"/>
  <c r="G12" i="39"/>
  <c r="H12" i="39"/>
  <c r="I12" i="39" s="1"/>
  <c r="J12" i="39" s="1"/>
  <c r="K12" i="39" s="1"/>
  <c r="G13" i="39"/>
  <c r="H13" i="39"/>
  <c r="I13" i="39"/>
  <c r="J13" i="39"/>
  <c r="K13" i="39"/>
  <c r="G14" i="39"/>
  <c r="H14" i="39"/>
  <c r="I14" i="39"/>
  <c r="J14" i="39"/>
  <c r="K14" i="39"/>
  <c r="G15" i="39"/>
  <c r="H15" i="39"/>
  <c r="I15" i="39"/>
  <c r="J15" i="39"/>
  <c r="K15" i="39"/>
  <c r="G16" i="39"/>
  <c r="H16" i="39"/>
  <c r="I16" i="39"/>
  <c r="J16" i="39"/>
  <c r="K16" i="39"/>
  <c r="G17" i="39"/>
  <c r="H17" i="39"/>
  <c r="I17" i="39"/>
  <c r="J17" i="39" s="1"/>
  <c r="K17" i="39" s="1"/>
  <c r="G18" i="39"/>
  <c r="H18" i="39"/>
  <c r="I18" i="39"/>
  <c r="J18" i="39" s="1"/>
  <c r="K18" i="39" s="1"/>
  <c r="G19" i="39"/>
  <c r="H19" i="39"/>
  <c r="I19" i="39" s="1"/>
  <c r="J19" i="39" s="1"/>
  <c r="K19" i="39" s="1"/>
  <c r="G20" i="39"/>
  <c r="H20" i="39"/>
  <c r="I20" i="39" s="1"/>
  <c r="J20" i="39" s="1"/>
  <c r="K20" i="39"/>
  <c r="G21" i="39"/>
  <c r="H21" i="39"/>
  <c r="I21" i="39"/>
  <c r="J21" i="39"/>
  <c r="K21" i="39"/>
  <c r="G22" i="39"/>
  <c r="H22" i="39"/>
  <c r="I22" i="39"/>
  <c r="J22" i="39"/>
  <c r="K22" i="39"/>
  <c r="G23" i="39"/>
  <c r="H23" i="39"/>
  <c r="I23" i="39"/>
  <c r="J23" i="39"/>
  <c r="K23" i="39"/>
  <c r="G24" i="39"/>
  <c r="H24" i="39"/>
  <c r="I24" i="39"/>
  <c r="J24" i="39"/>
  <c r="K24" i="39"/>
  <c r="G25" i="39"/>
  <c r="H25" i="39"/>
  <c r="I25" i="39" s="1"/>
  <c r="J25" i="39" s="1"/>
  <c r="K25" i="39" s="1"/>
  <c r="G26" i="39"/>
  <c r="H26" i="39"/>
  <c r="I26" i="39"/>
  <c r="J26" i="39" s="1"/>
  <c r="K26" i="39" s="1"/>
  <c r="G27" i="39"/>
  <c r="H27" i="39"/>
  <c r="I27" i="39" s="1"/>
  <c r="J27" i="39" s="1"/>
  <c r="K27" i="39" s="1"/>
  <c r="G28" i="39"/>
  <c r="H28" i="39"/>
  <c r="I28" i="39" s="1"/>
  <c r="J28" i="39" s="1"/>
  <c r="K28" i="39"/>
  <c r="G29" i="39"/>
  <c r="H29" i="39"/>
  <c r="I29" i="39"/>
  <c r="J29" i="39"/>
  <c r="K29" i="39"/>
  <c r="G30" i="39"/>
  <c r="H30" i="39"/>
  <c r="I30" i="39"/>
  <c r="J30" i="39"/>
  <c r="K30" i="39"/>
  <c r="G31" i="39"/>
  <c r="H31" i="39"/>
  <c r="I31" i="39" s="1"/>
  <c r="J31" i="39" s="1"/>
  <c r="K31" i="39" s="1"/>
  <c r="G32" i="39"/>
  <c r="H32" i="39"/>
  <c r="I32" i="39"/>
  <c r="J32" i="39"/>
  <c r="K32" i="39" s="1"/>
  <c r="G33" i="39"/>
  <c r="H33" i="39"/>
  <c r="I33" i="39"/>
  <c r="J33" i="39"/>
  <c r="K33" i="39" s="1"/>
  <c r="G34" i="39"/>
  <c r="H34" i="39"/>
  <c r="I34" i="39"/>
  <c r="J34" i="39" s="1"/>
  <c r="K34" i="39" s="1"/>
  <c r="G35" i="39"/>
  <c r="H35" i="39"/>
  <c r="I35" i="39" s="1"/>
  <c r="J35" i="39" s="1"/>
  <c r="K35" i="39" s="1"/>
  <c r="G36" i="39"/>
  <c r="H36" i="39"/>
  <c r="I36" i="39" s="1"/>
  <c r="J36" i="39" s="1"/>
  <c r="K36" i="39"/>
  <c r="G37" i="39"/>
  <c r="H37" i="39"/>
  <c r="I37" i="39"/>
  <c r="J37" i="39"/>
  <c r="K37" i="39"/>
  <c r="G38" i="39"/>
  <c r="H38" i="39"/>
  <c r="I38" i="39"/>
  <c r="J38" i="39"/>
  <c r="K38" i="39"/>
  <c r="G39" i="39"/>
  <c r="H39" i="39"/>
  <c r="I39" i="39"/>
  <c r="J39" i="39"/>
  <c r="K39" i="39"/>
  <c r="G40" i="39"/>
  <c r="H40" i="39"/>
  <c r="I40" i="39"/>
  <c r="J40" i="39"/>
  <c r="K40" i="39"/>
  <c r="G41" i="39"/>
  <c r="H41" i="39"/>
  <c r="I41" i="39" s="1"/>
  <c r="J41" i="39" s="1"/>
  <c r="K41" i="39" s="1"/>
  <c r="G42" i="39"/>
  <c r="H42" i="39"/>
  <c r="I42" i="39"/>
  <c r="J42" i="39" s="1"/>
  <c r="K42" i="39" s="1"/>
  <c r="G43" i="39"/>
  <c r="H43" i="39"/>
  <c r="I43" i="39" s="1"/>
  <c r="J43" i="39" s="1"/>
  <c r="K43" i="39" s="1"/>
  <c r="G44" i="39"/>
  <c r="H44" i="39"/>
  <c r="I44" i="39" s="1"/>
  <c r="J44" i="39" s="1"/>
  <c r="K44" i="39"/>
  <c r="G45" i="39"/>
  <c r="H45" i="39"/>
  <c r="I45" i="39"/>
  <c r="J45" i="39"/>
  <c r="K45" i="39"/>
  <c r="G46" i="39"/>
  <c r="H46" i="39"/>
  <c r="I46" i="39"/>
  <c r="J46" i="39"/>
  <c r="K46" i="39"/>
  <c r="G47" i="39"/>
  <c r="H47" i="39"/>
  <c r="I47" i="39" s="1"/>
  <c r="J47" i="39" s="1"/>
  <c r="K47" i="39" s="1"/>
  <c r="G48" i="39"/>
  <c r="H48" i="39"/>
  <c r="I48" i="39"/>
  <c r="J48" i="39"/>
  <c r="K48" i="39" s="1"/>
  <c r="G49" i="39"/>
  <c r="H49" i="39"/>
  <c r="I49" i="39"/>
  <c r="J49" i="39"/>
  <c r="K49" i="39" s="1"/>
  <c r="G50" i="39"/>
  <c r="H50" i="39"/>
  <c r="I50" i="39"/>
  <c r="J50" i="39" s="1"/>
  <c r="K50" i="39" s="1"/>
  <c r="G51" i="39"/>
  <c r="H51" i="39"/>
  <c r="I51" i="39" s="1"/>
  <c r="J51" i="39" s="1"/>
  <c r="K51" i="39" s="1"/>
  <c r="G52" i="39"/>
  <c r="H52" i="39"/>
  <c r="I52" i="39" s="1"/>
  <c r="J52" i="39" s="1"/>
  <c r="K52" i="39"/>
  <c r="G53" i="39"/>
  <c r="H53" i="39"/>
  <c r="I53" i="39"/>
  <c r="J53" i="39"/>
  <c r="K53" i="39"/>
  <c r="G54" i="39"/>
  <c r="H54" i="39"/>
  <c r="I54" i="39"/>
  <c r="J54" i="39"/>
  <c r="K54" i="39"/>
  <c r="G55" i="39"/>
  <c r="H55" i="39"/>
  <c r="I55" i="39"/>
  <c r="J55" i="39"/>
  <c r="K55" i="39"/>
  <c r="G56" i="39"/>
  <c r="H56" i="39"/>
  <c r="I56" i="39"/>
  <c r="J56" i="39"/>
  <c r="K56" i="39"/>
  <c r="G57" i="39"/>
  <c r="H57" i="39"/>
  <c r="I57" i="39" s="1"/>
  <c r="J57" i="39" s="1"/>
  <c r="K57" i="39" s="1"/>
  <c r="G58" i="39"/>
  <c r="H58" i="39"/>
  <c r="I58" i="39"/>
  <c r="J58" i="39" s="1"/>
  <c r="K58" i="39" s="1"/>
  <c r="G59" i="39"/>
  <c r="H59" i="39"/>
  <c r="I59" i="39" s="1"/>
  <c r="J59" i="39" s="1"/>
  <c r="K59" i="39" s="1"/>
  <c r="G60" i="39"/>
  <c r="H60" i="39"/>
  <c r="I60" i="39" s="1"/>
  <c r="J60" i="39" s="1"/>
  <c r="K60" i="39"/>
  <c r="G61" i="39"/>
  <c r="H61" i="39"/>
  <c r="I61" i="39"/>
  <c r="J61" i="39"/>
  <c r="K61" i="39"/>
  <c r="G62" i="39"/>
  <c r="H62" i="39"/>
  <c r="I62" i="39"/>
  <c r="J62" i="39"/>
  <c r="K62" i="39"/>
  <c r="N27" i="41" l="1"/>
  <c r="E27" i="41" s="1"/>
  <c r="N39" i="41"/>
  <c r="E39" i="41" s="1"/>
  <c r="N13" i="41"/>
  <c r="E13" i="41" s="1"/>
  <c r="N18" i="41"/>
  <c r="E18" i="41" s="1"/>
  <c r="N30" i="41"/>
  <c r="E30" i="41" s="1"/>
  <c r="N28" i="41"/>
  <c r="E28" i="41" s="1"/>
  <c r="N20" i="41"/>
  <c r="E20" i="41" s="1"/>
  <c r="N48" i="41"/>
  <c r="E48" i="41" s="1"/>
  <c r="N56" i="41"/>
  <c r="E56" i="41" s="1"/>
  <c r="N21" i="41"/>
  <c r="E21" i="41" s="1"/>
  <c r="N52" i="41"/>
  <c r="E52" i="41" s="1"/>
  <c r="N33" i="41"/>
  <c r="E33" i="41" s="1"/>
  <c r="N51" i="41"/>
  <c r="E51" i="41" s="1"/>
  <c r="N17" i="41"/>
  <c r="E17" i="41" s="1"/>
  <c r="N54" i="41"/>
  <c r="E54" i="41" s="1"/>
  <c r="N15" i="41"/>
  <c r="E15" i="41" s="1"/>
  <c r="N59" i="41"/>
  <c r="E59" i="41" s="1"/>
  <c r="N46" i="41"/>
  <c r="E46" i="41" s="1"/>
  <c r="N12" i="41"/>
  <c r="E12" i="41" s="1"/>
  <c r="N26" i="41"/>
  <c r="E26" i="41" s="1"/>
  <c r="N23" i="41"/>
  <c r="E23" i="41" s="1"/>
  <c r="N31" i="41"/>
  <c r="E31" i="41" s="1"/>
  <c r="N32" i="41"/>
  <c r="E32" i="41" s="1"/>
  <c r="N20" i="40"/>
  <c r="E20" i="40" s="1"/>
  <c r="M24" i="40"/>
  <c r="L24" i="40"/>
  <c r="N24" i="40" s="1"/>
  <c r="E24" i="40" s="1"/>
  <c r="M18" i="40"/>
  <c r="M48" i="40"/>
  <c r="M27" i="40"/>
  <c r="L17" i="40"/>
  <c r="N17" i="40" s="1"/>
  <c r="E17" i="40" s="1"/>
  <c r="M32" i="40"/>
  <c r="L32" i="40"/>
  <c r="M34" i="40"/>
  <c r="M41" i="40"/>
  <c r="M44" i="40"/>
  <c r="N48" i="40"/>
  <c r="E48" i="40" s="1"/>
  <c r="N35" i="40"/>
  <c r="E35" i="40" s="1"/>
  <c r="N27" i="40"/>
  <c r="E27" i="40" s="1"/>
  <c r="M38" i="40"/>
  <c r="M43" i="40"/>
  <c r="M20" i="40"/>
  <c r="M28" i="40"/>
  <c r="M36" i="40"/>
  <c r="N36" i="40" s="1"/>
  <c r="E36" i="40" s="1"/>
  <c r="M53" i="40"/>
  <c r="M60" i="40"/>
  <c r="M54" i="40"/>
  <c r="M59" i="40"/>
  <c r="M13" i="40"/>
  <c r="M14" i="40"/>
  <c r="M21" i="40"/>
  <c r="M22" i="40"/>
  <c r="M29" i="40"/>
  <c r="M30" i="40"/>
  <c r="M12" i="40"/>
  <c r="M52" i="40"/>
  <c r="M40" i="40"/>
  <c r="L45" i="40"/>
  <c r="N45" i="40" s="1"/>
  <c r="E45" i="40" s="1"/>
  <c r="L46" i="40"/>
  <c r="N46" i="40" s="1"/>
  <c r="E46" i="40" s="1"/>
  <c r="L47" i="40"/>
  <c r="L15" i="40"/>
  <c r="N15" i="40" s="1"/>
  <c r="E15" i="40" s="1"/>
  <c r="L23" i="40"/>
  <c r="N23" i="40" s="1"/>
  <c r="E23" i="40" s="1"/>
  <c r="L31" i="40"/>
  <c r="N31" i="40" s="1"/>
  <c r="E31" i="40" s="1"/>
  <c r="L60" i="40"/>
  <c r="L53" i="40"/>
  <c r="L54" i="40"/>
  <c r="L13" i="40"/>
  <c r="N13" i="40" s="1"/>
  <c r="E13" i="40" s="1"/>
  <c r="L14" i="40"/>
  <c r="N14" i="40" s="1"/>
  <c r="E14" i="40" s="1"/>
  <c r="L21" i="40"/>
  <c r="N21" i="40" s="1"/>
  <c r="E21" i="40" s="1"/>
  <c r="L22" i="40"/>
  <c r="N22" i="40" s="1"/>
  <c r="E22" i="40" s="1"/>
  <c r="L29" i="40"/>
  <c r="N29" i="40" s="1"/>
  <c r="E29" i="40" s="1"/>
  <c r="L30" i="40"/>
  <c r="L39" i="40"/>
  <c r="N39" i="40" s="1"/>
  <c r="E39" i="40" s="1"/>
  <c r="L61" i="40"/>
  <c r="L62" i="40"/>
  <c r="L37" i="40"/>
  <c r="N37" i="40" s="1"/>
  <c r="E37" i="40" s="1"/>
  <c r="L38" i="40"/>
  <c r="L55" i="40"/>
  <c r="N55" i="40" s="1"/>
  <c r="E55" i="40" s="1"/>
  <c r="L52" i="40"/>
  <c r="N52" i="40" s="1"/>
  <c r="E52" i="40" s="1"/>
  <c r="L40" i="40"/>
  <c r="N40" i="40" s="1"/>
  <c r="E40" i="40" s="1"/>
  <c r="M42" i="40"/>
  <c r="M58" i="40"/>
  <c r="M17" i="40"/>
  <c r="M11" i="40"/>
  <c r="L49" i="40"/>
  <c r="N49" i="40" s="1"/>
  <c r="E49" i="40" s="1"/>
  <c r="M57" i="40"/>
  <c r="N57" i="40" s="1"/>
  <c r="E57" i="40" s="1"/>
  <c r="L16" i="40"/>
  <c r="N16" i="40" s="1"/>
  <c r="E16" i="40" s="1"/>
  <c r="L12" i="40"/>
  <c r="L59" i="40"/>
  <c r="M31" i="40"/>
  <c r="L44" i="40"/>
  <c r="N44" i="40" s="1"/>
  <c r="E44" i="40" s="1"/>
  <c r="M23" i="40"/>
  <c r="M19" i="40"/>
  <c r="M16" i="40"/>
  <c r="L18" i="40"/>
  <c r="N18" i="40" s="1"/>
  <c r="E18" i="40" s="1"/>
  <c r="M33" i="40"/>
  <c r="M25" i="40"/>
  <c r="M35" i="40"/>
  <c r="L25" i="40"/>
  <c r="N25" i="40" s="1"/>
  <c r="E25" i="40" s="1"/>
  <c r="M47" i="40"/>
  <c r="L43" i="40"/>
  <c r="N43" i="40" s="1"/>
  <c r="E43" i="40" s="1"/>
  <c r="L26" i="40"/>
  <c r="N26" i="40" s="1"/>
  <c r="E26" i="40" s="1"/>
  <c r="L56" i="40"/>
  <c r="N56" i="40" s="1"/>
  <c r="E56" i="40" s="1"/>
  <c r="M46" i="40"/>
  <c r="M45" i="40"/>
  <c r="M56" i="40"/>
  <c r="N34" i="40"/>
  <c r="E34" i="40" s="1"/>
  <c r="M50" i="40"/>
  <c r="N10" i="40"/>
  <c r="N33" i="40"/>
  <c r="E33" i="40" s="1"/>
  <c r="M49" i="40"/>
  <c r="M15" i="40"/>
  <c r="L42" i="40"/>
  <c r="N42" i="40" s="1"/>
  <c r="E42" i="40" s="1"/>
  <c r="M26" i="40"/>
  <c r="L58" i="40"/>
  <c r="N58" i="40" s="1"/>
  <c r="E58" i="40" s="1"/>
  <c r="L41" i="40"/>
  <c r="N41" i="40" s="1"/>
  <c r="E41" i="40" s="1"/>
  <c r="L51" i="40"/>
  <c r="N51" i="40" s="1"/>
  <c r="E51" i="40" s="1"/>
  <c r="L11" i="40"/>
  <c r="N11" i="40" s="1"/>
  <c r="E11" i="40" s="1"/>
  <c r="L50" i="40"/>
  <c r="L28" i="40"/>
  <c r="L19" i="40"/>
  <c r="M37" i="40"/>
  <c r="M61" i="40"/>
  <c r="M62" i="40"/>
  <c r="M54" i="39"/>
  <c r="M22" i="39"/>
  <c r="M17" i="39"/>
  <c r="I7" i="39"/>
  <c r="M35" i="39" s="1"/>
  <c r="L58" i="39"/>
  <c r="L49" i="39"/>
  <c r="L33" i="39"/>
  <c r="M55" i="39"/>
  <c r="L42" i="39"/>
  <c r="M24" i="39"/>
  <c r="I6" i="39"/>
  <c r="L50" i="39"/>
  <c r="L40" i="39"/>
  <c r="L34" i="39"/>
  <c r="B6" i="38"/>
  <c r="B7" i="38"/>
  <c r="E10" i="38"/>
  <c r="G10" i="38"/>
  <c r="H10" i="38"/>
  <c r="I10" i="38"/>
  <c r="J10" i="38" s="1"/>
  <c r="K10" i="38" s="1"/>
  <c r="G11" i="38"/>
  <c r="H11" i="38"/>
  <c r="I11" i="38" s="1"/>
  <c r="J11" i="38" s="1"/>
  <c r="K11" i="38" s="1"/>
  <c r="G12" i="38"/>
  <c r="H12" i="38"/>
  <c r="I12" i="38" s="1"/>
  <c r="J12" i="38" s="1"/>
  <c r="K12" i="38" s="1"/>
  <c r="G13" i="38"/>
  <c r="H13" i="38"/>
  <c r="I13" i="38"/>
  <c r="J13" i="38"/>
  <c r="K13" i="38"/>
  <c r="G14" i="38"/>
  <c r="H14" i="38"/>
  <c r="I14" i="38"/>
  <c r="J14" i="38"/>
  <c r="K14" i="38"/>
  <c r="G15" i="38"/>
  <c r="H15" i="38"/>
  <c r="I15" i="38"/>
  <c r="J15" i="38"/>
  <c r="K15" i="38"/>
  <c r="G16" i="38"/>
  <c r="H16" i="38"/>
  <c r="I16" i="38"/>
  <c r="J16" i="38" s="1"/>
  <c r="K16" i="38" s="1"/>
  <c r="G17" i="38"/>
  <c r="H17" i="38"/>
  <c r="I17" i="38"/>
  <c r="J17" i="38"/>
  <c r="K17" i="38" s="1"/>
  <c r="G18" i="38"/>
  <c r="H18" i="38"/>
  <c r="I18" i="38" s="1"/>
  <c r="J18" i="38" s="1"/>
  <c r="K18" i="38" s="1"/>
  <c r="G19" i="38"/>
  <c r="H19" i="38"/>
  <c r="I19" i="38" s="1"/>
  <c r="J19" i="38" s="1"/>
  <c r="K19" i="38" s="1"/>
  <c r="G20" i="38"/>
  <c r="H20" i="38"/>
  <c r="I20" i="38" s="1"/>
  <c r="J20" i="38" s="1"/>
  <c r="K20" i="38" s="1"/>
  <c r="G21" i="38"/>
  <c r="H21" i="38"/>
  <c r="I21" i="38"/>
  <c r="J21" i="38"/>
  <c r="K21" i="38"/>
  <c r="G22" i="38"/>
  <c r="H22" i="38"/>
  <c r="I22" i="38"/>
  <c r="J22" i="38"/>
  <c r="K22" i="38"/>
  <c r="G23" i="38"/>
  <c r="H23" i="38"/>
  <c r="I23" i="38"/>
  <c r="J23" i="38" s="1"/>
  <c r="K23" i="38" s="1"/>
  <c r="G24" i="38"/>
  <c r="H24" i="38"/>
  <c r="I24" i="38"/>
  <c r="J24" i="38"/>
  <c r="K24" i="38" s="1"/>
  <c r="G25" i="38"/>
  <c r="H25" i="38"/>
  <c r="I25" i="38"/>
  <c r="J25" i="38"/>
  <c r="K25" i="38" s="1"/>
  <c r="G26" i="38"/>
  <c r="H26" i="38"/>
  <c r="I26" i="38" s="1"/>
  <c r="J26" i="38" s="1"/>
  <c r="K26" i="38" s="1"/>
  <c r="G27" i="38"/>
  <c r="H27" i="38"/>
  <c r="I27" i="38" s="1"/>
  <c r="J27" i="38" s="1"/>
  <c r="K27" i="38" s="1"/>
  <c r="G28" i="38"/>
  <c r="H28" i="38"/>
  <c r="I28" i="38"/>
  <c r="J28" i="38"/>
  <c r="K28" i="38"/>
  <c r="G29" i="38"/>
  <c r="H29" i="38"/>
  <c r="I29" i="38"/>
  <c r="J29" i="38"/>
  <c r="K29" i="38"/>
  <c r="G30" i="38"/>
  <c r="H30" i="38"/>
  <c r="I30" i="38"/>
  <c r="J30" i="38"/>
  <c r="K30" i="38"/>
  <c r="G31" i="38"/>
  <c r="H31" i="38"/>
  <c r="I31" i="38"/>
  <c r="J31" i="38"/>
  <c r="K31" i="38"/>
  <c r="G32" i="38"/>
  <c r="H32" i="38"/>
  <c r="I32" i="38" s="1"/>
  <c r="J32" i="38" s="1"/>
  <c r="K32" i="38" s="1"/>
  <c r="G33" i="38"/>
  <c r="H33" i="38"/>
  <c r="I33" i="38"/>
  <c r="J33" i="38"/>
  <c r="K33" i="38" s="1"/>
  <c r="G34" i="38"/>
  <c r="H34" i="38"/>
  <c r="I34" i="38"/>
  <c r="J34" i="38" s="1"/>
  <c r="K34" i="38" s="1"/>
  <c r="G35" i="38"/>
  <c r="H35" i="38"/>
  <c r="I35" i="38" s="1"/>
  <c r="J35" i="38" s="1"/>
  <c r="K35" i="38" s="1"/>
  <c r="G36" i="38"/>
  <c r="H36" i="38"/>
  <c r="I36" i="38"/>
  <c r="J36" i="38"/>
  <c r="K36" i="38"/>
  <c r="G37" i="38"/>
  <c r="H37" i="38"/>
  <c r="I37" i="38"/>
  <c r="J37" i="38"/>
  <c r="K37" i="38"/>
  <c r="G38" i="38"/>
  <c r="H38" i="38"/>
  <c r="I38" i="38"/>
  <c r="J38" i="38"/>
  <c r="K38" i="38"/>
  <c r="G39" i="38"/>
  <c r="H39" i="38"/>
  <c r="I39" i="38"/>
  <c r="J39" i="38"/>
  <c r="K39" i="38"/>
  <c r="G40" i="38"/>
  <c r="H40" i="38"/>
  <c r="I40" i="38"/>
  <c r="J40" i="38"/>
  <c r="K40" i="38"/>
  <c r="G41" i="38"/>
  <c r="H41" i="38"/>
  <c r="I41" i="38"/>
  <c r="J41" i="38" s="1"/>
  <c r="K41" i="38" s="1"/>
  <c r="G42" i="38"/>
  <c r="H42" i="38"/>
  <c r="I42" i="38"/>
  <c r="J42" i="38" s="1"/>
  <c r="K42" i="38" s="1"/>
  <c r="G43" i="38"/>
  <c r="H43" i="38"/>
  <c r="I43" i="38" s="1"/>
  <c r="J43" i="38" s="1"/>
  <c r="K43" i="38" s="1"/>
  <c r="G44" i="38"/>
  <c r="H44" i="38"/>
  <c r="I44" i="38"/>
  <c r="J44" i="38"/>
  <c r="K44" i="38"/>
  <c r="G45" i="38"/>
  <c r="H45" i="38"/>
  <c r="I45" i="38"/>
  <c r="J45" i="38"/>
  <c r="K45" i="38"/>
  <c r="G46" i="38"/>
  <c r="H46" i="38"/>
  <c r="I46" i="38"/>
  <c r="J46" i="38"/>
  <c r="K46" i="38" s="1"/>
  <c r="G47" i="38"/>
  <c r="H47" i="38"/>
  <c r="I47" i="38"/>
  <c r="J47" i="38"/>
  <c r="K47" i="38" s="1"/>
  <c r="G48" i="38"/>
  <c r="H48" i="38"/>
  <c r="I48" i="38"/>
  <c r="J48" i="38"/>
  <c r="K48" i="38"/>
  <c r="G49" i="38"/>
  <c r="H49" i="38"/>
  <c r="I49" i="38" s="1"/>
  <c r="J49" i="38" s="1"/>
  <c r="K49" i="38" s="1"/>
  <c r="G50" i="38"/>
  <c r="H50" i="38"/>
  <c r="I50" i="38"/>
  <c r="J50" i="38" s="1"/>
  <c r="K50" i="38" s="1"/>
  <c r="G51" i="38"/>
  <c r="H51" i="38"/>
  <c r="I51" i="38" s="1"/>
  <c r="J51" i="38" s="1"/>
  <c r="K51" i="38" s="1"/>
  <c r="G52" i="38"/>
  <c r="H52" i="38"/>
  <c r="I52" i="38"/>
  <c r="J52" i="38"/>
  <c r="K52" i="38"/>
  <c r="G53" i="38"/>
  <c r="H53" i="38"/>
  <c r="I53" i="38"/>
  <c r="J53" i="38"/>
  <c r="K53" i="38"/>
  <c r="G54" i="38"/>
  <c r="H54" i="38"/>
  <c r="I54" i="38"/>
  <c r="J54" i="38"/>
  <c r="K54" i="38"/>
  <c r="G55" i="38"/>
  <c r="H55" i="38"/>
  <c r="I55" i="38"/>
  <c r="J55" i="38" s="1"/>
  <c r="K55" i="38" s="1"/>
  <c r="G56" i="38"/>
  <c r="H56" i="38"/>
  <c r="I56" i="38"/>
  <c r="J56" i="38"/>
  <c r="K56" i="38" s="1"/>
  <c r="G57" i="38"/>
  <c r="H57" i="38"/>
  <c r="I57" i="38"/>
  <c r="J57" i="38"/>
  <c r="K57" i="38" s="1"/>
  <c r="G58" i="38"/>
  <c r="H58" i="38"/>
  <c r="I58" i="38" s="1"/>
  <c r="J58" i="38" s="1"/>
  <c r="K58" i="38" s="1"/>
  <c r="G59" i="38"/>
  <c r="H59" i="38"/>
  <c r="I59" i="38" s="1"/>
  <c r="J59" i="38" s="1"/>
  <c r="K59" i="38" s="1"/>
  <c r="G60" i="38"/>
  <c r="H60" i="38"/>
  <c r="I60" i="38"/>
  <c r="J60" i="38"/>
  <c r="K60" i="38"/>
  <c r="G61" i="38"/>
  <c r="H61" i="38"/>
  <c r="I61" i="38"/>
  <c r="J61" i="38"/>
  <c r="K61" i="38"/>
  <c r="G62" i="38"/>
  <c r="H62" i="38"/>
  <c r="I62" i="38"/>
  <c r="J62" i="38"/>
  <c r="K62" i="38"/>
  <c r="N38" i="40" l="1"/>
  <c r="E38" i="40" s="1"/>
  <c r="N62" i="40"/>
  <c r="E62" i="40" s="1"/>
  <c r="N19" i="40"/>
  <c r="E19" i="40" s="1"/>
  <c r="N61" i="40"/>
  <c r="E61" i="40" s="1"/>
  <c r="N54" i="40"/>
  <c r="E54" i="40" s="1"/>
  <c r="N28" i="40"/>
  <c r="E28" i="40" s="1"/>
  <c r="N59" i="40"/>
  <c r="E59" i="40" s="1"/>
  <c r="N53" i="40"/>
  <c r="E53" i="40" s="1"/>
  <c r="N47" i="40"/>
  <c r="E47" i="40" s="1"/>
  <c r="N50" i="40"/>
  <c r="E50" i="40" s="1"/>
  <c r="N12" i="40"/>
  <c r="E12" i="40" s="1"/>
  <c r="N30" i="40"/>
  <c r="E30" i="40" s="1"/>
  <c r="N60" i="40"/>
  <c r="E60" i="40" s="1"/>
  <c r="N32" i="40"/>
  <c r="E32" i="40" s="1"/>
  <c r="M21" i="39"/>
  <c r="N42" i="39"/>
  <c r="E42" i="39" s="1"/>
  <c r="N33" i="39"/>
  <c r="E33" i="39" s="1"/>
  <c r="M20" i="39"/>
  <c r="M13" i="39"/>
  <c r="M56" i="39"/>
  <c r="L13" i="39"/>
  <c r="L14" i="39"/>
  <c r="L21" i="39"/>
  <c r="N21" i="39" s="1"/>
  <c r="E21" i="39" s="1"/>
  <c r="L22" i="39"/>
  <c r="N22" i="39" s="1"/>
  <c r="E22" i="39" s="1"/>
  <c r="L37" i="39"/>
  <c r="N37" i="39" s="1"/>
  <c r="E37" i="39" s="1"/>
  <c r="L38" i="39"/>
  <c r="N38" i="39" s="1"/>
  <c r="E38" i="39" s="1"/>
  <c r="L53" i="39"/>
  <c r="N53" i="39" s="1"/>
  <c r="E53" i="39" s="1"/>
  <c r="L54" i="39"/>
  <c r="N54" i="39" s="1"/>
  <c r="E54" i="39" s="1"/>
  <c r="L44" i="39"/>
  <c r="L46" i="39"/>
  <c r="N46" i="39" s="1"/>
  <c r="E46" i="39" s="1"/>
  <c r="L15" i="39"/>
  <c r="L20" i="39"/>
  <c r="L23" i="39"/>
  <c r="L39" i="39"/>
  <c r="N39" i="39" s="1"/>
  <c r="E39" i="39" s="1"/>
  <c r="L55" i="39"/>
  <c r="N55" i="39" s="1"/>
  <c r="E55" i="39" s="1"/>
  <c r="L28" i="39"/>
  <c r="L31" i="39"/>
  <c r="L47" i="39"/>
  <c r="L60" i="39"/>
  <c r="N60" i="39" s="1"/>
  <c r="E60" i="39" s="1"/>
  <c r="L27" i="39"/>
  <c r="N27" i="39" s="1"/>
  <c r="E27" i="39" s="1"/>
  <c r="L29" i="39"/>
  <c r="N29" i="39" s="1"/>
  <c r="E29" i="39" s="1"/>
  <c r="L30" i="39"/>
  <c r="L43" i="39"/>
  <c r="L45" i="39"/>
  <c r="L59" i="39"/>
  <c r="L61" i="39"/>
  <c r="L62" i="39"/>
  <c r="L12" i="39"/>
  <c r="N12" i="39" s="1"/>
  <c r="E12" i="39" s="1"/>
  <c r="L36" i="39"/>
  <c r="L52" i="39"/>
  <c r="N52" i="39" s="1"/>
  <c r="E52" i="39" s="1"/>
  <c r="M23" i="39"/>
  <c r="M40" i="39"/>
  <c r="N40" i="39" s="1"/>
  <c r="E40" i="39" s="1"/>
  <c r="L57" i="39"/>
  <c r="M51" i="39"/>
  <c r="M47" i="39"/>
  <c r="M50" i="39"/>
  <c r="N50" i="39" s="1"/>
  <c r="E50" i="39" s="1"/>
  <c r="M30" i="39"/>
  <c r="M43" i="39"/>
  <c r="M45" i="39"/>
  <c r="M46" i="39"/>
  <c r="M61" i="39"/>
  <c r="M42" i="39"/>
  <c r="M58" i="39"/>
  <c r="N58" i="39" s="1"/>
  <c r="E58" i="39" s="1"/>
  <c r="M19" i="39"/>
  <c r="M11" i="39"/>
  <c r="M34" i="39"/>
  <c r="N34" i="39" s="1"/>
  <c r="E34" i="39" s="1"/>
  <c r="M28" i="39"/>
  <c r="M44" i="39"/>
  <c r="M60" i="39"/>
  <c r="M27" i="39"/>
  <c r="M29" i="39"/>
  <c r="M59" i="39"/>
  <c r="M62" i="39"/>
  <c r="M26" i="39"/>
  <c r="M31" i="39"/>
  <c r="M10" i="39"/>
  <c r="M41" i="39"/>
  <c r="M36" i="39"/>
  <c r="M25" i="39"/>
  <c r="L56" i="39"/>
  <c r="L17" i="39"/>
  <c r="N17" i="39" s="1"/>
  <c r="E17" i="39" s="1"/>
  <c r="M16" i="39"/>
  <c r="M33" i="39"/>
  <c r="M48" i="39"/>
  <c r="M57" i="39"/>
  <c r="M32" i="39"/>
  <c r="L18" i="39"/>
  <c r="M49" i="39"/>
  <c r="N49" i="39" s="1"/>
  <c r="E49" i="39" s="1"/>
  <c r="L26" i="39"/>
  <c r="N26" i="39" s="1"/>
  <c r="E26" i="39" s="1"/>
  <c r="L25" i="39"/>
  <c r="L51" i="39"/>
  <c r="N51" i="39" s="1"/>
  <c r="E51" i="39" s="1"/>
  <c r="M14" i="39"/>
  <c r="L35" i="39"/>
  <c r="N35" i="39" s="1"/>
  <c r="E35" i="39" s="1"/>
  <c r="L11" i="39"/>
  <c r="L10" i="39"/>
  <c r="N10" i="39" s="1"/>
  <c r="M15" i="39"/>
  <c r="L32" i="39"/>
  <c r="N32" i="39" s="1"/>
  <c r="E32" i="39" s="1"/>
  <c r="M39" i="39"/>
  <c r="M12" i="39"/>
  <c r="M38" i="39"/>
  <c r="L16" i="39"/>
  <c r="N16" i="39" s="1"/>
  <c r="E16" i="39" s="1"/>
  <c r="L24" i="39"/>
  <c r="N24" i="39" s="1"/>
  <c r="E24" i="39" s="1"/>
  <c r="M18" i="39"/>
  <c r="L41" i="39"/>
  <c r="N41" i="39" s="1"/>
  <c r="E41" i="39" s="1"/>
  <c r="L48" i="39"/>
  <c r="N48" i="39" s="1"/>
  <c r="E48" i="39" s="1"/>
  <c r="L19" i="39"/>
  <c r="M53" i="39"/>
  <c r="M52" i="39"/>
  <c r="M37" i="39"/>
  <c r="M32" i="38"/>
  <c r="M16" i="38"/>
  <c r="M23" i="38"/>
  <c r="M18" i="38"/>
  <c r="M38" i="38"/>
  <c r="M26" i="38"/>
  <c r="M56" i="38"/>
  <c r="M41" i="38"/>
  <c r="M48" i="38"/>
  <c r="M39" i="38"/>
  <c r="I7" i="38"/>
  <c r="M43" i="38" s="1"/>
  <c r="M57" i="38"/>
  <c r="M40" i="38"/>
  <c r="M25" i="38"/>
  <c r="M17" i="38"/>
  <c r="M42" i="38"/>
  <c r="M15" i="38"/>
  <c r="I6" i="38"/>
  <c r="L44" i="38" s="1"/>
  <c r="M11" i="38"/>
  <c r="B6" i="37"/>
  <c r="B7" i="37"/>
  <c r="E10" i="37"/>
  <c r="G10" i="37"/>
  <c r="H10" i="37"/>
  <c r="I10" i="37"/>
  <c r="J10" i="37" s="1"/>
  <c r="K10" i="37" s="1"/>
  <c r="G11" i="37"/>
  <c r="H11" i="37"/>
  <c r="I11" i="37" s="1"/>
  <c r="J11" i="37" s="1"/>
  <c r="K11" i="37" s="1"/>
  <c r="G12" i="37"/>
  <c r="H12" i="37"/>
  <c r="I12" i="37" s="1"/>
  <c r="J12" i="37" s="1"/>
  <c r="K12" i="37" s="1"/>
  <c r="G13" i="37"/>
  <c r="H13" i="37"/>
  <c r="I13" i="37"/>
  <c r="J13" i="37"/>
  <c r="K13" i="37"/>
  <c r="G14" i="37"/>
  <c r="H14" i="37"/>
  <c r="I14" i="37"/>
  <c r="J14" i="37"/>
  <c r="K14" i="37"/>
  <c r="G15" i="37"/>
  <c r="H15" i="37"/>
  <c r="I15" i="37"/>
  <c r="J15" i="37"/>
  <c r="K15" i="37"/>
  <c r="G16" i="37"/>
  <c r="H16" i="37"/>
  <c r="I16" i="37"/>
  <c r="J16" i="37"/>
  <c r="K16" i="37"/>
  <c r="G17" i="37"/>
  <c r="H17" i="37"/>
  <c r="I17" i="37"/>
  <c r="J17" i="37" s="1"/>
  <c r="K17" i="37" s="1"/>
  <c r="G18" i="37"/>
  <c r="H18" i="37"/>
  <c r="I18" i="37"/>
  <c r="J18" i="37" s="1"/>
  <c r="K18" i="37" s="1"/>
  <c r="G19" i="37"/>
  <c r="H19" i="37"/>
  <c r="I19" i="37" s="1"/>
  <c r="J19" i="37" s="1"/>
  <c r="K19" i="37" s="1"/>
  <c r="G20" i="37"/>
  <c r="H20" i="37"/>
  <c r="I20" i="37" s="1"/>
  <c r="J20" i="37" s="1"/>
  <c r="K20" i="37" s="1"/>
  <c r="G21" i="37"/>
  <c r="H21" i="37"/>
  <c r="I21" i="37"/>
  <c r="J21" i="37"/>
  <c r="K21" i="37"/>
  <c r="G22" i="37"/>
  <c r="H22" i="37"/>
  <c r="I22" i="37"/>
  <c r="J22" i="37"/>
  <c r="K22" i="37"/>
  <c r="G23" i="37"/>
  <c r="H23" i="37"/>
  <c r="I23" i="37"/>
  <c r="J23" i="37"/>
  <c r="K23" i="37"/>
  <c r="G24" i="37"/>
  <c r="H24" i="37"/>
  <c r="I24" i="37"/>
  <c r="J24" i="37"/>
  <c r="K24" i="37"/>
  <c r="G25" i="37"/>
  <c r="H25" i="37"/>
  <c r="I25" i="37"/>
  <c r="J25" i="37"/>
  <c r="K25" i="37" s="1"/>
  <c r="G26" i="37"/>
  <c r="H26" i="37"/>
  <c r="I26" i="37"/>
  <c r="J26" i="37" s="1"/>
  <c r="K26" i="37" s="1"/>
  <c r="G27" i="37"/>
  <c r="H27" i="37"/>
  <c r="I27" i="37" s="1"/>
  <c r="J27" i="37" s="1"/>
  <c r="K27" i="37" s="1"/>
  <c r="G28" i="37"/>
  <c r="H28" i="37"/>
  <c r="I28" i="37" s="1"/>
  <c r="J28" i="37" s="1"/>
  <c r="K28" i="37" s="1"/>
  <c r="G29" i="37"/>
  <c r="H29" i="37"/>
  <c r="I29" i="37"/>
  <c r="J29" i="37"/>
  <c r="K29" i="37"/>
  <c r="G30" i="37"/>
  <c r="H30" i="37"/>
  <c r="I30" i="37"/>
  <c r="J30" i="37"/>
  <c r="K30" i="37"/>
  <c r="G31" i="37"/>
  <c r="H31" i="37"/>
  <c r="I31" i="37"/>
  <c r="J31" i="37"/>
  <c r="K31" i="37"/>
  <c r="G32" i="37"/>
  <c r="H32" i="37"/>
  <c r="I32" i="37" s="1"/>
  <c r="J32" i="37" s="1"/>
  <c r="K32" i="37" s="1"/>
  <c r="G33" i="37"/>
  <c r="H33" i="37"/>
  <c r="I33" i="37"/>
  <c r="J33" i="37"/>
  <c r="K33" i="37" s="1"/>
  <c r="G34" i="37"/>
  <c r="H34" i="37"/>
  <c r="I34" i="37"/>
  <c r="J34" i="37" s="1"/>
  <c r="K34" i="37" s="1"/>
  <c r="G35" i="37"/>
  <c r="H35" i="37"/>
  <c r="I35" i="37" s="1"/>
  <c r="J35" i="37" s="1"/>
  <c r="K35" i="37" s="1"/>
  <c r="G36" i="37"/>
  <c r="H36" i="37"/>
  <c r="I36" i="37" s="1"/>
  <c r="J36" i="37" s="1"/>
  <c r="K36" i="37" s="1"/>
  <c r="G37" i="37"/>
  <c r="H37" i="37"/>
  <c r="I37" i="37"/>
  <c r="J37" i="37"/>
  <c r="K37" i="37"/>
  <c r="G38" i="37"/>
  <c r="H38" i="37"/>
  <c r="I38" i="37"/>
  <c r="J38" i="37"/>
  <c r="K38" i="37"/>
  <c r="G39" i="37"/>
  <c r="H39" i="37"/>
  <c r="I39" i="37"/>
  <c r="J39" i="37"/>
  <c r="K39" i="37"/>
  <c r="G40" i="37"/>
  <c r="H40" i="37"/>
  <c r="I40" i="37"/>
  <c r="J40" i="37" s="1"/>
  <c r="K40" i="37" s="1"/>
  <c r="G41" i="37"/>
  <c r="H41" i="37"/>
  <c r="I41" i="37"/>
  <c r="J41" i="37"/>
  <c r="K41" i="37" s="1"/>
  <c r="G42" i="37"/>
  <c r="H42" i="37"/>
  <c r="I42" i="37"/>
  <c r="J42" i="37" s="1"/>
  <c r="K42" i="37" s="1"/>
  <c r="G43" i="37"/>
  <c r="H43" i="37"/>
  <c r="I43" i="37" s="1"/>
  <c r="J43" i="37" s="1"/>
  <c r="K43" i="37" s="1"/>
  <c r="G44" i="37"/>
  <c r="H44" i="37"/>
  <c r="I44" i="37" s="1"/>
  <c r="J44" i="37" s="1"/>
  <c r="K44" i="37" s="1"/>
  <c r="G45" i="37"/>
  <c r="H45" i="37"/>
  <c r="I45" i="37"/>
  <c r="J45" i="37"/>
  <c r="K45" i="37"/>
  <c r="G46" i="37"/>
  <c r="H46" i="37"/>
  <c r="I46" i="37"/>
  <c r="J46" i="37"/>
  <c r="K46" i="37"/>
  <c r="G47" i="37"/>
  <c r="H47" i="37"/>
  <c r="I47" i="37"/>
  <c r="J47" i="37"/>
  <c r="K47" i="37"/>
  <c r="G48" i="37"/>
  <c r="H48" i="37"/>
  <c r="I48" i="37"/>
  <c r="J48" i="37"/>
  <c r="K48" i="37" s="1"/>
  <c r="G49" i="37"/>
  <c r="H49" i="37"/>
  <c r="I49" i="37"/>
  <c r="J49" i="37"/>
  <c r="K49" i="37" s="1"/>
  <c r="G50" i="37"/>
  <c r="H50" i="37"/>
  <c r="I50" i="37" s="1"/>
  <c r="J50" i="37" s="1"/>
  <c r="K50" i="37" s="1"/>
  <c r="G51" i="37"/>
  <c r="H51" i="37"/>
  <c r="I51" i="37" s="1"/>
  <c r="J51" i="37" s="1"/>
  <c r="K51" i="37" s="1"/>
  <c r="G52" i="37"/>
  <c r="H52" i="37"/>
  <c r="I52" i="37" s="1"/>
  <c r="J52" i="37" s="1"/>
  <c r="K52" i="37" s="1"/>
  <c r="G53" i="37"/>
  <c r="H53" i="37"/>
  <c r="I53" i="37"/>
  <c r="J53" i="37"/>
  <c r="K53" i="37"/>
  <c r="G54" i="37"/>
  <c r="H54" i="37"/>
  <c r="I54" i="37"/>
  <c r="J54" i="37"/>
  <c r="K54" i="37"/>
  <c r="G55" i="37"/>
  <c r="H55" i="37"/>
  <c r="I55" i="37" s="1"/>
  <c r="J55" i="37" s="1"/>
  <c r="K55" i="37" s="1"/>
  <c r="G56" i="37"/>
  <c r="H56" i="37"/>
  <c r="I56" i="37"/>
  <c r="J56" i="37"/>
  <c r="K56" i="37" s="1"/>
  <c r="G57" i="37"/>
  <c r="H57" i="37"/>
  <c r="I57" i="37"/>
  <c r="J57" i="37"/>
  <c r="K57" i="37" s="1"/>
  <c r="G58" i="37"/>
  <c r="H58" i="37"/>
  <c r="I58" i="37"/>
  <c r="J58" i="37" s="1"/>
  <c r="K58" i="37" s="1"/>
  <c r="G59" i="37"/>
  <c r="H59" i="37"/>
  <c r="I59" i="37" s="1"/>
  <c r="J59" i="37" s="1"/>
  <c r="K59" i="37" s="1"/>
  <c r="G60" i="37"/>
  <c r="H60" i="37"/>
  <c r="I60" i="37" s="1"/>
  <c r="J60" i="37" s="1"/>
  <c r="K60" i="37"/>
  <c r="G61" i="37"/>
  <c r="H61" i="37"/>
  <c r="I61" i="37"/>
  <c r="J61" i="37"/>
  <c r="K61" i="37"/>
  <c r="G62" i="37"/>
  <c r="H62" i="37"/>
  <c r="I62" i="37"/>
  <c r="J62" i="37"/>
  <c r="K62" i="37"/>
  <c r="N56" i="39" l="1"/>
  <c r="E56" i="39" s="1"/>
  <c r="N43" i="39"/>
  <c r="E43" i="39" s="1"/>
  <c r="N20" i="39"/>
  <c r="E20" i="39" s="1"/>
  <c r="N14" i="39"/>
  <c r="E14" i="39" s="1"/>
  <c r="N45" i="39"/>
  <c r="E45" i="39" s="1"/>
  <c r="N28" i="39"/>
  <c r="E28" i="39" s="1"/>
  <c r="N18" i="39"/>
  <c r="E18" i="39" s="1"/>
  <c r="N30" i="39"/>
  <c r="E30" i="39" s="1"/>
  <c r="N11" i="39"/>
  <c r="E11" i="39" s="1"/>
  <c r="N36" i="39"/>
  <c r="E36" i="39" s="1"/>
  <c r="N23" i="39"/>
  <c r="E23" i="39" s="1"/>
  <c r="N62" i="39"/>
  <c r="E62" i="39" s="1"/>
  <c r="N15" i="39"/>
  <c r="E15" i="39" s="1"/>
  <c r="N61" i="39"/>
  <c r="E61" i="39" s="1"/>
  <c r="N47" i="39"/>
  <c r="E47" i="39" s="1"/>
  <c r="N19" i="39"/>
  <c r="E19" i="39" s="1"/>
  <c r="N25" i="39"/>
  <c r="E25" i="39" s="1"/>
  <c r="N57" i="39"/>
  <c r="E57" i="39" s="1"/>
  <c r="N59" i="39"/>
  <c r="E59" i="39" s="1"/>
  <c r="N31" i="39"/>
  <c r="E31" i="39" s="1"/>
  <c r="N44" i="39"/>
  <c r="E44" i="39" s="1"/>
  <c r="N13" i="39"/>
  <c r="E13" i="39" s="1"/>
  <c r="L43" i="38"/>
  <c r="N43" i="38" s="1"/>
  <c r="E43" i="38" s="1"/>
  <c r="L10" i="38"/>
  <c r="L50" i="38"/>
  <c r="N50" i="38" s="1"/>
  <c r="E50" i="38" s="1"/>
  <c r="L25" i="38"/>
  <c r="N25" i="38" s="1"/>
  <c r="E25" i="38" s="1"/>
  <c r="L32" i="38"/>
  <c r="N32" i="38" s="1"/>
  <c r="E32" i="38" s="1"/>
  <c r="L51" i="38"/>
  <c r="N51" i="38" s="1"/>
  <c r="E51" i="38" s="1"/>
  <c r="L34" i="38"/>
  <c r="N34" i="38" s="1"/>
  <c r="E34" i="38" s="1"/>
  <c r="L59" i="38"/>
  <c r="M33" i="38"/>
  <c r="L17" i="38"/>
  <c r="N17" i="38" s="1"/>
  <c r="E17" i="38" s="1"/>
  <c r="M10" i="38"/>
  <c r="L11" i="38"/>
  <c r="N11" i="38" s="1"/>
  <c r="E11" i="38" s="1"/>
  <c r="M46" i="38"/>
  <c r="M24" i="38"/>
  <c r="L40" i="38"/>
  <c r="N40" i="38" s="1"/>
  <c r="E40" i="38" s="1"/>
  <c r="L19" i="38"/>
  <c r="M50" i="38"/>
  <c r="M34" i="38"/>
  <c r="L52" i="38"/>
  <c r="L24" i="38"/>
  <c r="L58" i="38"/>
  <c r="L12" i="38"/>
  <c r="N12" i="38" s="1"/>
  <c r="E12" i="38" s="1"/>
  <c r="L35" i="38"/>
  <c r="N35" i="38" s="1"/>
  <c r="E35" i="38" s="1"/>
  <c r="M47" i="38"/>
  <c r="L37" i="38"/>
  <c r="L38" i="38"/>
  <c r="N38" i="38" s="1"/>
  <c r="E38" i="38" s="1"/>
  <c r="L45" i="38"/>
  <c r="N45" i="38" s="1"/>
  <c r="E45" i="38" s="1"/>
  <c r="L15" i="38"/>
  <c r="N15" i="38" s="1"/>
  <c r="E15" i="38" s="1"/>
  <c r="L21" i="38"/>
  <c r="N21" i="38" s="1"/>
  <c r="E21" i="38" s="1"/>
  <c r="L22" i="38"/>
  <c r="N22" i="38" s="1"/>
  <c r="E22" i="38" s="1"/>
  <c r="L54" i="38"/>
  <c r="N54" i="38" s="1"/>
  <c r="E54" i="38" s="1"/>
  <c r="L13" i="38"/>
  <c r="L14" i="38"/>
  <c r="L28" i="38"/>
  <c r="L31" i="38"/>
  <c r="N31" i="38" s="1"/>
  <c r="E31" i="38" s="1"/>
  <c r="L60" i="38"/>
  <c r="L30" i="38"/>
  <c r="N30" i="38" s="1"/>
  <c r="E30" i="38" s="1"/>
  <c r="L62" i="38"/>
  <c r="N62" i="38" s="1"/>
  <c r="E62" i="38" s="1"/>
  <c r="L36" i="38"/>
  <c r="N36" i="38" s="1"/>
  <c r="E36" i="38" s="1"/>
  <c r="L39" i="38"/>
  <c r="N39" i="38" s="1"/>
  <c r="E39" i="38" s="1"/>
  <c r="L47" i="38"/>
  <c r="N47" i="38" s="1"/>
  <c r="E47" i="38" s="1"/>
  <c r="L46" i="38"/>
  <c r="L20" i="38"/>
  <c r="L23" i="38"/>
  <c r="N23" i="38" s="1"/>
  <c r="E23" i="38" s="1"/>
  <c r="L55" i="38"/>
  <c r="L53" i="38"/>
  <c r="N53" i="38" s="1"/>
  <c r="E53" i="38" s="1"/>
  <c r="L29" i="38"/>
  <c r="N29" i="38" s="1"/>
  <c r="E29" i="38" s="1"/>
  <c r="L61" i="38"/>
  <c r="L26" i="38"/>
  <c r="N26" i="38" s="1"/>
  <c r="E26" i="38" s="1"/>
  <c r="L16" i="38"/>
  <c r="N16" i="38" s="1"/>
  <c r="E16" i="38" s="1"/>
  <c r="L56" i="38"/>
  <c r="N56" i="38" s="1"/>
  <c r="E56" i="38" s="1"/>
  <c r="L33" i="38"/>
  <c r="N33" i="38" s="1"/>
  <c r="E33" i="38" s="1"/>
  <c r="L57" i="38"/>
  <c r="N57" i="38" s="1"/>
  <c r="E57" i="38" s="1"/>
  <c r="M36" i="38"/>
  <c r="M20" i="38"/>
  <c r="M12" i="38"/>
  <c r="M21" i="38"/>
  <c r="M22" i="38"/>
  <c r="M27" i="38"/>
  <c r="M54" i="38"/>
  <c r="M19" i="38"/>
  <c r="M28" i="38"/>
  <c r="M60" i="38"/>
  <c r="M29" i="38"/>
  <c r="M44" i="38"/>
  <c r="N44" i="38" s="1"/>
  <c r="E44" i="38" s="1"/>
  <c r="M45" i="38"/>
  <c r="M51" i="38"/>
  <c r="M52" i="38"/>
  <c r="M53" i="38"/>
  <c r="M59" i="38"/>
  <c r="M13" i="38"/>
  <c r="M14" i="38"/>
  <c r="M30" i="38"/>
  <c r="M35" i="38"/>
  <c r="M61" i="38"/>
  <c r="M62" i="38"/>
  <c r="L49" i="38"/>
  <c r="M37" i="38"/>
  <c r="L42" i="38"/>
  <c r="N42" i="38" s="1"/>
  <c r="E42" i="38" s="1"/>
  <c r="L48" i="38"/>
  <c r="N48" i="38" s="1"/>
  <c r="E48" i="38" s="1"/>
  <c r="M31" i="38"/>
  <c r="L18" i="38"/>
  <c r="N18" i="38" s="1"/>
  <c r="E18" i="38" s="1"/>
  <c r="L27" i="38"/>
  <c r="N27" i="38" s="1"/>
  <c r="E27" i="38" s="1"/>
  <c r="L41" i="38"/>
  <c r="N41" i="38" s="1"/>
  <c r="E41" i="38" s="1"/>
  <c r="M58" i="38"/>
  <c r="M55" i="38"/>
  <c r="M49" i="38"/>
  <c r="L59" i="37"/>
  <c r="M56" i="37"/>
  <c r="M40" i="37"/>
  <c r="M27" i="37"/>
  <c r="M22" i="37"/>
  <c r="M12" i="37"/>
  <c r="M60" i="37"/>
  <c r="M55" i="37"/>
  <c r="L19" i="37"/>
  <c r="L50" i="37"/>
  <c r="L32" i="37"/>
  <c r="M57" i="37"/>
  <c r="I7" i="37"/>
  <c r="L56" i="37"/>
  <c r="M49" i="37"/>
  <c r="L48" i="37"/>
  <c r="L43" i="37"/>
  <c r="M39" i="37"/>
  <c r="M24" i="37"/>
  <c r="M34" i="37"/>
  <c r="L18" i="37"/>
  <c r="L49" i="37"/>
  <c r="N49" i="37" s="1"/>
  <c r="E49" i="37" s="1"/>
  <c r="M15" i="37"/>
  <c r="M41" i="37"/>
  <c r="L35" i="37"/>
  <c r="L17" i="37"/>
  <c r="M18" i="37"/>
  <c r="I6" i="37"/>
  <c r="L57" i="37"/>
  <c r="M47" i="37"/>
  <c r="L41" i="37"/>
  <c r="N41" i="37" s="1"/>
  <c r="E41" i="37" s="1"/>
  <c r="M42" i="37"/>
  <c r="L16" i="37"/>
  <c r="L11" i="37"/>
  <c r="B6" i="36"/>
  <c r="B7" i="36"/>
  <c r="E10" i="36"/>
  <c r="G10" i="36"/>
  <c r="H10" i="36"/>
  <c r="I10" i="36"/>
  <c r="J10" i="36"/>
  <c r="K10" i="36" s="1"/>
  <c r="G11" i="36"/>
  <c r="H11" i="36"/>
  <c r="I11" i="36" s="1"/>
  <c r="J11" i="36" s="1"/>
  <c r="K11" i="36" s="1"/>
  <c r="G12" i="36"/>
  <c r="H12" i="36"/>
  <c r="I12" i="36" s="1"/>
  <c r="J12" i="36" s="1"/>
  <c r="K12" i="36" s="1"/>
  <c r="G13" i="36"/>
  <c r="H13" i="36"/>
  <c r="I13" i="36" s="1"/>
  <c r="J13" i="36" s="1"/>
  <c r="K13" i="36" s="1"/>
  <c r="G14" i="36"/>
  <c r="H14" i="36"/>
  <c r="I14" i="36"/>
  <c r="J14" i="36"/>
  <c r="K14" i="36"/>
  <c r="G15" i="36"/>
  <c r="H15" i="36"/>
  <c r="I15" i="36"/>
  <c r="J15" i="36"/>
  <c r="K15" i="36"/>
  <c r="G16" i="36"/>
  <c r="H16" i="36"/>
  <c r="I16" i="36"/>
  <c r="J16" i="36" s="1"/>
  <c r="K16" i="36" s="1"/>
  <c r="G17" i="36"/>
  <c r="H17" i="36"/>
  <c r="I17" i="36"/>
  <c r="J17" i="36" s="1"/>
  <c r="K17" i="36" s="1"/>
  <c r="G18" i="36"/>
  <c r="H18" i="36"/>
  <c r="I18" i="36"/>
  <c r="J18" i="36"/>
  <c r="K18" i="36" s="1"/>
  <c r="G19" i="36"/>
  <c r="H19" i="36"/>
  <c r="I19" i="36" s="1"/>
  <c r="J19" i="36" s="1"/>
  <c r="K19" i="36" s="1"/>
  <c r="G20" i="36"/>
  <c r="H20" i="36"/>
  <c r="I20" i="36" s="1"/>
  <c r="J20" i="36" s="1"/>
  <c r="K20" i="36" s="1"/>
  <c r="G21" i="36"/>
  <c r="H21" i="36"/>
  <c r="I21" i="36" s="1"/>
  <c r="J21" i="36" s="1"/>
  <c r="K21" i="36" s="1"/>
  <c r="G22" i="36"/>
  <c r="H22" i="36"/>
  <c r="I22" i="36"/>
  <c r="J22" i="36"/>
  <c r="K22" i="36"/>
  <c r="G23" i="36"/>
  <c r="H23" i="36"/>
  <c r="I23" i="36"/>
  <c r="J23" i="36"/>
  <c r="K23" i="36"/>
  <c r="G24" i="36"/>
  <c r="H24" i="36"/>
  <c r="I24" i="36"/>
  <c r="J24" i="36" s="1"/>
  <c r="K24" i="36" s="1"/>
  <c r="G25" i="36"/>
  <c r="H25" i="36"/>
  <c r="I25" i="36"/>
  <c r="J25" i="36"/>
  <c r="K25" i="36"/>
  <c r="G26" i="36"/>
  <c r="H26" i="36"/>
  <c r="I26" i="36"/>
  <c r="J26" i="36"/>
  <c r="K26" i="36" s="1"/>
  <c r="G27" i="36"/>
  <c r="H27" i="36"/>
  <c r="I27" i="36"/>
  <c r="J27" i="36" s="1"/>
  <c r="K27" i="36" s="1"/>
  <c r="G28" i="36"/>
  <c r="H28" i="36"/>
  <c r="I28" i="36" s="1"/>
  <c r="J28" i="36" s="1"/>
  <c r="K28" i="36" s="1"/>
  <c r="G29" i="36"/>
  <c r="H29" i="36"/>
  <c r="I29" i="36" s="1"/>
  <c r="J29" i="36" s="1"/>
  <c r="K29" i="36" s="1"/>
  <c r="G30" i="36"/>
  <c r="H30" i="36"/>
  <c r="I30" i="36"/>
  <c r="J30" i="36"/>
  <c r="K30" i="36"/>
  <c r="G31" i="36"/>
  <c r="H31" i="36"/>
  <c r="I31" i="36"/>
  <c r="J31" i="36"/>
  <c r="K31" i="36"/>
  <c r="G32" i="36"/>
  <c r="H32" i="36"/>
  <c r="I32" i="36"/>
  <c r="J32" i="36"/>
  <c r="K32" i="36" s="1"/>
  <c r="G33" i="36"/>
  <c r="H33" i="36"/>
  <c r="I33" i="36"/>
  <c r="J33" i="36"/>
  <c r="K33" i="36"/>
  <c r="G34" i="36"/>
  <c r="H34" i="36"/>
  <c r="I34" i="36"/>
  <c r="J34" i="36"/>
  <c r="K34" i="36" s="1"/>
  <c r="G35" i="36"/>
  <c r="H35" i="36"/>
  <c r="I35" i="36"/>
  <c r="J35" i="36" s="1"/>
  <c r="K35" i="36" s="1"/>
  <c r="G36" i="36"/>
  <c r="H36" i="36"/>
  <c r="I36" i="36" s="1"/>
  <c r="J36" i="36" s="1"/>
  <c r="K36" i="36" s="1"/>
  <c r="G37" i="36"/>
  <c r="H37" i="36"/>
  <c r="I37" i="36" s="1"/>
  <c r="J37" i="36" s="1"/>
  <c r="K37" i="36" s="1"/>
  <c r="G38" i="36"/>
  <c r="H38" i="36"/>
  <c r="I38" i="36"/>
  <c r="J38" i="36"/>
  <c r="K38" i="36"/>
  <c r="G39" i="36"/>
  <c r="H39" i="36"/>
  <c r="I39" i="36"/>
  <c r="J39" i="36"/>
  <c r="K39" i="36" s="1"/>
  <c r="G40" i="36"/>
  <c r="H40" i="36"/>
  <c r="I40" i="36"/>
  <c r="J40" i="36"/>
  <c r="K40" i="36"/>
  <c r="G41" i="36"/>
  <c r="H41" i="36"/>
  <c r="I41" i="36"/>
  <c r="J41" i="36"/>
  <c r="K41" i="36"/>
  <c r="G42" i="36"/>
  <c r="H42" i="36"/>
  <c r="I42" i="36" s="1"/>
  <c r="J42" i="36" s="1"/>
  <c r="K42" i="36" s="1"/>
  <c r="G43" i="36"/>
  <c r="H43" i="36"/>
  <c r="I43" i="36"/>
  <c r="J43" i="36" s="1"/>
  <c r="K43" i="36" s="1"/>
  <c r="G44" i="36"/>
  <c r="H44" i="36"/>
  <c r="I44" i="36" s="1"/>
  <c r="J44" i="36" s="1"/>
  <c r="K44" i="36" s="1"/>
  <c r="G45" i="36"/>
  <c r="H45" i="36"/>
  <c r="I45" i="36" s="1"/>
  <c r="J45" i="36" s="1"/>
  <c r="K45" i="36" s="1"/>
  <c r="G46" i="36"/>
  <c r="H46" i="36"/>
  <c r="I46" i="36"/>
  <c r="J46" i="36"/>
  <c r="K46" i="36" s="1"/>
  <c r="G47" i="36"/>
  <c r="H47" i="36"/>
  <c r="I47" i="36"/>
  <c r="J47" i="36"/>
  <c r="K47" i="36" s="1"/>
  <c r="G48" i="36"/>
  <c r="H48" i="36"/>
  <c r="I48" i="36"/>
  <c r="J48" i="36"/>
  <c r="K48" i="36"/>
  <c r="G49" i="36"/>
  <c r="H49" i="36"/>
  <c r="I49" i="36"/>
  <c r="J49" i="36"/>
  <c r="K49" i="36"/>
  <c r="G50" i="36"/>
  <c r="H50" i="36"/>
  <c r="I50" i="36"/>
  <c r="J50" i="36"/>
  <c r="K50" i="36" s="1"/>
  <c r="G51" i="36"/>
  <c r="H51" i="36"/>
  <c r="I51" i="36"/>
  <c r="J51" i="36" s="1"/>
  <c r="K51" i="36" s="1"/>
  <c r="G52" i="36"/>
  <c r="H52" i="36"/>
  <c r="I52" i="36" s="1"/>
  <c r="J52" i="36" s="1"/>
  <c r="K52" i="36" s="1"/>
  <c r="G53" i="36"/>
  <c r="H53" i="36"/>
  <c r="I53" i="36" s="1"/>
  <c r="J53" i="36" s="1"/>
  <c r="K53" i="36"/>
  <c r="G54" i="36"/>
  <c r="H54" i="36"/>
  <c r="I54" i="36"/>
  <c r="J54" i="36"/>
  <c r="K54" i="36"/>
  <c r="G55" i="36"/>
  <c r="H55" i="36"/>
  <c r="I55" i="36"/>
  <c r="J55" i="36"/>
  <c r="K55" i="36"/>
  <c r="G56" i="36"/>
  <c r="H56" i="36"/>
  <c r="I56" i="36"/>
  <c r="J56" i="36"/>
  <c r="K56" i="36"/>
  <c r="G57" i="36"/>
  <c r="H57" i="36"/>
  <c r="I57" i="36"/>
  <c r="J57" i="36" s="1"/>
  <c r="K57" i="36" s="1"/>
  <c r="G58" i="36"/>
  <c r="H58" i="36"/>
  <c r="I58" i="36"/>
  <c r="J58" i="36"/>
  <c r="K58" i="36" s="1"/>
  <c r="G59" i="36"/>
  <c r="H59" i="36"/>
  <c r="I59" i="36"/>
  <c r="J59" i="36" s="1"/>
  <c r="K59" i="36" s="1"/>
  <c r="G60" i="36"/>
  <c r="H60" i="36"/>
  <c r="I60" i="36" s="1"/>
  <c r="J60" i="36" s="1"/>
  <c r="K60" i="36" s="1"/>
  <c r="G61" i="36"/>
  <c r="H61" i="36"/>
  <c r="I61" i="36" s="1"/>
  <c r="J61" i="36" s="1"/>
  <c r="K61" i="36"/>
  <c r="G62" i="36"/>
  <c r="H62" i="36"/>
  <c r="I62" i="36"/>
  <c r="J62" i="36"/>
  <c r="K62" i="36" s="1"/>
  <c r="N58" i="38" l="1"/>
  <c r="E58" i="38" s="1"/>
  <c r="N60" i="38"/>
  <c r="E60" i="38" s="1"/>
  <c r="N20" i="38"/>
  <c r="E20" i="38" s="1"/>
  <c r="N46" i="38"/>
  <c r="E46" i="38" s="1"/>
  <c r="N28" i="38"/>
  <c r="E28" i="38" s="1"/>
  <c r="N10" i="38"/>
  <c r="N14" i="38"/>
  <c r="E14" i="38" s="1"/>
  <c r="N37" i="38"/>
  <c r="E37" i="38" s="1"/>
  <c r="N49" i="38"/>
  <c r="E49" i="38" s="1"/>
  <c r="N55" i="38"/>
  <c r="E55" i="38" s="1"/>
  <c r="N24" i="38"/>
  <c r="E24" i="38" s="1"/>
  <c r="N52" i="38"/>
  <c r="E52" i="38" s="1"/>
  <c r="N61" i="38"/>
  <c r="E61" i="38" s="1"/>
  <c r="N13" i="38"/>
  <c r="E13" i="38" s="1"/>
  <c r="N19" i="38"/>
  <c r="E19" i="38" s="1"/>
  <c r="N59" i="38"/>
  <c r="E59" i="38" s="1"/>
  <c r="N18" i="37"/>
  <c r="E18" i="37" s="1"/>
  <c r="N35" i="37"/>
  <c r="E35" i="37" s="1"/>
  <c r="N50" i="37"/>
  <c r="E50" i="37" s="1"/>
  <c r="N11" i="37"/>
  <c r="E11" i="37" s="1"/>
  <c r="N57" i="37"/>
  <c r="E57" i="37" s="1"/>
  <c r="N56" i="37"/>
  <c r="E56" i="37" s="1"/>
  <c r="N19" i="37"/>
  <c r="E19" i="37" s="1"/>
  <c r="N16" i="37"/>
  <c r="E16" i="37" s="1"/>
  <c r="L13" i="37"/>
  <c r="L14" i="37"/>
  <c r="N14" i="37" s="1"/>
  <c r="E14" i="37" s="1"/>
  <c r="L61" i="37"/>
  <c r="N61" i="37" s="1"/>
  <c r="E61" i="37" s="1"/>
  <c r="L62" i="37"/>
  <c r="L47" i="37"/>
  <c r="N47" i="37" s="1"/>
  <c r="E47" i="37" s="1"/>
  <c r="L55" i="37"/>
  <c r="N55" i="37" s="1"/>
  <c r="E55" i="37" s="1"/>
  <c r="L36" i="37"/>
  <c r="N36" i="37" s="1"/>
  <c r="E36" i="37" s="1"/>
  <c r="L45" i="37"/>
  <c r="N45" i="37" s="1"/>
  <c r="E45" i="37" s="1"/>
  <c r="L54" i="37"/>
  <c r="N54" i="37" s="1"/>
  <c r="E54" i="37" s="1"/>
  <c r="L28" i="37"/>
  <c r="L31" i="37"/>
  <c r="N31" i="37" s="1"/>
  <c r="E31" i="37" s="1"/>
  <c r="L37" i="37"/>
  <c r="L23" i="37"/>
  <c r="L30" i="37"/>
  <c r="L12" i="37"/>
  <c r="N12" i="37" s="1"/>
  <c r="E12" i="37" s="1"/>
  <c r="L15" i="37"/>
  <c r="N15" i="37" s="1"/>
  <c r="E15" i="37" s="1"/>
  <c r="L21" i="37"/>
  <c r="L22" i="37"/>
  <c r="N22" i="37" s="1"/>
  <c r="E22" i="37" s="1"/>
  <c r="L60" i="37"/>
  <c r="N60" i="37" s="1"/>
  <c r="E60" i="37" s="1"/>
  <c r="L44" i="37"/>
  <c r="L52" i="37"/>
  <c r="L39" i="37"/>
  <c r="N39" i="37" s="1"/>
  <c r="E39" i="37" s="1"/>
  <c r="L46" i="37"/>
  <c r="L53" i="37"/>
  <c r="L38" i="37"/>
  <c r="N38" i="37" s="1"/>
  <c r="E38" i="37" s="1"/>
  <c r="L51" i="37"/>
  <c r="N51" i="37" s="1"/>
  <c r="E51" i="37" s="1"/>
  <c r="L20" i="37"/>
  <c r="N20" i="37" s="1"/>
  <c r="E20" i="37" s="1"/>
  <c r="L29" i="37"/>
  <c r="M19" i="37"/>
  <c r="M11" i="37"/>
  <c r="M45" i="37"/>
  <c r="M46" i="37"/>
  <c r="M53" i="37"/>
  <c r="M28" i="37"/>
  <c r="M37" i="37"/>
  <c r="M38" i="37"/>
  <c r="M43" i="37"/>
  <c r="N43" i="37" s="1"/>
  <c r="E43" i="37" s="1"/>
  <c r="M20" i="37"/>
  <c r="M29" i="37"/>
  <c r="M30" i="37"/>
  <c r="M58" i="37"/>
  <c r="M44" i="37"/>
  <c r="M52" i="37"/>
  <c r="M36" i="37"/>
  <c r="M54" i="37"/>
  <c r="M51" i="37"/>
  <c r="M35" i="37"/>
  <c r="L24" i="37"/>
  <c r="N24" i="37" s="1"/>
  <c r="E24" i="37" s="1"/>
  <c r="M48" i="37"/>
  <c r="N48" i="37" s="1"/>
  <c r="E48" i="37" s="1"/>
  <c r="M59" i="37"/>
  <c r="N59" i="37" s="1"/>
  <c r="E59" i="37" s="1"/>
  <c r="L34" i="37"/>
  <c r="N34" i="37" s="1"/>
  <c r="E34" i="37" s="1"/>
  <c r="L10" i="37"/>
  <c r="L27" i="37"/>
  <c r="N27" i="37" s="1"/>
  <c r="E27" i="37" s="1"/>
  <c r="M16" i="37"/>
  <c r="M10" i="37"/>
  <c r="L42" i="37"/>
  <c r="N42" i="37" s="1"/>
  <c r="E42" i="37" s="1"/>
  <c r="M62" i="37"/>
  <c r="M61" i="37"/>
  <c r="L58" i="37"/>
  <c r="N58" i="37" s="1"/>
  <c r="E58" i="37" s="1"/>
  <c r="M26" i="37"/>
  <c r="M33" i="37"/>
  <c r="L25" i="37"/>
  <c r="N25" i="37" s="1"/>
  <c r="E25" i="37" s="1"/>
  <c r="M23" i="37"/>
  <c r="M17" i="37"/>
  <c r="N17" i="37" s="1"/>
  <c r="E17" i="37" s="1"/>
  <c r="M14" i="37"/>
  <c r="M13" i="37"/>
  <c r="L26" i="37"/>
  <c r="N26" i="37" s="1"/>
  <c r="E26" i="37" s="1"/>
  <c r="L33" i="37"/>
  <c r="M25" i="37"/>
  <c r="M31" i="37"/>
  <c r="L40" i="37"/>
  <c r="N40" i="37" s="1"/>
  <c r="E40" i="37" s="1"/>
  <c r="M50" i="37"/>
  <c r="M21" i="37"/>
  <c r="M32" i="37"/>
  <c r="N32" i="37" s="1"/>
  <c r="E32" i="37" s="1"/>
  <c r="L61" i="36"/>
  <c r="M62" i="36"/>
  <c r="L60" i="36"/>
  <c r="L45" i="36"/>
  <c r="M39" i="36"/>
  <c r="L29" i="36"/>
  <c r="M27" i="36"/>
  <c r="M58" i="36"/>
  <c r="L42" i="36"/>
  <c r="L51" i="36"/>
  <c r="I7" i="36"/>
  <c r="M10" i="36"/>
  <c r="M18" i="36"/>
  <c r="L17" i="36"/>
  <c r="M56" i="36"/>
  <c r="L25" i="36"/>
  <c r="L20" i="36"/>
  <c r="M50" i="36"/>
  <c r="M34" i="36"/>
  <c r="L33" i="36"/>
  <c r="L28" i="36"/>
  <c r="L44" i="36"/>
  <c r="L41" i="36"/>
  <c r="L36" i="36"/>
  <c r="L18" i="36"/>
  <c r="N18" i="36" s="1"/>
  <c r="E18" i="36" s="1"/>
  <c r="M48" i="36"/>
  <c r="L34" i="36"/>
  <c r="L27" i="36"/>
  <c r="L35" i="36"/>
  <c r="L12" i="36"/>
  <c r="L58" i="36"/>
  <c r="I6" i="36"/>
  <c r="L19" i="36" s="1"/>
  <c r="L26" i="36"/>
  <c r="L50" i="36"/>
  <c r="M25" i="36"/>
  <c r="L11" i="36"/>
  <c r="B6" i="35"/>
  <c r="B7" i="35"/>
  <c r="E10" i="35"/>
  <c r="G10" i="35"/>
  <c r="H10" i="35"/>
  <c r="I10" i="35"/>
  <c r="J10" i="35" s="1"/>
  <c r="K10" i="35" s="1"/>
  <c r="G11" i="35"/>
  <c r="H11" i="35"/>
  <c r="I11" i="35" s="1"/>
  <c r="J11" i="35" s="1"/>
  <c r="K11" i="35" s="1"/>
  <c r="G12" i="35"/>
  <c r="H12" i="35"/>
  <c r="I12" i="35" s="1"/>
  <c r="J12" i="35" s="1"/>
  <c r="K12" i="35" s="1"/>
  <c r="G13" i="35"/>
  <c r="H13" i="35"/>
  <c r="I13" i="35"/>
  <c r="J13" i="35"/>
  <c r="K13" i="35"/>
  <c r="G14" i="35"/>
  <c r="H14" i="35"/>
  <c r="I14" i="35"/>
  <c r="J14" i="35"/>
  <c r="K14" i="35"/>
  <c r="G15" i="35"/>
  <c r="H15" i="35"/>
  <c r="I15" i="35"/>
  <c r="J15" i="35"/>
  <c r="K15" i="35"/>
  <c r="G16" i="35"/>
  <c r="H16" i="35"/>
  <c r="I16" i="35"/>
  <c r="J16" i="35"/>
  <c r="K16" i="35"/>
  <c r="G17" i="35"/>
  <c r="H17" i="35"/>
  <c r="I17" i="35"/>
  <c r="J17" i="35" s="1"/>
  <c r="K17" i="35" s="1"/>
  <c r="G18" i="35"/>
  <c r="H18" i="35"/>
  <c r="I18" i="35"/>
  <c r="J18" i="35" s="1"/>
  <c r="K18" i="35" s="1"/>
  <c r="G19" i="35"/>
  <c r="H19" i="35"/>
  <c r="I19" i="35" s="1"/>
  <c r="J19" i="35" s="1"/>
  <c r="K19" i="35" s="1"/>
  <c r="G20" i="35"/>
  <c r="H20" i="35"/>
  <c r="I20" i="35" s="1"/>
  <c r="J20" i="35" s="1"/>
  <c r="K20" i="35" s="1"/>
  <c r="G21" i="35"/>
  <c r="H21" i="35"/>
  <c r="I21" i="35"/>
  <c r="J21" i="35"/>
  <c r="K21" i="35"/>
  <c r="G22" i="35"/>
  <c r="H22" i="35"/>
  <c r="I22" i="35"/>
  <c r="J22" i="35"/>
  <c r="K22" i="35"/>
  <c r="G23" i="35"/>
  <c r="H23" i="35"/>
  <c r="I23" i="35"/>
  <c r="J23" i="35"/>
  <c r="K23" i="35"/>
  <c r="G24" i="35"/>
  <c r="H24" i="35"/>
  <c r="I24" i="35"/>
  <c r="J24" i="35"/>
  <c r="K24" i="35"/>
  <c r="G25" i="35"/>
  <c r="H25" i="35"/>
  <c r="I25" i="35"/>
  <c r="J25" i="35"/>
  <c r="K25" i="35" s="1"/>
  <c r="G26" i="35"/>
  <c r="H26" i="35"/>
  <c r="I26" i="35"/>
  <c r="J26" i="35" s="1"/>
  <c r="K26" i="35" s="1"/>
  <c r="G27" i="35"/>
  <c r="H27" i="35"/>
  <c r="I27" i="35" s="1"/>
  <c r="J27" i="35" s="1"/>
  <c r="K27" i="35" s="1"/>
  <c r="G28" i="35"/>
  <c r="H28" i="35"/>
  <c r="I28" i="35" s="1"/>
  <c r="J28" i="35" s="1"/>
  <c r="K28" i="35" s="1"/>
  <c r="G29" i="35"/>
  <c r="H29" i="35"/>
  <c r="I29" i="35"/>
  <c r="J29" i="35"/>
  <c r="K29" i="35"/>
  <c r="G30" i="35"/>
  <c r="H30" i="35"/>
  <c r="I30" i="35"/>
  <c r="J30" i="35"/>
  <c r="K30" i="35"/>
  <c r="G31" i="35"/>
  <c r="H31" i="35"/>
  <c r="I31" i="35"/>
  <c r="J31" i="35"/>
  <c r="K31" i="35"/>
  <c r="G32" i="35"/>
  <c r="H32" i="35"/>
  <c r="I32" i="35" s="1"/>
  <c r="J32" i="35" s="1"/>
  <c r="K32" i="35" s="1"/>
  <c r="G33" i="35"/>
  <c r="H33" i="35"/>
  <c r="I33" i="35"/>
  <c r="J33" i="35"/>
  <c r="K33" i="35" s="1"/>
  <c r="G34" i="35"/>
  <c r="H34" i="35"/>
  <c r="I34" i="35"/>
  <c r="J34" i="35" s="1"/>
  <c r="K34" i="35" s="1"/>
  <c r="G35" i="35"/>
  <c r="H35" i="35"/>
  <c r="I35" i="35" s="1"/>
  <c r="J35" i="35" s="1"/>
  <c r="K35" i="35" s="1"/>
  <c r="G36" i="35"/>
  <c r="H36" i="35"/>
  <c r="I36" i="35" s="1"/>
  <c r="J36" i="35" s="1"/>
  <c r="K36" i="35" s="1"/>
  <c r="G37" i="35"/>
  <c r="H37" i="35"/>
  <c r="I37" i="35"/>
  <c r="J37" i="35"/>
  <c r="K37" i="35"/>
  <c r="G38" i="35"/>
  <c r="H38" i="35"/>
  <c r="I38" i="35"/>
  <c r="J38" i="35"/>
  <c r="K38" i="35"/>
  <c r="G39" i="35"/>
  <c r="H39" i="35"/>
  <c r="I39" i="35"/>
  <c r="J39" i="35"/>
  <c r="K39" i="35"/>
  <c r="G40" i="35"/>
  <c r="H40" i="35"/>
  <c r="I40" i="35"/>
  <c r="J40" i="35" s="1"/>
  <c r="K40" i="35" s="1"/>
  <c r="G41" i="35"/>
  <c r="H41" i="35"/>
  <c r="I41" i="35"/>
  <c r="J41" i="35"/>
  <c r="K41" i="35" s="1"/>
  <c r="G42" i="35"/>
  <c r="H42" i="35"/>
  <c r="I42" i="35"/>
  <c r="J42" i="35" s="1"/>
  <c r="K42" i="35" s="1"/>
  <c r="G43" i="35"/>
  <c r="H43" i="35"/>
  <c r="I43" i="35" s="1"/>
  <c r="J43" i="35" s="1"/>
  <c r="K43" i="35" s="1"/>
  <c r="G44" i="35"/>
  <c r="H44" i="35"/>
  <c r="I44" i="35" s="1"/>
  <c r="J44" i="35" s="1"/>
  <c r="K44" i="35" s="1"/>
  <c r="G45" i="35"/>
  <c r="H45" i="35"/>
  <c r="I45" i="35"/>
  <c r="J45" i="35"/>
  <c r="K45" i="35"/>
  <c r="G46" i="35"/>
  <c r="H46" i="35"/>
  <c r="I46" i="35"/>
  <c r="J46" i="35"/>
  <c r="K46" i="35"/>
  <c r="G47" i="35"/>
  <c r="H47" i="35"/>
  <c r="I47" i="35"/>
  <c r="J47" i="35"/>
  <c r="K47" i="35"/>
  <c r="G48" i="35"/>
  <c r="H48" i="35"/>
  <c r="I48" i="35"/>
  <c r="J48" i="35"/>
  <c r="K48" i="35" s="1"/>
  <c r="G49" i="35"/>
  <c r="H49" i="35"/>
  <c r="I49" i="35"/>
  <c r="J49" i="35"/>
  <c r="K49" i="35" s="1"/>
  <c r="G50" i="35"/>
  <c r="H50" i="35"/>
  <c r="I50" i="35" s="1"/>
  <c r="J50" i="35" s="1"/>
  <c r="K50" i="35" s="1"/>
  <c r="G51" i="35"/>
  <c r="H51" i="35"/>
  <c r="I51" i="35" s="1"/>
  <c r="J51" i="35" s="1"/>
  <c r="K51" i="35" s="1"/>
  <c r="G52" i="35"/>
  <c r="H52" i="35"/>
  <c r="I52" i="35" s="1"/>
  <c r="J52" i="35" s="1"/>
  <c r="K52" i="35" s="1"/>
  <c r="G53" i="35"/>
  <c r="H53" i="35"/>
  <c r="I53" i="35"/>
  <c r="J53" i="35"/>
  <c r="K53" i="35"/>
  <c r="G54" i="35"/>
  <c r="H54" i="35"/>
  <c r="I54" i="35"/>
  <c r="J54" i="35"/>
  <c r="K54" i="35"/>
  <c r="G55" i="35"/>
  <c r="H55" i="35"/>
  <c r="I55" i="35"/>
  <c r="J55" i="35" s="1"/>
  <c r="K55" i="35" s="1"/>
  <c r="G56" i="35"/>
  <c r="H56" i="35"/>
  <c r="I56" i="35"/>
  <c r="J56" i="35"/>
  <c r="K56" i="35"/>
  <c r="G57" i="35"/>
  <c r="H57" i="35"/>
  <c r="I57" i="35"/>
  <c r="J57" i="35"/>
  <c r="K57" i="35" s="1"/>
  <c r="G58" i="35"/>
  <c r="H58" i="35"/>
  <c r="I58" i="35"/>
  <c r="J58" i="35" s="1"/>
  <c r="K58" i="35" s="1"/>
  <c r="G59" i="35"/>
  <c r="H59" i="35"/>
  <c r="I59" i="35" s="1"/>
  <c r="J59" i="35" s="1"/>
  <c r="K59" i="35" s="1"/>
  <c r="G60" i="35"/>
  <c r="H60" i="35"/>
  <c r="I60" i="35" s="1"/>
  <c r="J60" i="35" s="1"/>
  <c r="K60" i="35" s="1"/>
  <c r="G61" i="35"/>
  <c r="H61" i="35"/>
  <c r="I61" i="35"/>
  <c r="J61" i="35"/>
  <c r="K61" i="35"/>
  <c r="G62" i="35"/>
  <c r="H62" i="35"/>
  <c r="I62" i="35"/>
  <c r="J62" i="35"/>
  <c r="K62" i="35"/>
  <c r="N28" i="37" l="1"/>
  <c r="E28" i="37" s="1"/>
  <c r="N21" i="37"/>
  <c r="E21" i="37" s="1"/>
  <c r="N13" i="37"/>
  <c r="E13" i="37" s="1"/>
  <c r="N53" i="37"/>
  <c r="E53" i="37" s="1"/>
  <c r="N46" i="37"/>
  <c r="E46" i="37" s="1"/>
  <c r="N30" i="37"/>
  <c r="E30" i="37" s="1"/>
  <c r="N52" i="37"/>
  <c r="E52" i="37" s="1"/>
  <c r="N23" i="37"/>
  <c r="E23" i="37" s="1"/>
  <c r="N33" i="37"/>
  <c r="E33" i="37" s="1"/>
  <c r="N10" i="37"/>
  <c r="N29" i="37"/>
  <c r="E29" i="37" s="1"/>
  <c r="N44" i="37"/>
  <c r="E44" i="37" s="1"/>
  <c r="N37" i="37"/>
  <c r="E37" i="37" s="1"/>
  <c r="N62" i="37"/>
  <c r="E62" i="37" s="1"/>
  <c r="N27" i="36"/>
  <c r="E27" i="36" s="1"/>
  <c r="M28" i="36"/>
  <c r="N28" i="36" s="1"/>
  <c r="E28" i="36" s="1"/>
  <c r="M12" i="36"/>
  <c r="N12" i="36" s="1"/>
  <c r="E12" i="36" s="1"/>
  <c r="M43" i="36"/>
  <c r="M52" i="36"/>
  <c r="M54" i="36"/>
  <c r="M29" i="36"/>
  <c r="M38" i="36"/>
  <c r="M60" i="36"/>
  <c r="N60" i="36" s="1"/>
  <c r="E60" i="36" s="1"/>
  <c r="M21" i="36"/>
  <c r="M30" i="36"/>
  <c r="M31" i="36"/>
  <c r="M36" i="36"/>
  <c r="M44" i="36"/>
  <c r="M13" i="36"/>
  <c r="M22" i="36"/>
  <c r="M23" i="36"/>
  <c r="M59" i="36"/>
  <c r="M14" i="36"/>
  <c r="M15" i="36"/>
  <c r="M20" i="36"/>
  <c r="M53" i="36"/>
  <c r="M55" i="36"/>
  <c r="M17" i="36"/>
  <c r="N17" i="36" s="1"/>
  <c r="E17" i="36" s="1"/>
  <c r="N44" i="36"/>
  <c r="E44" i="36" s="1"/>
  <c r="N25" i="36"/>
  <c r="E25" i="36" s="1"/>
  <c r="M32" i="36"/>
  <c r="L10" i="36"/>
  <c r="N10" i="36" s="1"/>
  <c r="L57" i="36"/>
  <c r="N57" i="36" s="1"/>
  <c r="E57" i="36" s="1"/>
  <c r="L49" i="36"/>
  <c r="N49" i="36" s="1"/>
  <c r="E49" i="36" s="1"/>
  <c r="M26" i="36"/>
  <c r="N26" i="36" s="1"/>
  <c r="E26" i="36" s="1"/>
  <c r="M37" i="36"/>
  <c r="M45" i="36"/>
  <c r="M11" i="36"/>
  <c r="N36" i="36"/>
  <c r="E36" i="36" s="1"/>
  <c r="M40" i="36"/>
  <c r="M24" i="36"/>
  <c r="M42" i="36"/>
  <c r="N42" i="36" s="1"/>
  <c r="E42" i="36" s="1"/>
  <c r="N50" i="36"/>
  <c r="E50" i="36" s="1"/>
  <c r="M41" i="36"/>
  <c r="N41" i="36" s="1"/>
  <c r="E41" i="36" s="1"/>
  <c r="N20" i="36"/>
  <c r="E20" i="36" s="1"/>
  <c r="M16" i="36"/>
  <c r="M51" i="36"/>
  <c r="N51" i="36" s="1"/>
  <c r="E51" i="36" s="1"/>
  <c r="M49" i="36"/>
  <c r="N45" i="36"/>
  <c r="E45" i="36" s="1"/>
  <c r="L40" i="36"/>
  <c r="N40" i="36" s="1"/>
  <c r="E40" i="36" s="1"/>
  <c r="L48" i="36"/>
  <c r="N48" i="36" s="1"/>
  <c r="E48" i="36" s="1"/>
  <c r="L21" i="36"/>
  <c r="L31" i="36"/>
  <c r="N31" i="36" s="1"/>
  <c r="E31" i="36" s="1"/>
  <c r="L53" i="36"/>
  <c r="N53" i="36" s="1"/>
  <c r="E53" i="36" s="1"/>
  <c r="L56" i="36"/>
  <c r="N56" i="36" s="1"/>
  <c r="E56" i="36" s="1"/>
  <c r="L52" i="36"/>
  <c r="N52" i="36" s="1"/>
  <c r="E52" i="36" s="1"/>
  <c r="L54" i="36"/>
  <c r="N54" i="36" s="1"/>
  <c r="E54" i="36" s="1"/>
  <c r="L32" i="36"/>
  <c r="N32" i="36" s="1"/>
  <c r="E32" i="36" s="1"/>
  <c r="L38" i="36"/>
  <c r="L39" i="36"/>
  <c r="N39" i="36" s="1"/>
  <c r="E39" i="36" s="1"/>
  <c r="L46" i="36"/>
  <c r="L47" i="36"/>
  <c r="L62" i="36"/>
  <c r="N62" i="36" s="1"/>
  <c r="E62" i="36" s="1"/>
  <c r="L24" i="36"/>
  <c r="N24" i="36" s="1"/>
  <c r="E24" i="36" s="1"/>
  <c r="L30" i="36"/>
  <c r="N30" i="36" s="1"/>
  <c r="E30" i="36" s="1"/>
  <c r="L13" i="36"/>
  <c r="N13" i="36" s="1"/>
  <c r="E13" i="36" s="1"/>
  <c r="L16" i="36"/>
  <c r="L22" i="36"/>
  <c r="L23" i="36"/>
  <c r="L14" i="36"/>
  <c r="N14" i="36" s="1"/>
  <c r="E14" i="36" s="1"/>
  <c r="L15" i="36"/>
  <c r="N15" i="36" s="1"/>
  <c r="E15" i="36" s="1"/>
  <c r="L55" i="36"/>
  <c r="N55" i="36" s="1"/>
  <c r="E55" i="36" s="1"/>
  <c r="M35" i="36"/>
  <c r="N35" i="36" s="1"/>
  <c r="E35" i="36" s="1"/>
  <c r="L59" i="36"/>
  <c r="N59" i="36" s="1"/>
  <c r="E59" i="36" s="1"/>
  <c r="L43" i="36"/>
  <c r="N43" i="36" s="1"/>
  <c r="E43" i="36" s="1"/>
  <c r="M33" i="36"/>
  <c r="N33" i="36" s="1"/>
  <c r="E33" i="36" s="1"/>
  <c r="M46" i="36"/>
  <c r="M47" i="36"/>
  <c r="L37" i="36"/>
  <c r="N37" i="36" s="1"/>
  <c r="E37" i="36" s="1"/>
  <c r="N29" i="36"/>
  <c r="E29" i="36" s="1"/>
  <c r="N11" i="36"/>
  <c r="E11" i="36" s="1"/>
  <c r="N58" i="36"/>
  <c r="E58" i="36" s="1"/>
  <c r="N34" i="36"/>
  <c r="E34" i="36" s="1"/>
  <c r="M19" i="36"/>
  <c r="N19" i="36" s="1"/>
  <c r="E19" i="36" s="1"/>
  <c r="M57" i="36"/>
  <c r="M61" i="36"/>
  <c r="N61" i="36" s="1"/>
  <c r="E61" i="36" s="1"/>
  <c r="M12" i="35"/>
  <c r="M32" i="35"/>
  <c r="M40" i="35"/>
  <c r="L24" i="35"/>
  <c r="L50" i="35"/>
  <c r="M33" i="35"/>
  <c r="M31" i="35"/>
  <c r="L25" i="35"/>
  <c r="M16" i="35"/>
  <c r="I6" i="35"/>
  <c r="L58" i="35" s="1"/>
  <c r="M47" i="35"/>
  <c r="M34" i="35"/>
  <c r="M42" i="35"/>
  <c r="L32" i="35"/>
  <c r="L27" i="35"/>
  <c r="M41" i="35"/>
  <c r="I7" i="35"/>
  <c r="M49" i="35"/>
  <c r="L43" i="35"/>
  <c r="M18" i="35"/>
  <c r="M57" i="35"/>
  <c r="L18" i="35"/>
  <c r="L49" i="35"/>
  <c r="N49" i="35" s="1"/>
  <c r="E49" i="35" s="1"/>
  <c r="L57" i="35"/>
  <c r="L34" i="35"/>
  <c r="N34" i="35" s="1"/>
  <c r="E34" i="35" s="1"/>
  <c r="B6" i="34"/>
  <c r="B7" i="34"/>
  <c r="E10" i="34"/>
  <c r="G10" i="34"/>
  <c r="H10" i="34"/>
  <c r="I10" i="34"/>
  <c r="J10" i="34" s="1"/>
  <c r="K10" i="34" s="1"/>
  <c r="G11" i="34"/>
  <c r="H11" i="34"/>
  <c r="I11" i="34" s="1"/>
  <c r="J11" i="34" s="1"/>
  <c r="K11" i="34" s="1"/>
  <c r="G12" i="34"/>
  <c r="H12" i="34"/>
  <c r="I12" i="34" s="1"/>
  <c r="J12" i="34" s="1"/>
  <c r="K12" i="34" s="1"/>
  <c r="G13" i="34"/>
  <c r="H13" i="34"/>
  <c r="I13" i="34"/>
  <c r="J13" i="34"/>
  <c r="K13" i="34"/>
  <c r="G14" i="34"/>
  <c r="H14" i="34"/>
  <c r="I14" i="34"/>
  <c r="J14" i="34"/>
  <c r="K14" i="34"/>
  <c r="G15" i="34"/>
  <c r="H15" i="34"/>
  <c r="I15" i="34"/>
  <c r="J15" i="34"/>
  <c r="K15" i="34"/>
  <c r="G16" i="34"/>
  <c r="H16" i="34"/>
  <c r="I16" i="34"/>
  <c r="J16" i="34"/>
  <c r="K16" i="34"/>
  <c r="G17" i="34"/>
  <c r="H17" i="34"/>
  <c r="I17" i="34"/>
  <c r="J17" i="34" s="1"/>
  <c r="K17" i="34" s="1"/>
  <c r="G18" i="34"/>
  <c r="H18" i="34"/>
  <c r="I18" i="34"/>
  <c r="J18" i="34" s="1"/>
  <c r="K18" i="34" s="1"/>
  <c r="G19" i="34"/>
  <c r="H19" i="34"/>
  <c r="I19" i="34" s="1"/>
  <c r="J19" i="34" s="1"/>
  <c r="K19" i="34" s="1"/>
  <c r="G20" i="34"/>
  <c r="H20" i="34"/>
  <c r="I20" i="34" s="1"/>
  <c r="J20" i="34" s="1"/>
  <c r="K20" i="34" s="1"/>
  <c r="G21" i="34"/>
  <c r="H21" i="34"/>
  <c r="I21" i="34"/>
  <c r="J21" i="34"/>
  <c r="K21" i="34"/>
  <c r="G22" i="34"/>
  <c r="H22" i="34"/>
  <c r="I22" i="34"/>
  <c r="J22" i="34"/>
  <c r="K22" i="34"/>
  <c r="G23" i="34"/>
  <c r="H23" i="34"/>
  <c r="I23" i="34"/>
  <c r="J23" i="34"/>
  <c r="K23" i="34"/>
  <c r="G24" i="34"/>
  <c r="H24" i="34"/>
  <c r="I24" i="34"/>
  <c r="J24" i="34"/>
  <c r="K24" i="34"/>
  <c r="G25" i="34"/>
  <c r="H25" i="34"/>
  <c r="I25" i="34"/>
  <c r="J25" i="34"/>
  <c r="K25" i="34" s="1"/>
  <c r="G26" i="34"/>
  <c r="H26" i="34"/>
  <c r="I26" i="34"/>
  <c r="J26" i="34" s="1"/>
  <c r="K26" i="34" s="1"/>
  <c r="G27" i="34"/>
  <c r="H27" i="34"/>
  <c r="I27" i="34" s="1"/>
  <c r="J27" i="34" s="1"/>
  <c r="K27" i="34" s="1"/>
  <c r="G28" i="34"/>
  <c r="H28" i="34"/>
  <c r="I28" i="34" s="1"/>
  <c r="J28" i="34" s="1"/>
  <c r="K28" i="34" s="1"/>
  <c r="G29" i="34"/>
  <c r="H29" i="34"/>
  <c r="I29" i="34"/>
  <c r="J29" i="34"/>
  <c r="K29" i="34"/>
  <c r="G30" i="34"/>
  <c r="H30" i="34"/>
  <c r="I30" i="34"/>
  <c r="J30" i="34"/>
  <c r="K30" i="34"/>
  <c r="G31" i="34"/>
  <c r="H31" i="34"/>
  <c r="I31" i="34"/>
  <c r="J31" i="34"/>
  <c r="K31" i="34"/>
  <c r="G32" i="34"/>
  <c r="H32" i="34"/>
  <c r="I32" i="34" s="1"/>
  <c r="J32" i="34" s="1"/>
  <c r="K32" i="34" s="1"/>
  <c r="G33" i="34"/>
  <c r="H33" i="34"/>
  <c r="I33" i="34"/>
  <c r="J33" i="34"/>
  <c r="K33" i="34" s="1"/>
  <c r="G34" i="34"/>
  <c r="H34" i="34"/>
  <c r="I34" i="34"/>
  <c r="J34" i="34" s="1"/>
  <c r="K34" i="34" s="1"/>
  <c r="G35" i="34"/>
  <c r="H35" i="34"/>
  <c r="I35" i="34" s="1"/>
  <c r="J35" i="34" s="1"/>
  <c r="K35" i="34" s="1"/>
  <c r="G36" i="34"/>
  <c r="H36" i="34"/>
  <c r="I36" i="34" s="1"/>
  <c r="J36" i="34" s="1"/>
  <c r="K36" i="34" s="1"/>
  <c r="G37" i="34"/>
  <c r="H37" i="34"/>
  <c r="I37" i="34"/>
  <c r="J37" i="34"/>
  <c r="K37" i="34"/>
  <c r="G38" i="34"/>
  <c r="H38" i="34"/>
  <c r="I38" i="34"/>
  <c r="J38" i="34"/>
  <c r="K38" i="34"/>
  <c r="G39" i="34"/>
  <c r="H39" i="34"/>
  <c r="I39" i="34"/>
  <c r="J39" i="34"/>
  <c r="K39" i="34"/>
  <c r="G40" i="34"/>
  <c r="H40" i="34"/>
  <c r="I40" i="34"/>
  <c r="J40" i="34" s="1"/>
  <c r="K40" i="34" s="1"/>
  <c r="G41" i="34"/>
  <c r="H41" i="34"/>
  <c r="I41" i="34"/>
  <c r="J41" i="34"/>
  <c r="K41" i="34" s="1"/>
  <c r="G42" i="34"/>
  <c r="H42" i="34"/>
  <c r="I42" i="34"/>
  <c r="J42" i="34" s="1"/>
  <c r="K42" i="34" s="1"/>
  <c r="G43" i="34"/>
  <c r="H43" i="34"/>
  <c r="I43" i="34" s="1"/>
  <c r="J43" i="34" s="1"/>
  <c r="K43" i="34" s="1"/>
  <c r="G44" i="34"/>
  <c r="H44" i="34"/>
  <c r="I44" i="34" s="1"/>
  <c r="J44" i="34" s="1"/>
  <c r="K44" i="34" s="1"/>
  <c r="G45" i="34"/>
  <c r="H45" i="34"/>
  <c r="I45" i="34"/>
  <c r="J45" i="34"/>
  <c r="K45" i="34"/>
  <c r="G46" i="34"/>
  <c r="H46" i="34"/>
  <c r="I46" i="34"/>
  <c r="J46" i="34"/>
  <c r="K46" i="34"/>
  <c r="G47" i="34"/>
  <c r="H47" i="34"/>
  <c r="I47" i="34"/>
  <c r="J47" i="34"/>
  <c r="K47" i="34"/>
  <c r="G48" i="34"/>
  <c r="H48" i="34"/>
  <c r="I48" i="34"/>
  <c r="J48" i="34"/>
  <c r="K48" i="34" s="1"/>
  <c r="G49" i="34"/>
  <c r="H49" i="34"/>
  <c r="I49" i="34"/>
  <c r="J49" i="34"/>
  <c r="K49" i="34" s="1"/>
  <c r="G50" i="34"/>
  <c r="H50" i="34"/>
  <c r="I50" i="34" s="1"/>
  <c r="J50" i="34" s="1"/>
  <c r="K50" i="34" s="1"/>
  <c r="G51" i="34"/>
  <c r="H51" i="34"/>
  <c r="I51" i="34" s="1"/>
  <c r="J51" i="34" s="1"/>
  <c r="K51" i="34" s="1"/>
  <c r="G52" i="34"/>
  <c r="H52" i="34"/>
  <c r="I52" i="34" s="1"/>
  <c r="J52" i="34" s="1"/>
  <c r="K52" i="34" s="1"/>
  <c r="G53" i="34"/>
  <c r="H53" i="34"/>
  <c r="I53" i="34"/>
  <c r="J53" i="34"/>
  <c r="K53" i="34"/>
  <c r="G54" i="34"/>
  <c r="H54" i="34"/>
  <c r="I54" i="34"/>
  <c r="J54" i="34"/>
  <c r="K54" i="34"/>
  <c r="G55" i="34"/>
  <c r="H55" i="34"/>
  <c r="I55" i="34"/>
  <c r="J55" i="34" s="1"/>
  <c r="K55" i="34" s="1"/>
  <c r="G56" i="34"/>
  <c r="H56" i="34"/>
  <c r="I56" i="34"/>
  <c r="J56" i="34"/>
  <c r="K56" i="34"/>
  <c r="G57" i="34"/>
  <c r="H57" i="34"/>
  <c r="I57" i="34"/>
  <c r="J57" i="34"/>
  <c r="K57" i="34" s="1"/>
  <c r="G58" i="34"/>
  <c r="H58" i="34"/>
  <c r="I58" i="34"/>
  <c r="J58" i="34" s="1"/>
  <c r="K58" i="34" s="1"/>
  <c r="G59" i="34"/>
  <c r="H59" i="34"/>
  <c r="I59" i="34" s="1"/>
  <c r="J59" i="34" s="1"/>
  <c r="K59" i="34" s="1"/>
  <c r="G60" i="34"/>
  <c r="H60" i="34"/>
  <c r="I60" i="34" s="1"/>
  <c r="J60" i="34" s="1"/>
  <c r="K60" i="34" s="1"/>
  <c r="G61" i="34"/>
  <c r="H61" i="34"/>
  <c r="I61" i="34"/>
  <c r="J61" i="34"/>
  <c r="K61" i="34"/>
  <c r="G62" i="34"/>
  <c r="H62" i="34"/>
  <c r="I62" i="34"/>
  <c r="J62" i="34"/>
  <c r="K62" i="34"/>
  <c r="N23" i="36" l="1"/>
  <c r="E23" i="36" s="1"/>
  <c r="N46" i="36"/>
  <c r="E46" i="36" s="1"/>
  <c r="N47" i="36"/>
  <c r="E47" i="36" s="1"/>
  <c r="N22" i="36"/>
  <c r="E22" i="36" s="1"/>
  <c r="N21" i="36"/>
  <c r="E21" i="36" s="1"/>
  <c r="N16" i="36"/>
  <c r="E16" i="36" s="1"/>
  <c r="N38" i="36"/>
  <c r="E38" i="36" s="1"/>
  <c r="N32" i="35"/>
  <c r="E32" i="35" s="1"/>
  <c r="L19" i="35"/>
  <c r="M11" i="35"/>
  <c r="M52" i="35"/>
  <c r="M60" i="35"/>
  <c r="M53" i="35"/>
  <c r="M54" i="35"/>
  <c r="M61" i="35"/>
  <c r="M62" i="35"/>
  <c r="M36" i="35"/>
  <c r="M45" i="35"/>
  <c r="M46" i="35"/>
  <c r="M51" i="35"/>
  <c r="M28" i="35"/>
  <c r="M38" i="35"/>
  <c r="M20" i="35"/>
  <c r="M29" i="35"/>
  <c r="M30" i="35"/>
  <c r="M19" i="35"/>
  <c r="M44" i="35"/>
  <c r="M59" i="35"/>
  <c r="M37" i="35"/>
  <c r="M43" i="35"/>
  <c r="M35" i="35"/>
  <c r="M25" i="35"/>
  <c r="M23" i="35"/>
  <c r="M55" i="35"/>
  <c r="M24" i="35"/>
  <c r="N24" i="35" s="1"/>
  <c r="E24" i="35" s="1"/>
  <c r="M10" i="35"/>
  <c r="M26" i="35"/>
  <c r="M50" i="35"/>
  <c r="L11" i="35"/>
  <c r="L33" i="35"/>
  <c r="N33" i="35" s="1"/>
  <c r="E33" i="35" s="1"/>
  <c r="L17" i="35"/>
  <c r="M58" i="35"/>
  <c r="N58" i="35" s="1"/>
  <c r="E58" i="35" s="1"/>
  <c r="L51" i="35"/>
  <c r="M14" i="35"/>
  <c r="M27" i="35"/>
  <c r="N27" i="35" s="1"/>
  <c r="E27" i="35" s="1"/>
  <c r="N57" i="35"/>
  <c r="E57" i="35" s="1"/>
  <c r="N25" i="35"/>
  <c r="E25" i="35" s="1"/>
  <c r="N50" i="35"/>
  <c r="E50" i="35" s="1"/>
  <c r="N43" i="35"/>
  <c r="E43" i="35" s="1"/>
  <c r="N18" i="35"/>
  <c r="E18" i="35" s="1"/>
  <c r="L13" i="35"/>
  <c r="N13" i="35" s="1"/>
  <c r="E13" i="35" s="1"/>
  <c r="L14" i="35"/>
  <c r="N14" i="35" s="1"/>
  <c r="E14" i="35" s="1"/>
  <c r="L52" i="35"/>
  <c r="L44" i="35"/>
  <c r="L54" i="35"/>
  <c r="N54" i="35" s="1"/>
  <c r="E54" i="35" s="1"/>
  <c r="L61" i="35"/>
  <c r="N61" i="35" s="1"/>
  <c r="E61" i="35" s="1"/>
  <c r="L62" i="35"/>
  <c r="N62" i="35" s="1"/>
  <c r="E62" i="35" s="1"/>
  <c r="L45" i="35"/>
  <c r="N45" i="35" s="1"/>
  <c r="E45" i="35" s="1"/>
  <c r="L59" i="35"/>
  <c r="N59" i="35" s="1"/>
  <c r="E59" i="35" s="1"/>
  <c r="L31" i="35"/>
  <c r="N31" i="35" s="1"/>
  <c r="E31" i="35" s="1"/>
  <c r="L38" i="35"/>
  <c r="N38" i="35" s="1"/>
  <c r="E38" i="35" s="1"/>
  <c r="L30" i="35"/>
  <c r="L15" i="35"/>
  <c r="N15" i="35" s="1"/>
  <c r="E15" i="35" s="1"/>
  <c r="L22" i="35"/>
  <c r="L55" i="35"/>
  <c r="N55" i="35" s="1"/>
  <c r="E55" i="35" s="1"/>
  <c r="L60" i="35"/>
  <c r="L47" i="35"/>
  <c r="N47" i="35" s="1"/>
  <c r="E47" i="35" s="1"/>
  <c r="L53" i="35"/>
  <c r="N53" i="35" s="1"/>
  <c r="E53" i="35" s="1"/>
  <c r="L36" i="35"/>
  <c r="L39" i="35"/>
  <c r="L46" i="35"/>
  <c r="L28" i="35"/>
  <c r="L37" i="35"/>
  <c r="L20" i="35"/>
  <c r="N20" i="35" s="1"/>
  <c r="E20" i="35" s="1"/>
  <c r="L23" i="35"/>
  <c r="N23" i="35" s="1"/>
  <c r="E23" i="35" s="1"/>
  <c r="L29" i="35"/>
  <c r="N29" i="35" s="1"/>
  <c r="E29" i="35" s="1"/>
  <c r="L12" i="35"/>
  <c r="N12" i="35" s="1"/>
  <c r="E12" i="35" s="1"/>
  <c r="L21" i="35"/>
  <c r="L48" i="35"/>
  <c r="M56" i="35"/>
  <c r="M22" i="35"/>
  <c r="L41" i="35"/>
  <c r="N41" i="35" s="1"/>
  <c r="E41" i="35" s="1"/>
  <c r="L10" i="35"/>
  <c r="N10" i="35" s="1"/>
  <c r="M17" i="35"/>
  <c r="L42" i="35"/>
  <c r="N42" i="35" s="1"/>
  <c r="E42" i="35" s="1"/>
  <c r="L40" i="35"/>
  <c r="N40" i="35" s="1"/>
  <c r="E40" i="35" s="1"/>
  <c r="M48" i="35"/>
  <c r="L16" i="35"/>
  <c r="N16" i="35" s="1"/>
  <c r="E16" i="35" s="1"/>
  <c r="M39" i="35"/>
  <c r="L35" i="35"/>
  <c r="N35" i="35" s="1"/>
  <c r="E35" i="35" s="1"/>
  <c r="L26" i="35"/>
  <c r="L56" i="35"/>
  <c r="N56" i="35" s="1"/>
  <c r="E56" i="35" s="1"/>
  <c r="M15" i="35"/>
  <c r="M21" i="35"/>
  <c r="M13" i="35"/>
  <c r="M22" i="34"/>
  <c r="M12" i="34"/>
  <c r="M32" i="34"/>
  <c r="M13" i="34"/>
  <c r="M17" i="34"/>
  <c r="M58" i="34"/>
  <c r="M41" i="34"/>
  <c r="M23" i="34"/>
  <c r="I7" i="34"/>
  <c r="M31" i="34"/>
  <c r="M18" i="34"/>
  <c r="L56" i="34"/>
  <c r="L51" i="34"/>
  <c r="L41" i="34"/>
  <c r="M42" i="34"/>
  <c r="L26" i="34"/>
  <c r="M56" i="34"/>
  <c r="L50" i="34"/>
  <c r="M33" i="34"/>
  <c r="L32" i="34"/>
  <c r="N32" i="34" s="1"/>
  <c r="E32" i="34" s="1"/>
  <c r="L27" i="34"/>
  <c r="L48" i="34"/>
  <c r="L43" i="34"/>
  <c r="L25" i="34"/>
  <c r="M16" i="34"/>
  <c r="I6" i="34"/>
  <c r="L59" i="34"/>
  <c r="M34" i="34"/>
  <c r="L18" i="34"/>
  <c r="N18" i="34" s="1"/>
  <c r="E18" i="34" s="1"/>
  <c r="L49" i="34"/>
  <c r="L11" i="34"/>
  <c r="B6" i="33"/>
  <c r="B7" i="33"/>
  <c r="E10" i="33"/>
  <c r="G10" i="33"/>
  <c r="H10" i="33"/>
  <c r="I10" i="33"/>
  <c r="J10" i="33" s="1"/>
  <c r="K10" i="33" s="1"/>
  <c r="G11" i="33"/>
  <c r="H11" i="33"/>
  <c r="I11" i="33" s="1"/>
  <c r="J11" i="33" s="1"/>
  <c r="K11" i="33" s="1"/>
  <c r="G12" i="33"/>
  <c r="H12" i="33"/>
  <c r="I12" i="33" s="1"/>
  <c r="J12" i="33" s="1"/>
  <c r="K12" i="33" s="1"/>
  <c r="G13" i="33"/>
  <c r="H13" i="33"/>
  <c r="I13" i="33"/>
  <c r="J13" i="33"/>
  <c r="K13" i="33"/>
  <c r="G14" i="33"/>
  <c r="H14" i="33"/>
  <c r="I14" i="33"/>
  <c r="J14" i="33"/>
  <c r="K14" i="33"/>
  <c r="G15" i="33"/>
  <c r="H15" i="33"/>
  <c r="I15" i="33"/>
  <c r="J15" i="33"/>
  <c r="K15" i="33"/>
  <c r="G16" i="33"/>
  <c r="H16" i="33"/>
  <c r="I16" i="33"/>
  <c r="J16" i="33"/>
  <c r="K16" i="33"/>
  <c r="G17" i="33"/>
  <c r="H17" i="33"/>
  <c r="I17" i="33"/>
  <c r="J17" i="33" s="1"/>
  <c r="K17" i="33" s="1"/>
  <c r="G18" i="33"/>
  <c r="H18" i="33"/>
  <c r="I18" i="33"/>
  <c r="J18" i="33" s="1"/>
  <c r="K18" i="33" s="1"/>
  <c r="G19" i="33"/>
  <c r="H19" i="33"/>
  <c r="I19" i="33" s="1"/>
  <c r="J19" i="33" s="1"/>
  <c r="K19" i="33" s="1"/>
  <c r="G20" i="33"/>
  <c r="H20" i="33"/>
  <c r="I20" i="33" s="1"/>
  <c r="J20" i="33" s="1"/>
  <c r="K20" i="33" s="1"/>
  <c r="G21" i="33"/>
  <c r="H21" i="33"/>
  <c r="I21" i="33"/>
  <c r="J21" i="33"/>
  <c r="K21" i="33"/>
  <c r="G22" i="33"/>
  <c r="H22" i="33"/>
  <c r="I22" i="33"/>
  <c r="J22" i="33"/>
  <c r="K22" i="33"/>
  <c r="G23" i="33"/>
  <c r="H23" i="33"/>
  <c r="I23" i="33"/>
  <c r="J23" i="33"/>
  <c r="K23" i="33"/>
  <c r="G24" i="33"/>
  <c r="H24" i="33"/>
  <c r="I24" i="33"/>
  <c r="J24" i="33"/>
  <c r="K24" i="33"/>
  <c r="G25" i="33"/>
  <c r="H25" i="33"/>
  <c r="I25" i="33"/>
  <c r="J25" i="33"/>
  <c r="K25" i="33" s="1"/>
  <c r="G26" i="33"/>
  <c r="H26" i="33"/>
  <c r="I26" i="33"/>
  <c r="J26" i="33" s="1"/>
  <c r="K26" i="33" s="1"/>
  <c r="G27" i="33"/>
  <c r="H27" i="33"/>
  <c r="I27" i="33" s="1"/>
  <c r="J27" i="33" s="1"/>
  <c r="K27" i="33" s="1"/>
  <c r="G28" i="33"/>
  <c r="H28" i="33"/>
  <c r="I28" i="33" s="1"/>
  <c r="J28" i="33" s="1"/>
  <c r="K28" i="33" s="1"/>
  <c r="G29" i="33"/>
  <c r="H29" i="33"/>
  <c r="I29" i="33"/>
  <c r="J29" i="33"/>
  <c r="K29" i="33"/>
  <c r="G30" i="33"/>
  <c r="H30" i="33"/>
  <c r="I30" i="33"/>
  <c r="J30" i="33"/>
  <c r="K30" i="33"/>
  <c r="G31" i="33"/>
  <c r="H31" i="33"/>
  <c r="I31" i="33"/>
  <c r="J31" i="33"/>
  <c r="K31" i="33"/>
  <c r="G32" i="33"/>
  <c r="H32" i="33"/>
  <c r="I32" i="33" s="1"/>
  <c r="J32" i="33" s="1"/>
  <c r="K32" i="33" s="1"/>
  <c r="G33" i="33"/>
  <c r="H33" i="33"/>
  <c r="I33" i="33"/>
  <c r="J33" i="33"/>
  <c r="K33" i="33" s="1"/>
  <c r="G34" i="33"/>
  <c r="H34" i="33"/>
  <c r="I34" i="33"/>
  <c r="J34" i="33" s="1"/>
  <c r="K34" i="33" s="1"/>
  <c r="G35" i="33"/>
  <c r="H35" i="33"/>
  <c r="I35" i="33" s="1"/>
  <c r="J35" i="33" s="1"/>
  <c r="K35" i="33" s="1"/>
  <c r="G36" i="33"/>
  <c r="H36" i="33"/>
  <c r="I36" i="33" s="1"/>
  <c r="J36" i="33" s="1"/>
  <c r="K36" i="33" s="1"/>
  <c r="G37" i="33"/>
  <c r="H37" i="33"/>
  <c r="I37" i="33"/>
  <c r="J37" i="33"/>
  <c r="K37" i="33"/>
  <c r="G38" i="33"/>
  <c r="H38" i="33"/>
  <c r="I38" i="33"/>
  <c r="J38" i="33"/>
  <c r="K38" i="33"/>
  <c r="G39" i="33"/>
  <c r="H39" i="33"/>
  <c r="I39" i="33"/>
  <c r="J39" i="33"/>
  <c r="K39" i="33"/>
  <c r="G40" i="33"/>
  <c r="H40" i="33"/>
  <c r="I40" i="33"/>
  <c r="J40" i="33" s="1"/>
  <c r="K40" i="33" s="1"/>
  <c r="G41" i="33"/>
  <c r="H41" i="33"/>
  <c r="I41" i="33"/>
  <c r="J41" i="33"/>
  <c r="K41" i="33" s="1"/>
  <c r="G42" i="33"/>
  <c r="H42" i="33"/>
  <c r="I42" i="33"/>
  <c r="J42" i="33" s="1"/>
  <c r="K42" i="33" s="1"/>
  <c r="G43" i="33"/>
  <c r="H43" i="33"/>
  <c r="I43" i="33" s="1"/>
  <c r="J43" i="33" s="1"/>
  <c r="K43" i="33" s="1"/>
  <c r="G44" i="33"/>
  <c r="H44" i="33"/>
  <c r="I44" i="33" s="1"/>
  <c r="J44" i="33" s="1"/>
  <c r="K44" i="33" s="1"/>
  <c r="G45" i="33"/>
  <c r="H45" i="33"/>
  <c r="I45" i="33"/>
  <c r="J45" i="33"/>
  <c r="K45" i="33"/>
  <c r="G46" i="33"/>
  <c r="H46" i="33"/>
  <c r="I46" i="33"/>
  <c r="J46" i="33"/>
  <c r="K46" i="33"/>
  <c r="G47" i="33"/>
  <c r="H47" i="33"/>
  <c r="I47" i="33"/>
  <c r="J47" i="33"/>
  <c r="K47" i="33"/>
  <c r="G48" i="33"/>
  <c r="H48" i="33"/>
  <c r="I48" i="33"/>
  <c r="J48" i="33"/>
  <c r="K48" i="33" s="1"/>
  <c r="G49" i="33"/>
  <c r="H49" i="33"/>
  <c r="I49" i="33"/>
  <c r="J49" i="33"/>
  <c r="K49" i="33" s="1"/>
  <c r="G50" i="33"/>
  <c r="H50" i="33"/>
  <c r="I50" i="33" s="1"/>
  <c r="J50" i="33" s="1"/>
  <c r="K50" i="33" s="1"/>
  <c r="G51" i="33"/>
  <c r="H51" i="33"/>
  <c r="I51" i="33" s="1"/>
  <c r="J51" i="33" s="1"/>
  <c r="K51" i="33" s="1"/>
  <c r="G52" i="33"/>
  <c r="H52" i="33"/>
  <c r="I52" i="33" s="1"/>
  <c r="J52" i="33" s="1"/>
  <c r="K52" i="33" s="1"/>
  <c r="G53" i="33"/>
  <c r="H53" i="33"/>
  <c r="I53" i="33"/>
  <c r="J53" i="33"/>
  <c r="K53" i="33"/>
  <c r="G54" i="33"/>
  <c r="H54" i="33"/>
  <c r="I54" i="33"/>
  <c r="J54" i="33"/>
  <c r="K54" i="33"/>
  <c r="G55" i="33"/>
  <c r="H55" i="33"/>
  <c r="I55" i="33"/>
  <c r="J55" i="33" s="1"/>
  <c r="K55" i="33" s="1"/>
  <c r="G56" i="33"/>
  <c r="H56" i="33"/>
  <c r="I56" i="33"/>
  <c r="J56" i="33"/>
  <c r="K56" i="33"/>
  <c r="G57" i="33"/>
  <c r="H57" i="33"/>
  <c r="I57" i="33"/>
  <c r="J57" i="33"/>
  <c r="K57" i="33" s="1"/>
  <c r="G58" i="33"/>
  <c r="H58" i="33"/>
  <c r="I58" i="33"/>
  <c r="J58" i="33" s="1"/>
  <c r="K58" i="33" s="1"/>
  <c r="G59" i="33"/>
  <c r="H59" i="33"/>
  <c r="I59" i="33" s="1"/>
  <c r="J59" i="33" s="1"/>
  <c r="K59" i="33" s="1"/>
  <c r="G60" i="33"/>
  <c r="H60" i="33"/>
  <c r="I60" i="33" s="1"/>
  <c r="J60" i="33" s="1"/>
  <c r="K60" i="33" s="1"/>
  <c r="G61" i="33"/>
  <c r="H61" i="33"/>
  <c r="I61" i="33"/>
  <c r="J61" i="33"/>
  <c r="K61" i="33"/>
  <c r="G62" i="33"/>
  <c r="H62" i="33"/>
  <c r="I62" i="33"/>
  <c r="J62" i="33" s="1"/>
  <c r="K62" i="33" s="1"/>
  <c r="N60" i="35" l="1"/>
  <c r="E60" i="35" s="1"/>
  <c r="N28" i="35"/>
  <c r="E28" i="35" s="1"/>
  <c r="N22" i="35"/>
  <c r="E22" i="35" s="1"/>
  <c r="N48" i="35"/>
  <c r="E48" i="35" s="1"/>
  <c r="N46" i="35"/>
  <c r="E46" i="35" s="1"/>
  <c r="N21" i="35"/>
  <c r="E21" i="35" s="1"/>
  <c r="N39" i="35"/>
  <c r="E39" i="35" s="1"/>
  <c r="N30" i="35"/>
  <c r="E30" i="35" s="1"/>
  <c r="N44" i="35"/>
  <c r="E44" i="35" s="1"/>
  <c r="N11" i="35"/>
  <c r="E11" i="35" s="1"/>
  <c r="N26" i="35"/>
  <c r="E26" i="35" s="1"/>
  <c r="N51" i="35"/>
  <c r="E51" i="35" s="1"/>
  <c r="N37" i="35"/>
  <c r="E37" i="35" s="1"/>
  <c r="N17" i="35"/>
  <c r="E17" i="35" s="1"/>
  <c r="N19" i="35"/>
  <c r="E19" i="35" s="1"/>
  <c r="N36" i="35"/>
  <c r="E36" i="35" s="1"/>
  <c r="N52" i="35"/>
  <c r="E52" i="35" s="1"/>
  <c r="N56" i="34"/>
  <c r="E56" i="34" s="1"/>
  <c r="N48" i="34"/>
  <c r="E48" i="34" s="1"/>
  <c r="N41" i="34"/>
  <c r="E41" i="34" s="1"/>
  <c r="M52" i="34"/>
  <c r="M61" i="34"/>
  <c r="M62" i="34"/>
  <c r="M44" i="34"/>
  <c r="M59" i="34"/>
  <c r="N59" i="34" s="1"/>
  <c r="E59" i="34" s="1"/>
  <c r="M51" i="34"/>
  <c r="N51" i="34" s="1"/>
  <c r="E51" i="34" s="1"/>
  <c r="M28" i="34"/>
  <c r="M37" i="34"/>
  <c r="M38" i="34"/>
  <c r="M43" i="34"/>
  <c r="N43" i="34" s="1"/>
  <c r="E43" i="34" s="1"/>
  <c r="M20" i="34"/>
  <c r="M29" i="34"/>
  <c r="M30" i="34"/>
  <c r="M35" i="34"/>
  <c r="M19" i="34"/>
  <c r="M11" i="34"/>
  <c r="N11" i="34" s="1"/>
  <c r="E11" i="34" s="1"/>
  <c r="M60" i="34"/>
  <c r="M53" i="34"/>
  <c r="M54" i="34"/>
  <c r="M36" i="34"/>
  <c r="M45" i="34"/>
  <c r="M46" i="34"/>
  <c r="M14" i="34"/>
  <c r="M27" i="34"/>
  <c r="N27" i="34" s="1"/>
  <c r="E27" i="34" s="1"/>
  <c r="N26" i="34"/>
  <c r="E26" i="34" s="1"/>
  <c r="L13" i="34"/>
  <c r="N13" i="34" s="1"/>
  <c r="E13" i="34" s="1"/>
  <c r="L14" i="34"/>
  <c r="N14" i="34" s="1"/>
  <c r="E14" i="34" s="1"/>
  <c r="L61" i="34"/>
  <c r="L44" i="34"/>
  <c r="N44" i="34" s="1"/>
  <c r="E44" i="34" s="1"/>
  <c r="L47" i="34"/>
  <c r="L53" i="34"/>
  <c r="L54" i="34"/>
  <c r="N54" i="34" s="1"/>
  <c r="E54" i="34" s="1"/>
  <c r="L36" i="34"/>
  <c r="N36" i="34" s="1"/>
  <c r="E36" i="34" s="1"/>
  <c r="L39" i="34"/>
  <c r="L46" i="34"/>
  <c r="N46" i="34" s="1"/>
  <c r="E46" i="34" s="1"/>
  <c r="L28" i="34"/>
  <c r="N28" i="34" s="1"/>
  <c r="E28" i="34" s="1"/>
  <c r="L31" i="34"/>
  <c r="N31" i="34" s="1"/>
  <c r="E31" i="34" s="1"/>
  <c r="L37" i="34"/>
  <c r="L20" i="34"/>
  <c r="N20" i="34" s="1"/>
  <c r="E20" i="34" s="1"/>
  <c r="L23" i="34"/>
  <c r="N23" i="34" s="1"/>
  <c r="E23" i="34" s="1"/>
  <c r="L29" i="34"/>
  <c r="N29" i="34" s="1"/>
  <c r="E29" i="34" s="1"/>
  <c r="L30" i="34"/>
  <c r="N30" i="34" s="1"/>
  <c r="E30" i="34" s="1"/>
  <c r="L12" i="34"/>
  <c r="N12" i="34" s="1"/>
  <c r="E12" i="34" s="1"/>
  <c r="L21" i="34"/>
  <c r="L52" i="34"/>
  <c r="N52" i="34" s="1"/>
  <c r="E52" i="34" s="1"/>
  <c r="L55" i="34"/>
  <c r="L62" i="34"/>
  <c r="N62" i="34" s="1"/>
  <c r="E62" i="34" s="1"/>
  <c r="L45" i="34"/>
  <c r="N45" i="34" s="1"/>
  <c r="E45" i="34" s="1"/>
  <c r="L38" i="34"/>
  <c r="L15" i="34"/>
  <c r="N15" i="34" s="1"/>
  <c r="E15" i="34" s="1"/>
  <c r="L22" i="34"/>
  <c r="N22" i="34" s="1"/>
  <c r="E22" i="34" s="1"/>
  <c r="L35" i="34"/>
  <c r="N35" i="34" s="1"/>
  <c r="E35" i="34" s="1"/>
  <c r="L19" i="34"/>
  <c r="N19" i="34" s="1"/>
  <c r="E19" i="34" s="1"/>
  <c r="M47" i="34"/>
  <c r="M49" i="34"/>
  <c r="N49" i="34" s="1"/>
  <c r="E49" i="34" s="1"/>
  <c r="M50" i="34"/>
  <c r="N50" i="34" s="1"/>
  <c r="E50" i="34" s="1"/>
  <c r="M55" i="34"/>
  <c r="L16" i="34"/>
  <c r="N16" i="34" s="1"/>
  <c r="E16" i="34" s="1"/>
  <c r="L10" i="34"/>
  <c r="N10" i="34" s="1"/>
  <c r="L40" i="34"/>
  <c r="N40" i="34" s="1"/>
  <c r="E40" i="34" s="1"/>
  <c r="L24" i="34"/>
  <c r="N24" i="34" s="1"/>
  <c r="E24" i="34" s="1"/>
  <c r="M24" i="34"/>
  <c r="M10" i="34"/>
  <c r="L60" i="34"/>
  <c r="M48" i="34"/>
  <c r="L34" i="34"/>
  <c r="N34" i="34" s="1"/>
  <c r="E34" i="34" s="1"/>
  <c r="M26" i="34"/>
  <c r="L58" i="34"/>
  <c r="N58" i="34" s="1"/>
  <c r="E58" i="34" s="1"/>
  <c r="M25" i="34"/>
  <c r="N25" i="34" s="1"/>
  <c r="E25" i="34" s="1"/>
  <c r="L33" i="34"/>
  <c r="N33" i="34" s="1"/>
  <c r="E33" i="34" s="1"/>
  <c r="L57" i="34"/>
  <c r="M57" i="34"/>
  <c r="M15" i="34"/>
  <c r="L42" i="34"/>
  <c r="N42" i="34" s="1"/>
  <c r="E42" i="34" s="1"/>
  <c r="M39" i="34"/>
  <c r="L17" i="34"/>
  <c r="N17" i="34" s="1"/>
  <c r="E17" i="34" s="1"/>
  <c r="M21" i="34"/>
  <c r="M40" i="34"/>
  <c r="L19" i="33"/>
  <c r="M22" i="33"/>
  <c r="M25" i="33"/>
  <c r="M12" i="33"/>
  <c r="M62" i="33"/>
  <c r="M32" i="33"/>
  <c r="M50" i="33"/>
  <c r="M15" i="33"/>
  <c r="L58" i="33"/>
  <c r="L40" i="33"/>
  <c r="M39" i="33"/>
  <c r="M26" i="33"/>
  <c r="M47" i="33"/>
  <c r="M33" i="33"/>
  <c r="L32" i="33"/>
  <c r="L27" i="33"/>
  <c r="M41" i="33"/>
  <c r="I7" i="33"/>
  <c r="M49" i="33"/>
  <c r="L43" i="33"/>
  <c r="M31" i="33"/>
  <c r="M18" i="33"/>
  <c r="I6" i="33"/>
  <c r="L10" i="33"/>
  <c r="L59" i="33"/>
  <c r="M34" i="33"/>
  <c r="B6" i="32"/>
  <c r="B7" i="32"/>
  <c r="E10" i="32"/>
  <c r="G10" i="32"/>
  <c r="I6" i="32" s="1"/>
  <c r="L15" i="32" s="1"/>
  <c r="H10" i="32"/>
  <c r="I10" i="32"/>
  <c r="J10" i="32" s="1"/>
  <c r="K10" i="32" s="1"/>
  <c r="G11" i="32"/>
  <c r="L11" i="32" s="1"/>
  <c r="H11" i="32"/>
  <c r="I11" i="32" s="1"/>
  <c r="J11" i="32" s="1"/>
  <c r="K11" i="32" s="1"/>
  <c r="G12" i="32"/>
  <c r="H12" i="32"/>
  <c r="I12" i="32" s="1"/>
  <c r="J12" i="32" s="1"/>
  <c r="K12" i="32" s="1"/>
  <c r="G13" i="32"/>
  <c r="H13" i="32"/>
  <c r="I13" i="32" s="1"/>
  <c r="J13" i="32" s="1"/>
  <c r="K13" i="32" s="1"/>
  <c r="G14" i="32"/>
  <c r="H14" i="32"/>
  <c r="I14" i="32"/>
  <c r="J14" i="32"/>
  <c r="K14" i="32"/>
  <c r="G15" i="32"/>
  <c r="H15" i="32"/>
  <c r="I15" i="32"/>
  <c r="J15" i="32"/>
  <c r="K15" i="32"/>
  <c r="G16" i="32"/>
  <c r="H16" i="32"/>
  <c r="I16" i="32"/>
  <c r="J16" i="32"/>
  <c r="K16" i="32"/>
  <c r="G17" i="32"/>
  <c r="L17" i="32" s="1"/>
  <c r="H17" i="32"/>
  <c r="I17" i="32"/>
  <c r="J17" i="32"/>
  <c r="K17" i="32" s="1"/>
  <c r="G18" i="32"/>
  <c r="H18" i="32"/>
  <c r="I18" i="32"/>
  <c r="J18" i="32" s="1"/>
  <c r="K18" i="32" s="1"/>
  <c r="G19" i="32"/>
  <c r="L19" i="32" s="1"/>
  <c r="H19" i="32"/>
  <c r="I19" i="32" s="1"/>
  <c r="J19" i="32" s="1"/>
  <c r="K19" i="32" s="1"/>
  <c r="G20" i="32"/>
  <c r="H20" i="32"/>
  <c r="I20" i="32"/>
  <c r="J20" i="32"/>
  <c r="K20" i="32"/>
  <c r="G21" i="32"/>
  <c r="H21" i="32"/>
  <c r="I21" i="32"/>
  <c r="J21" i="32"/>
  <c r="K21" i="32"/>
  <c r="G22" i="32"/>
  <c r="H22" i="32"/>
  <c r="I22" i="32"/>
  <c r="J22" i="32"/>
  <c r="K22" i="32"/>
  <c r="G23" i="32"/>
  <c r="H23" i="32"/>
  <c r="I23" i="32"/>
  <c r="J23" i="32"/>
  <c r="K23" i="32"/>
  <c r="L23" i="32"/>
  <c r="G24" i="32"/>
  <c r="H24" i="32"/>
  <c r="I24" i="32"/>
  <c r="J24" i="32"/>
  <c r="K24" i="32"/>
  <c r="G25" i="32"/>
  <c r="L25" i="32" s="1"/>
  <c r="H25" i="32"/>
  <c r="I25" i="32"/>
  <c r="J25" i="32"/>
  <c r="K25" i="32" s="1"/>
  <c r="G26" i="32"/>
  <c r="H26" i="32"/>
  <c r="I26" i="32"/>
  <c r="J26" i="32" s="1"/>
  <c r="K26" i="32" s="1"/>
  <c r="G27" i="32"/>
  <c r="L27" i="32" s="1"/>
  <c r="H27" i="32"/>
  <c r="I27" i="32" s="1"/>
  <c r="J27" i="32" s="1"/>
  <c r="K27" i="32" s="1"/>
  <c r="G28" i="32"/>
  <c r="L28" i="32" s="1"/>
  <c r="H28" i="32"/>
  <c r="I28" i="32"/>
  <c r="J28" i="32"/>
  <c r="K28" i="32"/>
  <c r="G29" i="32"/>
  <c r="H29" i="32"/>
  <c r="I29" i="32"/>
  <c r="J29" i="32"/>
  <c r="K29" i="32"/>
  <c r="G30" i="32"/>
  <c r="H30" i="32"/>
  <c r="I30" i="32"/>
  <c r="J30" i="32"/>
  <c r="K30" i="32"/>
  <c r="G31" i="32"/>
  <c r="H31" i="32"/>
  <c r="I31" i="32"/>
  <c r="J31" i="32"/>
  <c r="K31" i="32"/>
  <c r="L31" i="32"/>
  <c r="G32" i="32"/>
  <c r="L32" i="32" s="1"/>
  <c r="H32" i="32"/>
  <c r="I32" i="32"/>
  <c r="J32" i="32"/>
  <c r="K32" i="32"/>
  <c r="G33" i="32"/>
  <c r="L33" i="32" s="1"/>
  <c r="H33" i="32"/>
  <c r="I33" i="32"/>
  <c r="J33" i="32"/>
  <c r="K33" i="32" s="1"/>
  <c r="G34" i="32"/>
  <c r="H34" i="32"/>
  <c r="I34" i="32"/>
  <c r="J34" i="32" s="1"/>
  <c r="K34" i="32" s="1"/>
  <c r="G35" i="32"/>
  <c r="L35" i="32" s="1"/>
  <c r="H35" i="32"/>
  <c r="I35" i="32" s="1"/>
  <c r="J35" i="32" s="1"/>
  <c r="K35" i="32" s="1"/>
  <c r="G36" i="32"/>
  <c r="L36" i="32" s="1"/>
  <c r="H36" i="32"/>
  <c r="I36" i="32"/>
  <c r="J36" i="32"/>
  <c r="K36" i="32"/>
  <c r="G37" i="32"/>
  <c r="H37" i="32"/>
  <c r="I37" i="32"/>
  <c r="J37" i="32"/>
  <c r="K37" i="32"/>
  <c r="G38" i="32"/>
  <c r="H38" i="32"/>
  <c r="I38" i="32"/>
  <c r="J38" i="32"/>
  <c r="K38" i="32"/>
  <c r="G39" i="32"/>
  <c r="H39" i="32"/>
  <c r="I39" i="32"/>
  <c r="J39" i="32"/>
  <c r="K39" i="32"/>
  <c r="G40" i="32"/>
  <c r="H40" i="32"/>
  <c r="I40" i="32"/>
  <c r="J40" i="32"/>
  <c r="K40" i="32"/>
  <c r="G41" i="32"/>
  <c r="L41" i="32" s="1"/>
  <c r="H41" i="32"/>
  <c r="I41" i="32"/>
  <c r="J41" i="32" s="1"/>
  <c r="K41" i="32" s="1"/>
  <c r="G42" i="32"/>
  <c r="H42" i="32"/>
  <c r="I42" i="32"/>
  <c r="J42" i="32" s="1"/>
  <c r="K42" i="32" s="1"/>
  <c r="G43" i="32"/>
  <c r="L43" i="32" s="1"/>
  <c r="H43" i="32"/>
  <c r="I43" i="32" s="1"/>
  <c r="J43" i="32" s="1"/>
  <c r="K43" i="32" s="1"/>
  <c r="G44" i="32"/>
  <c r="H44" i="32"/>
  <c r="I44" i="32"/>
  <c r="J44" i="32"/>
  <c r="K44" i="32"/>
  <c r="G45" i="32"/>
  <c r="H45" i="32"/>
  <c r="I45" i="32"/>
  <c r="J45" i="32"/>
  <c r="K45" i="32"/>
  <c r="G46" i="32"/>
  <c r="H46" i="32"/>
  <c r="I46" i="32"/>
  <c r="J46" i="32"/>
  <c r="K46" i="32"/>
  <c r="L46" i="32"/>
  <c r="G47" i="32"/>
  <c r="H47" i="32"/>
  <c r="I47" i="32"/>
  <c r="J47" i="32"/>
  <c r="K47" i="32"/>
  <c r="G48" i="32"/>
  <c r="L48" i="32" s="1"/>
  <c r="H48" i="32"/>
  <c r="I48" i="32"/>
  <c r="J48" i="32"/>
  <c r="K48" i="32"/>
  <c r="G49" i="32"/>
  <c r="H49" i="32"/>
  <c r="I49" i="32"/>
  <c r="J49" i="32"/>
  <c r="K49" i="32" s="1"/>
  <c r="G50" i="32"/>
  <c r="L50" i="32" s="1"/>
  <c r="H50" i="32"/>
  <c r="I50" i="32"/>
  <c r="J50" i="32" s="1"/>
  <c r="K50" i="32" s="1"/>
  <c r="G51" i="32"/>
  <c r="L51" i="32" s="1"/>
  <c r="H51" i="32"/>
  <c r="I51" i="32" s="1"/>
  <c r="J51" i="32" s="1"/>
  <c r="K51" i="32" s="1"/>
  <c r="G52" i="32"/>
  <c r="H52" i="32"/>
  <c r="I52" i="32"/>
  <c r="J52" i="32"/>
  <c r="K52" i="32"/>
  <c r="G53" i="32"/>
  <c r="H53" i="32"/>
  <c r="I53" i="32"/>
  <c r="J53" i="32"/>
  <c r="K53" i="32"/>
  <c r="G54" i="32"/>
  <c r="H54" i="32"/>
  <c r="I54" i="32"/>
  <c r="J54" i="32"/>
  <c r="K54" i="32"/>
  <c r="L54" i="32"/>
  <c r="G55" i="32"/>
  <c r="H55" i="32"/>
  <c r="I55" i="32"/>
  <c r="J55" i="32"/>
  <c r="K55" i="32"/>
  <c r="L55" i="32"/>
  <c r="G56" i="32"/>
  <c r="L56" i="32" s="1"/>
  <c r="H56" i="32"/>
  <c r="I56" i="32"/>
  <c r="J56" i="32"/>
  <c r="K56" i="32" s="1"/>
  <c r="G57" i="32"/>
  <c r="H57" i="32"/>
  <c r="I57" i="32"/>
  <c r="J57" i="32"/>
  <c r="K57" i="32" s="1"/>
  <c r="G58" i="32"/>
  <c r="L58" i="32" s="1"/>
  <c r="H58" i="32"/>
  <c r="I58" i="32" s="1"/>
  <c r="J58" i="32" s="1"/>
  <c r="K58" i="32" s="1"/>
  <c r="G59" i="32"/>
  <c r="H59" i="32"/>
  <c r="I59" i="32" s="1"/>
  <c r="J59" i="32" s="1"/>
  <c r="K59" i="32" s="1"/>
  <c r="G60" i="32"/>
  <c r="L60" i="32" s="1"/>
  <c r="H60" i="32"/>
  <c r="I60" i="32"/>
  <c r="J60" i="32"/>
  <c r="K60" i="32"/>
  <c r="G61" i="32"/>
  <c r="H61" i="32"/>
  <c r="I61" i="32"/>
  <c r="J61" i="32"/>
  <c r="K61" i="32"/>
  <c r="G62" i="32"/>
  <c r="H62" i="32"/>
  <c r="I62" i="32"/>
  <c r="J62" i="32"/>
  <c r="K62" i="32"/>
  <c r="L62" i="32"/>
  <c r="N38" i="34" l="1"/>
  <c r="E38" i="34" s="1"/>
  <c r="N60" i="34"/>
  <c r="E60" i="34" s="1"/>
  <c r="N57" i="34"/>
  <c r="E57" i="34" s="1"/>
  <c r="N53" i="34"/>
  <c r="E53" i="34" s="1"/>
  <c r="N21" i="34"/>
  <c r="E21" i="34" s="1"/>
  <c r="N61" i="34"/>
  <c r="E61" i="34" s="1"/>
  <c r="N39" i="34"/>
  <c r="E39" i="34" s="1"/>
  <c r="N55" i="34"/>
  <c r="E55" i="34" s="1"/>
  <c r="N37" i="34"/>
  <c r="E37" i="34" s="1"/>
  <c r="N47" i="34"/>
  <c r="E47" i="34" s="1"/>
  <c r="N43" i="33"/>
  <c r="E43" i="33" s="1"/>
  <c r="L13" i="33"/>
  <c r="L14" i="33"/>
  <c r="L55" i="33"/>
  <c r="N55" i="33" s="1"/>
  <c r="E55" i="33" s="1"/>
  <c r="L61" i="33"/>
  <c r="N61" i="33" s="1"/>
  <c r="E61" i="33" s="1"/>
  <c r="L44" i="33"/>
  <c r="L47" i="33"/>
  <c r="N47" i="33" s="1"/>
  <c r="E47" i="33" s="1"/>
  <c r="L53" i="33"/>
  <c r="L36" i="33"/>
  <c r="L45" i="33"/>
  <c r="L38" i="33"/>
  <c r="N38" i="33" s="1"/>
  <c r="E38" i="33" s="1"/>
  <c r="L20" i="33"/>
  <c r="N20" i="33" s="1"/>
  <c r="E20" i="33" s="1"/>
  <c r="L30" i="33"/>
  <c r="L52" i="33"/>
  <c r="L62" i="33"/>
  <c r="N62" i="33" s="1"/>
  <c r="E62" i="33" s="1"/>
  <c r="L54" i="33"/>
  <c r="L39" i="33"/>
  <c r="N39" i="33" s="1"/>
  <c r="E39" i="33" s="1"/>
  <c r="L46" i="33"/>
  <c r="L28" i="33"/>
  <c r="L31" i="33"/>
  <c r="N31" i="33" s="1"/>
  <c r="E31" i="33" s="1"/>
  <c r="L37" i="33"/>
  <c r="L23" i="33"/>
  <c r="L29" i="33"/>
  <c r="L21" i="33"/>
  <c r="L12" i="33"/>
  <c r="N12" i="33" s="1"/>
  <c r="E12" i="33" s="1"/>
  <c r="L15" i="33"/>
  <c r="N15" i="33" s="1"/>
  <c r="E15" i="33" s="1"/>
  <c r="L22" i="33"/>
  <c r="N22" i="33" s="1"/>
  <c r="E22" i="33" s="1"/>
  <c r="M11" i="33"/>
  <c r="M60" i="33"/>
  <c r="M52" i="33"/>
  <c r="M61" i="33"/>
  <c r="M54" i="33"/>
  <c r="M36" i="33"/>
  <c r="M45" i="33"/>
  <c r="M46" i="33"/>
  <c r="M28" i="33"/>
  <c r="M37" i="33"/>
  <c r="M38" i="33"/>
  <c r="M43" i="33"/>
  <c r="M19" i="33"/>
  <c r="M44" i="33"/>
  <c r="M53" i="33"/>
  <c r="M59" i="33"/>
  <c r="N59" i="33" s="1"/>
  <c r="E59" i="33" s="1"/>
  <c r="M51" i="33"/>
  <c r="M30" i="33"/>
  <c r="M20" i="33"/>
  <c r="M29" i="33"/>
  <c r="M35" i="33"/>
  <c r="L26" i="33"/>
  <c r="N26" i="33" s="1"/>
  <c r="E26" i="33" s="1"/>
  <c r="M16" i="33"/>
  <c r="M40" i="33"/>
  <c r="N40" i="33" s="1"/>
  <c r="E40" i="33" s="1"/>
  <c r="M27" i="33"/>
  <c r="N27" i="33" s="1"/>
  <c r="E27" i="33" s="1"/>
  <c r="M13" i="33"/>
  <c r="L34" i="33"/>
  <c r="N34" i="33" s="1"/>
  <c r="E34" i="33" s="1"/>
  <c r="L33" i="33"/>
  <c r="N33" i="33" s="1"/>
  <c r="E33" i="33" s="1"/>
  <c r="M10" i="33"/>
  <c r="N10" i="33" s="1"/>
  <c r="M42" i="33"/>
  <c r="L25" i="33"/>
  <c r="N25" i="33" s="1"/>
  <c r="E25" i="33" s="1"/>
  <c r="M58" i="33"/>
  <c r="N58" i="33" s="1"/>
  <c r="E58" i="33" s="1"/>
  <c r="M17" i="33"/>
  <c r="M21" i="33"/>
  <c r="L57" i="33"/>
  <c r="L56" i="33"/>
  <c r="L17" i="33"/>
  <c r="L18" i="33"/>
  <c r="N18" i="33" s="1"/>
  <c r="E18" i="33" s="1"/>
  <c r="L48" i="33"/>
  <c r="M56" i="33"/>
  <c r="M14" i="33"/>
  <c r="M48" i="33"/>
  <c r="N32" i="33"/>
  <c r="E32" i="33" s="1"/>
  <c r="N19" i="33"/>
  <c r="E19" i="33" s="1"/>
  <c r="L11" i="33"/>
  <c r="L51" i="33"/>
  <c r="L50" i="33"/>
  <c r="N50" i="33" s="1"/>
  <c r="E50" i="33" s="1"/>
  <c r="L60" i="33"/>
  <c r="N60" i="33" s="1"/>
  <c r="E60" i="33" s="1"/>
  <c r="L16" i="33"/>
  <c r="M24" i="33"/>
  <c r="L49" i="33"/>
  <c r="N49" i="33" s="1"/>
  <c r="E49" i="33" s="1"/>
  <c r="M57" i="33"/>
  <c r="L35" i="33"/>
  <c r="N35" i="33" s="1"/>
  <c r="E35" i="33" s="1"/>
  <c r="L41" i="33"/>
  <c r="N41" i="33" s="1"/>
  <c r="E41" i="33" s="1"/>
  <c r="M23" i="33"/>
  <c r="L42" i="33"/>
  <c r="N42" i="33" s="1"/>
  <c r="E42" i="33" s="1"/>
  <c r="L24" i="33"/>
  <c r="M55" i="33"/>
  <c r="M41" i="32"/>
  <c r="M48" i="32"/>
  <c r="N48" i="32" s="1"/>
  <c r="E48" i="32" s="1"/>
  <c r="M43" i="32"/>
  <c r="N43" i="32" s="1"/>
  <c r="E43" i="32" s="1"/>
  <c r="M57" i="32"/>
  <c r="M18" i="32"/>
  <c r="M35" i="32"/>
  <c r="M49" i="32"/>
  <c r="M32" i="32"/>
  <c r="N32" i="32" s="1"/>
  <c r="E32" i="32" s="1"/>
  <c r="M26" i="32"/>
  <c r="L18" i="32"/>
  <c r="N18" i="32" s="1"/>
  <c r="E18" i="32" s="1"/>
  <c r="M59" i="32"/>
  <c r="M34" i="32"/>
  <c r="L16" i="32"/>
  <c r="L59" i="32"/>
  <c r="M47" i="32"/>
  <c r="L40" i="32"/>
  <c r="L38" i="32"/>
  <c r="L26" i="32"/>
  <c r="N26" i="32" s="1"/>
  <c r="E26" i="32" s="1"/>
  <c r="M12" i="32"/>
  <c r="M39" i="32"/>
  <c r="M11" i="32"/>
  <c r="N11" i="32" s="1"/>
  <c r="E11" i="32" s="1"/>
  <c r="M50" i="32"/>
  <c r="N50" i="32" s="1"/>
  <c r="E50" i="32" s="1"/>
  <c r="N41" i="32"/>
  <c r="E41" i="32" s="1"/>
  <c r="M16" i="32"/>
  <c r="M40" i="32"/>
  <c r="M31" i="32"/>
  <c r="N31" i="32" s="1"/>
  <c r="E31" i="32" s="1"/>
  <c r="N25" i="32"/>
  <c r="E25" i="32" s="1"/>
  <c r="I7" i="32"/>
  <c r="M58" i="32" s="1"/>
  <c r="N58" i="32" s="1"/>
  <c r="E58" i="32" s="1"/>
  <c r="M10" i="32"/>
  <c r="M42" i="32"/>
  <c r="M13" i="32"/>
  <c r="M55" i="32"/>
  <c r="N55" i="32" s="1"/>
  <c r="E55" i="32" s="1"/>
  <c r="N35" i="32"/>
  <c r="E35" i="32" s="1"/>
  <c r="L29" i="32"/>
  <c r="L37" i="32"/>
  <c r="L45" i="32"/>
  <c r="L53" i="32"/>
  <c r="L61" i="32"/>
  <c r="L22" i="32"/>
  <c r="L30" i="32"/>
  <c r="L13" i="32"/>
  <c r="N13" i="32" s="1"/>
  <c r="E13" i="32" s="1"/>
  <c r="L21" i="32"/>
  <c r="L14" i="32"/>
  <c r="L57" i="32"/>
  <c r="L52" i="32"/>
  <c r="L47" i="32"/>
  <c r="N47" i="32" s="1"/>
  <c r="E47" i="32" s="1"/>
  <c r="L42" i="32"/>
  <c r="N42" i="32" s="1"/>
  <c r="E42" i="32" s="1"/>
  <c r="M51" i="32"/>
  <c r="N51" i="32" s="1"/>
  <c r="E51" i="32" s="1"/>
  <c r="L49" i="32"/>
  <c r="N49" i="32" s="1"/>
  <c r="E49" i="32" s="1"/>
  <c r="L44" i="32"/>
  <c r="L39" i="32"/>
  <c r="L34" i="32"/>
  <c r="M25" i="32"/>
  <c r="L24" i="32"/>
  <c r="L20" i="32"/>
  <c r="M15" i="32"/>
  <c r="N15" i="32" s="1"/>
  <c r="E15" i="32" s="1"/>
  <c r="L12" i="32"/>
  <c r="L10" i="32"/>
  <c r="N10" i="32" s="1"/>
  <c r="B6" i="31"/>
  <c r="B7" i="31"/>
  <c r="E10" i="31"/>
  <c r="G10" i="31"/>
  <c r="H10" i="31"/>
  <c r="I10" i="31"/>
  <c r="J10" i="31"/>
  <c r="K10" i="31" s="1"/>
  <c r="G11" i="31"/>
  <c r="H11" i="31"/>
  <c r="I11" i="31" s="1"/>
  <c r="J11" i="31" s="1"/>
  <c r="K11" i="31" s="1"/>
  <c r="G12" i="31"/>
  <c r="H12" i="31"/>
  <c r="I12" i="31" s="1"/>
  <c r="J12" i="31" s="1"/>
  <c r="K12" i="31" s="1"/>
  <c r="G13" i="31"/>
  <c r="H13" i="31"/>
  <c r="I13" i="31" s="1"/>
  <c r="J13" i="31" s="1"/>
  <c r="K13" i="31" s="1"/>
  <c r="G14" i="31"/>
  <c r="H14" i="31"/>
  <c r="I14" i="31"/>
  <c r="J14" i="31"/>
  <c r="K14" i="31"/>
  <c r="G15" i="31"/>
  <c r="H15" i="31"/>
  <c r="I15" i="31"/>
  <c r="J15" i="31"/>
  <c r="K15" i="31"/>
  <c r="G16" i="31"/>
  <c r="H16" i="31"/>
  <c r="I16" i="31"/>
  <c r="J16" i="31" s="1"/>
  <c r="K16" i="31" s="1"/>
  <c r="G17" i="31"/>
  <c r="H17" i="31"/>
  <c r="I17" i="31"/>
  <c r="J17" i="31" s="1"/>
  <c r="K17" i="31" s="1"/>
  <c r="G18" i="31"/>
  <c r="H18" i="31"/>
  <c r="I18" i="31"/>
  <c r="J18" i="31"/>
  <c r="K18" i="31" s="1"/>
  <c r="G19" i="31"/>
  <c r="H19" i="31"/>
  <c r="I19" i="31" s="1"/>
  <c r="J19" i="31" s="1"/>
  <c r="K19" i="31" s="1"/>
  <c r="G20" i="31"/>
  <c r="H20" i="31"/>
  <c r="I20" i="31" s="1"/>
  <c r="J20" i="31" s="1"/>
  <c r="K20" i="31" s="1"/>
  <c r="G21" i="31"/>
  <c r="H21" i="31"/>
  <c r="I21" i="31" s="1"/>
  <c r="J21" i="31" s="1"/>
  <c r="K21" i="31" s="1"/>
  <c r="G22" i="31"/>
  <c r="H22" i="31"/>
  <c r="I22" i="31"/>
  <c r="J22" i="31"/>
  <c r="K22" i="31"/>
  <c r="G23" i="31"/>
  <c r="H23" i="31"/>
  <c r="I23" i="31"/>
  <c r="J23" i="31"/>
  <c r="K23" i="31"/>
  <c r="G24" i="31"/>
  <c r="H24" i="31"/>
  <c r="I24" i="31"/>
  <c r="J24" i="31" s="1"/>
  <c r="K24" i="31" s="1"/>
  <c r="G25" i="31"/>
  <c r="H25" i="31"/>
  <c r="I25" i="31"/>
  <c r="J25" i="31"/>
  <c r="K25" i="31"/>
  <c r="G26" i="31"/>
  <c r="H26" i="31"/>
  <c r="I26" i="31"/>
  <c r="J26" i="31"/>
  <c r="K26" i="31" s="1"/>
  <c r="G27" i="31"/>
  <c r="H27" i="31"/>
  <c r="I27" i="31"/>
  <c r="J27" i="31" s="1"/>
  <c r="K27" i="31" s="1"/>
  <c r="G28" i="31"/>
  <c r="H28" i="31"/>
  <c r="I28" i="31" s="1"/>
  <c r="J28" i="31" s="1"/>
  <c r="K28" i="31" s="1"/>
  <c r="G29" i="31"/>
  <c r="H29" i="31"/>
  <c r="I29" i="31" s="1"/>
  <c r="J29" i="31" s="1"/>
  <c r="K29" i="31" s="1"/>
  <c r="G30" i="31"/>
  <c r="H30" i="31"/>
  <c r="I30" i="31"/>
  <c r="J30" i="31"/>
  <c r="K30" i="31"/>
  <c r="G31" i="31"/>
  <c r="H31" i="31"/>
  <c r="I31" i="31"/>
  <c r="J31" i="31"/>
  <c r="K31" i="31" s="1"/>
  <c r="G32" i="31"/>
  <c r="H32" i="31"/>
  <c r="I32" i="31"/>
  <c r="J32" i="31"/>
  <c r="K32" i="31" s="1"/>
  <c r="G33" i="31"/>
  <c r="H33" i="31"/>
  <c r="I33" i="31"/>
  <c r="J33" i="31"/>
  <c r="K33" i="31"/>
  <c r="G34" i="31"/>
  <c r="H34" i="31"/>
  <c r="I34" i="31" s="1"/>
  <c r="J34" i="31" s="1"/>
  <c r="K34" i="31" s="1"/>
  <c r="G35" i="31"/>
  <c r="H35" i="31"/>
  <c r="I35" i="31"/>
  <c r="J35" i="31" s="1"/>
  <c r="K35" i="31" s="1"/>
  <c r="G36" i="31"/>
  <c r="H36" i="31"/>
  <c r="I36" i="31" s="1"/>
  <c r="J36" i="31" s="1"/>
  <c r="K36" i="31" s="1"/>
  <c r="G37" i="31"/>
  <c r="H37" i="31"/>
  <c r="I37" i="31" s="1"/>
  <c r="J37" i="31" s="1"/>
  <c r="K37" i="31" s="1"/>
  <c r="G38" i="31"/>
  <c r="H38" i="31"/>
  <c r="I38" i="31"/>
  <c r="J38" i="31"/>
  <c r="K38" i="31"/>
  <c r="G39" i="31"/>
  <c r="H39" i="31"/>
  <c r="I39" i="31"/>
  <c r="J39" i="31"/>
  <c r="K39" i="31" s="1"/>
  <c r="G40" i="31"/>
  <c r="H40" i="31"/>
  <c r="I40" i="31"/>
  <c r="J40" i="31"/>
  <c r="K40" i="31"/>
  <c r="G41" i="31"/>
  <c r="H41" i="31"/>
  <c r="I41" i="31"/>
  <c r="J41" i="31"/>
  <c r="K41" i="31"/>
  <c r="G42" i="31"/>
  <c r="H42" i="31"/>
  <c r="I42" i="31" s="1"/>
  <c r="J42" i="31" s="1"/>
  <c r="K42" i="31" s="1"/>
  <c r="G43" i="31"/>
  <c r="H43" i="31"/>
  <c r="I43" i="31"/>
  <c r="J43" i="31" s="1"/>
  <c r="K43" i="31" s="1"/>
  <c r="G44" i="31"/>
  <c r="H44" i="31"/>
  <c r="I44" i="31" s="1"/>
  <c r="J44" i="31" s="1"/>
  <c r="K44" i="31" s="1"/>
  <c r="G45" i="31"/>
  <c r="H45" i="31"/>
  <c r="I45" i="31" s="1"/>
  <c r="J45" i="31" s="1"/>
  <c r="K45" i="31" s="1"/>
  <c r="G46" i="31"/>
  <c r="H46" i="31"/>
  <c r="I46" i="31"/>
  <c r="J46" i="31"/>
  <c r="K46" i="31"/>
  <c r="G47" i="31"/>
  <c r="H47" i="31"/>
  <c r="I47" i="31"/>
  <c r="J47" i="31"/>
  <c r="K47" i="31"/>
  <c r="G48" i="31"/>
  <c r="H48" i="31"/>
  <c r="I48" i="31"/>
  <c r="J48" i="31"/>
  <c r="K48" i="31"/>
  <c r="G49" i="31"/>
  <c r="H49" i="31"/>
  <c r="I49" i="31"/>
  <c r="J49" i="31"/>
  <c r="K49" i="31"/>
  <c r="G50" i="31"/>
  <c r="H50" i="31"/>
  <c r="I50" i="31"/>
  <c r="J50" i="31" s="1"/>
  <c r="K50" i="31" s="1"/>
  <c r="G51" i="31"/>
  <c r="H51" i="31"/>
  <c r="I51" i="31"/>
  <c r="J51" i="31" s="1"/>
  <c r="K51" i="31" s="1"/>
  <c r="G52" i="31"/>
  <c r="H52" i="31"/>
  <c r="I52" i="31" s="1"/>
  <c r="J52" i="31" s="1"/>
  <c r="K52" i="31" s="1"/>
  <c r="G53" i="31"/>
  <c r="H53" i="31"/>
  <c r="I53" i="31" s="1"/>
  <c r="J53" i="31" s="1"/>
  <c r="K53" i="31" s="1"/>
  <c r="G54" i="31"/>
  <c r="H54" i="31"/>
  <c r="I54" i="31"/>
  <c r="J54" i="31"/>
  <c r="K54" i="31"/>
  <c r="G55" i="31"/>
  <c r="H55" i="31"/>
  <c r="I55" i="31"/>
  <c r="J55" i="31"/>
  <c r="K55" i="31"/>
  <c r="G56" i="31"/>
  <c r="H56" i="31"/>
  <c r="I56" i="31"/>
  <c r="J56" i="31"/>
  <c r="K56" i="31"/>
  <c r="G57" i="31"/>
  <c r="H57" i="31"/>
  <c r="I57" i="31" s="1"/>
  <c r="J57" i="31" s="1"/>
  <c r="K57" i="31" s="1"/>
  <c r="G58" i="31"/>
  <c r="H58" i="31"/>
  <c r="I58" i="31"/>
  <c r="J58" i="31" s="1"/>
  <c r="K58" i="31" s="1"/>
  <c r="G59" i="31"/>
  <c r="H59" i="31"/>
  <c r="I59" i="31"/>
  <c r="J59" i="31" s="1"/>
  <c r="K59" i="31" s="1"/>
  <c r="G60" i="31"/>
  <c r="H60" i="31"/>
  <c r="I60" i="31" s="1"/>
  <c r="J60" i="31" s="1"/>
  <c r="K60" i="31" s="1"/>
  <c r="G61" i="31"/>
  <c r="H61" i="31"/>
  <c r="I61" i="31" s="1"/>
  <c r="J61" i="31" s="1"/>
  <c r="K61" i="31" s="1"/>
  <c r="G62" i="31"/>
  <c r="H62" i="31"/>
  <c r="I62" i="31"/>
  <c r="J62" i="31"/>
  <c r="K62" i="31"/>
  <c r="N37" i="33" l="1"/>
  <c r="E37" i="33" s="1"/>
  <c r="N30" i="33"/>
  <c r="E30" i="33" s="1"/>
  <c r="N51" i="33"/>
  <c r="E51" i="33" s="1"/>
  <c r="N28" i="33"/>
  <c r="E28" i="33" s="1"/>
  <c r="N14" i="33"/>
  <c r="E14" i="33" s="1"/>
  <c r="N11" i="33"/>
  <c r="E11" i="33" s="1"/>
  <c r="N46" i="33"/>
  <c r="E46" i="33" s="1"/>
  <c r="N13" i="33"/>
  <c r="E13" i="33" s="1"/>
  <c r="N17" i="33"/>
  <c r="E17" i="33" s="1"/>
  <c r="N54" i="33"/>
  <c r="E54" i="33" s="1"/>
  <c r="N53" i="33"/>
  <c r="E53" i="33" s="1"/>
  <c r="N56" i="33"/>
  <c r="E56" i="33" s="1"/>
  <c r="N29" i="33"/>
  <c r="E29" i="33" s="1"/>
  <c r="N48" i="33"/>
  <c r="E48" i="33" s="1"/>
  <c r="N45" i="33"/>
  <c r="E45" i="33" s="1"/>
  <c r="N36" i="33"/>
  <c r="E36" i="33" s="1"/>
  <c r="N21" i="33"/>
  <c r="E21" i="33" s="1"/>
  <c r="N24" i="33"/>
  <c r="E24" i="33" s="1"/>
  <c r="N16" i="33"/>
  <c r="E16" i="33" s="1"/>
  <c r="N57" i="33"/>
  <c r="E57" i="33" s="1"/>
  <c r="N23" i="33"/>
  <c r="E23" i="33" s="1"/>
  <c r="N52" i="33"/>
  <c r="E52" i="33" s="1"/>
  <c r="N44" i="33"/>
  <c r="E44" i="33" s="1"/>
  <c r="N40" i="32"/>
  <c r="E40" i="32" s="1"/>
  <c r="N59" i="32"/>
  <c r="E59" i="32" s="1"/>
  <c r="N57" i="32"/>
  <c r="E57" i="32" s="1"/>
  <c r="N16" i="32"/>
  <c r="E16" i="32" s="1"/>
  <c r="M27" i="32"/>
  <c r="N27" i="32" s="1"/>
  <c r="E27" i="32" s="1"/>
  <c r="M19" i="32"/>
  <c r="N19" i="32" s="1"/>
  <c r="E19" i="32" s="1"/>
  <c r="N44" i="32"/>
  <c r="E44" i="32" s="1"/>
  <c r="N29" i="32"/>
  <c r="E29" i="32" s="1"/>
  <c r="N12" i="32"/>
  <c r="E12" i="32" s="1"/>
  <c r="N20" i="32"/>
  <c r="E20" i="32" s="1"/>
  <c r="N53" i="32"/>
  <c r="E53" i="32" s="1"/>
  <c r="N34" i="32"/>
  <c r="E34" i="32" s="1"/>
  <c r="N39" i="32"/>
  <c r="E39" i="32" s="1"/>
  <c r="N37" i="32"/>
  <c r="E37" i="32" s="1"/>
  <c r="M52" i="32"/>
  <c r="N52" i="32" s="1"/>
  <c r="E52" i="32" s="1"/>
  <c r="M20" i="32"/>
  <c r="M44" i="32"/>
  <c r="M28" i="32"/>
  <c r="N28" i="32" s="1"/>
  <c r="E28" i="32" s="1"/>
  <c r="M36" i="32"/>
  <c r="N36" i="32" s="1"/>
  <c r="E36" i="32" s="1"/>
  <c r="M60" i="32"/>
  <c r="N60" i="32" s="1"/>
  <c r="E60" i="32" s="1"/>
  <c r="M21" i="32"/>
  <c r="N21" i="32" s="1"/>
  <c r="E21" i="32" s="1"/>
  <c r="M30" i="32"/>
  <c r="N30" i="32" s="1"/>
  <c r="E30" i="32" s="1"/>
  <c r="M61" i="32"/>
  <c r="N61" i="32" s="1"/>
  <c r="E61" i="32" s="1"/>
  <c r="M62" i="32"/>
  <c r="N62" i="32" s="1"/>
  <c r="E62" i="32" s="1"/>
  <c r="M37" i="32"/>
  <c r="M38" i="32"/>
  <c r="N38" i="32" s="1"/>
  <c r="E38" i="32" s="1"/>
  <c r="M22" i="32"/>
  <c r="N22" i="32" s="1"/>
  <c r="E22" i="32" s="1"/>
  <c r="M29" i="32"/>
  <c r="M14" i="32"/>
  <c r="N14" i="32" s="1"/>
  <c r="E14" i="32" s="1"/>
  <c r="M45" i="32"/>
  <c r="N45" i="32" s="1"/>
  <c r="E45" i="32" s="1"/>
  <c r="M46" i="32"/>
  <c r="N46" i="32" s="1"/>
  <c r="E46" i="32" s="1"/>
  <c r="M53" i="32"/>
  <c r="M54" i="32"/>
  <c r="N54" i="32" s="1"/>
  <c r="E54" i="32" s="1"/>
  <c r="M23" i="32"/>
  <c r="N23" i="32" s="1"/>
  <c r="E23" i="32" s="1"/>
  <c r="M17" i="32"/>
  <c r="N17" i="32" s="1"/>
  <c r="E17" i="32" s="1"/>
  <c r="M24" i="32"/>
  <c r="N24" i="32" s="1"/>
  <c r="E24" i="32" s="1"/>
  <c r="M33" i="32"/>
  <c r="N33" i="32" s="1"/>
  <c r="E33" i="32" s="1"/>
  <c r="M56" i="32"/>
  <c r="N56" i="32" s="1"/>
  <c r="E56" i="32" s="1"/>
  <c r="M39" i="31"/>
  <c r="M34" i="31"/>
  <c r="M52" i="31"/>
  <c r="M37" i="31"/>
  <c r="M54" i="31"/>
  <c r="M31" i="31"/>
  <c r="M17" i="31"/>
  <c r="M61" i="31"/>
  <c r="M42" i="31"/>
  <c r="M38" i="31"/>
  <c r="M45" i="31"/>
  <c r="M19" i="31"/>
  <c r="M57" i="31"/>
  <c r="M50" i="31"/>
  <c r="M16" i="31"/>
  <c r="M35" i="31"/>
  <c r="M56" i="31"/>
  <c r="M43" i="31"/>
  <c r="M49" i="31"/>
  <c r="I6" i="31"/>
  <c r="L61" i="31" s="1"/>
  <c r="N61" i="31" s="1"/>
  <c r="E61" i="31" s="1"/>
  <c r="M33" i="31"/>
  <c r="M41" i="31"/>
  <c r="I7" i="31"/>
  <c r="M10" i="31"/>
  <c r="M51" i="31"/>
  <c r="M18" i="31"/>
  <c r="M40" i="31"/>
  <c r="M27" i="31"/>
  <c r="B6" i="30"/>
  <c r="B7" i="30"/>
  <c r="E10" i="30"/>
  <c r="G10" i="30"/>
  <c r="H10" i="30"/>
  <c r="I10" i="30"/>
  <c r="J10" i="30" s="1"/>
  <c r="K10" i="30" s="1"/>
  <c r="G11" i="30"/>
  <c r="H11" i="30"/>
  <c r="I11" i="30" s="1"/>
  <c r="J11" i="30" s="1"/>
  <c r="K11" i="30" s="1"/>
  <c r="G12" i="30"/>
  <c r="H12" i="30"/>
  <c r="I12" i="30" s="1"/>
  <c r="J12" i="30" s="1"/>
  <c r="K12" i="30" s="1"/>
  <c r="G13" i="30"/>
  <c r="H13" i="30"/>
  <c r="I13" i="30" s="1"/>
  <c r="J13" i="30" s="1"/>
  <c r="K13" i="30" s="1"/>
  <c r="G14" i="30"/>
  <c r="H14" i="30"/>
  <c r="I14" i="30"/>
  <c r="J14" i="30"/>
  <c r="K14" i="30"/>
  <c r="G15" i="30"/>
  <c r="H15" i="30"/>
  <c r="I15" i="30"/>
  <c r="J15" i="30"/>
  <c r="K15" i="30" s="1"/>
  <c r="G16" i="30"/>
  <c r="H16" i="30"/>
  <c r="I16" i="30"/>
  <c r="J16" i="30"/>
  <c r="K16" i="30"/>
  <c r="G17" i="30"/>
  <c r="H17" i="30"/>
  <c r="I17" i="30" s="1"/>
  <c r="J17" i="30" s="1"/>
  <c r="K17" i="30" s="1"/>
  <c r="G18" i="30"/>
  <c r="H18" i="30"/>
  <c r="I18" i="30"/>
  <c r="J18" i="30" s="1"/>
  <c r="K18" i="30" s="1"/>
  <c r="G19" i="30"/>
  <c r="H19" i="30"/>
  <c r="I19" i="30" s="1"/>
  <c r="J19" i="30" s="1"/>
  <c r="K19" i="30" s="1"/>
  <c r="G20" i="30"/>
  <c r="H20" i="30"/>
  <c r="I20" i="30" s="1"/>
  <c r="J20" i="30" s="1"/>
  <c r="K20" i="30" s="1"/>
  <c r="G21" i="30"/>
  <c r="H21" i="30"/>
  <c r="I21" i="30" s="1"/>
  <c r="J21" i="30" s="1"/>
  <c r="K21" i="30" s="1"/>
  <c r="G22" i="30"/>
  <c r="H22" i="30"/>
  <c r="I22" i="30"/>
  <c r="J22" i="30"/>
  <c r="K22" i="30"/>
  <c r="G23" i="30"/>
  <c r="H23" i="30"/>
  <c r="I23" i="30"/>
  <c r="J23" i="30"/>
  <c r="K23" i="30" s="1"/>
  <c r="G24" i="30"/>
  <c r="H24" i="30"/>
  <c r="I24" i="30"/>
  <c r="J24" i="30"/>
  <c r="K24" i="30"/>
  <c r="G25" i="30"/>
  <c r="H25" i="30"/>
  <c r="I25" i="30" s="1"/>
  <c r="J25" i="30" s="1"/>
  <c r="K25" i="30" s="1"/>
  <c r="G26" i="30"/>
  <c r="H26" i="30"/>
  <c r="I26" i="30"/>
  <c r="J26" i="30" s="1"/>
  <c r="K26" i="30" s="1"/>
  <c r="G27" i="30"/>
  <c r="H27" i="30"/>
  <c r="I27" i="30" s="1"/>
  <c r="J27" i="30" s="1"/>
  <c r="K27" i="30" s="1"/>
  <c r="G28" i="30"/>
  <c r="H28" i="30"/>
  <c r="I28" i="30" s="1"/>
  <c r="J28" i="30" s="1"/>
  <c r="K28" i="30" s="1"/>
  <c r="G29" i="30"/>
  <c r="H29" i="30"/>
  <c r="I29" i="30" s="1"/>
  <c r="J29" i="30" s="1"/>
  <c r="K29" i="30" s="1"/>
  <c r="G30" i="30"/>
  <c r="H30" i="30"/>
  <c r="I30" i="30"/>
  <c r="J30" i="30"/>
  <c r="K30" i="30"/>
  <c r="G31" i="30"/>
  <c r="H31" i="30"/>
  <c r="I31" i="30"/>
  <c r="J31" i="30"/>
  <c r="K31" i="30" s="1"/>
  <c r="G32" i="30"/>
  <c r="H32" i="30"/>
  <c r="I32" i="30"/>
  <c r="J32" i="30"/>
  <c r="K32" i="30"/>
  <c r="G33" i="30"/>
  <c r="H33" i="30"/>
  <c r="I33" i="30" s="1"/>
  <c r="J33" i="30" s="1"/>
  <c r="K33" i="30" s="1"/>
  <c r="G34" i="30"/>
  <c r="H34" i="30"/>
  <c r="I34" i="30"/>
  <c r="J34" i="30" s="1"/>
  <c r="K34" i="30" s="1"/>
  <c r="G35" i="30"/>
  <c r="H35" i="30"/>
  <c r="I35" i="30" s="1"/>
  <c r="J35" i="30" s="1"/>
  <c r="K35" i="30" s="1"/>
  <c r="G36" i="30"/>
  <c r="H36" i="30"/>
  <c r="I36" i="30" s="1"/>
  <c r="J36" i="30" s="1"/>
  <c r="K36" i="30" s="1"/>
  <c r="G37" i="30"/>
  <c r="H37" i="30"/>
  <c r="I37" i="30" s="1"/>
  <c r="J37" i="30" s="1"/>
  <c r="K37" i="30" s="1"/>
  <c r="G38" i="30"/>
  <c r="H38" i="30"/>
  <c r="I38" i="30"/>
  <c r="J38" i="30"/>
  <c r="K38" i="30"/>
  <c r="G39" i="30"/>
  <c r="H39" i="30"/>
  <c r="I39" i="30"/>
  <c r="J39" i="30"/>
  <c r="K39" i="30" s="1"/>
  <c r="G40" i="30"/>
  <c r="H40" i="30"/>
  <c r="I40" i="30"/>
  <c r="J40" i="30"/>
  <c r="K40" i="30"/>
  <c r="G41" i="30"/>
  <c r="H41" i="30"/>
  <c r="I41" i="30" s="1"/>
  <c r="J41" i="30" s="1"/>
  <c r="K41" i="30" s="1"/>
  <c r="G42" i="30"/>
  <c r="H42" i="30"/>
  <c r="I42" i="30"/>
  <c r="J42" i="30" s="1"/>
  <c r="K42" i="30" s="1"/>
  <c r="G43" i="30"/>
  <c r="H43" i="30"/>
  <c r="I43" i="30" s="1"/>
  <c r="J43" i="30" s="1"/>
  <c r="K43" i="30" s="1"/>
  <c r="G44" i="30"/>
  <c r="H44" i="30"/>
  <c r="I44" i="30" s="1"/>
  <c r="J44" i="30" s="1"/>
  <c r="K44" i="30" s="1"/>
  <c r="G45" i="30"/>
  <c r="H45" i="30"/>
  <c r="I45" i="30" s="1"/>
  <c r="J45" i="30" s="1"/>
  <c r="K45" i="30" s="1"/>
  <c r="G46" i="30"/>
  <c r="H46" i="30"/>
  <c r="I46" i="30"/>
  <c r="J46" i="30"/>
  <c r="K46" i="30"/>
  <c r="G47" i="30"/>
  <c r="H47" i="30"/>
  <c r="I47" i="30"/>
  <c r="J47" i="30"/>
  <c r="K47" i="30" s="1"/>
  <c r="G48" i="30"/>
  <c r="H48" i="30"/>
  <c r="I48" i="30"/>
  <c r="J48" i="30"/>
  <c r="K48" i="30"/>
  <c r="G49" i="30"/>
  <c r="H49" i="30"/>
  <c r="I49" i="30" s="1"/>
  <c r="J49" i="30" s="1"/>
  <c r="K49" i="30" s="1"/>
  <c r="G50" i="30"/>
  <c r="H50" i="30"/>
  <c r="I50" i="30"/>
  <c r="J50" i="30" s="1"/>
  <c r="K50" i="30" s="1"/>
  <c r="G51" i="30"/>
  <c r="H51" i="30"/>
  <c r="I51" i="30" s="1"/>
  <c r="J51" i="30" s="1"/>
  <c r="K51" i="30" s="1"/>
  <c r="G52" i="30"/>
  <c r="H52" i="30"/>
  <c r="I52" i="30" s="1"/>
  <c r="J52" i="30" s="1"/>
  <c r="K52" i="30" s="1"/>
  <c r="G53" i="30"/>
  <c r="H53" i="30"/>
  <c r="I53" i="30" s="1"/>
  <c r="J53" i="30" s="1"/>
  <c r="K53" i="30"/>
  <c r="G54" i="30"/>
  <c r="H54" i="30"/>
  <c r="I54" i="30"/>
  <c r="J54" i="30"/>
  <c r="K54" i="30"/>
  <c r="G55" i="30"/>
  <c r="H55" i="30"/>
  <c r="I55" i="30"/>
  <c r="J55" i="30" s="1"/>
  <c r="K55" i="30" s="1"/>
  <c r="G56" i="30"/>
  <c r="H56" i="30"/>
  <c r="I56" i="30"/>
  <c r="J56" i="30" s="1"/>
  <c r="K56" i="30" s="1"/>
  <c r="G57" i="30"/>
  <c r="H57" i="30"/>
  <c r="I57" i="30"/>
  <c r="J57" i="30"/>
  <c r="K57" i="30" s="1"/>
  <c r="G58" i="30"/>
  <c r="H58" i="30"/>
  <c r="I58" i="30" s="1"/>
  <c r="J58" i="30" s="1"/>
  <c r="K58" i="30" s="1"/>
  <c r="G59" i="30"/>
  <c r="H59" i="30"/>
  <c r="I59" i="30" s="1"/>
  <c r="J59" i="30" s="1"/>
  <c r="K59" i="30" s="1"/>
  <c r="G60" i="30"/>
  <c r="H60" i="30"/>
  <c r="I60" i="30" s="1"/>
  <c r="J60" i="30" s="1"/>
  <c r="K60" i="30" s="1"/>
  <c r="G61" i="30"/>
  <c r="H61" i="30"/>
  <c r="I61" i="30" s="1"/>
  <c r="J61" i="30" s="1"/>
  <c r="K61" i="30" s="1"/>
  <c r="G62" i="30"/>
  <c r="H62" i="30"/>
  <c r="I62" i="30"/>
  <c r="J62" i="30"/>
  <c r="K62" i="30"/>
  <c r="L17" i="31" l="1"/>
  <c r="N17" i="31" s="1"/>
  <c r="E17" i="31" s="1"/>
  <c r="L19" i="31"/>
  <c r="N19" i="31" s="1"/>
  <c r="E19" i="31" s="1"/>
  <c r="L57" i="31"/>
  <c r="N57" i="31" s="1"/>
  <c r="E57" i="31" s="1"/>
  <c r="L35" i="31"/>
  <c r="N35" i="31" s="1"/>
  <c r="E35" i="31" s="1"/>
  <c r="L33" i="31"/>
  <c r="N33" i="31" s="1"/>
  <c r="E33" i="31" s="1"/>
  <c r="L26" i="31"/>
  <c r="N26" i="31" s="1"/>
  <c r="E26" i="31" s="1"/>
  <c r="L42" i="31"/>
  <c r="N42" i="31" s="1"/>
  <c r="E42" i="31" s="1"/>
  <c r="L51" i="31"/>
  <c r="N51" i="31" s="1"/>
  <c r="E51" i="31" s="1"/>
  <c r="L29" i="31"/>
  <c r="N29" i="31" s="1"/>
  <c r="E29" i="31" s="1"/>
  <c r="L20" i="31"/>
  <c r="L11" i="31"/>
  <c r="M13" i="31"/>
  <c r="M22" i="31"/>
  <c r="M23" i="31"/>
  <c r="M62" i="31"/>
  <c r="M14" i="31"/>
  <c r="M15" i="31"/>
  <c r="M29" i="31"/>
  <c r="M44" i="31"/>
  <c r="M21" i="31"/>
  <c r="M30" i="31"/>
  <c r="M36" i="31"/>
  <c r="M28" i="31"/>
  <c r="M60" i="31"/>
  <c r="M20" i="31"/>
  <c r="M12" i="31"/>
  <c r="M59" i="31"/>
  <c r="M53" i="31"/>
  <c r="L36" i="31"/>
  <c r="L25" i="31"/>
  <c r="N25" i="31" s="1"/>
  <c r="E25" i="31" s="1"/>
  <c r="M48" i="31"/>
  <c r="M55" i="31"/>
  <c r="M47" i="31"/>
  <c r="M46" i="31"/>
  <c r="L58" i="31"/>
  <c r="L52" i="31"/>
  <c r="N52" i="31" s="1"/>
  <c r="E52" i="31" s="1"/>
  <c r="L50" i="31"/>
  <c r="N50" i="31" s="1"/>
  <c r="E50" i="31" s="1"/>
  <c r="L44" i="31"/>
  <c r="N44" i="31" s="1"/>
  <c r="E44" i="31" s="1"/>
  <c r="L18" i="31"/>
  <c r="N18" i="31" s="1"/>
  <c r="E18" i="31" s="1"/>
  <c r="L49" i="31"/>
  <c r="N49" i="31" s="1"/>
  <c r="E49" i="31" s="1"/>
  <c r="M25" i="31"/>
  <c r="L43" i="31"/>
  <c r="N43" i="31" s="1"/>
  <c r="E43" i="31" s="1"/>
  <c r="L27" i="31"/>
  <c r="N27" i="31" s="1"/>
  <c r="E27" i="31" s="1"/>
  <c r="L41" i="31"/>
  <c r="N41" i="31" s="1"/>
  <c r="E41" i="31" s="1"/>
  <c r="M26" i="31"/>
  <c r="L34" i="31"/>
  <c r="N34" i="31" s="1"/>
  <c r="E34" i="31" s="1"/>
  <c r="M58" i="31"/>
  <c r="M11" i="31"/>
  <c r="L48" i="31"/>
  <c r="L40" i="31"/>
  <c r="N40" i="31" s="1"/>
  <c r="E40" i="31" s="1"/>
  <c r="L46" i="31"/>
  <c r="N46" i="31" s="1"/>
  <c r="E46" i="31" s="1"/>
  <c r="L47" i="31"/>
  <c r="N47" i="31" s="1"/>
  <c r="E47" i="31" s="1"/>
  <c r="L14" i="31"/>
  <c r="L15" i="31"/>
  <c r="N15" i="31" s="1"/>
  <c r="E15" i="31" s="1"/>
  <c r="L56" i="31"/>
  <c r="N56" i="31" s="1"/>
  <c r="E56" i="31" s="1"/>
  <c r="L45" i="31"/>
  <c r="N45" i="31" s="1"/>
  <c r="E45" i="31" s="1"/>
  <c r="L54" i="31"/>
  <c r="N54" i="31" s="1"/>
  <c r="E54" i="31" s="1"/>
  <c r="L32" i="31"/>
  <c r="L38" i="31"/>
  <c r="N38" i="31" s="1"/>
  <c r="E38" i="31" s="1"/>
  <c r="L39" i="31"/>
  <c r="N39" i="31" s="1"/>
  <c r="E39" i="31" s="1"/>
  <c r="L21" i="31"/>
  <c r="N21" i="31" s="1"/>
  <c r="E21" i="31" s="1"/>
  <c r="L24" i="31"/>
  <c r="N24" i="31" s="1"/>
  <c r="E24" i="31" s="1"/>
  <c r="L30" i="31"/>
  <c r="N30" i="31" s="1"/>
  <c r="E30" i="31" s="1"/>
  <c r="L31" i="31"/>
  <c r="N31" i="31" s="1"/>
  <c r="E31" i="31" s="1"/>
  <c r="L13" i="31"/>
  <c r="N13" i="31" s="1"/>
  <c r="E13" i="31" s="1"/>
  <c r="L16" i="31"/>
  <c r="N16" i="31" s="1"/>
  <c r="E16" i="31" s="1"/>
  <c r="L22" i="31"/>
  <c r="L23" i="31"/>
  <c r="L60" i="31"/>
  <c r="L62" i="31"/>
  <c r="L53" i="31"/>
  <c r="N53" i="31" s="1"/>
  <c r="E53" i="31" s="1"/>
  <c r="L55" i="31"/>
  <c r="N55" i="31" s="1"/>
  <c r="E55" i="31" s="1"/>
  <c r="L28" i="31"/>
  <c r="L12" i="31"/>
  <c r="N12" i="31" s="1"/>
  <c r="E12" i="31" s="1"/>
  <c r="L10" i="31"/>
  <c r="N10" i="31" s="1"/>
  <c r="L59" i="31"/>
  <c r="N59" i="31" s="1"/>
  <c r="E59" i="31" s="1"/>
  <c r="M24" i="31"/>
  <c r="L37" i="31"/>
  <c r="N37" i="31" s="1"/>
  <c r="E37" i="31" s="1"/>
  <c r="M32" i="31"/>
  <c r="M33" i="30"/>
  <c r="M25" i="30"/>
  <c r="M60" i="30"/>
  <c r="M23" i="30"/>
  <c r="I7" i="30"/>
  <c r="M56" i="30" s="1"/>
  <c r="M57" i="30"/>
  <c r="L28" i="30"/>
  <c r="L26" i="30"/>
  <c r="I6" i="30"/>
  <c r="M18" i="30"/>
  <c r="M11" i="30"/>
  <c r="B6" i="29"/>
  <c r="B7" i="29"/>
  <c r="E10" i="29"/>
  <c r="G10" i="29"/>
  <c r="I6" i="29" s="1"/>
  <c r="L13" i="29" s="1"/>
  <c r="H10" i="29"/>
  <c r="I10" i="29"/>
  <c r="J10" i="29" s="1"/>
  <c r="K10" i="29" s="1"/>
  <c r="L10" i="29"/>
  <c r="G11" i="29"/>
  <c r="H11" i="29"/>
  <c r="I11" i="29" s="1"/>
  <c r="J11" i="29" s="1"/>
  <c r="K11" i="29"/>
  <c r="L11" i="29"/>
  <c r="G12" i="29"/>
  <c r="H12" i="29"/>
  <c r="I12" i="29"/>
  <c r="J12" i="29"/>
  <c r="K12" i="29"/>
  <c r="L12" i="29"/>
  <c r="G13" i="29"/>
  <c r="H13" i="29"/>
  <c r="I13" i="29"/>
  <c r="J13" i="29"/>
  <c r="K13" i="29"/>
  <c r="G14" i="29"/>
  <c r="H14" i="29"/>
  <c r="I14" i="29"/>
  <c r="J14" i="29"/>
  <c r="K14" i="29"/>
  <c r="G15" i="29"/>
  <c r="H15" i="29"/>
  <c r="I15" i="29"/>
  <c r="J15" i="29"/>
  <c r="K15" i="29"/>
  <c r="L15" i="29"/>
  <c r="G16" i="29"/>
  <c r="H16" i="29"/>
  <c r="I16" i="29"/>
  <c r="J16" i="29"/>
  <c r="K16" i="29"/>
  <c r="G17" i="29"/>
  <c r="H17" i="29"/>
  <c r="I17" i="29"/>
  <c r="J17" i="29"/>
  <c r="K17" i="29" s="1"/>
  <c r="G18" i="29"/>
  <c r="L18" i="29" s="1"/>
  <c r="H18" i="29"/>
  <c r="I18" i="29"/>
  <c r="J18" i="29" s="1"/>
  <c r="K18" i="29" s="1"/>
  <c r="G19" i="29"/>
  <c r="L19" i="29" s="1"/>
  <c r="H19" i="29"/>
  <c r="I19" i="29" s="1"/>
  <c r="J19" i="29" s="1"/>
  <c r="K19" i="29" s="1"/>
  <c r="G20" i="29"/>
  <c r="L20" i="29" s="1"/>
  <c r="H20" i="29"/>
  <c r="I20" i="29"/>
  <c r="J20" i="29"/>
  <c r="K20" i="29"/>
  <c r="G21" i="29"/>
  <c r="H21" i="29"/>
  <c r="I21" i="29"/>
  <c r="J21" i="29"/>
  <c r="K21" i="29"/>
  <c r="G22" i="29"/>
  <c r="H22" i="29"/>
  <c r="I22" i="29" s="1"/>
  <c r="J22" i="29" s="1"/>
  <c r="K22" i="29" s="1"/>
  <c r="G23" i="29"/>
  <c r="L23" i="29" s="1"/>
  <c r="H23" i="29"/>
  <c r="I23" i="29"/>
  <c r="J23" i="29" s="1"/>
  <c r="K23" i="29" s="1"/>
  <c r="G24" i="29"/>
  <c r="L24" i="29" s="1"/>
  <c r="H24" i="29"/>
  <c r="I24" i="29"/>
  <c r="J24" i="29"/>
  <c r="K24" i="29" s="1"/>
  <c r="G25" i="29"/>
  <c r="H25" i="29"/>
  <c r="I25" i="29"/>
  <c r="J25" i="29"/>
  <c r="K25" i="29" s="1"/>
  <c r="G26" i="29"/>
  <c r="H26" i="29"/>
  <c r="I26" i="29"/>
  <c r="J26" i="29" s="1"/>
  <c r="K26" i="29" s="1"/>
  <c r="L26" i="29"/>
  <c r="G27" i="29"/>
  <c r="H27" i="29"/>
  <c r="I27" i="29" s="1"/>
  <c r="J27" i="29" s="1"/>
  <c r="K27" i="29"/>
  <c r="L27" i="29"/>
  <c r="G28" i="29"/>
  <c r="H28" i="29"/>
  <c r="I28" i="29"/>
  <c r="J28" i="29"/>
  <c r="K28" i="29"/>
  <c r="L28" i="29"/>
  <c r="G29" i="29"/>
  <c r="H29" i="29"/>
  <c r="I29" i="29"/>
  <c r="J29" i="29"/>
  <c r="K29" i="29"/>
  <c r="L29" i="29"/>
  <c r="G30" i="29"/>
  <c r="H30" i="29"/>
  <c r="I30" i="29"/>
  <c r="J30" i="29"/>
  <c r="K30" i="29"/>
  <c r="L30" i="29"/>
  <c r="G31" i="29"/>
  <c r="H31" i="29"/>
  <c r="I31" i="29"/>
  <c r="J31" i="29"/>
  <c r="K31" i="29"/>
  <c r="L31" i="29"/>
  <c r="G32" i="29"/>
  <c r="L32" i="29" s="1"/>
  <c r="H32" i="29"/>
  <c r="I32" i="29"/>
  <c r="J32" i="29"/>
  <c r="K32" i="29"/>
  <c r="G33" i="29"/>
  <c r="L33" i="29" s="1"/>
  <c r="H33" i="29"/>
  <c r="I33" i="29" s="1"/>
  <c r="J33" i="29" s="1"/>
  <c r="K33" i="29" s="1"/>
  <c r="G34" i="29"/>
  <c r="L34" i="29" s="1"/>
  <c r="H34" i="29"/>
  <c r="I34" i="29"/>
  <c r="J34" i="29" s="1"/>
  <c r="K34" i="29" s="1"/>
  <c r="G35" i="29"/>
  <c r="H35" i="29"/>
  <c r="I35" i="29" s="1"/>
  <c r="J35" i="29" s="1"/>
  <c r="K35" i="29"/>
  <c r="L35" i="29"/>
  <c r="G36" i="29"/>
  <c r="L36" i="29" s="1"/>
  <c r="H36" i="29"/>
  <c r="I36" i="29"/>
  <c r="J36" i="29"/>
  <c r="K36" i="29"/>
  <c r="G37" i="29"/>
  <c r="H37" i="29"/>
  <c r="I37" i="29"/>
  <c r="J37" i="29"/>
  <c r="K37" i="29" s="1"/>
  <c r="G38" i="29"/>
  <c r="H38" i="29"/>
  <c r="I38" i="29"/>
  <c r="J38" i="29"/>
  <c r="K38" i="29" s="1"/>
  <c r="G39" i="29"/>
  <c r="L39" i="29" s="1"/>
  <c r="H39" i="29"/>
  <c r="I39" i="29"/>
  <c r="J39" i="29"/>
  <c r="K39" i="29"/>
  <c r="G40" i="29"/>
  <c r="H40" i="29"/>
  <c r="I40" i="29"/>
  <c r="J40" i="29"/>
  <c r="K40" i="29"/>
  <c r="G41" i="29"/>
  <c r="H41" i="29"/>
  <c r="I41" i="29"/>
  <c r="J41" i="29"/>
  <c r="K41" i="29" s="1"/>
  <c r="G42" i="29"/>
  <c r="H42" i="29"/>
  <c r="I42" i="29"/>
  <c r="J42" i="29" s="1"/>
  <c r="K42" i="29" s="1"/>
  <c r="G43" i="29"/>
  <c r="L43" i="29" s="1"/>
  <c r="H43" i="29"/>
  <c r="I43" i="29" s="1"/>
  <c r="J43" i="29" s="1"/>
  <c r="K43" i="29"/>
  <c r="G44" i="29"/>
  <c r="L44" i="29" s="1"/>
  <c r="H44" i="29"/>
  <c r="I44" i="29"/>
  <c r="J44" i="29"/>
  <c r="K44" i="29"/>
  <c r="G45" i="29"/>
  <c r="H45" i="29"/>
  <c r="I45" i="29"/>
  <c r="J45" i="29"/>
  <c r="K45" i="29"/>
  <c r="L45" i="29"/>
  <c r="G46" i="29"/>
  <c r="H46" i="29"/>
  <c r="I46" i="29"/>
  <c r="J46" i="29"/>
  <c r="K46" i="29"/>
  <c r="L46" i="29"/>
  <c r="G47" i="29"/>
  <c r="L47" i="29" s="1"/>
  <c r="H47" i="29"/>
  <c r="I47" i="29" s="1"/>
  <c r="J47" i="29" s="1"/>
  <c r="K47" i="29" s="1"/>
  <c r="G48" i="29"/>
  <c r="L48" i="29" s="1"/>
  <c r="H48" i="29"/>
  <c r="I48" i="29"/>
  <c r="J48" i="29" s="1"/>
  <c r="K48" i="29" s="1"/>
  <c r="G49" i="29"/>
  <c r="L49" i="29" s="1"/>
  <c r="H49" i="29"/>
  <c r="I49" i="29"/>
  <c r="J49" i="29"/>
  <c r="K49" i="29" s="1"/>
  <c r="G50" i="29"/>
  <c r="H50" i="29"/>
  <c r="I50" i="29"/>
  <c r="J50" i="29" s="1"/>
  <c r="K50" i="29" s="1"/>
  <c r="L50" i="29"/>
  <c r="G51" i="29"/>
  <c r="H51" i="29"/>
  <c r="I51" i="29" s="1"/>
  <c r="J51" i="29" s="1"/>
  <c r="K51" i="29"/>
  <c r="L51" i="29"/>
  <c r="G52" i="29"/>
  <c r="H52" i="29"/>
  <c r="I52" i="29"/>
  <c r="J52" i="29"/>
  <c r="K52" i="29"/>
  <c r="L52" i="29"/>
  <c r="G53" i="29"/>
  <c r="H53" i="29"/>
  <c r="I53" i="29"/>
  <c r="J53" i="29"/>
  <c r="K53" i="29"/>
  <c r="L53" i="29"/>
  <c r="G54" i="29"/>
  <c r="H54" i="29"/>
  <c r="I54" i="29"/>
  <c r="J54" i="29"/>
  <c r="K54" i="29"/>
  <c r="L54" i="29"/>
  <c r="G55" i="29"/>
  <c r="H55" i="29"/>
  <c r="I55" i="29"/>
  <c r="J55" i="29"/>
  <c r="K55" i="29"/>
  <c r="L55" i="29"/>
  <c r="G56" i="29"/>
  <c r="H56" i="29"/>
  <c r="I56" i="29"/>
  <c r="J56" i="29"/>
  <c r="K56" i="29"/>
  <c r="G57" i="29"/>
  <c r="L57" i="29" s="1"/>
  <c r="H57" i="29"/>
  <c r="I57" i="29"/>
  <c r="J57" i="29"/>
  <c r="K57" i="29" s="1"/>
  <c r="G58" i="29"/>
  <c r="L58" i="29" s="1"/>
  <c r="H58" i="29"/>
  <c r="I58" i="29" s="1"/>
  <c r="J58" i="29" s="1"/>
  <c r="K58" i="29" s="1"/>
  <c r="G59" i="29"/>
  <c r="L59" i="29" s="1"/>
  <c r="H59" i="29"/>
  <c r="I59" i="29" s="1"/>
  <c r="J59" i="29" s="1"/>
  <c r="K59" i="29"/>
  <c r="G60" i="29"/>
  <c r="L60" i="29" s="1"/>
  <c r="H60" i="29"/>
  <c r="I60" i="29"/>
  <c r="J60" i="29"/>
  <c r="K60" i="29" s="1"/>
  <c r="G61" i="29"/>
  <c r="H61" i="29"/>
  <c r="I61" i="29"/>
  <c r="J61" i="29" s="1"/>
  <c r="K61" i="29" s="1"/>
  <c r="G62" i="29"/>
  <c r="L62" i="29" s="1"/>
  <c r="H62" i="29"/>
  <c r="I62" i="29"/>
  <c r="J62" i="29" s="1"/>
  <c r="K62" i="29" s="1"/>
  <c r="N62" i="31" l="1"/>
  <c r="E62" i="31" s="1"/>
  <c r="N60" i="31"/>
  <c r="E60" i="31" s="1"/>
  <c r="N14" i="31"/>
  <c r="E14" i="31" s="1"/>
  <c r="N36" i="31"/>
  <c r="E36" i="31" s="1"/>
  <c r="N23" i="31"/>
  <c r="E23" i="31" s="1"/>
  <c r="N22" i="31"/>
  <c r="E22" i="31" s="1"/>
  <c r="N58" i="31"/>
  <c r="E58" i="31" s="1"/>
  <c r="N11" i="31"/>
  <c r="E11" i="31" s="1"/>
  <c r="N32" i="31"/>
  <c r="E32" i="31" s="1"/>
  <c r="N20" i="31"/>
  <c r="E20" i="31" s="1"/>
  <c r="N28" i="31"/>
  <c r="E28" i="31" s="1"/>
  <c r="N48" i="31"/>
  <c r="E48" i="31" s="1"/>
  <c r="M34" i="30"/>
  <c r="L16" i="30"/>
  <c r="N16" i="30" s="1"/>
  <c r="E16" i="30" s="1"/>
  <c r="L24" i="30"/>
  <c r="L32" i="30"/>
  <c r="N32" i="30" s="1"/>
  <c r="E32" i="30" s="1"/>
  <c r="L40" i="30"/>
  <c r="N40" i="30" s="1"/>
  <c r="E40" i="30" s="1"/>
  <c r="L48" i="30"/>
  <c r="N48" i="30" s="1"/>
  <c r="E48" i="30" s="1"/>
  <c r="L56" i="30"/>
  <c r="N56" i="30" s="1"/>
  <c r="E56" i="30" s="1"/>
  <c r="L61" i="30"/>
  <c r="L62" i="30"/>
  <c r="L15" i="30"/>
  <c r="L23" i="30"/>
  <c r="N23" i="30" s="1"/>
  <c r="E23" i="30" s="1"/>
  <c r="L31" i="30"/>
  <c r="L39" i="30"/>
  <c r="L47" i="30"/>
  <c r="N47" i="30" s="1"/>
  <c r="E47" i="30" s="1"/>
  <c r="L13" i="30"/>
  <c r="L14" i="30"/>
  <c r="L21" i="30"/>
  <c r="L22" i="30"/>
  <c r="L29" i="30"/>
  <c r="N29" i="30" s="1"/>
  <c r="E29" i="30" s="1"/>
  <c r="L30" i="30"/>
  <c r="N30" i="30" s="1"/>
  <c r="E30" i="30" s="1"/>
  <c r="L37" i="30"/>
  <c r="N37" i="30" s="1"/>
  <c r="E37" i="30" s="1"/>
  <c r="L38" i="30"/>
  <c r="N38" i="30" s="1"/>
  <c r="E38" i="30" s="1"/>
  <c r="L45" i="30"/>
  <c r="L46" i="30"/>
  <c r="L55" i="30"/>
  <c r="N55" i="30" s="1"/>
  <c r="E55" i="30" s="1"/>
  <c r="L53" i="30"/>
  <c r="L54" i="30"/>
  <c r="M42" i="30"/>
  <c r="M47" i="30"/>
  <c r="L51" i="30"/>
  <c r="N51" i="30" s="1"/>
  <c r="E51" i="30" s="1"/>
  <c r="L44" i="30"/>
  <c r="M16" i="30"/>
  <c r="M51" i="30"/>
  <c r="L18" i="30"/>
  <c r="N18" i="30" s="1"/>
  <c r="E18" i="30" s="1"/>
  <c r="L50" i="30"/>
  <c r="M40" i="30"/>
  <c r="M17" i="30"/>
  <c r="L41" i="30"/>
  <c r="N41" i="30" s="1"/>
  <c r="E41" i="30" s="1"/>
  <c r="M48" i="30"/>
  <c r="M12" i="30"/>
  <c r="M28" i="30"/>
  <c r="N28" i="30" s="1"/>
  <c r="E28" i="30" s="1"/>
  <c r="M44" i="30"/>
  <c r="M13" i="30"/>
  <c r="M14" i="30"/>
  <c r="M21" i="30"/>
  <c r="M22" i="30"/>
  <c r="M29" i="30"/>
  <c r="M30" i="30"/>
  <c r="M37" i="30"/>
  <c r="M38" i="30"/>
  <c r="M45" i="30"/>
  <c r="M46" i="30"/>
  <c r="M53" i="30"/>
  <c r="M54" i="30"/>
  <c r="M59" i="30"/>
  <c r="M20" i="30"/>
  <c r="M36" i="30"/>
  <c r="M52" i="30"/>
  <c r="M32" i="30"/>
  <c r="M62" i="30"/>
  <c r="L19" i="30"/>
  <c r="N19" i="30" s="1"/>
  <c r="E19" i="30" s="1"/>
  <c r="M49" i="30"/>
  <c r="M19" i="30"/>
  <c r="L59" i="30"/>
  <c r="L34" i="30"/>
  <c r="N34" i="30" s="1"/>
  <c r="E34" i="30" s="1"/>
  <c r="M10" i="30"/>
  <c r="L17" i="30"/>
  <c r="L11" i="30"/>
  <c r="N11" i="30" s="1"/>
  <c r="E11" i="30" s="1"/>
  <c r="L35" i="30"/>
  <c r="N35" i="30" s="1"/>
  <c r="E35" i="30" s="1"/>
  <c r="L27" i="30"/>
  <c r="N27" i="30" s="1"/>
  <c r="E27" i="30" s="1"/>
  <c r="M27" i="30"/>
  <c r="L10" i="30"/>
  <c r="L36" i="30"/>
  <c r="N36" i="30" s="1"/>
  <c r="E36" i="30" s="1"/>
  <c r="M26" i="30"/>
  <c r="N26" i="30" s="1"/>
  <c r="E26" i="30" s="1"/>
  <c r="L33" i="30"/>
  <c r="N33" i="30" s="1"/>
  <c r="E33" i="30" s="1"/>
  <c r="M15" i="30"/>
  <c r="M39" i="30"/>
  <c r="M31" i="30"/>
  <c r="M35" i="30"/>
  <c r="L42" i="30"/>
  <c r="L49" i="30"/>
  <c r="L43" i="30"/>
  <c r="M43" i="30"/>
  <c r="L12" i="30"/>
  <c r="N12" i="30" s="1"/>
  <c r="E12" i="30" s="1"/>
  <c r="M24" i="30"/>
  <c r="L60" i="30"/>
  <c r="N60" i="30" s="1"/>
  <c r="E60" i="30" s="1"/>
  <c r="L25" i="30"/>
  <c r="N25" i="30" s="1"/>
  <c r="E25" i="30" s="1"/>
  <c r="M61" i="30"/>
  <c r="L57" i="30"/>
  <c r="N57" i="30" s="1"/>
  <c r="E57" i="30" s="1"/>
  <c r="L20" i="30"/>
  <c r="N20" i="30" s="1"/>
  <c r="E20" i="30" s="1"/>
  <c r="L52" i="30"/>
  <c r="N52" i="30" s="1"/>
  <c r="E52" i="30" s="1"/>
  <c r="M41" i="30"/>
  <c r="L58" i="30"/>
  <c r="N58" i="30" s="1"/>
  <c r="E58" i="30" s="1"/>
  <c r="M50" i="30"/>
  <c r="M55" i="30"/>
  <c r="M58" i="30"/>
  <c r="M49" i="29"/>
  <c r="N49" i="29" s="1"/>
  <c r="E49" i="29" s="1"/>
  <c r="M38" i="29"/>
  <c r="M36" i="29"/>
  <c r="N36" i="29" s="1"/>
  <c r="E36" i="29" s="1"/>
  <c r="N24" i="29"/>
  <c r="E24" i="29" s="1"/>
  <c r="M19" i="29"/>
  <c r="M34" i="29"/>
  <c r="N34" i="29" s="1"/>
  <c r="E34" i="29" s="1"/>
  <c r="M23" i="29"/>
  <c r="N23" i="29" s="1"/>
  <c r="E23" i="29" s="1"/>
  <c r="N19" i="29"/>
  <c r="E19" i="29" s="1"/>
  <c r="M53" i="29"/>
  <c r="N53" i="29" s="1"/>
  <c r="E53" i="29" s="1"/>
  <c r="N32" i="29"/>
  <c r="E32" i="29" s="1"/>
  <c r="M13" i="29"/>
  <c r="M10" i="29"/>
  <c r="N10" i="29" s="1"/>
  <c r="N54" i="29"/>
  <c r="E54" i="29" s="1"/>
  <c r="M62" i="29"/>
  <c r="M54" i="29"/>
  <c r="M48" i="29"/>
  <c r="N48" i="29" s="1"/>
  <c r="E48" i="29" s="1"/>
  <c r="M33" i="29"/>
  <c r="N33" i="29" s="1"/>
  <c r="E33" i="29" s="1"/>
  <c r="M22" i="29"/>
  <c r="N13" i="29"/>
  <c r="E13" i="29" s="1"/>
  <c r="M24" i="29"/>
  <c r="M14" i="29"/>
  <c r="N62" i="29"/>
  <c r="E62" i="29" s="1"/>
  <c r="M59" i="29"/>
  <c r="N59" i="29" s="1"/>
  <c r="E59" i="29" s="1"/>
  <c r="M61" i="29"/>
  <c r="M47" i="29"/>
  <c r="N47" i="29" s="1"/>
  <c r="E47" i="29" s="1"/>
  <c r="N15" i="29"/>
  <c r="E15" i="29" s="1"/>
  <c r="M15" i="29"/>
  <c r="M55" i="29"/>
  <c r="N55" i="29" s="1"/>
  <c r="E55" i="29" s="1"/>
  <c r="M16" i="29"/>
  <c r="M56" i="29"/>
  <c r="L42" i="29"/>
  <c r="M32" i="29"/>
  <c r="L25" i="29"/>
  <c r="L22" i="29"/>
  <c r="N22" i="29" s="1"/>
  <c r="E22" i="29" s="1"/>
  <c r="L21" i="29"/>
  <c r="L61" i="29"/>
  <c r="N61" i="29" s="1"/>
  <c r="E61" i="29" s="1"/>
  <c r="L40" i="29"/>
  <c r="I7" i="29"/>
  <c r="L41" i="29"/>
  <c r="L38" i="29"/>
  <c r="L37" i="29"/>
  <c r="L16" i="29"/>
  <c r="L56" i="29"/>
  <c r="L17" i="29"/>
  <c r="L14" i="29"/>
  <c r="B6" i="28"/>
  <c r="B7" i="28"/>
  <c r="E10" i="28"/>
  <c r="G10" i="28"/>
  <c r="H10" i="28"/>
  <c r="I10" i="28"/>
  <c r="J10" i="28" s="1"/>
  <c r="K10" i="28" s="1"/>
  <c r="I7" i="28" s="1"/>
  <c r="M42" i="28" s="1"/>
  <c r="G11" i="28"/>
  <c r="H11" i="28"/>
  <c r="I11" i="28" s="1"/>
  <c r="J11" i="28" s="1"/>
  <c r="K11" i="28" s="1"/>
  <c r="G12" i="28"/>
  <c r="H12" i="28"/>
  <c r="I12" i="28" s="1"/>
  <c r="J12" i="28" s="1"/>
  <c r="K12" i="28"/>
  <c r="G13" i="28"/>
  <c r="H13" i="28"/>
  <c r="I13" i="28"/>
  <c r="J13" i="28"/>
  <c r="K13" i="28"/>
  <c r="G14" i="28"/>
  <c r="H14" i="28"/>
  <c r="I14" i="28"/>
  <c r="J14" i="28"/>
  <c r="K14" i="28"/>
  <c r="G15" i="28"/>
  <c r="H15" i="28"/>
  <c r="I15" i="28" s="1"/>
  <c r="J15" i="28" s="1"/>
  <c r="K15" i="28" s="1"/>
  <c r="M15" i="28" s="1"/>
  <c r="G16" i="28"/>
  <c r="H16" i="28"/>
  <c r="I16" i="28"/>
  <c r="J16" i="28"/>
  <c r="K16" i="28" s="1"/>
  <c r="G17" i="28"/>
  <c r="H17" i="28"/>
  <c r="I17" i="28"/>
  <c r="J17" i="28"/>
  <c r="K17" i="28" s="1"/>
  <c r="G18" i="28"/>
  <c r="H18" i="28"/>
  <c r="I18" i="28"/>
  <c r="J18" i="28" s="1"/>
  <c r="K18" i="28" s="1"/>
  <c r="G19" i="28"/>
  <c r="H19" i="28"/>
  <c r="I19" i="28" s="1"/>
  <c r="J19" i="28" s="1"/>
  <c r="K19" i="28" s="1"/>
  <c r="G20" i="28"/>
  <c r="H20" i="28"/>
  <c r="I20" i="28" s="1"/>
  <c r="J20" i="28" s="1"/>
  <c r="K20" i="28"/>
  <c r="M20" i="28" s="1"/>
  <c r="G21" i="28"/>
  <c r="H21" i="28"/>
  <c r="I21" i="28"/>
  <c r="J21" i="28"/>
  <c r="K21" i="28"/>
  <c r="G22" i="28"/>
  <c r="H22" i="28"/>
  <c r="I22" i="28"/>
  <c r="J22" i="28"/>
  <c r="K22" i="28"/>
  <c r="G23" i="28"/>
  <c r="H23" i="28"/>
  <c r="I23" i="28"/>
  <c r="J23" i="28"/>
  <c r="K23" i="28"/>
  <c r="G24" i="28"/>
  <c r="H24" i="28"/>
  <c r="I24" i="28"/>
  <c r="J24" i="28"/>
  <c r="K24" i="28"/>
  <c r="G25" i="28"/>
  <c r="H25" i="28"/>
  <c r="I25" i="28" s="1"/>
  <c r="J25" i="28" s="1"/>
  <c r="K25" i="28" s="1"/>
  <c r="G26" i="28"/>
  <c r="H26" i="28"/>
  <c r="I26" i="28"/>
  <c r="J26" i="28" s="1"/>
  <c r="K26" i="28" s="1"/>
  <c r="G27" i="28"/>
  <c r="H27" i="28"/>
  <c r="I27" i="28" s="1"/>
  <c r="J27" i="28" s="1"/>
  <c r="K27" i="28" s="1"/>
  <c r="G28" i="28"/>
  <c r="H28" i="28"/>
  <c r="I28" i="28" s="1"/>
  <c r="J28" i="28" s="1"/>
  <c r="K28" i="28"/>
  <c r="G29" i="28"/>
  <c r="H29" i="28"/>
  <c r="I29" i="28"/>
  <c r="J29" i="28"/>
  <c r="K29" i="28"/>
  <c r="G30" i="28"/>
  <c r="H30" i="28"/>
  <c r="I30" i="28"/>
  <c r="J30" i="28"/>
  <c r="K30" i="28"/>
  <c r="G31" i="28"/>
  <c r="H31" i="28"/>
  <c r="I31" i="28" s="1"/>
  <c r="J31" i="28" s="1"/>
  <c r="K31" i="28" s="1"/>
  <c r="G32" i="28"/>
  <c r="H32" i="28"/>
  <c r="I32" i="28"/>
  <c r="J32" i="28"/>
  <c r="K32" i="28" s="1"/>
  <c r="G33" i="28"/>
  <c r="H33" i="28"/>
  <c r="I33" i="28"/>
  <c r="J33" i="28"/>
  <c r="K33" i="28" s="1"/>
  <c r="G34" i="28"/>
  <c r="H34" i="28"/>
  <c r="I34" i="28"/>
  <c r="J34" i="28" s="1"/>
  <c r="K34" i="28" s="1"/>
  <c r="G35" i="28"/>
  <c r="H35" i="28"/>
  <c r="I35" i="28" s="1"/>
  <c r="J35" i="28" s="1"/>
  <c r="K35" i="28" s="1"/>
  <c r="M35" i="28" s="1"/>
  <c r="G36" i="28"/>
  <c r="H36" i="28"/>
  <c r="I36" i="28" s="1"/>
  <c r="J36" i="28" s="1"/>
  <c r="K36" i="28"/>
  <c r="G37" i="28"/>
  <c r="H37" i="28"/>
  <c r="I37" i="28"/>
  <c r="J37" i="28"/>
  <c r="K37" i="28"/>
  <c r="M37" i="28" s="1"/>
  <c r="G38" i="28"/>
  <c r="H38" i="28"/>
  <c r="I38" i="28"/>
  <c r="J38" i="28"/>
  <c r="K38" i="28"/>
  <c r="G39" i="28"/>
  <c r="H39" i="28"/>
  <c r="I39" i="28"/>
  <c r="J39" i="28"/>
  <c r="K39" i="28"/>
  <c r="G40" i="28"/>
  <c r="H40" i="28"/>
  <c r="I40" i="28"/>
  <c r="J40" i="28"/>
  <c r="K40" i="28"/>
  <c r="G41" i="28"/>
  <c r="H41" i="28"/>
  <c r="I41" i="28" s="1"/>
  <c r="J41" i="28" s="1"/>
  <c r="K41" i="28" s="1"/>
  <c r="G42" i="28"/>
  <c r="H42" i="28"/>
  <c r="I42" i="28"/>
  <c r="J42" i="28" s="1"/>
  <c r="K42" i="28" s="1"/>
  <c r="G43" i="28"/>
  <c r="H43" i="28"/>
  <c r="I43" i="28" s="1"/>
  <c r="J43" i="28" s="1"/>
  <c r="K43" i="28" s="1"/>
  <c r="G44" i="28"/>
  <c r="H44" i="28"/>
  <c r="I44" i="28" s="1"/>
  <c r="J44" i="28" s="1"/>
  <c r="K44" i="28"/>
  <c r="G45" i="28"/>
  <c r="H45" i="28"/>
  <c r="I45" i="28"/>
  <c r="J45" i="28"/>
  <c r="K45" i="28"/>
  <c r="G46" i="28"/>
  <c r="H46" i="28"/>
  <c r="I46" i="28"/>
  <c r="J46" i="28"/>
  <c r="K46" i="28"/>
  <c r="G47" i="28"/>
  <c r="H47" i="28"/>
  <c r="I47" i="28" s="1"/>
  <c r="J47" i="28" s="1"/>
  <c r="K47" i="28" s="1"/>
  <c r="M47" i="28" s="1"/>
  <c r="G48" i="28"/>
  <c r="H48" i="28"/>
  <c r="I48" i="28"/>
  <c r="J48" i="28"/>
  <c r="K48" i="28" s="1"/>
  <c r="G49" i="28"/>
  <c r="H49" i="28"/>
  <c r="I49" i="28"/>
  <c r="J49" i="28"/>
  <c r="K49" i="28" s="1"/>
  <c r="G50" i="28"/>
  <c r="H50" i="28"/>
  <c r="I50" i="28"/>
  <c r="J50" i="28" s="1"/>
  <c r="K50" i="28" s="1"/>
  <c r="G51" i="28"/>
  <c r="H51" i="28"/>
  <c r="I51" i="28" s="1"/>
  <c r="J51" i="28" s="1"/>
  <c r="K51" i="28" s="1"/>
  <c r="M51" i="28" s="1"/>
  <c r="G52" i="28"/>
  <c r="H52" i="28"/>
  <c r="I52" i="28" s="1"/>
  <c r="J52" i="28" s="1"/>
  <c r="K52" i="28"/>
  <c r="G53" i="28"/>
  <c r="H53" i="28"/>
  <c r="I53" i="28"/>
  <c r="J53" i="28"/>
  <c r="K53" i="28"/>
  <c r="M53" i="28" s="1"/>
  <c r="G54" i="28"/>
  <c r="H54" i="28"/>
  <c r="I54" i="28"/>
  <c r="J54" i="28"/>
  <c r="K54" i="28"/>
  <c r="G55" i="28"/>
  <c r="H55" i="28"/>
  <c r="I55" i="28"/>
  <c r="J55" i="28"/>
  <c r="K55" i="28"/>
  <c r="G56" i="28"/>
  <c r="H56" i="28"/>
  <c r="I56" i="28"/>
  <c r="J56" i="28"/>
  <c r="K56" i="28"/>
  <c r="G57" i="28"/>
  <c r="H57" i="28"/>
  <c r="I57" i="28" s="1"/>
  <c r="J57" i="28" s="1"/>
  <c r="K57" i="28" s="1"/>
  <c r="G58" i="28"/>
  <c r="H58" i="28"/>
  <c r="I58" i="28"/>
  <c r="J58" i="28" s="1"/>
  <c r="K58" i="28" s="1"/>
  <c r="G59" i="28"/>
  <c r="H59" i="28"/>
  <c r="I59" i="28" s="1"/>
  <c r="J59" i="28" s="1"/>
  <c r="K59" i="28" s="1"/>
  <c r="G60" i="28"/>
  <c r="H60" i="28"/>
  <c r="I60" i="28" s="1"/>
  <c r="J60" i="28" s="1"/>
  <c r="K60" i="28"/>
  <c r="G61" i="28"/>
  <c r="H61" i="28"/>
  <c r="I61" i="28"/>
  <c r="J61" i="28"/>
  <c r="K61" i="28"/>
  <c r="G62" i="28"/>
  <c r="H62" i="28"/>
  <c r="I62" i="28"/>
  <c r="J62" i="28"/>
  <c r="K62" i="28"/>
  <c r="N39" i="30" l="1"/>
  <c r="E39" i="30" s="1"/>
  <c r="N31" i="30"/>
  <c r="E31" i="30" s="1"/>
  <c r="N17" i="30"/>
  <c r="E17" i="30" s="1"/>
  <c r="N50" i="30"/>
  <c r="E50" i="30" s="1"/>
  <c r="N54" i="30"/>
  <c r="E54" i="30" s="1"/>
  <c r="N24" i="30"/>
  <c r="E24" i="30" s="1"/>
  <c r="N43" i="30"/>
  <c r="E43" i="30" s="1"/>
  <c r="N53" i="30"/>
  <c r="E53" i="30" s="1"/>
  <c r="N21" i="30"/>
  <c r="E21" i="30" s="1"/>
  <c r="N62" i="30"/>
  <c r="E62" i="30" s="1"/>
  <c r="N42" i="30"/>
  <c r="E42" i="30" s="1"/>
  <c r="N10" i="30"/>
  <c r="N59" i="30"/>
  <c r="E59" i="30" s="1"/>
  <c r="N46" i="30"/>
  <c r="E46" i="30" s="1"/>
  <c r="N14" i="30"/>
  <c r="E14" i="30" s="1"/>
  <c r="N61" i="30"/>
  <c r="E61" i="30" s="1"/>
  <c r="N22" i="30"/>
  <c r="E22" i="30" s="1"/>
  <c r="N15" i="30"/>
  <c r="E15" i="30" s="1"/>
  <c r="N49" i="30"/>
  <c r="E49" i="30" s="1"/>
  <c r="N44" i="30"/>
  <c r="E44" i="30" s="1"/>
  <c r="N45" i="30"/>
  <c r="E45" i="30" s="1"/>
  <c r="N13" i="30"/>
  <c r="E13" i="30" s="1"/>
  <c r="N56" i="29"/>
  <c r="E56" i="29" s="1"/>
  <c r="N16" i="29"/>
  <c r="E16" i="29" s="1"/>
  <c r="N37" i="29"/>
  <c r="E37" i="29" s="1"/>
  <c r="N25" i="29"/>
  <c r="E25" i="29" s="1"/>
  <c r="N38" i="29"/>
  <c r="E38" i="29" s="1"/>
  <c r="N41" i="29"/>
  <c r="E41" i="29" s="1"/>
  <c r="M18" i="29"/>
  <c r="N18" i="29" s="1"/>
  <c r="E18" i="29" s="1"/>
  <c r="M20" i="29"/>
  <c r="N20" i="29" s="1"/>
  <c r="E20" i="29" s="1"/>
  <c r="M43" i="29"/>
  <c r="N43" i="29" s="1"/>
  <c r="E43" i="29" s="1"/>
  <c r="M57" i="29"/>
  <c r="N57" i="29" s="1"/>
  <c r="E57" i="29" s="1"/>
  <c r="M17" i="29"/>
  <c r="N17" i="29" s="1"/>
  <c r="E17" i="29" s="1"/>
  <c r="M21" i="29"/>
  <c r="N21" i="29" s="1"/>
  <c r="E21" i="29" s="1"/>
  <c r="M42" i="29"/>
  <c r="N42" i="29" s="1"/>
  <c r="E42" i="29" s="1"/>
  <c r="M44" i="29"/>
  <c r="N44" i="29" s="1"/>
  <c r="E44" i="29" s="1"/>
  <c r="M27" i="29"/>
  <c r="N27" i="29" s="1"/>
  <c r="E27" i="29" s="1"/>
  <c r="M41" i="29"/>
  <c r="M45" i="29"/>
  <c r="N45" i="29" s="1"/>
  <c r="E45" i="29" s="1"/>
  <c r="M46" i="29"/>
  <c r="N46" i="29" s="1"/>
  <c r="E46" i="29" s="1"/>
  <c r="M26" i="29"/>
  <c r="N26" i="29" s="1"/>
  <c r="E26" i="29" s="1"/>
  <c r="M28" i="29"/>
  <c r="N28" i="29" s="1"/>
  <c r="E28" i="29" s="1"/>
  <c r="M51" i="29"/>
  <c r="N51" i="29" s="1"/>
  <c r="E51" i="29" s="1"/>
  <c r="M11" i="29"/>
  <c r="N11" i="29" s="1"/>
  <c r="E11" i="29" s="1"/>
  <c r="M52" i="29"/>
  <c r="N52" i="29" s="1"/>
  <c r="E52" i="29" s="1"/>
  <c r="M50" i="29"/>
  <c r="N50" i="29" s="1"/>
  <c r="E50" i="29" s="1"/>
  <c r="M30" i="29"/>
  <c r="N30" i="29" s="1"/>
  <c r="E30" i="29" s="1"/>
  <c r="M25" i="29"/>
  <c r="M29" i="29"/>
  <c r="N29" i="29" s="1"/>
  <c r="E29" i="29" s="1"/>
  <c r="M31" i="29"/>
  <c r="N31" i="29" s="1"/>
  <c r="E31" i="29" s="1"/>
  <c r="M40" i="29"/>
  <c r="N40" i="29" s="1"/>
  <c r="E40" i="29" s="1"/>
  <c r="M35" i="29"/>
  <c r="N35" i="29" s="1"/>
  <c r="E35" i="29" s="1"/>
  <c r="M37" i="29"/>
  <c r="M39" i="29"/>
  <c r="N39" i="29" s="1"/>
  <c r="E39" i="29" s="1"/>
  <c r="M60" i="29"/>
  <c r="N60" i="29" s="1"/>
  <c r="E60" i="29" s="1"/>
  <c r="M58" i="29"/>
  <c r="N58" i="29" s="1"/>
  <c r="E58" i="29" s="1"/>
  <c r="N14" i="29"/>
  <c r="E14" i="29" s="1"/>
  <c r="M12" i="29"/>
  <c r="N12" i="29" s="1"/>
  <c r="E12" i="29" s="1"/>
  <c r="M38" i="28"/>
  <c r="M32" i="28"/>
  <c r="M25" i="28"/>
  <c r="M54" i="28"/>
  <c r="M48" i="28"/>
  <c r="M21" i="28"/>
  <c r="M19" i="28"/>
  <c r="M16" i="28"/>
  <c r="M41" i="28"/>
  <c r="M36" i="28"/>
  <c r="M34" i="28"/>
  <c r="M50" i="28"/>
  <c r="M28" i="28"/>
  <c r="M11" i="28"/>
  <c r="M13" i="28"/>
  <c r="M14" i="28"/>
  <c r="M27" i="28"/>
  <c r="M45" i="28"/>
  <c r="M61" i="28"/>
  <c r="M26" i="28"/>
  <c r="M18" i="28"/>
  <c r="M12" i="28"/>
  <c r="M44" i="28"/>
  <c r="M60" i="28"/>
  <c r="M29" i="28"/>
  <c r="M30" i="28"/>
  <c r="M43" i="28"/>
  <c r="M46" i="28"/>
  <c r="M59" i="28"/>
  <c r="M62" i="28"/>
  <c r="M10" i="28"/>
  <c r="M58" i="28"/>
  <c r="M57" i="28"/>
  <c r="M52" i="28"/>
  <c r="M31" i="28"/>
  <c r="M22" i="28"/>
  <c r="L57" i="28"/>
  <c r="N57" i="28" s="1"/>
  <c r="E57" i="28" s="1"/>
  <c r="M39" i="28"/>
  <c r="M33" i="28"/>
  <c r="M56" i="28"/>
  <c r="L42" i="28"/>
  <c r="N42" i="28" s="1"/>
  <c r="E42" i="28" s="1"/>
  <c r="L32" i="28"/>
  <c r="N32" i="28" s="1"/>
  <c r="E32" i="28" s="1"/>
  <c r="L26" i="28"/>
  <c r="N26" i="28" s="1"/>
  <c r="E26" i="28" s="1"/>
  <c r="M55" i="28"/>
  <c r="L41" i="28"/>
  <c r="N41" i="28" s="1"/>
  <c r="E41" i="28" s="1"/>
  <c r="M23" i="28"/>
  <c r="M49" i="28"/>
  <c r="M17" i="28"/>
  <c r="M40" i="28"/>
  <c r="M24" i="28"/>
  <c r="I6" i="28"/>
  <c r="L25" i="28" s="1"/>
  <c r="N25" i="28" s="1"/>
  <c r="E25" i="28" s="1"/>
  <c r="L10" i="28"/>
  <c r="N10" i="28" s="1"/>
  <c r="L56" i="28"/>
  <c r="N56" i="28" s="1"/>
  <c r="E56" i="28" s="1"/>
  <c r="L50" i="28"/>
  <c r="N50" i="28" s="1"/>
  <c r="E50" i="28" s="1"/>
  <c r="B6" i="27"/>
  <c r="B7" i="27"/>
  <c r="E10" i="27"/>
  <c r="G10" i="27"/>
  <c r="H10" i="27"/>
  <c r="I10" i="27"/>
  <c r="J10" i="27"/>
  <c r="K10" i="27"/>
  <c r="G11" i="27"/>
  <c r="H11" i="27"/>
  <c r="I11" i="27"/>
  <c r="J11" i="27"/>
  <c r="K11" i="27" s="1"/>
  <c r="G12" i="27"/>
  <c r="H12" i="27"/>
  <c r="I12" i="27"/>
  <c r="J12" i="27" s="1"/>
  <c r="K12" i="27" s="1"/>
  <c r="G13" i="27"/>
  <c r="H13" i="27"/>
  <c r="I13" i="27" s="1"/>
  <c r="J13" i="27" s="1"/>
  <c r="K13" i="27" s="1"/>
  <c r="G14" i="27"/>
  <c r="H14" i="27"/>
  <c r="I14" i="27"/>
  <c r="J14" i="27"/>
  <c r="K14" i="27"/>
  <c r="G15" i="27"/>
  <c r="H15" i="27"/>
  <c r="I15" i="27"/>
  <c r="J15" i="27"/>
  <c r="K15" i="27"/>
  <c r="G16" i="27"/>
  <c r="H16" i="27"/>
  <c r="I16" i="27" s="1"/>
  <c r="J16" i="27" s="1"/>
  <c r="K16" i="27" s="1"/>
  <c r="G17" i="27"/>
  <c r="H17" i="27"/>
  <c r="I17" i="27" s="1"/>
  <c r="J17" i="27" s="1"/>
  <c r="K17" i="27" s="1"/>
  <c r="G18" i="27"/>
  <c r="H18" i="27"/>
  <c r="I18" i="27" s="1"/>
  <c r="J18" i="27" s="1"/>
  <c r="K18" i="27" s="1"/>
  <c r="G19" i="27"/>
  <c r="H19" i="27"/>
  <c r="I19" i="27"/>
  <c r="J19" i="27" s="1"/>
  <c r="K19" i="27" s="1"/>
  <c r="G20" i="27"/>
  <c r="H20" i="27"/>
  <c r="I20" i="27"/>
  <c r="J20" i="27" s="1"/>
  <c r="K20" i="27" s="1"/>
  <c r="G21" i="27"/>
  <c r="H21" i="27"/>
  <c r="I21" i="27" s="1"/>
  <c r="J21" i="27" s="1"/>
  <c r="K21" i="27"/>
  <c r="G22" i="27"/>
  <c r="H22" i="27"/>
  <c r="I22" i="27"/>
  <c r="J22" i="27"/>
  <c r="K22" i="27"/>
  <c r="G23" i="27"/>
  <c r="H23" i="27"/>
  <c r="I23" i="27"/>
  <c r="J23" i="27"/>
  <c r="K23" i="27"/>
  <c r="G24" i="27"/>
  <c r="H24" i="27"/>
  <c r="I24" i="27"/>
  <c r="J24" i="27"/>
  <c r="K24" i="27"/>
  <c r="G25" i="27"/>
  <c r="H25" i="27"/>
  <c r="I25" i="27"/>
  <c r="J25" i="27"/>
  <c r="K25" i="27"/>
  <c r="G26" i="27"/>
  <c r="H26" i="27"/>
  <c r="I26" i="27"/>
  <c r="J26" i="27"/>
  <c r="K26" i="27"/>
  <c r="G27" i="27"/>
  <c r="H27" i="27"/>
  <c r="I27" i="27" s="1"/>
  <c r="J27" i="27" s="1"/>
  <c r="K27" i="27" s="1"/>
  <c r="G28" i="27"/>
  <c r="H28" i="27"/>
  <c r="I28" i="27" s="1"/>
  <c r="J28" i="27" s="1"/>
  <c r="K28" i="27" s="1"/>
  <c r="G29" i="27"/>
  <c r="H29" i="27"/>
  <c r="I29" i="27" s="1"/>
  <c r="J29" i="27" s="1"/>
  <c r="K29" i="27" s="1"/>
  <c r="G30" i="27"/>
  <c r="H30" i="27"/>
  <c r="I30" i="27"/>
  <c r="J30" i="27"/>
  <c r="K30" i="27" s="1"/>
  <c r="G31" i="27"/>
  <c r="H31" i="27"/>
  <c r="I31" i="27"/>
  <c r="J31" i="27" s="1"/>
  <c r="K31" i="27" s="1"/>
  <c r="G32" i="27"/>
  <c r="H32" i="27"/>
  <c r="I32" i="27" s="1"/>
  <c r="J32" i="27" s="1"/>
  <c r="K32" i="27" s="1"/>
  <c r="G33" i="27"/>
  <c r="H33" i="27"/>
  <c r="I33" i="27"/>
  <c r="J33" i="27" s="1"/>
  <c r="K33" i="27" s="1"/>
  <c r="G34" i="27"/>
  <c r="H34" i="27"/>
  <c r="I34" i="27"/>
  <c r="J34" i="27"/>
  <c r="K34" i="27" s="1"/>
  <c r="G35" i="27"/>
  <c r="H35" i="27"/>
  <c r="I35" i="27"/>
  <c r="J35" i="27"/>
  <c r="K35" i="27" s="1"/>
  <c r="G36" i="27"/>
  <c r="H36" i="27"/>
  <c r="I36" i="27"/>
  <c r="J36" i="27" s="1"/>
  <c r="K36" i="27" s="1"/>
  <c r="G37" i="27"/>
  <c r="H37" i="27"/>
  <c r="I37" i="27" s="1"/>
  <c r="J37" i="27" s="1"/>
  <c r="K37" i="27"/>
  <c r="G38" i="27"/>
  <c r="H38" i="27"/>
  <c r="I38" i="27"/>
  <c r="J38" i="27"/>
  <c r="K38" i="27"/>
  <c r="G39" i="27"/>
  <c r="H39" i="27"/>
  <c r="I39" i="27"/>
  <c r="J39" i="27"/>
  <c r="K39" i="27"/>
  <c r="G40" i="27"/>
  <c r="H40" i="27"/>
  <c r="I40" i="27"/>
  <c r="J40" i="27"/>
  <c r="K40" i="27"/>
  <c r="G41" i="27"/>
  <c r="H41" i="27"/>
  <c r="I41" i="27" s="1"/>
  <c r="J41" i="27" s="1"/>
  <c r="K41" i="27" s="1"/>
  <c r="G42" i="27"/>
  <c r="H42" i="27"/>
  <c r="I42" i="27" s="1"/>
  <c r="J42" i="27" s="1"/>
  <c r="K42" i="27" s="1"/>
  <c r="G43" i="27"/>
  <c r="H43" i="27"/>
  <c r="I43" i="27" s="1"/>
  <c r="J43" i="27" s="1"/>
  <c r="K43" i="27" s="1"/>
  <c r="G44" i="27"/>
  <c r="H44" i="27"/>
  <c r="I44" i="27"/>
  <c r="J44" i="27" s="1"/>
  <c r="K44" i="27" s="1"/>
  <c r="G45" i="27"/>
  <c r="H45" i="27"/>
  <c r="I45" i="27" s="1"/>
  <c r="J45" i="27" s="1"/>
  <c r="K45" i="27"/>
  <c r="G46" i="27"/>
  <c r="H46" i="27"/>
  <c r="I46" i="27"/>
  <c r="J46" i="27"/>
  <c r="K46" i="27"/>
  <c r="G47" i="27"/>
  <c r="H47" i="27"/>
  <c r="I47" i="27"/>
  <c r="J47" i="27"/>
  <c r="K47" i="27" s="1"/>
  <c r="G48" i="27"/>
  <c r="H48" i="27"/>
  <c r="I48" i="27"/>
  <c r="J48" i="27"/>
  <c r="K48" i="27" s="1"/>
  <c r="G49" i="27"/>
  <c r="H49" i="27"/>
  <c r="I49" i="27"/>
  <c r="J49" i="27"/>
  <c r="K49" i="27"/>
  <c r="G50" i="27"/>
  <c r="H50" i="27"/>
  <c r="I50" i="27"/>
  <c r="J50" i="27"/>
  <c r="K50" i="27"/>
  <c r="G51" i="27"/>
  <c r="H51" i="27"/>
  <c r="I51" i="27"/>
  <c r="J51" i="27"/>
  <c r="K51" i="27" s="1"/>
  <c r="G52" i="27"/>
  <c r="H52" i="27"/>
  <c r="I52" i="27" s="1"/>
  <c r="J52" i="27" s="1"/>
  <c r="K52" i="27" s="1"/>
  <c r="G53" i="27"/>
  <c r="H53" i="27"/>
  <c r="I53" i="27" s="1"/>
  <c r="J53" i="27" s="1"/>
  <c r="K53" i="27" s="1"/>
  <c r="G54" i="27"/>
  <c r="H54" i="27"/>
  <c r="I54" i="27"/>
  <c r="J54" i="27"/>
  <c r="K54" i="27" s="1"/>
  <c r="G55" i="27"/>
  <c r="H55" i="27"/>
  <c r="I55" i="27"/>
  <c r="J55" i="27" s="1"/>
  <c r="K55" i="27" s="1"/>
  <c r="G56" i="27"/>
  <c r="H56" i="27"/>
  <c r="I56" i="27" s="1"/>
  <c r="J56" i="27" s="1"/>
  <c r="K56" i="27" s="1"/>
  <c r="G57" i="27"/>
  <c r="H57" i="27"/>
  <c r="I57" i="27" s="1"/>
  <c r="J57" i="27" s="1"/>
  <c r="K57" i="27" s="1"/>
  <c r="G58" i="27"/>
  <c r="H58" i="27"/>
  <c r="I58" i="27"/>
  <c r="J58" i="27" s="1"/>
  <c r="K58" i="27" s="1"/>
  <c r="G59" i="27"/>
  <c r="H59" i="27"/>
  <c r="I59" i="27"/>
  <c r="J59" i="27"/>
  <c r="K59" i="27" s="1"/>
  <c r="G60" i="27"/>
  <c r="H60" i="27"/>
  <c r="I60" i="27"/>
  <c r="J60" i="27" s="1"/>
  <c r="K60" i="27"/>
  <c r="G61" i="27"/>
  <c r="H61" i="27"/>
  <c r="I61" i="27" s="1"/>
  <c r="J61" i="27"/>
  <c r="K61" i="27"/>
  <c r="G62" i="27"/>
  <c r="H62" i="27"/>
  <c r="I62" i="27"/>
  <c r="J62" i="27"/>
  <c r="K62" i="27"/>
  <c r="L17" i="28" l="1"/>
  <c r="N17" i="28" s="1"/>
  <c r="E17" i="28" s="1"/>
  <c r="L24" i="28"/>
  <c r="N24" i="28" s="1"/>
  <c r="E24" i="28" s="1"/>
  <c r="L34" i="28"/>
  <c r="N34" i="28" s="1"/>
  <c r="E34" i="28" s="1"/>
  <c r="L58" i="28"/>
  <c r="N58" i="28" s="1"/>
  <c r="E58" i="28" s="1"/>
  <c r="L49" i="28"/>
  <c r="N49" i="28" s="1"/>
  <c r="E49" i="28" s="1"/>
  <c r="L21" i="28"/>
  <c r="N21" i="28" s="1"/>
  <c r="E21" i="28" s="1"/>
  <c r="L22" i="28"/>
  <c r="N22" i="28" s="1"/>
  <c r="E22" i="28" s="1"/>
  <c r="L37" i="28"/>
  <c r="N37" i="28" s="1"/>
  <c r="E37" i="28" s="1"/>
  <c r="L38" i="28"/>
  <c r="N38" i="28" s="1"/>
  <c r="E38" i="28" s="1"/>
  <c r="L53" i="28"/>
  <c r="N53" i="28" s="1"/>
  <c r="E53" i="28" s="1"/>
  <c r="L54" i="28"/>
  <c r="N54" i="28" s="1"/>
  <c r="E54" i="28" s="1"/>
  <c r="L15" i="28"/>
  <c r="N15" i="28" s="1"/>
  <c r="E15" i="28" s="1"/>
  <c r="L31" i="28"/>
  <c r="N31" i="28" s="1"/>
  <c r="E31" i="28" s="1"/>
  <c r="L47" i="28"/>
  <c r="N47" i="28" s="1"/>
  <c r="E47" i="28" s="1"/>
  <c r="L30" i="28"/>
  <c r="N30" i="28" s="1"/>
  <c r="E30" i="28" s="1"/>
  <c r="L62" i="28"/>
  <c r="N62" i="28" s="1"/>
  <c r="E62" i="28" s="1"/>
  <c r="L20" i="28"/>
  <c r="N20" i="28" s="1"/>
  <c r="E20" i="28" s="1"/>
  <c r="L12" i="28"/>
  <c r="N12" i="28" s="1"/>
  <c r="E12" i="28" s="1"/>
  <c r="L28" i="28"/>
  <c r="N28" i="28" s="1"/>
  <c r="E28" i="28" s="1"/>
  <c r="L44" i="28"/>
  <c r="N44" i="28" s="1"/>
  <c r="E44" i="28" s="1"/>
  <c r="L60" i="28"/>
  <c r="N60" i="28" s="1"/>
  <c r="E60" i="28" s="1"/>
  <c r="L11" i="28"/>
  <c r="N11" i="28" s="1"/>
  <c r="E11" i="28" s="1"/>
  <c r="L13" i="28"/>
  <c r="N13" i="28" s="1"/>
  <c r="E13" i="28" s="1"/>
  <c r="L14" i="28"/>
  <c r="N14" i="28" s="1"/>
  <c r="E14" i="28" s="1"/>
  <c r="L27" i="28"/>
  <c r="N27" i="28" s="1"/>
  <c r="E27" i="28" s="1"/>
  <c r="L29" i="28"/>
  <c r="N29" i="28" s="1"/>
  <c r="E29" i="28" s="1"/>
  <c r="L43" i="28"/>
  <c r="N43" i="28" s="1"/>
  <c r="E43" i="28" s="1"/>
  <c r="L45" i="28"/>
  <c r="N45" i="28" s="1"/>
  <c r="E45" i="28" s="1"/>
  <c r="L46" i="28"/>
  <c r="N46" i="28" s="1"/>
  <c r="E46" i="28" s="1"/>
  <c r="L59" i="28"/>
  <c r="N59" i="28" s="1"/>
  <c r="E59" i="28" s="1"/>
  <c r="L61" i="28"/>
  <c r="N61" i="28" s="1"/>
  <c r="E61" i="28" s="1"/>
  <c r="L23" i="28"/>
  <c r="N23" i="28" s="1"/>
  <c r="E23" i="28" s="1"/>
  <c r="L52" i="28"/>
  <c r="N52" i="28" s="1"/>
  <c r="E52" i="28" s="1"/>
  <c r="L55" i="28"/>
  <c r="N55" i="28" s="1"/>
  <c r="E55" i="28" s="1"/>
  <c r="L36" i="28"/>
  <c r="N36" i="28" s="1"/>
  <c r="E36" i="28" s="1"/>
  <c r="L39" i="28"/>
  <c r="N39" i="28" s="1"/>
  <c r="E39" i="28" s="1"/>
  <c r="L48" i="28"/>
  <c r="N48" i="28" s="1"/>
  <c r="E48" i="28" s="1"/>
  <c r="L18" i="28"/>
  <c r="N18" i="28" s="1"/>
  <c r="E18" i="28" s="1"/>
  <c r="L33" i="28"/>
  <c r="N33" i="28" s="1"/>
  <c r="E33" i="28" s="1"/>
  <c r="L51" i="28"/>
  <c r="N51" i="28" s="1"/>
  <c r="E51" i="28" s="1"/>
  <c r="L40" i="28"/>
  <c r="N40" i="28" s="1"/>
  <c r="E40" i="28" s="1"/>
  <c r="L16" i="28"/>
  <c r="N16" i="28" s="1"/>
  <c r="E16" i="28" s="1"/>
  <c r="L19" i="28"/>
  <c r="N19" i="28" s="1"/>
  <c r="E19" i="28" s="1"/>
  <c r="L35" i="28"/>
  <c r="N35" i="28" s="1"/>
  <c r="E35" i="28" s="1"/>
  <c r="M43" i="27"/>
  <c r="M61" i="27"/>
  <c r="M59" i="27"/>
  <c r="L57" i="27"/>
  <c r="N57" i="27" s="1"/>
  <c r="E57" i="27" s="1"/>
  <c r="M33" i="27"/>
  <c r="M30" i="27"/>
  <c r="M16" i="27"/>
  <c r="M62" i="27"/>
  <c r="M23" i="27"/>
  <c r="M19" i="27"/>
  <c r="M60" i="27"/>
  <c r="M58" i="27"/>
  <c r="M44" i="27"/>
  <c r="M34" i="27"/>
  <c r="M29" i="27"/>
  <c r="M57" i="27"/>
  <c r="M28" i="27"/>
  <c r="M22" i="27"/>
  <c r="M20" i="27"/>
  <c r="M56" i="27"/>
  <c r="M45" i="27"/>
  <c r="M53" i="27"/>
  <c r="M27" i="27"/>
  <c r="M32" i="27"/>
  <c r="L30" i="27"/>
  <c r="N30" i="27" s="1"/>
  <c r="E30" i="27" s="1"/>
  <c r="M49" i="27"/>
  <c r="I7" i="27"/>
  <c r="M10" i="27"/>
  <c r="I6" i="27"/>
  <c r="L28" i="27" s="1"/>
  <c r="N28" i="27" s="1"/>
  <c r="E28" i="27" s="1"/>
  <c r="L10" i="27"/>
  <c r="N10" i="27" s="1"/>
  <c r="L50" i="27"/>
  <c r="N50" i="27" s="1"/>
  <c r="E50" i="27" s="1"/>
  <c r="M50" i="27"/>
  <c r="M25" i="27"/>
  <c r="L58" i="27"/>
  <c r="M26" i="27"/>
  <c r="B6" i="26"/>
  <c r="B7" i="26"/>
  <c r="E10" i="26"/>
  <c r="G10" i="26"/>
  <c r="H10" i="26"/>
  <c r="I10" i="26"/>
  <c r="J10" i="26"/>
  <c r="K10" i="26" s="1"/>
  <c r="G11" i="26"/>
  <c r="H11" i="26"/>
  <c r="I11" i="26"/>
  <c r="J11" i="26" s="1"/>
  <c r="K11" i="26" s="1"/>
  <c r="G12" i="26"/>
  <c r="H12" i="26"/>
  <c r="I12" i="26" s="1"/>
  <c r="J12" i="26" s="1"/>
  <c r="K12" i="26" s="1"/>
  <c r="G13" i="26"/>
  <c r="H13" i="26"/>
  <c r="I13" i="26" s="1"/>
  <c r="J13" i="26" s="1"/>
  <c r="K13" i="26"/>
  <c r="G14" i="26"/>
  <c r="H14" i="26"/>
  <c r="I14" i="26"/>
  <c r="J14" i="26"/>
  <c r="K14" i="26" s="1"/>
  <c r="G15" i="26"/>
  <c r="H15" i="26"/>
  <c r="I15" i="26"/>
  <c r="J15" i="26" s="1"/>
  <c r="K15" i="26" s="1"/>
  <c r="G16" i="26"/>
  <c r="H16" i="26"/>
  <c r="I16" i="26"/>
  <c r="J16" i="26" s="1"/>
  <c r="K16" i="26" s="1"/>
  <c r="G17" i="26"/>
  <c r="H17" i="26"/>
  <c r="I17" i="26"/>
  <c r="J17" i="26"/>
  <c r="K17" i="26" s="1"/>
  <c r="G18" i="26"/>
  <c r="H18" i="26"/>
  <c r="I18" i="26"/>
  <c r="J18" i="26"/>
  <c r="K18" i="26"/>
  <c r="G19" i="26"/>
  <c r="H19" i="26"/>
  <c r="I19" i="26"/>
  <c r="J19" i="26"/>
  <c r="K19" i="26" s="1"/>
  <c r="G20" i="26"/>
  <c r="H20" i="26"/>
  <c r="I20" i="26"/>
  <c r="J20" i="26" s="1"/>
  <c r="K20" i="26" s="1"/>
  <c r="G21" i="26"/>
  <c r="H21" i="26"/>
  <c r="I21" i="26" s="1"/>
  <c r="J21" i="26" s="1"/>
  <c r="K21" i="26" s="1"/>
  <c r="G22" i="26"/>
  <c r="H22" i="26"/>
  <c r="I22" i="26"/>
  <c r="J22" i="26"/>
  <c r="K22" i="26"/>
  <c r="G23" i="26"/>
  <c r="H23" i="26"/>
  <c r="I23" i="26"/>
  <c r="J23" i="26"/>
  <c r="K23" i="26"/>
  <c r="G24" i="26"/>
  <c r="H24" i="26"/>
  <c r="I24" i="26" s="1"/>
  <c r="J24" i="26" s="1"/>
  <c r="K24" i="26" s="1"/>
  <c r="G25" i="26"/>
  <c r="H25" i="26"/>
  <c r="I25" i="26" s="1"/>
  <c r="J25" i="26" s="1"/>
  <c r="K25" i="26" s="1"/>
  <c r="G26" i="26"/>
  <c r="H26" i="26"/>
  <c r="I26" i="26" s="1"/>
  <c r="J26" i="26" s="1"/>
  <c r="K26" i="26" s="1"/>
  <c r="G27" i="26"/>
  <c r="H27" i="26"/>
  <c r="I27" i="26"/>
  <c r="J27" i="26" s="1"/>
  <c r="K27" i="26" s="1"/>
  <c r="G28" i="26"/>
  <c r="H28" i="26"/>
  <c r="I28" i="26"/>
  <c r="J28" i="26" s="1"/>
  <c r="K28" i="26" s="1"/>
  <c r="G29" i="26"/>
  <c r="H29" i="26"/>
  <c r="I29" i="26" s="1"/>
  <c r="J29" i="26" s="1"/>
  <c r="K29" i="26"/>
  <c r="G30" i="26"/>
  <c r="H30" i="26"/>
  <c r="I30" i="26"/>
  <c r="J30" i="26"/>
  <c r="K30" i="26"/>
  <c r="G31" i="26"/>
  <c r="H31" i="26"/>
  <c r="I31" i="26"/>
  <c r="J31" i="26"/>
  <c r="K31" i="26"/>
  <c r="G32" i="26"/>
  <c r="H32" i="26"/>
  <c r="I32" i="26"/>
  <c r="J32" i="26"/>
  <c r="K32" i="26"/>
  <c r="G33" i="26"/>
  <c r="H33" i="26"/>
  <c r="I33" i="26"/>
  <c r="J33" i="26"/>
  <c r="K33" i="26"/>
  <c r="G34" i="26"/>
  <c r="H34" i="26"/>
  <c r="I34" i="26"/>
  <c r="J34" i="26"/>
  <c r="K34" i="26"/>
  <c r="G35" i="26"/>
  <c r="H35" i="26"/>
  <c r="I35" i="26" s="1"/>
  <c r="J35" i="26" s="1"/>
  <c r="K35" i="26" s="1"/>
  <c r="G36" i="26"/>
  <c r="H36" i="26"/>
  <c r="I36" i="26" s="1"/>
  <c r="J36" i="26" s="1"/>
  <c r="K36" i="26" s="1"/>
  <c r="G37" i="26"/>
  <c r="H37" i="26"/>
  <c r="I37" i="26" s="1"/>
  <c r="J37" i="26" s="1"/>
  <c r="K37" i="26" s="1"/>
  <c r="G38" i="26"/>
  <c r="H38" i="26"/>
  <c r="I38" i="26"/>
  <c r="J38" i="26"/>
  <c r="K38" i="26" s="1"/>
  <c r="G39" i="26"/>
  <c r="H39" i="26"/>
  <c r="I39" i="26"/>
  <c r="J39" i="26" s="1"/>
  <c r="K39" i="26" s="1"/>
  <c r="G40" i="26"/>
  <c r="H40" i="26"/>
  <c r="I40" i="26" s="1"/>
  <c r="J40" i="26" s="1"/>
  <c r="K40" i="26" s="1"/>
  <c r="G41" i="26"/>
  <c r="H41" i="26"/>
  <c r="I41" i="26"/>
  <c r="J41" i="26" s="1"/>
  <c r="K41" i="26" s="1"/>
  <c r="G42" i="26"/>
  <c r="H42" i="26"/>
  <c r="I42" i="26"/>
  <c r="J42" i="26"/>
  <c r="K42" i="26" s="1"/>
  <c r="G43" i="26"/>
  <c r="H43" i="26"/>
  <c r="I43" i="26"/>
  <c r="J43" i="26"/>
  <c r="K43" i="26" s="1"/>
  <c r="G44" i="26"/>
  <c r="H44" i="26"/>
  <c r="I44" i="26"/>
  <c r="J44" i="26" s="1"/>
  <c r="K44" i="26" s="1"/>
  <c r="G45" i="26"/>
  <c r="H45" i="26"/>
  <c r="I45" i="26" s="1"/>
  <c r="J45" i="26" s="1"/>
  <c r="K45" i="26"/>
  <c r="G46" i="26"/>
  <c r="H46" i="26"/>
  <c r="I46" i="26"/>
  <c r="J46" i="26"/>
  <c r="K46" i="26"/>
  <c r="G47" i="26"/>
  <c r="H47" i="26"/>
  <c r="I47" i="26"/>
  <c r="J47" i="26"/>
  <c r="K47" i="26"/>
  <c r="G48" i="26"/>
  <c r="H48" i="26"/>
  <c r="I48" i="26"/>
  <c r="J48" i="26"/>
  <c r="K48" i="26"/>
  <c r="G49" i="26"/>
  <c r="H49" i="26"/>
  <c r="I49" i="26" s="1"/>
  <c r="J49" i="26" s="1"/>
  <c r="K49" i="26" s="1"/>
  <c r="G50" i="26"/>
  <c r="H50" i="26"/>
  <c r="I50" i="26" s="1"/>
  <c r="J50" i="26" s="1"/>
  <c r="K50" i="26" s="1"/>
  <c r="G51" i="26"/>
  <c r="H51" i="26"/>
  <c r="I51" i="26" s="1"/>
  <c r="J51" i="26" s="1"/>
  <c r="K51" i="26" s="1"/>
  <c r="G52" i="26"/>
  <c r="H52" i="26"/>
  <c r="I52" i="26"/>
  <c r="J52" i="26" s="1"/>
  <c r="K52" i="26" s="1"/>
  <c r="G53" i="26"/>
  <c r="H53" i="26"/>
  <c r="I53" i="26" s="1"/>
  <c r="J53" i="26" s="1"/>
  <c r="K53" i="26"/>
  <c r="G54" i="26"/>
  <c r="H54" i="26"/>
  <c r="I54" i="26"/>
  <c r="J54" i="26"/>
  <c r="K54" i="26"/>
  <c r="G55" i="26"/>
  <c r="H55" i="26"/>
  <c r="I55" i="26"/>
  <c r="J55" i="26"/>
  <c r="K55" i="26" s="1"/>
  <c r="G56" i="26"/>
  <c r="H56" i="26"/>
  <c r="I56" i="26"/>
  <c r="J56" i="26"/>
  <c r="K56" i="26" s="1"/>
  <c r="G57" i="26"/>
  <c r="H57" i="26"/>
  <c r="I57" i="26"/>
  <c r="J57" i="26"/>
  <c r="K57" i="26"/>
  <c r="G58" i="26"/>
  <c r="H58" i="26"/>
  <c r="I58" i="26"/>
  <c r="J58" i="26"/>
  <c r="K58" i="26"/>
  <c r="G59" i="26"/>
  <c r="H59" i="26"/>
  <c r="I59" i="26"/>
  <c r="J59" i="26"/>
  <c r="K59" i="26" s="1"/>
  <c r="G60" i="26"/>
  <c r="H60" i="26"/>
  <c r="I60" i="26" s="1"/>
  <c r="J60" i="26" s="1"/>
  <c r="K60" i="26" s="1"/>
  <c r="G61" i="26"/>
  <c r="H61" i="26"/>
  <c r="I61" i="26" s="1"/>
  <c r="J61" i="26" s="1"/>
  <c r="K61" i="26" s="1"/>
  <c r="G62" i="26"/>
  <c r="H62" i="26"/>
  <c r="I62" i="26"/>
  <c r="J62" i="26"/>
  <c r="K62" i="26"/>
  <c r="L27" i="27" l="1"/>
  <c r="N27" i="27" s="1"/>
  <c r="E27" i="27" s="1"/>
  <c r="L18" i="27"/>
  <c r="L17" i="27"/>
  <c r="L35" i="27"/>
  <c r="M51" i="27"/>
  <c r="M35" i="27"/>
  <c r="M39" i="27"/>
  <c r="M12" i="27"/>
  <c r="M14" i="27"/>
  <c r="M37" i="27"/>
  <c r="M11" i="27"/>
  <c r="M15" i="27"/>
  <c r="M36" i="27"/>
  <c r="M38" i="27"/>
  <c r="M21" i="27"/>
  <c r="M40" i="27"/>
  <c r="M31" i="27"/>
  <c r="M46" i="27"/>
  <c r="M41" i="27"/>
  <c r="M42" i="27"/>
  <c r="M13" i="27"/>
  <c r="N58" i="27"/>
  <c r="E58" i="27" s="1"/>
  <c r="L23" i="27"/>
  <c r="N23" i="27" s="1"/>
  <c r="E23" i="27" s="1"/>
  <c r="L24" i="27"/>
  <c r="N24" i="27" s="1"/>
  <c r="E24" i="27" s="1"/>
  <c r="L44" i="27"/>
  <c r="N44" i="27" s="1"/>
  <c r="E44" i="27" s="1"/>
  <c r="L46" i="27"/>
  <c r="N46" i="27" s="1"/>
  <c r="E46" i="27" s="1"/>
  <c r="L49" i="27"/>
  <c r="N49" i="27" s="1"/>
  <c r="E49" i="27" s="1"/>
  <c r="L62" i="27"/>
  <c r="N62" i="27" s="1"/>
  <c r="E62" i="27" s="1"/>
  <c r="L20" i="27"/>
  <c r="N20" i="27" s="1"/>
  <c r="E20" i="27" s="1"/>
  <c r="L22" i="27"/>
  <c r="N22" i="27" s="1"/>
  <c r="E22" i="27" s="1"/>
  <c r="L25" i="27"/>
  <c r="N25" i="27" s="1"/>
  <c r="E25" i="27" s="1"/>
  <c r="L47" i="27"/>
  <c r="L48" i="27"/>
  <c r="L32" i="27"/>
  <c r="N32" i="27" s="1"/>
  <c r="E32" i="27" s="1"/>
  <c r="L12" i="27"/>
  <c r="L37" i="27"/>
  <c r="N37" i="27" s="1"/>
  <c r="E37" i="27" s="1"/>
  <c r="L55" i="27"/>
  <c r="L56" i="27"/>
  <c r="N56" i="27" s="1"/>
  <c r="E56" i="27" s="1"/>
  <c r="L36" i="27"/>
  <c r="N36" i="27" s="1"/>
  <c r="E36" i="27" s="1"/>
  <c r="L21" i="27"/>
  <c r="N21" i="27" s="1"/>
  <c r="E21" i="27" s="1"/>
  <c r="L31" i="27"/>
  <c r="N31" i="27" s="1"/>
  <c r="E31" i="27" s="1"/>
  <c r="L15" i="27"/>
  <c r="L16" i="27"/>
  <c r="N16" i="27" s="1"/>
  <c r="E16" i="27" s="1"/>
  <c r="L39" i="27"/>
  <c r="L40" i="27"/>
  <c r="L45" i="27"/>
  <c r="N45" i="27" s="1"/>
  <c r="E45" i="27" s="1"/>
  <c r="L60" i="27"/>
  <c r="N60" i="27" s="1"/>
  <c r="E60" i="27" s="1"/>
  <c r="L61" i="27"/>
  <c r="N61" i="27" s="1"/>
  <c r="E61" i="27" s="1"/>
  <c r="L52" i="27"/>
  <c r="L33" i="27"/>
  <c r="N33" i="27" s="1"/>
  <c r="E33" i="27" s="1"/>
  <c r="L26" i="27"/>
  <c r="N26" i="27" s="1"/>
  <c r="E26" i="27" s="1"/>
  <c r="L19" i="27"/>
  <c r="N19" i="27" s="1"/>
  <c r="E19" i="27" s="1"/>
  <c r="L41" i="27"/>
  <c r="N41" i="27" s="1"/>
  <c r="E41" i="27" s="1"/>
  <c r="L29" i="27"/>
  <c r="N29" i="27" s="1"/>
  <c r="E29" i="27" s="1"/>
  <c r="L51" i="27"/>
  <c r="N51" i="27" s="1"/>
  <c r="E51" i="27" s="1"/>
  <c r="L43" i="27"/>
  <c r="N43" i="27" s="1"/>
  <c r="E43" i="27" s="1"/>
  <c r="L13" i="27"/>
  <c r="N13" i="27" s="1"/>
  <c r="E13" i="27" s="1"/>
  <c r="L38" i="27"/>
  <c r="L34" i="27"/>
  <c r="N34" i="27" s="1"/>
  <c r="E34" i="27" s="1"/>
  <c r="L42" i="27"/>
  <c r="N42" i="27" s="1"/>
  <c r="E42" i="27" s="1"/>
  <c r="M48" i="27"/>
  <c r="L53" i="27"/>
  <c r="N53" i="27" s="1"/>
  <c r="E53" i="27" s="1"/>
  <c r="M17" i="27"/>
  <c r="M18" i="27"/>
  <c r="L59" i="27"/>
  <c r="N59" i="27" s="1"/>
  <c r="E59" i="27" s="1"/>
  <c r="L11" i="27"/>
  <c r="N11" i="27" s="1"/>
  <c r="E11" i="27" s="1"/>
  <c r="L14" i="27"/>
  <c r="L54" i="27"/>
  <c r="M24" i="27"/>
  <c r="M52" i="27"/>
  <c r="M55" i="27"/>
  <c r="M47" i="27"/>
  <c r="M54" i="27"/>
  <c r="M21" i="26"/>
  <c r="M37" i="26"/>
  <c r="M61" i="26"/>
  <c r="M57" i="26"/>
  <c r="M36" i="26"/>
  <c r="M26" i="26"/>
  <c r="M56" i="26"/>
  <c r="M42" i="26"/>
  <c r="M39" i="26"/>
  <c r="M55" i="26"/>
  <c r="M51" i="26"/>
  <c r="M54" i="26"/>
  <c r="M25" i="26"/>
  <c r="M41" i="26"/>
  <c r="M38" i="26"/>
  <c r="M35" i="26"/>
  <c r="M58" i="26"/>
  <c r="I7" i="26"/>
  <c r="M10" i="26"/>
  <c r="M34" i="26"/>
  <c r="I6" i="26"/>
  <c r="B6" i="25"/>
  <c r="B7" i="25"/>
  <c r="E10" i="25"/>
  <c r="G10" i="25"/>
  <c r="H10" i="25"/>
  <c r="I10" i="25"/>
  <c r="J10" i="25" s="1"/>
  <c r="K10" i="25"/>
  <c r="G11" i="25"/>
  <c r="H11" i="25"/>
  <c r="I11" i="25" s="1"/>
  <c r="J11" i="25"/>
  <c r="K11" i="25" s="1"/>
  <c r="G12" i="25"/>
  <c r="H12" i="25"/>
  <c r="I12" i="25"/>
  <c r="J12" i="25" s="1"/>
  <c r="K12" i="25" s="1"/>
  <c r="G13" i="25"/>
  <c r="H13" i="25"/>
  <c r="I13" i="25" s="1"/>
  <c r="J13" i="25" s="1"/>
  <c r="K13" i="25" s="1"/>
  <c r="G14" i="25"/>
  <c r="H14" i="25"/>
  <c r="I14" i="25"/>
  <c r="J14" i="25"/>
  <c r="K14" i="25" s="1"/>
  <c r="G15" i="25"/>
  <c r="H15" i="25"/>
  <c r="I15" i="25"/>
  <c r="J15" i="25" s="1"/>
  <c r="K15" i="25" s="1"/>
  <c r="G16" i="25"/>
  <c r="H16" i="25"/>
  <c r="I16" i="25"/>
  <c r="J16" i="25" s="1"/>
  <c r="K16" i="25" s="1"/>
  <c r="G17" i="25"/>
  <c r="H17" i="25"/>
  <c r="I17" i="25"/>
  <c r="J17" i="25"/>
  <c r="K17" i="25" s="1"/>
  <c r="G18" i="25"/>
  <c r="H18" i="25"/>
  <c r="I18" i="25"/>
  <c r="J18" i="25"/>
  <c r="K18" i="25"/>
  <c r="G19" i="25"/>
  <c r="H19" i="25"/>
  <c r="I19" i="25"/>
  <c r="J19" i="25"/>
  <c r="K19" i="25" s="1"/>
  <c r="G20" i="25"/>
  <c r="H20" i="25"/>
  <c r="I20" i="25"/>
  <c r="J20" i="25" s="1"/>
  <c r="K20" i="25" s="1"/>
  <c r="G21" i="25"/>
  <c r="H21" i="25"/>
  <c r="I21" i="25" s="1"/>
  <c r="J21" i="25" s="1"/>
  <c r="K21" i="25" s="1"/>
  <c r="G22" i="25"/>
  <c r="H22" i="25"/>
  <c r="I22" i="25"/>
  <c r="J22" i="25"/>
  <c r="K22" i="25"/>
  <c r="G23" i="25"/>
  <c r="H23" i="25"/>
  <c r="I23" i="25"/>
  <c r="J23" i="25"/>
  <c r="K23" i="25"/>
  <c r="G24" i="25"/>
  <c r="H24" i="25"/>
  <c r="I24" i="25" s="1"/>
  <c r="J24" i="25" s="1"/>
  <c r="K24" i="25" s="1"/>
  <c r="G25" i="25"/>
  <c r="H25" i="25"/>
  <c r="I25" i="25" s="1"/>
  <c r="J25" i="25" s="1"/>
  <c r="K25" i="25" s="1"/>
  <c r="G26" i="25"/>
  <c r="H26" i="25"/>
  <c r="I26" i="25" s="1"/>
  <c r="J26" i="25" s="1"/>
  <c r="K26" i="25" s="1"/>
  <c r="G27" i="25"/>
  <c r="H27" i="25"/>
  <c r="I27" i="25"/>
  <c r="J27" i="25" s="1"/>
  <c r="K27" i="25" s="1"/>
  <c r="G28" i="25"/>
  <c r="H28" i="25"/>
  <c r="I28" i="25"/>
  <c r="J28" i="25" s="1"/>
  <c r="K28" i="25" s="1"/>
  <c r="G29" i="25"/>
  <c r="H29" i="25"/>
  <c r="I29" i="25" s="1"/>
  <c r="J29" i="25" s="1"/>
  <c r="K29" i="25"/>
  <c r="G30" i="25"/>
  <c r="H30" i="25"/>
  <c r="I30" i="25"/>
  <c r="J30" i="25"/>
  <c r="K30" i="25"/>
  <c r="G31" i="25"/>
  <c r="H31" i="25"/>
  <c r="I31" i="25"/>
  <c r="J31" i="25"/>
  <c r="K31" i="25"/>
  <c r="G32" i="25"/>
  <c r="H32" i="25"/>
  <c r="I32" i="25"/>
  <c r="J32" i="25"/>
  <c r="K32" i="25"/>
  <c r="G33" i="25"/>
  <c r="H33" i="25"/>
  <c r="I33" i="25"/>
  <c r="J33" i="25"/>
  <c r="K33" i="25"/>
  <c r="G34" i="25"/>
  <c r="H34" i="25"/>
  <c r="I34" i="25"/>
  <c r="J34" i="25"/>
  <c r="K34" i="25"/>
  <c r="G35" i="25"/>
  <c r="H35" i="25"/>
  <c r="I35" i="25" s="1"/>
  <c r="J35" i="25" s="1"/>
  <c r="K35" i="25" s="1"/>
  <c r="G36" i="25"/>
  <c r="H36" i="25"/>
  <c r="I36" i="25" s="1"/>
  <c r="J36" i="25" s="1"/>
  <c r="K36" i="25" s="1"/>
  <c r="G37" i="25"/>
  <c r="H37" i="25"/>
  <c r="I37" i="25" s="1"/>
  <c r="J37" i="25" s="1"/>
  <c r="K37" i="25" s="1"/>
  <c r="G38" i="25"/>
  <c r="H38" i="25"/>
  <c r="I38" i="25"/>
  <c r="J38" i="25"/>
  <c r="K38" i="25" s="1"/>
  <c r="G39" i="25"/>
  <c r="H39" i="25"/>
  <c r="I39" i="25"/>
  <c r="J39" i="25" s="1"/>
  <c r="K39" i="25" s="1"/>
  <c r="G40" i="25"/>
  <c r="H40" i="25"/>
  <c r="I40" i="25" s="1"/>
  <c r="J40" i="25" s="1"/>
  <c r="K40" i="25" s="1"/>
  <c r="G41" i="25"/>
  <c r="H41" i="25"/>
  <c r="I41" i="25"/>
  <c r="J41" i="25" s="1"/>
  <c r="K41" i="25" s="1"/>
  <c r="G42" i="25"/>
  <c r="H42" i="25"/>
  <c r="I42" i="25"/>
  <c r="J42" i="25"/>
  <c r="K42" i="25" s="1"/>
  <c r="G43" i="25"/>
  <c r="H43" i="25"/>
  <c r="I43" i="25"/>
  <c r="J43" i="25"/>
  <c r="K43" i="25" s="1"/>
  <c r="G44" i="25"/>
  <c r="H44" i="25"/>
  <c r="I44" i="25"/>
  <c r="J44" i="25" s="1"/>
  <c r="K44" i="25" s="1"/>
  <c r="G45" i="25"/>
  <c r="H45" i="25"/>
  <c r="I45" i="25" s="1"/>
  <c r="J45" i="25" s="1"/>
  <c r="K45" i="25"/>
  <c r="G46" i="25"/>
  <c r="H46" i="25"/>
  <c r="I46" i="25"/>
  <c r="J46" i="25"/>
  <c r="K46" i="25"/>
  <c r="G47" i="25"/>
  <c r="H47" i="25"/>
  <c r="I47" i="25"/>
  <c r="J47" i="25"/>
  <c r="K47" i="25"/>
  <c r="G48" i="25"/>
  <c r="H48" i="25"/>
  <c r="I48" i="25"/>
  <c r="J48" i="25"/>
  <c r="K48" i="25"/>
  <c r="G49" i="25"/>
  <c r="H49" i="25"/>
  <c r="I49" i="25" s="1"/>
  <c r="J49" i="25" s="1"/>
  <c r="K49" i="25" s="1"/>
  <c r="G50" i="25"/>
  <c r="H50" i="25"/>
  <c r="I50" i="25" s="1"/>
  <c r="J50" i="25" s="1"/>
  <c r="K50" i="25" s="1"/>
  <c r="G51" i="25"/>
  <c r="H51" i="25"/>
  <c r="I51" i="25" s="1"/>
  <c r="J51" i="25" s="1"/>
  <c r="K51" i="25" s="1"/>
  <c r="G52" i="25"/>
  <c r="H52" i="25"/>
  <c r="I52" i="25"/>
  <c r="J52" i="25" s="1"/>
  <c r="K52" i="25" s="1"/>
  <c r="G53" i="25"/>
  <c r="H53" i="25"/>
  <c r="I53" i="25" s="1"/>
  <c r="J53" i="25" s="1"/>
  <c r="K53" i="25"/>
  <c r="G54" i="25"/>
  <c r="H54" i="25"/>
  <c r="I54" i="25"/>
  <c r="J54" i="25"/>
  <c r="K54" i="25"/>
  <c r="G55" i="25"/>
  <c r="H55" i="25"/>
  <c r="I55" i="25"/>
  <c r="J55" i="25"/>
  <c r="K55" i="25" s="1"/>
  <c r="G56" i="25"/>
  <c r="H56" i="25"/>
  <c r="I56" i="25"/>
  <c r="J56" i="25"/>
  <c r="K56" i="25" s="1"/>
  <c r="G57" i="25"/>
  <c r="H57" i="25"/>
  <c r="I57" i="25"/>
  <c r="J57" i="25"/>
  <c r="K57" i="25"/>
  <c r="G58" i="25"/>
  <c r="H58" i="25"/>
  <c r="I58" i="25"/>
  <c r="J58" i="25"/>
  <c r="K58" i="25"/>
  <c r="G59" i="25"/>
  <c r="H59" i="25"/>
  <c r="I59" i="25"/>
  <c r="J59" i="25"/>
  <c r="K59" i="25" s="1"/>
  <c r="G60" i="25"/>
  <c r="H60" i="25"/>
  <c r="I60" i="25" s="1"/>
  <c r="J60" i="25" s="1"/>
  <c r="K60" i="25" s="1"/>
  <c r="G61" i="25"/>
  <c r="H61" i="25"/>
  <c r="I61" i="25" s="1"/>
  <c r="J61" i="25" s="1"/>
  <c r="K61" i="25" s="1"/>
  <c r="G62" i="25"/>
  <c r="H62" i="25"/>
  <c r="I62" i="25"/>
  <c r="J62" i="25"/>
  <c r="K62" i="25"/>
  <c r="N40" i="27" l="1"/>
  <c r="E40" i="27" s="1"/>
  <c r="N55" i="27"/>
  <c r="E55" i="27" s="1"/>
  <c r="N54" i="27"/>
  <c r="E54" i="27" s="1"/>
  <c r="N35" i="27"/>
  <c r="E35" i="27" s="1"/>
  <c r="N14" i="27"/>
  <c r="E14" i="27" s="1"/>
  <c r="N12" i="27"/>
  <c r="E12" i="27" s="1"/>
  <c r="N17" i="27"/>
  <c r="E17" i="27" s="1"/>
  <c r="N47" i="27"/>
  <c r="E47" i="27" s="1"/>
  <c r="N39" i="27"/>
  <c r="E39" i="27" s="1"/>
  <c r="N38" i="27"/>
  <c r="E38" i="27" s="1"/>
  <c r="N15" i="27"/>
  <c r="E15" i="27" s="1"/>
  <c r="N18" i="27"/>
  <c r="E18" i="27" s="1"/>
  <c r="N52" i="27"/>
  <c r="E52" i="27" s="1"/>
  <c r="N48" i="27"/>
  <c r="E48" i="27" s="1"/>
  <c r="L13" i="26"/>
  <c r="L31" i="26"/>
  <c r="L32" i="26"/>
  <c r="L52" i="26"/>
  <c r="N52" i="26" s="1"/>
  <c r="E52" i="26" s="1"/>
  <c r="L54" i="26"/>
  <c r="N54" i="26" s="1"/>
  <c r="E54" i="26" s="1"/>
  <c r="L57" i="26"/>
  <c r="N57" i="26" s="1"/>
  <c r="E57" i="26" s="1"/>
  <c r="L14" i="26"/>
  <c r="N14" i="26" s="1"/>
  <c r="E14" i="26" s="1"/>
  <c r="L55" i="26"/>
  <c r="N55" i="26" s="1"/>
  <c r="E55" i="26" s="1"/>
  <c r="L56" i="26"/>
  <c r="N56" i="26" s="1"/>
  <c r="E56" i="26" s="1"/>
  <c r="L20" i="26"/>
  <c r="L45" i="26"/>
  <c r="L47" i="26"/>
  <c r="L48" i="26"/>
  <c r="L15" i="26"/>
  <c r="L16" i="26"/>
  <c r="N16" i="26" s="1"/>
  <c r="E16" i="26" s="1"/>
  <c r="L39" i="26"/>
  <c r="N39" i="26" s="1"/>
  <c r="E39" i="26" s="1"/>
  <c r="L40" i="26"/>
  <c r="N40" i="26" s="1"/>
  <c r="E40" i="26" s="1"/>
  <c r="L23" i="26"/>
  <c r="L24" i="26"/>
  <c r="L44" i="26"/>
  <c r="L29" i="26"/>
  <c r="N29" i="26" s="1"/>
  <c r="E29" i="26" s="1"/>
  <c r="L30" i="26"/>
  <c r="L33" i="26"/>
  <c r="N33" i="26" s="1"/>
  <c r="E33" i="26" s="1"/>
  <c r="L53" i="26"/>
  <c r="L28" i="26"/>
  <c r="N28" i="26" s="1"/>
  <c r="E28" i="26" s="1"/>
  <c r="L59" i="26"/>
  <c r="L25" i="26"/>
  <c r="N25" i="26" s="1"/>
  <c r="E25" i="26" s="1"/>
  <c r="L41" i="26"/>
  <c r="N41" i="26" s="1"/>
  <c r="E41" i="26" s="1"/>
  <c r="L60" i="26"/>
  <c r="M28" i="26"/>
  <c r="M30" i="26"/>
  <c r="M53" i="26"/>
  <c r="M11" i="26"/>
  <c r="M45" i="26"/>
  <c r="M19" i="26"/>
  <c r="M23" i="26"/>
  <c r="M44" i="26"/>
  <c r="M46" i="26"/>
  <c r="M62" i="26"/>
  <c r="M20" i="26"/>
  <c r="M22" i="26"/>
  <c r="M59" i="26"/>
  <c r="M43" i="26"/>
  <c r="M29" i="26"/>
  <c r="M48" i="26"/>
  <c r="M47" i="26"/>
  <c r="L61" i="26"/>
  <c r="N61" i="26" s="1"/>
  <c r="E61" i="26" s="1"/>
  <c r="M13" i="26"/>
  <c r="L62" i="26"/>
  <c r="N62" i="26" s="1"/>
  <c r="E62" i="26" s="1"/>
  <c r="L17" i="26"/>
  <c r="L12" i="26"/>
  <c r="M31" i="26"/>
  <c r="L19" i="26"/>
  <c r="N19" i="26" s="1"/>
  <c r="E19" i="26" s="1"/>
  <c r="L26" i="26"/>
  <c r="N26" i="26" s="1"/>
  <c r="E26" i="26" s="1"/>
  <c r="M24" i="26"/>
  <c r="M60" i="26"/>
  <c r="M17" i="26"/>
  <c r="M18" i="26"/>
  <c r="M14" i="26"/>
  <c r="M49" i="26"/>
  <c r="L34" i="26"/>
  <c r="N34" i="26" s="1"/>
  <c r="E34" i="26" s="1"/>
  <c r="L27" i="26"/>
  <c r="L46" i="26"/>
  <c r="N46" i="26" s="1"/>
  <c r="E46" i="26" s="1"/>
  <c r="L18" i="26"/>
  <c r="N18" i="26" s="1"/>
  <c r="E18" i="26" s="1"/>
  <c r="L43" i="26"/>
  <c r="N43" i="26" s="1"/>
  <c r="E43" i="26" s="1"/>
  <c r="L50" i="26"/>
  <c r="L35" i="26"/>
  <c r="N35" i="26" s="1"/>
  <c r="E35" i="26" s="1"/>
  <c r="M33" i="26"/>
  <c r="M16" i="26"/>
  <c r="L38" i="26"/>
  <c r="N38" i="26" s="1"/>
  <c r="E38" i="26" s="1"/>
  <c r="L37" i="26"/>
  <c r="N37" i="26" s="1"/>
  <c r="E37" i="26" s="1"/>
  <c r="M15" i="26"/>
  <c r="L21" i="26"/>
  <c r="N21" i="26" s="1"/>
  <c r="E21" i="26" s="1"/>
  <c r="L22" i="26"/>
  <c r="L42" i="26"/>
  <c r="N42" i="26" s="1"/>
  <c r="E42" i="26" s="1"/>
  <c r="L58" i="26"/>
  <c r="N58" i="26" s="1"/>
  <c r="E58" i="26" s="1"/>
  <c r="L49" i="26"/>
  <c r="N49" i="26" s="1"/>
  <c r="E49" i="26" s="1"/>
  <c r="M27" i="26"/>
  <c r="L11" i="26"/>
  <c r="L10" i="26"/>
  <c r="N10" i="26" s="1"/>
  <c r="L51" i="26"/>
  <c r="N51" i="26" s="1"/>
  <c r="E51" i="26" s="1"/>
  <c r="M52" i="26"/>
  <c r="L36" i="26"/>
  <c r="N36" i="26" s="1"/>
  <c r="E36" i="26" s="1"/>
  <c r="M40" i="26"/>
  <c r="M32" i="26"/>
  <c r="M12" i="26"/>
  <c r="M50" i="26"/>
  <c r="M27" i="25"/>
  <c r="M60" i="25"/>
  <c r="M54" i="25"/>
  <c r="M26" i="25"/>
  <c r="M21" i="25"/>
  <c r="M14" i="25"/>
  <c r="M35" i="25"/>
  <c r="M49" i="25"/>
  <c r="M31" i="25"/>
  <c r="L22" i="25"/>
  <c r="M61" i="25"/>
  <c r="M38" i="25"/>
  <c r="M55" i="25"/>
  <c r="M58" i="25"/>
  <c r="M33" i="25"/>
  <c r="I6" i="25"/>
  <c r="L36" i="25" s="1"/>
  <c r="L10" i="25"/>
  <c r="I7" i="25"/>
  <c r="L11" i="25"/>
  <c r="B6" i="24"/>
  <c r="B7" i="24"/>
  <c r="E10" i="24"/>
  <c r="G10" i="24"/>
  <c r="H10" i="24"/>
  <c r="I10" i="24"/>
  <c r="J10" i="24" s="1"/>
  <c r="K10" i="24" s="1"/>
  <c r="G11" i="24"/>
  <c r="H11" i="24"/>
  <c r="I11" i="24" s="1"/>
  <c r="J11" i="24" s="1"/>
  <c r="K11" i="24" s="1"/>
  <c r="G12" i="24"/>
  <c r="H12" i="24"/>
  <c r="I12" i="24" s="1"/>
  <c r="J12" i="24" s="1"/>
  <c r="K12" i="24" s="1"/>
  <c r="G13" i="24"/>
  <c r="H13" i="24"/>
  <c r="I13" i="24"/>
  <c r="J13" i="24"/>
  <c r="K13" i="24"/>
  <c r="G14" i="24"/>
  <c r="H14" i="24"/>
  <c r="I14" i="24"/>
  <c r="J14" i="24"/>
  <c r="K14" i="24"/>
  <c r="G15" i="24"/>
  <c r="H15" i="24"/>
  <c r="I15" i="24"/>
  <c r="J15" i="24"/>
  <c r="K15" i="24"/>
  <c r="G16" i="24"/>
  <c r="H16" i="24"/>
  <c r="I16" i="24"/>
  <c r="J16" i="24"/>
  <c r="K16" i="24"/>
  <c r="G17" i="24"/>
  <c r="H17" i="24"/>
  <c r="I17" i="24"/>
  <c r="J17" i="24"/>
  <c r="K17" i="24" s="1"/>
  <c r="G18" i="24"/>
  <c r="H18" i="24"/>
  <c r="I18" i="24"/>
  <c r="J18" i="24" s="1"/>
  <c r="K18" i="24" s="1"/>
  <c r="G19" i="24"/>
  <c r="H19" i="24"/>
  <c r="I19" i="24" s="1"/>
  <c r="J19" i="24" s="1"/>
  <c r="K19" i="24" s="1"/>
  <c r="G20" i="24"/>
  <c r="H20" i="24"/>
  <c r="I20" i="24" s="1"/>
  <c r="J20" i="24" s="1"/>
  <c r="K20" i="24" s="1"/>
  <c r="G21" i="24"/>
  <c r="H21" i="24"/>
  <c r="I21" i="24"/>
  <c r="J21" i="24"/>
  <c r="K21" i="24"/>
  <c r="G22" i="24"/>
  <c r="H22" i="24"/>
  <c r="I22" i="24"/>
  <c r="J22" i="24"/>
  <c r="K22" i="24"/>
  <c r="G23" i="24"/>
  <c r="H23" i="24"/>
  <c r="I23" i="24"/>
  <c r="J23" i="24"/>
  <c r="K23" i="24"/>
  <c r="G24" i="24"/>
  <c r="H24" i="24"/>
  <c r="I24" i="24" s="1"/>
  <c r="J24" i="24" s="1"/>
  <c r="K24" i="24" s="1"/>
  <c r="G25" i="24"/>
  <c r="H25" i="24"/>
  <c r="I25" i="24"/>
  <c r="J25" i="24"/>
  <c r="K25" i="24" s="1"/>
  <c r="G26" i="24"/>
  <c r="H26" i="24"/>
  <c r="I26" i="24"/>
  <c r="J26" i="24" s="1"/>
  <c r="K26" i="24" s="1"/>
  <c r="G27" i="24"/>
  <c r="H27" i="24"/>
  <c r="I27" i="24" s="1"/>
  <c r="J27" i="24" s="1"/>
  <c r="K27" i="24" s="1"/>
  <c r="G28" i="24"/>
  <c r="H28" i="24"/>
  <c r="I28" i="24" s="1"/>
  <c r="J28" i="24" s="1"/>
  <c r="K28" i="24" s="1"/>
  <c r="G29" i="24"/>
  <c r="H29" i="24"/>
  <c r="I29" i="24"/>
  <c r="J29" i="24"/>
  <c r="K29" i="24"/>
  <c r="G30" i="24"/>
  <c r="H30" i="24"/>
  <c r="I30" i="24"/>
  <c r="J30" i="24"/>
  <c r="K30" i="24"/>
  <c r="G31" i="24"/>
  <c r="H31" i="24"/>
  <c r="I31" i="24"/>
  <c r="J31" i="24"/>
  <c r="K31" i="24"/>
  <c r="G32" i="24"/>
  <c r="H32" i="24"/>
  <c r="I32" i="24"/>
  <c r="J32" i="24" s="1"/>
  <c r="K32" i="24" s="1"/>
  <c r="G33" i="24"/>
  <c r="H33" i="24"/>
  <c r="I33" i="24"/>
  <c r="J33" i="24"/>
  <c r="K33" i="24" s="1"/>
  <c r="G34" i="24"/>
  <c r="H34" i="24"/>
  <c r="I34" i="24"/>
  <c r="J34" i="24" s="1"/>
  <c r="K34" i="24" s="1"/>
  <c r="G35" i="24"/>
  <c r="H35" i="24"/>
  <c r="I35" i="24" s="1"/>
  <c r="J35" i="24" s="1"/>
  <c r="K35" i="24" s="1"/>
  <c r="G36" i="24"/>
  <c r="H36" i="24"/>
  <c r="I36" i="24" s="1"/>
  <c r="J36" i="24" s="1"/>
  <c r="K36" i="24" s="1"/>
  <c r="G37" i="24"/>
  <c r="H37" i="24"/>
  <c r="I37" i="24"/>
  <c r="J37" i="24"/>
  <c r="K37" i="24"/>
  <c r="G38" i="24"/>
  <c r="H38" i="24"/>
  <c r="I38" i="24"/>
  <c r="J38" i="24"/>
  <c r="K38" i="24"/>
  <c r="G39" i="24"/>
  <c r="H39" i="24"/>
  <c r="I39" i="24"/>
  <c r="J39" i="24"/>
  <c r="K39" i="24"/>
  <c r="G40" i="24"/>
  <c r="H40" i="24"/>
  <c r="I40" i="24"/>
  <c r="J40" i="24"/>
  <c r="K40" i="24" s="1"/>
  <c r="G41" i="24"/>
  <c r="H41" i="24"/>
  <c r="I41" i="24"/>
  <c r="J41" i="24"/>
  <c r="K41" i="24" s="1"/>
  <c r="G42" i="24"/>
  <c r="H42" i="24"/>
  <c r="I42" i="24" s="1"/>
  <c r="J42" i="24" s="1"/>
  <c r="K42" i="24" s="1"/>
  <c r="G43" i="24"/>
  <c r="H43" i="24"/>
  <c r="I43" i="24" s="1"/>
  <c r="J43" i="24" s="1"/>
  <c r="K43" i="24" s="1"/>
  <c r="G44" i="24"/>
  <c r="H44" i="24"/>
  <c r="I44" i="24" s="1"/>
  <c r="J44" i="24" s="1"/>
  <c r="K44" i="24" s="1"/>
  <c r="G45" i="24"/>
  <c r="H45" i="24"/>
  <c r="I45" i="24"/>
  <c r="J45" i="24"/>
  <c r="K45" i="24"/>
  <c r="G46" i="24"/>
  <c r="H46" i="24"/>
  <c r="I46" i="24"/>
  <c r="J46" i="24"/>
  <c r="K46" i="24"/>
  <c r="G47" i="24"/>
  <c r="H47" i="24"/>
  <c r="I47" i="24"/>
  <c r="J47" i="24" s="1"/>
  <c r="K47" i="24" s="1"/>
  <c r="G48" i="24"/>
  <c r="H48" i="24"/>
  <c r="I48" i="24"/>
  <c r="J48" i="24"/>
  <c r="K48" i="24"/>
  <c r="G49" i="24"/>
  <c r="H49" i="24"/>
  <c r="I49" i="24"/>
  <c r="J49" i="24"/>
  <c r="K49" i="24" s="1"/>
  <c r="G50" i="24"/>
  <c r="H50" i="24"/>
  <c r="I50" i="24"/>
  <c r="J50" i="24" s="1"/>
  <c r="K50" i="24" s="1"/>
  <c r="G51" i="24"/>
  <c r="H51" i="24"/>
  <c r="I51" i="24" s="1"/>
  <c r="J51" i="24" s="1"/>
  <c r="K51" i="24" s="1"/>
  <c r="G52" i="24"/>
  <c r="H52" i="24"/>
  <c r="I52" i="24" s="1"/>
  <c r="J52" i="24" s="1"/>
  <c r="K52" i="24" s="1"/>
  <c r="G53" i="24"/>
  <c r="H53" i="24"/>
  <c r="I53" i="24"/>
  <c r="J53" i="24"/>
  <c r="K53" i="24"/>
  <c r="G54" i="24"/>
  <c r="H54" i="24"/>
  <c r="I54" i="24"/>
  <c r="J54" i="24"/>
  <c r="K54" i="24"/>
  <c r="G55" i="24"/>
  <c r="H55" i="24"/>
  <c r="I55" i="24"/>
  <c r="J55" i="24"/>
  <c r="K55" i="24" s="1"/>
  <c r="G56" i="24"/>
  <c r="H56" i="24"/>
  <c r="I56" i="24"/>
  <c r="J56" i="24"/>
  <c r="K56" i="24"/>
  <c r="G57" i="24"/>
  <c r="H57" i="24"/>
  <c r="I57" i="24"/>
  <c r="J57" i="24"/>
  <c r="K57" i="24" s="1"/>
  <c r="G58" i="24"/>
  <c r="H58" i="24"/>
  <c r="I58" i="24"/>
  <c r="J58" i="24" s="1"/>
  <c r="K58" i="24" s="1"/>
  <c r="G59" i="24"/>
  <c r="H59" i="24"/>
  <c r="I59" i="24" s="1"/>
  <c r="J59" i="24" s="1"/>
  <c r="K59" i="24" s="1"/>
  <c r="G60" i="24"/>
  <c r="H60" i="24"/>
  <c r="I60" i="24" s="1"/>
  <c r="J60" i="24" s="1"/>
  <c r="K60" i="24" s="1"/>
  <c r="G61" i="24"/>
  <c r="H61" i="24"/>
  <c r="I61" i="24"/>
  <c r="J61" i="24"/>
  <c r="K61" i="24"/>
  <c r="G62" i="24"/>
  <c r="H62" i="24"/>
  <c r="I62" i="24"/>
  <c r="J62" i="24"/>
  <c r="K62" i="24" s="1"/>
  <c r="N53" i="26" l="1"/>
  <c r="E53" i="26" s="1"/>
  <c r="N11" i="26"/>
  <c r="E11" i="26" s="1"/>
  <c r="N27" i="26"/>
  <c r="E27" i="26" s="1"/>
  <c r="N60" i="26"/>
  <c r="E60" i="26" s="1"/>
  <c r="N44" i="26"/>
  <c r="E44" i="26" s="1"/>
  <c r="N12" i="26"/>
  <c r="E12" i="26" s="1"/>
  <c r="N24" i="26"/>
  <c r="E24" i="26" s="1"/>
  <c r="N45" i="26"/>
  <c r="E45" i="26" s="1"/>
  <c r="N32" i="26"/>
  <c r="E32" i="26" s="1"/>
  <c r="N30" i="26"/>
  <c r="E30" i="26" s="1"/>
  <c r="N15" i="26"/>
  <c r="E15" i="26" s="1"/>
  <c r="N48" i="26"/>
  <c r="E48" i="26" s="1"/>
  <c r="N47" i="26"/>
  <c r="E47" i="26" s="1"/>
  <c r="N22" i="26"/>
  <c r="E22" i="26" s="1"/>
  <c r="N50" i="26"/>
  <c r="E50" i="26" s="1"/>
  <c r="N17" i="26"/>
  <c r="E17" i="26" s="1"/>
  <c r="N59" i="26"/>
  <c r="E59" i="26" s="1"/>
  <c r="N23" i="26"/>
  <c r="E23" i="26" s="1"/>
  <c r="N20" i="26"/>
  <c r="E20" i="26" s="1"/>
  <c r="N31" i="26"/>
  <c r="E31" i="26" s="1"/>
  <c r="N13" i="26"/>
  <c r="E13" i="26" s="1"/>
  <c r="L34" i="25"/>
  <c r="L51" i="25"/>
  <c r="L59" i="25"/>
  <c r="N59" i="25" s="1"/>
  <c r="E59" i="25" s="1"/>
  <c r="L18" i="25"/>
  <c r="N18" i="25" s="1"/>
  <c r="E18" i="25" s="1"/>
  <c r="L60" i="25"/>
  <c r="N60" i="25" s="1"/>
  <c r="E60" i="25" s="1"/>
  <c r="M29" i="25"/>
  <c r="M20" i="25"/>
  <c r="M22" i="25"/>
  <c r="M59" i="25"/>
  <c r="M43" i="25"/>
  <c r="M48" i="25"/>
  <c r="M12" i="25"/>
  <c r="M11" i="25"/>
  <c r="N11" i="25" s="1"/>
  <c r="E11" i="25" s="1"/>
  <c r="M45" i="25"/>
  <c r="M19" i="25"/>
  <c r="M23" i="25"/>
  <c r="M44" i="25"/>
  <c r="M46" i="25"/>
  <c r="M62" i="25"/>
  <c r="M47" i="25"/>
  <c r="M25" i="25"/>
  <c r="L41" i="25"/>
  <c r="N41" i="25" s="1"/>
  <c r="E41" i="25" s="1"/>
  <c r="L25" i="25"/>
  <c r="M13" i="25"/>
  <c r="L35" i="25"/>
  <c r="N35" i="25" s="1"/>
  <c r="E35" i="25" s="1"/>
  <c r="M18" i="25"/>
  <c r="L27" i="25"/>
  <c r="N27" i="25" s="1"/>
  <c r="E27" i="25" s="1"/>
  <c r="M28" i="25"/>
  <c r="L37" i="25"/>
  <c r="M52" i="25"/>
  <c r="M42" i="25"/>
  <c r="M24" i="25"/>
  <c r="L31" i="25"/>
  <c r="N31" i="25" s="1"/>
  <c r="E31" i="25" s="1"/>
  <c r="L32" i="25"/>
  <c r="L54" i="25"/>
  <c r="N54" i="25" s="1"/>
  <c r="E54" i="25" s="1"/>
  <c r="L57" i="25"/>
  <c r="N57" i="25" s="1"/>
  <c r="E57" i="25" s="1"/>
  <c r="L13" i="25"/>
  <c r="N13" i="25" s="1"/>
  <c r="E13" i="25" s="1"/>
  <c r="L55" i="25"/>
  <c r="N55" i="25" s="1"/>
  <c r="E55" i="25" s="1"/>
  <c r="L56" i="25"/>
  <c r="L20" i="25"/>
  <c r="N20" i="25" s="1"/>
  <c r="E20" i="25" s="1"/>
  <c r="L45" i="25"/>
  <c r="L23" i="25"/>
  <c r="N23" i="25" s="1"/>
  <c r="E23" i="25" s="1"/>
  <c r="L24" i="25"/>
  <c r="N24" i="25" s="1"/>
  <c r="E24" i="25" s="1"/>
  <c r="L62" i="25"/>
  <c r="N62" i="25" s="1"/>
  <c r="E62" i="25" s="1"/>
  <c r="L28" i="25"/>
  <c r="N28" i="25" s="1"/>
  <c r="E28" i="25" s="1"/>
  <c r="L30" i="25"/>
  <c r="N30" i="25" s="1"/>
  <c r="E30" i="25" s="1"/>
  <c r="L33" i="25"/>
  <c r="N33" i="25" s="1"/>
  <c r="E33" i="25" s="1"/>
  <c r="L15" i="25"/>
  <c r="N15" i="25" s="1"/>
  <c r="E15" i="25" s="1"/>
  <c r="L16" i="25"/>
  <c r="L39" i="25"/>
  <c r="L40" i="25"/>
  <c r="N40" i="25" s="1"/>
  <c r="E40" i="25" s="1"/>
  <c r="L44" i="25"/>
  <c r="N44" i="25" s="1"/>
  <c r="E44" i="25" s="1"/>
  <c r="L46" i="25"/>
  <c r="N46" i="25" s="1"/>
  <c r="E46" i="25" s="1"/>
  <c r="L49" i="25"/>
  <c r="N49" i="25" s="1"/>
  <c r="E49" i="25" s="1"/>
  <c r="L29" i="25"/>
  <c r="L47" i="25"/>
  <c r="L48" i="25"/>
  <c r="L53" i="25"/>
  <c r="L38" i="25"/>
  <c r="N38" i="25" s="1"/>
  <c r="E38" i="25" s="1"/>
  <c r="M10" i="25"/>
  <c r="N10" i="25" s="1"/>
  <c r="L43" i="25"/>
  <c r="N43" i="25" s="1"/>
  <c r="E43" i="25" s="1"/>
  <c r="M16" i="25"/>
  <c r="L17" i="25"/>
  <c r="M17" i="25"/>
  <c r="L14" i="25"/>
  <c r="N14" i="25" s="1"/>
  <c r="E14" i="25" s="1"/>
  <c r="M32" i="25"/>
  <c r="L61" i="25"/>
  <c r="N61" i="25" s="1"/>
  <c r="E61" i="25" s="1"/>
  <c r="L42" i="25"/>
  <c r="N42" i="25" s="1"/>
  <c r="E42" i="25" s="1"/>
  <c r="L21" i="25"/>
  <c r="N21" i="25" s="1"/>
  <c r="E21" i="25" s="1"/>
  <c r="M37" i="25"/>
  <c r="L50" i="25"/>
  <c r="L19" i="25"/>
  <c r="N19" i="25" s="1"/>
  <c r="E19" i="25" s="1"/>
  <c r="M34" i="25"/>
  <c r="M30" i="25"/>
  <c r="M39" i="25"/>
  <c r="M56" i="25"/>
  <c r="M50" i="25"/>
  <c r="L52" i="25"/>
  <c r="N52" i="25" s="1"/>
  <c r="E52" i="25" s="1"/>
  <c r="M41" i="25"/>
  <c r="N22" i="25"/>
  <c r="E22" i="25" s="1"/>
  <c r="M57" i="25"/>
  <c r="L58" i="25"/>
  <c r="N58" i="25" s="1"/>
  <c r="E58" i="25" s="1"/>
  <c r="L26" i="25"/>
  <c r="N26" i="25" s="1"/>
  <c r="E26" i="25" s="1"/>
  <c r="M36" i="25"/>
  <c r="N36" i="25" s="1"/>
  <c r="E36" i="25" s="1"/>
  <c r="M51" i="25"/>
  <c r="M15" i="25"/>
  <c r="L12" i="25"/>
  <c r="M40" i="25"/>
  <c r="M53" i="25"/>
  <c r="L52" i="24"/>
  <c r="L60" i="24"/>
  <c r="L57" i="24"/>
  <c r="M58" i="24"/>
  <c r="L42" i="24"/>
  <c r="L32" i="24"/>
  <c r="I7" i="24"/>
  <c r="M41" i="24"/>
  <c r="L40" i="24"/>
  <c r="L43" i="24"/>
  <c r="L56" i="24"/>
  <c r="L34" i="24"/>
  <c r="L16" i="24"/>
  <c r="L11" i="24"/>
  <c r="L24" i="24"/>
  <c r="L19" i="24"/>
  <c r="L27" i="24"/>
  <c r="L58" i="24"/>
  <c r="L17" i="24"/>
  <c r="L48" i="24"/>
  <c r="L25" i="24"/>
  <c r="M16" i="24"/>
  <c r="L10" i="24"/>
  <c r="I6" i="24"/>
  <c r="L51" i="24"/>
  <c r="L33" i="24"/>
  <c r="L59" i="24"/>
  <c r="L41" i="24"/>
  <c r="N41" i="24" s="1"/>
  <c r="E41" i="24" s="1"/>
  <c r="L18" i="24"/>
  <c r="L49" i="24"/>
  <c r="L26" i="24"/>
  <c r="B6" i="23"/>
  <c r="B7" i="23"/>
  <c r="E10" i="23"/>
  <c r="G10" i="23"/>
  <c r="H10" i="23"/>
  <c r="I10" i="23"/>
  <c r="J10" i="23"/>
  <c r="K10" i="23" s="1"/>
  <c r="G11" i="23"/>
  <c r="H11" i="23"/>
  <c r="I11" i="23"/>
  <c r="J11" i="23" s="1"/>
  <c r="K11" i="23" s="1"/>
  <c r="G12" i="23"/>
  <c r="H12" i="23"/>
  <c r="I12" i="23" s="1"/>
  <c r="J12" i="23" s="1"/>
  <c r="K12" i="23"/>
  <c r="G13" i="23"/>
  <c r="H13" i="23"/>
  <c r="I13" i="23"/>
  <c r="J13" i="23"/>
  <c r="K13" i="23"/>
  <c r="G14" i="23"/>
  <c r="H14" i="23"/>
  <c r="I14" i="23"/>
  <c r="J14" i="23"/>
  <c r="K14" i="23"/>
  <c r="G15" i="23"/>
  <c r="H15" i="23"/>
  <c r="I15" i="23"/>
  <c r="J15" i="23"/>
  <c r="K15" i="23"/>
  <c r="G16" i="23"/>
  <c r="H16" i="23"/>
  <c r="I16" i="23"/>
  <c r="J16" i="23"/>
  <c r="K16" i="23"/>
  <c r="G17" i="23"/>
  <c r="H17" i="23"/>
  <c r="I17" i="23"/>
  <c r="J17" i="23"/>
  <c r="K17" i="23"/>
  <c r="G18" i="23"/>
  <c r="H18" i="23"/>
  <c r="I18" i="23" s="1"/>
  <c r="J18" i="23" s="1"/>
  <c r="K18" i="23" s="1"/>
  <c r="G19" i="23"/>
  <c r="H19" i="23"/>
  <c r="I19" i="23" s="1"/>
  <c r="J19" i="23" s="1"/>
  <c r="K19" i="23" s="1"/>
  <c r="G20" i="23"/>
  <c r="H20" i="23"/>
  <c r="I20" i="23" s="1"/>
  <c r="J20" i="23" s="1"/>
  <c r="K20" i="23"/>
  <c r="G21" i="23"/>
  <c r="H21" i="23"/>
  <c r="I21" i="23"/>
  <c r="J21" i="23"/>
  <c r="K21" i="23" s="1"/>
  <c r="G22" i="23"/>
  <c r="H22" i="23"/>
  <c r="I22" i="23"/>
  <c r="J22" i="23" s="1"/>
  <c r="K22" i="23" s="1"/>
  <c r="G23" i="23"/>
  <c r="H23" i="23"/>
  <c r="I23" i="23"/>
  <c r="J23" i="23" s="1"/>
  <c r="K23" i="23" s="1"/>
  <c r="G24" i="23"/>
  <c r="H24" i="23"/>
  <c r="I24" i="23"/>
  <c r="J24" i="23"/>
  <c r="K24" i="23" s="1"/>
  <c r="G25" i="23"/>
  <c r="H25" i="23"/>
  <c r="I25" i="23"/>
  <c r="J25" i="23"/>
  <c r="K25" i="23"/>
  <c r="G26" i="23"/>
  <c r="H26" i="23"/>
  <c r="I26" i="23"/>
  <c r="J26" i="23"/>
  <c r="K26" i="23" s="1"/>
  <c r="G27" i="23"/>
  <c r="H27" i="23"/>
  <c r="I27" i="23"/>
  <c r="J27" i="23" s="1"/>
  <c r="K27" i="23" s="1"/>
  <c r="G28" i="23"/>
  <c r="H28" i="23"/>
  <c r="I28" i="23" s="1"/>
  <c r="J28" i="23" s="1"/>
  <c r="K28" i="23"/>
  <c r="G29" i="23"/>
  <c r="H29" i="23"/>
  <c r="I29" i="23"/>
  <c r="J29" i="23"/>
  <c r="K29" i="23"/>
  <c r="G30" i="23"/>
  <c r="H30" i="23"/>
  <c r="I30" i="23"/>
  <c r="J30" i="23"/>
  <c r="K30" i="23"/>
  <c r="G31" i="23"/>
  <c r="H31" i="23"/>
  <c r="I31" i="23"/>
  <c r="J31" i="23"/>
  <c r="K31" i="23"/>
  <c r="G32" i="23"/>
  <c r="H32" i="23"/>
  <c r="I32" i="23" s="1"/>
  <c r="J32" i="23" s="1"/>
  <c r="K32" i="23" s="1"/>
  <c r="G33" i="23"/>
  <c r="H33" i="23"/>
  <c r="I33" i="23" s="1"/>
  <c r="J33" i="23" s="1"/>
  <c r="K33" i="23" s="1"/>
  <c r="G34" i="23"/>
  <c r="H34" i="23"/>
  <c r="I34" i="23"/>
  <c r="J34" i="23" s="1"/>
  <c r="K34" i="23" s="1"/>
  <c r="G35" i="23"/>
  <c r="H35" i="23"/>
  <c r="I35" i="23"/>
  <c r="J35" i="23" s="1"/>
  <c r="K35" i="23" s="1"/>
  <c r="G36" i="23"/>
  <c r="H36" i="23"/>
  <c r="I36" i="23" s="1"/>
  <c r="J36" i="23" s="1"/>
  <c r="K36" i="23"/>
  <c r="G37" i="23"/>
  <c r="H37" i="23"/>
  <c r="I37" i="23"/>
  <c r="J37" i="23"/>
  <c r="K37" i="23"/>
  <c r="G38" i="23"/>
  <c r="H38" i="23"/>
  <c r="I38" i="23"/>
  <c r="J38" i="23"/>
  <c r="K38" i="23"/>
  <c r="G39" i="23"/>
  <c r="H39" i="23"/>
  <c r="I39" i="23"/>
  <c r="J39" i="23"/>
  <c r="K39" i="23"/>
  <c r="G40" i="23"/>
  <c r="H40" i="23"/>
  <c r="I40" i="23"/>
  <c r="J40" i="23"/>
  <c r="K40" i="23"/>
  <c r="G41" i="23"/>
  <c r="H41" i="23"/>
  <c r="I41" i="23"/>
  <c r="J41" i="23"/>
  <c r="K41" i="23"/>
  <c r="G42" i="23"/>
  <c r="H42" i="23"/>
  <c r="I42" i="23"/>
  <c r="J42" i="23"/>
  <c r="K42" i="23" s="1"/>
  <c r="G43" i="23"/>
  <c r="H43" i="23"/>
  <c r="I43" i="23" s="1"/>
  <c r="J43" i="23" s="1"/>
  <c r="K43" i="23" s="1"/>
  <c r="G44" i="23"/>
  <c r="H44" i="23"/>
  <c r="I44" i="23" s="1"/>
  <c r="J44" i="23" s="1"/>
  <c r="K44" i="23" s="1"/>
  <c r="G45" i="23"/>
  <c r="H45" i="23"/>
  <c r="I45" i="23"/>
  <c r="J45" i="23"/>
  <c r="K45" i="23" s="1"/>
  <c r="G46" i="23"/>
  <c r="H46" i="23"/>
  <c r="I46" i="23"/>
  <c r="J46" i="23" s="1"/>
  <c r="K46" i="23" s="1"/>
  <c r="G47" i="23"/>
  <c r="H47" i="23"/>
  <c r="I47" i="23" s="1"/>
  <c r="J47" i="23" s="1"/>
  <c r="K47" i="23" s="1"/>
  <c r="G48" i="23"/>
  <c r="H48" i="23"/>
  <c r="I48" i="23"/>
  <c r="J48" i="23" s="1"/>
  <c r="K48" i="23" s="1"/>
  <c r="G49" i="23"/>
  <c r="H49" i="23"/>
  <c r="I49" i="23"/>
  <c r="J49" i="23"/>
  <c r="K49" i="23" s="1"/>
  <c r="G50" i="23"/>
  <c r="H50" i="23"/>
  <c r="I50" i="23"/>
  <c r="J50" i="23"/>
  <c r="K50" i="23" s="1"/>
  <c r="G51" i="23"/>
  <c r="H51" i="23"/>
  <c r="I51" i="23"/>
  <c r="J51" i="23" s="1"/>
  <c r="K51" i="23" s="1"/>
  <c r="G52" i="23"/>
  <c r="H52" i="23"/>
  <c r="I52" i="23" s="1"/>
  <c r="J52" i="23" s="1"/>
  <c r="K52" i="23"/>
  <c r="G53" i="23"/>
  <c r="H53" i="23"/>
  <c r="I53" i="23"/>
  <c r="J53" i="23"/>
  <c r="K53" i="23"/>
  <c r="G54" i="23"/>
  <c r="H54" i="23"/>
  <c r="I54" i="23"/>
  <c r="J54" i="23"/>
  <c r="K54" i="23"/>
  <c r="G55" i="23"/>
  <c r="H55" i="23"/>
  <c r="I55" i="23"/>
  <c r="J55" i="23"/>
  <c r="K55" i="23"/>
  <c r="G56" i="23"/>
  <c r="H56" i="23"/>
  <c r="I56" i="23"/>
  <c r="J56" i="23"/>
  <c r="K56" i="23"/>
  <c r="G57" i="23"/>
  <c r="H57" i="23"/>
  <c r="I57" i="23" s="1"/>
  <c r="J57" i="23" s="1"/>
  <c r="K57" i="23" s="1"/>
  <c r="G58" i="23"/>
  <c r="H58" i="23"/>
  <c r="I58" i="23" s="1"/>
  <c r="J58" i="23" s="1"/>
  <c r="K58" i="23" s="1"/>
  <c r="G59" i="23"/>
  <c r="H59" i="23"/>
  <c r="I59" i="23"/>
  <c r="J59" i="23" s="1"/>
  <c r="K59" i="23" s="1"/>
  <c r="G60" i="23"/>
  <c r="H60" i="23"/>
  <c r="I60" i="23" s="1"/>
  <c r="J60" i="23" s="1"/>
  <c r="K60" i="23"/>
  <c r="G61" i="23"/>
  <c r="H61" i="23"/>
  <c r="I61" i="23"/>
  <c r="J61" i="23"/>
  <c r="K61" i="23"/>
  <c r="G62" i="23"/>
  <c r="H62" i="23"/>
  <c r="I62" i="23"/>
  <c r="J62" i="23"/>
  <c r="K62" i="23" s="1"/>
  <c r="N37" i="25" l="1"/>
  <c r="E37" i="25" s="1"/>
  <c r="N39" i="25"/>
  <c r="E39" i="25" s="1"/>
  <c r="N48" i="25"/>
  <c r="E48" i="25" s="1"/>
  <c r="N16" i="25"/>
  <c r="E16" i="25" s="1"/>
  <c r="N45" i="25"/>
  <c r="E45" i="25" s="1"/>
  <c r="N34" i="25"/>
  <c r="E34" i="25" s="1"/>
  <c r="N53" i="25"/>
  <c r="E53" i="25" s="1"/>
  <c r="N32" i="25"/>
  <c r="E32" i="25" s="1"/>
  <c r="N51" i="25"/>
  <c r="E51" i="25" s="1"/>
  <c r="N12" i="25"/>
  <c r="E12" i="25" s="1"/>
  <c r="N47" i="25"/>
  <c r="E47" i="25" s="1"/>
  <c r="N50" i="25"/>
  <c r="E50" i="25" s="1"/>
  <c r="N17" i="25"/>
  <c r="E17" i="25" s="1"/>
  <c r="N29" i="25"/>
  <c r="E29" i="25" s="1"/>
  <c r="N56" i="25"/>
  <c r="E56" i="25" s="1"/>
  <c r="N25" i="25"/>
  <c r="E25" i="25" s="1"/>
  <c r="M11" i="24"/>
  <c r="M61" i="24"/>
  <c r="M44" i="24"/>
  <c r="M53" i="24"/>
  <c r="M59" i="24"/>
  <c r="N59" i="24" s="1"/>
  <c r="E59" i="24" s="1"/>
  <c r="M36" i="24"/>
  <c r="M28" i="24"/>
  <c r="M43" i="24"/>
  <c r="M21" i="24"/>
  <c r="M22" i="24"/>
  <c r="M27" i="24"/>
  <c r="M52" i="24"/>
  <c r="M54" i="24"/>
  <c r="M45" i="24"/>
  <c r="M46" i="24"/>
  <c r="M51" i="24"/>
  <c r="M37" i="24"/>
  <c r="M38" i="24"/>
  <c r="M20" i="24"/>
  <c r="M29" i="24"/>
  <c r="M30" i="24"/>
  <c r="M35" i="24"/>
  <c r="M12" i="24"/>
  <c r="M62" i="24"/>
  <c r="N11" i="24"/>
  <c r="E11" i="24" s="1"/>
  <c r="M31" i="24"/>
  <c r="M10" i="24"/>
  <c r="M14" i="24"/>
  <c r="N17" i="24"/>
  <c r="E17" i="24" s="1"/>
  <c r="N16" i="24"/>
  <c r="E16" i="24" s="1"/>
  <c r="N43" i="24"/>
  <c r="E43" i="24" s="1"/>
  <c r="M15" i="24"/>
  <c r="M47" i="24"/>
  <c r="N26" i="24"/>
  <c r="E26" i="24" s="1"/>
  <c r="N51" i="24"/>
  <c r="E51" i="24" s="1"/>
  <c r="N58" i="24"/>
  <c r="E58" i="24" s="1"/>
  <c r="M17" i="24"/>
  <c r="M49" i="24"/>
  <c r="M24" i="24"/>
  <c r="M40" i="24"/>
  <c r="N40" i="24" s="1"/>
  <c r="E40" i="24" s="1"/>
  <c r="N49" i="24"/>
  <c r="E49" i="24" s="1"/>
  <c r="M57" i="24"/>
  <c r="N57" i="24" s="1"/>
  <c r="E57" i="24" s="1"/>
  <c r="N27" i="24"/>
  <c r="E27" i="24" s="1"/>
  <c r="M23" i="24"/>
  <c r="M33" i="24"/>
  <c r="M55" i="24"/>
  <c r="M13" i="24"/>
  <c r="N18" i="24"/>
  <c r="E18" i="24" s="1"/>
  <c r="L55" i="24"/>
  <c r="N55" i="24" s="1"/>
  <c r="E55" i="24" s="1"/>
  <c r="L61" i="24"/>
  <c r="N61" i="24" s="1"/>
  <c r="E61" i="24" s="1"/>
  <c r="L62" i="24"/>
  <c r="N62" i="24" s="1"/>
  <c r="E62" i="24" s="1"/>
  <c r="L44" i="24"/>
  <c r="L53" i="24"/>
  <c r="L39" i="24"/>
  <c r="L45" i="24"/>
  <c r="L46" i="24"/>
  <c r="N46" i="24" s="1"/>
  <c r="E46" i="24" s="1"/>
  <c r="L31" i="24"/>
  <c r="N31" i="24" s="1"/>
  <c r="E31" i="24" s="1"/>
  <c r="L38" i="24"/>
  <c r="N38" i="24" s="1"/>
  <c r="E38" i="24" s="1"/>
  <c r="L23" i="24"/>
  <c r="N23" i="24" s="1"/>
  <c r="E23" i="24" s="1"/>
  <c r="L30" i="24"/>
  <c r="L21" i="24"/>
  <c r="N21" i="24" s="1"/>
  <c r="E21" i="24" s="1"/>
  <c r="L13" i="24"/>
  <c r="L14" i="24"/>
  <c r="L47" i="24"/>
  <c r="N47" i="24" s="1"/>
  <c r="E47" i="24" s="1"/>
  <c r="L54" i="24"/>
  <c r="N54" i="24" s="1"/>
  <c r="E54" i="24" s="1"/>
  <c r="L36" i="24"/>
  <c r="N36" i="24" s="1"/>
  <c r="E36" i="24" s="1"/>
  <c r="L28" i="24"/>
  <c r="N28" i="24" s="1"/>
  <c r="E28" i="24" s="1"/>
  <c r="L37" i="24"/>
  <c r="L20" i="24"/>
  <c r="L29" i="24"/>
  <c r="L12" i="24"/>
  <c r="N12" i="24" s="1"/>
  <c r="E12" i="24" s="1"/>
  <c r="L15" i="24"/>
  <c r="N15" i="24" s="1"/>
  <c r="E15" i="24" s="1"/>
  <c r="L22" i="24"/>
  <c r="N22" i="24" s="1"/>
  <c r="E22" i="24" s="1"/>
  <c r="L50" i="24"/>
  <c r="N50" i="24" s="1"/>
  <c r="E50" i="24" s="1"/>
  <c r="M50" i="24"/>
  <c r="L35" i="24"/>
  <c r="M25" i="24"/>
  <c r="M60" i="24"/>
  <c r="N60" i="24" s="1"/>
  <c r="E60" i="24" s="1"/>
  <c r="M32" i="24"/>
  <c r="N32" i="24" s="1"/>
  <c r="E32" i="24" s="1"/>
  <c r="N24" i="24"/>
  <c r="E24" i="24" s="1"/>
  <c r="N52" i="24"/>
  <c r="E52" i="24" s="1"/>
  <c r="N25" i="24"/>
  <c r="E25" i="24" s="1"/>
  <c r="M56" i="24"/>
  <c r="N56" i="24" s="1"/>
  <c r="E56" i="24" s="1"/>
  <c r="M18" i="24"/>
  <c r="M48" i="24"/>
  <c r="N48" i="24" s="1"/>
  <c r="E48" i="24" s="1"/>
  <c r="N33" i="24"/>
  <c r="E33" i="24" s="1"/>
  <c r="M39" i="24"/>
  <c r="M34" i="24"/>
  <c r="N34" i="24" s="1"/>
  <c r="E34" i="24" s="1"/>
  <c r="N10" i="24"/>
  <c r="M26" i="24"/>
  <c r="M42" i="24"/>
  <c r="N42" i="24" s="1"/>
  <c r="E42" i="24" s="1"/>
  <c r="M19" i="24"/>
  <c r="N19" i="24" s="1"/>
  <c r="E19" i="24" s="1"/>
  <c r="M47" i="23"/>
  <c r="M57" i="23"/>
  <c r="M23" i="23"/>
  <c r="M14" i="23"/>
  <c r="M10" i="23"/>
  <c r="M22" i="23"/>
  <c r="M15" i="23"/>
  <c r="M45" i="23"/>
  <c r="M37" i="23"/>
  <c r="M35" i="23"/>
  <c r="M32" i="23"/>
  <c r="M19" i="23"/>
  <c r="M62" i="23"/>
  <c r="M34" i="23"/>
  <c r="M18" i="23"/>
  <c r="M44" i="23"/>
  <c r="M46" i="23"/>
  <c r="L21" i="23"/>
  <c r="N21" i="23" s="1"/>
  <c r="E21" i="23" s="1"/>
  <c r="M33" i="23"/>
  <c r="M20" i="23"/>
  <c r="M48" i="23"/>
  <c r="M58" i="23"/>
  <c r="L56" i="23"/>
  <c r="L48" i="23"/>
  <c r="N48" i="23" s="1"/>
  <c r="E48" i="23" s="1"/>
  <c r="M21" i="23"/>
  <c r="M40" i="23"/>
  <c r="L33" i="23"/>
  <c r="M41" i="23"/>
  <c r="M17" i="23"/>
  <c r="I6" i="23"/>
  <c r="L10" i="23"/>
  <c r="N10" i="23" s="1"/>
  <c r="L50" i="23"/>
  <c r="I7" i="23"/>
  <c r="L42" i="23"/>
  <c r="L17" i="23"/>
  <c r="N17" i="23" s="1"/>
  <c r="E17" i="23" s="1"/>
  <c r="B6" i="22"/>
  <c r="B7" i="22"/>
  <c r="E10" i="22"/>
  <c r="G10" i="22"/>
  <c r="H10" i="22"/>
  <c r="I10" i="22"/>
  <c r="J10" i="22"/>
  <c r="K10" i="22" s="1"/>
  <c r="G11" i="22"/>
  <c r="H11" i="22"/>
  <c r="I11" i="22"/>
  <c r="J11" i="22" s="1"/>
  <c r="K11" i="22" s="1"/>
  <c r="G12" i="22"/>
  <c r="H12" i="22"/>
  <c r="I12" i="22" s="1"/>
  <c r="J12" i="22" s="1"/>
  <c r="K12" i="22"/>
  <c r="G13" i="22"/>
  <c r="H13" i="22"/>
  <c r="I13" i="22"/>
  <c r="J13" i="22"/>
  <c r="K13" i="22"/>
  <c r="G14" i="22"/>
  <c r="H14" i="22"/>
  <c r="I14" i="22"/>
  <c r="J14" i="22"/>
  <c r="K14" i="22"/>
  <c r="G15" i="22"/>
  <c r="H15" i="22"/>
  <c r="I15" i="22"/>
  <c r="J15" i="22"/>
  <c r="K15" i="22"/>
  <c r="G16" i="22"/>
  <c r="H16" i="22"/>
  <c r="I16" i="22"/>
  <c r="J16" i="22"/>
  <c r="K16" i="22"/>
  <c r="G17" i="22"/>
  <c r="H17" i="22"/>
  <c r="I17" i="22"/>
  <c r="J17" i="22"/>
  <c r="K17" i="22"/>
  <c r="G18" i="22"/>
  <c r="H18" i="22"/>
  <c r="I18" i="22" s="1"/>
  <c r="J18" i="22" s="1"/>
  <c r="K18" i="22" s="1"/>
  <c r="G19" i="22"/>
  <c r="H19" i="22"/>
  <c r="I19" i="22" s="1"/>
  <c r="J19" i="22" s="1"/>
  <c r="K19" i="22" s="1"/>
  <c r="G20" i="22"/>
  <c r="H20" i="22"/>
  <c r="I20" i="22" s="1"/>
  <c r="J20" i="22" s="1"/>
  <c r="K20" i="22"/>
  <c r="G21" i="22"/>
  <c r="H21" i="22"/>
  <c r="I21" i="22"/>
  <c r="J21" i="22"/>
  <c r="K21" i="22" s="1"/>
  <c r="G22" i="22"/>
  <c r="H22" i="22"/>
  <c r="I22" i="22"/>
  <c r="J22" i="22" s="1"/>
  <c r="K22" i="22" s="1"/>
  <c r="G23" i="22"/>
  <c r="H23" i="22"/>
  <c r="I23" i="22"/>
  <c r="J23" i="22" s="1"/>
  <c r="K23" i="22" s="1"/>
  <c r="G24" i="22"/>
  <c r="H24" i="22"/>
  <c r="I24" i="22"/>
  <c r="J24" i="22"/>
  <c r="K24" i="22" s="1"/>
  <c r="G25" i="22"/>
  <c r="H25" i="22"/>
  <c r="I25" i="22"/>
  <c r="J25" i="22"/>
  <c r="K25" i="22"/>
  <c r="G26" i="22"/>
  <c r="H26" i="22"/>
  <c r="I26" i="22"/>
  <c r="J26" i="22"/>
  <c r="K26" i="22" s="1"/>
  <c r="G27" i="22"/>
  <c r="H27" i="22"/>
  <c r="I27" i="22"/>
  <c r="J27" i="22" s="1"/>
  <c r="K27" i="22" s="1"/>
  <c r="G28" i="22"/>
  <c r="H28" i="22"/>
  <c r="I28" i="22" s="1"/>
  <c r="J28" i="22" s="1"/>
  <c r="K28" i="22"/>
  <c r="G29" i="22"/>
  <c r="H29" i="22"/>
  <c r="I29" i="22"/>
  <c r="J29" i="22"/>
  <c r="K29" i="22"/>
  <c r="G30" i="22"/>
  <c r="H30" i="22"/>
  <c r="I30" i="22"/>
  <c r="J30" i="22"/>
  <c r="K30" i="22"/>
  <c r="G31" i="22"/>
  <c r="H31" i="22"/>
  <c r="I31" i="22"/>
  <c r="J31" i="22"/>
  <c r="K31" i="22"/>
  <c r="G32" i="22"/>
  <c r="H32" i="22"/>
  <c r="I32" i="22" s="1"/>
  <c r="J32" i="22" s="1"/>
  <c r="K32" i="22" s="1"/>
  <c r="G33" i="22"/>
  <c r="H33" i="22"/>
  <c r="I33" i="22" s="1"/>
  <c r="J33" i="22" s="1"/>
  <c r="K33" i="22" s="1"/>
  <c r="G34" i="22"/>
  <c r="H34" i="22"/>
  <c r="I34" i="22"/>
  <c r="J34" i="22" s="1"/>
  <c r="K34" i="22" s="1"/>
  <c r="G35" i="22"/>
  <c r="H35" i="22"/>
  <c r="I35" i="22"/>
  <c r="J35" i="22" s="1"/>
  <c r="K35" i="22" s="1"/>
  <c r="G36" i="22"/>
  <c r="H36" i="22"/>
  <c r="I36" i="22" s="1"/>
  <c r="J36" i="22" s="1"/>
  <c r="K36" i="22"/>
  <c r="G37" i="22"/>
  <c r="H37" i="22"/>
  <c r="I37" i="22"/>
  <c r="J37" i="22"/>
  <c r="K37" i="22"/>
  <c r="G38" i="22"/>
  <c r="H38" i="22"/>
  <c r="I38" i="22"/>
  <c r="J38" i="22"/>
  <c r="K38" i="22"/>
  <c r="G39" i="22"/>
  <c r="H39" i="22"/>
  <c r="I39" i="22"/>
  <c r="J39" i="22"/>
  <c r="K39" i="22"/>
  <c r="G40" i="22"/>
  <c r="H40" i="22"/>
  <c r="I40" i="22"/>
  <c r="J40" i="22"/>
  <c r="K40" i="22"/>
  <c r="G41" i="22"/>
  <c r="H41" i="22"/>
  <c r="I41" i="22"/>
  <c r="J41" i="22"/>
  <c r="K41" i="22"/>
  <c r="G42" i="22"/>
  <c r="H42" i="22"/>
  <c r="I42" i="22"/>
  <c r="J42" i="22"/>
  <c r="K42" i="22" s="1"/>
  <c r="G43" i="22"/>
  <c r="H43" i="22"/>
  <c r="I43" i="22" s="1"/>
  <c r="J43" i="22" s="1"/>
  <c r="K43" i="22" s="1"/>
  <c r="G44" i="22"/>
  <c r="H44" i="22"/>
  <c r="I44" i="22" s="1"/>
  <c r="J44" i="22" s="1"/>
  <c r="K44" i="22" s="1"/>
  <c r="G45" i="22"/>
  <c r="H45" i="22"/>
  <c r="I45" i="22"/>
  <c r="J45" i="22"/>
  <c r="K45" i="22" s="1"/>
  <c r="G46" i="22"/>
  <c r="H46" i="22"/>
  <c r="I46" i="22"/>
  <c r="J46" i="22" s="1"/>
  <c r="K46" i="22" s="1"/>
  <c r="G47" i="22"/>
  <c r="H47" i="22"/>
  <c r="I47" i="22" s="1"/>
  <c r="J47" i="22" s="1"/>
  <c r="K47" i="22" s="1"/>
  <c r="G48" i="22"/>
  <c r="H48" i="22"/>
  <c r="I48" i="22"/>
  <c r="J48" i="22" s="1"/>
  <c r="K48" i="22" s="1"/>
  <c r="G49" i="22"/>
  <c r="H49" i="22"/>
  <c r="I49" i="22"/>
  <c r="J49" i="22"/>
  <c r="K49" i="22" s="1"/>
  <c r="G50" i="22"/>
  <c r="H50" i="22"/>
  <c r="I50" i="22"/>
  <c r="J50" i="22"/>
  <c r="K50" i="22" s="1"/>
  <c r="G51" i="22"/>
  <c r="H51" i="22"/>
  <c r="I51" i="22"/>
  <c r="J51" i="22" s="1"/>
  <c r="K51" i="22" s="1"/>
  <c r="G52" i="22"/>
  <c r="H52" i="22"/>
  <c r="I52" i="22" s="1"/>
  <c r="J52" i="22" s="1"/>
  <c r="K52" i="22"/>
  <c r="G53" i="22"/>
  <c r="H53" i="22"/>
  <c r="I53" i="22"/>
  <c r="J53" i="22"/>
  <c r="K53" i="22"/>
  <c r="G54" i="22"/>
  <c r="H54" i="22"/>
  <c r="I54" i="22"/>
  <c r="J54" i="22"/>
  <c r="K54" i="22"/>
  <c r="G55" i="22"/>
  <c r="H55" i="22"/>
  <c r="I55" i="22"/>
  <c r="J55" i="22"/>
  <c r="K55" i="22"/>
  <c r="G56" i="22"/>
  <c r="H56" i="22"/>
  <c r="I56" i="22"/>
  <c r="J56" i="22"/>
  <c r="K56" i="22"/>
  <c r="G57" i="22"/>
  <c r="H57" i="22"/>
  <c r="I57" i="22" s="1"/>
  <c r="J57" i="22" s="1"/>
  <c r="K57" i="22" s="1"/>
  <c r="G58" i="22"/>
  <c r="H58" i="22"/>
  <c r="I58" i="22" s="1"/>
  <c r="J58" i="22" s="1"/>
  <c r="K58" i="22" s="1"/>
  <c r="G59" i="22"/>
  <c r="H59" i="22"/>
  <c r="I59" i="22"/>
  <c r="J59" i="22" s="1"/>
  <c r="K59" i="22" s="1"/>
  <c r="G60" i="22"/>
  <c r="H60" i="22"/>
  <c r="I60" i="22" s="1"/>
  <c r="J60" i="22" s="1"/>
  <c r="K60" i="22"/>
  <c r="G61" i="22"/>
  <c r="H61" i="22"/>
  <c r="I61" i="22"/>
  <c r="J61" i="22"/>
  <c r="K61" i="22"/>
  <c r="G62" i="22"/>
  <c r="H62" i="22"/>
  <c r="I62" i="22"/>
  <c r="J62" i="22"/>
  <c r="K62" i="22" s="1"/>
  <c r="N14" i="24" l="1"/>
  <c r="E14" i="24" s="1"/>
  <c r="N29" i="24"/>
  <c r="E29" i="24" s="1"/>
  <c r="N13" i="24"/>
  <c r="E13" i="24" s="1"/>
  <c r="N39" i="24"/>
  <c r="E39" i="24" s="1"/>
  <c r="N20" i="24"/>
  <c r="E20" i="24" s="1"/>
  <c r="N53" i="24"/>
  <c r="E53" i="24" s="1"/>
  <c r="N35" i="24"/>
  <c r="E35" i="24" s="1"/>
  <c r="N37" i="24"/>
  <c r="E37" i="24" s="1"/>
  <c r="N30" i="24"/>
  <c r="E30" i="24" s="1"/>
  <c r="N44" i="24"/>
  <c r="E44" i="24" s="1"/>
  <c r="N45" i="24"/>
  <c r="E45" i="24" s="1"/>
  <c r="L20" i="23"/>
  <c r="N20" i="23" s="1"/>
  <c r="E20" i="23" s="1"/>
  <c r="L38" i="23"/>
  <c r="L39" i="23"/>
  <c r="L59" i="23"/>
  <c r="N59" i="23" s="1"/>
  <c r="E59" i="23" s="1"/>
  <c r="L61" i="23"/>
  <c r="N61" i="23" s="1"/>
  <c r="E61" i="23" s="1"/>
  <c r="L36" i="23"/>
  <c r="L14" i="23"/>
  <c r="N14" i="23" s="1"/>
  <c r="E14" i="23" s="1"/>
  <c r="L15" i="23"/>
  <c r="N15" i="23" s="1"/>
  <c r="E15" i="23" s="1"/>
  <c r="L40" i="23"/>
  <c r="N40" i="23" s="1"/>
  <c r="E40" i="23" s="1"/>
  <c r="L62" i="23"/>
  <c r="N62" i="23" s="1"/>
  <c r="E62" i="23" s="1"/>
  <c r="L22" i="23"/>
  <c r="N22" i="23" s="1"/>
  <c r="E22" i="23" s="1"/>
  <c r="L23" i="23"/>
  <c r="N23" i="23" s="1"/>
  <c r="E23" i="23" s="1"/>
  <c r="L46" i="23"/>
  <c r="N46" i="23" s="1"/>
  <c r="E46" i="23" s="1"/>
  <c r="L47" i="23"/>
  <c r="N47" i="23" s="1"/>
  <c r="E47" i="23" s="1"/>
  <c r="L27" i="23"/>
  <c r="N27" i="23" s="1"/>
  <c r="E27" i="23" s="1"/>
  <c r="L52" i="23"/>
  <c r="L12" i="23"/>
  <c r="L30" i="23"/>
  <c r="L31" i="23"/>
  <c r="N31" i="23" s="1"/>
  <c r="E31" i="23" s="1"/>
  <c r="L51" i="23"/>
  <c r="L11" i="23"/>
  <c r="N11" i="23" s="1"/>
  <c r="E11" i="23" s="1"/>
  <c r="L13" i="23"/>
  <c r="N13" i="23" s="1"/>
  <c r="E13" i="23" s="1"/>
  <c r="L16" i="23"/>
  <c r="N16" i="23" s="1"/>
  <c r="E16" i="23" s="1"/>
  <c r="L54" i="23"/>
  <c r="L55" i="23"/>
  <c r="L35" i="23"/>
  <c r="N35" i="23" s="1"/>
  <c r="E35" i="23" s="1"/>
  <c r="L37" i="23"/>
  <c r="N37" i="23" s="1"/>
  <c r="E37" i="23" s="1"/>
  <c r="L60" i="23"/>
  <c r="L44" i="23"/>
  <c r="N44" i="23" s="1"/>
  <c r="E44" i="23" s="1"/>
  <c r="L57" i="23"/>
  <c r="N57" i="23" s="1"/>
  <c r="E57" i="23" s="1"/>
  <c r="L58" i="23"/>
  <c r="N58" i="23" s="1"/>
  <c r="E58" i="23" s="1"/>
  <c r="L32" i="23"/>
  <c r="N32" i="23" s="1"/>
  <c r="E32" i="23" s="1"/>
  <c r="L24" i="23"/>
  <c r="L41" i="23"/>
  <c r="N41" i="23" s="1"/>
  <c r="E41" i="23" s="1"/>
  <c r="L49" i="23"/>
  <c r="L18" i="23"/>
  <c r="N18" i="23" s="1"/>
  <c r="E18" i="23" s="1"/>
  <c r="L43" i="23"/>
  <c r="L53" i="23"/>
  <c r="N53" i="23" s="1"/>
  <c r="E53" i="23" s="1"/>
  <c r="L28" i="23"/>
  <c r="N28" i="23" s="1"/>
  <c r="E28" i="23" s="1"/>
  <c r="M31" i="23"/>
  <c r="M11" i="23"/>
  <c r="M13" i="23"/>
  <c r="M54" i="23"/>
  <c r="M28" i="23"/>
  <c r="M42" i="23"/>
  <c r="N42" i="23" s="1"/>
  <c r="E42" i="23" s="1"/>
  <c r="M27" i="23"/>
  <c r="M29" i="23"/>
  <c r="M52" i="23"/>
  <c r="M12" i="23"/>
  <c r="M26" i="23"/>
  <c r="M30" i="23"/>
  <c r="M51" i="23"/>
  <c r="M53" i="23"/>
  <c r="M36" i="23"/>
  <c r="M50" i="23"/>
  <c r="N50" i="23" s="1"/>
  <c r="E50" i="23" s="1"/>
  <c r="M55" i="23"/>
  <c r="M56" i="23"/>
  <c r="M25" i="23"/>
  <c r="M59" i="23"/>
  <c r="M49" i="23"/>
  <c r="M24" i="23"/>
  <c r="M39" i="23"/>
  <c r="M38" i="23"/>
  <c r="L26" i="23"/>
  <c r="M16" i="23"/>
  <c r="L19" i="23"/>
  <c r="N19" i="23" s="1"/>
  <c r="E19" i="23" s="1"/>
  <c r="M61" i="23"/>
  <c r="M60" i="23"/>
  <c r="L29" i="23"/>
  <c r="M43" i="23"/>
  <c r="L45" i="23"/>
  <c r="N45" i="23" s="1"/>
  <c r="E45" i="23" s="1"/>
  <c r="N33" i="23"/>
  <c r="E33" i="23" s="1"/>
  <c r="N56" i="23"/>
  <c r="E56" i="23" s="1"/>
  <c r="L25" i="23"/>
  <c r="N25" i="23" s="1"/>
  <c r="E25" i="23" s="1"/>
  <c r="L34" i="23"/>
  <c r="N34" i="23" s="1"/>
  <c r="E34" i="23" s="1"/>
  <c r="L24" i="22"/>
  <c r="L43" i="22"/>
  <c r="L53" i="22"/>
  <c r="L32" i="22"/>
  <c r="L45" i="22"/>
  <c r="L44" i="22"/>
  <c r="L21" i="22"/>
  <c r="L56" i="22"/>
  <c r="L48" i="22"/>
  <c r="L34" i="22"/>
  <c r="L49" i="22"/>
  <c r="I6" i="22"/>
  <c r="L10" i="22"/>
  <c r="L50" i="22"/>
  <c r="L25" i="22"/>
  <c r="L26" i="22"/>
  <c r="I7" i="22"/>
  <c r="L41" i="22"/>
  <c r="L18" i="22"/>
  <c r="L58" i="22"/>
  <c r="L33" i="22"/>
  <c r="L42" i="22"/>
  <c r="L17" i="22"/>
  <c r="B6" i="21"/>
  <c r="B7" i="21"/>
  <c r="E10" i="21"/>
  <c r="G10" i="21"/>
  <c r="H10" i="21"/>
  <c r="I10" i="21"/>
  <c r="J10" i="21" s="1"/>
  <c r="K10" i="21" s="1"/>
  <c r="G11" i="21"/>
  <c r="H11" i="21"/>
  <c r="I11" i="21" s="1"/>
  <c r="J11" i="21" s="1"/>
  <c r="K11" i="21" s="1"/>
  <c r="G12" i="21"/>
  <c r="H12" i="21"/>
  <c r="I12" i="21" s="1"/>
  <c r="J12" i="21" s="1"/>
  <c r="K12" i="21" s="1"/>
  <c r="G13" i="21"/>
  <c r="H13" i="21"/>
  <c r="I13" i="21"/>
  <c r="J13" i="21"/>
  <c r="K13" i="21"/>
  <c r="G14" i="21"/>
  <c r="H14" i="21"/>
  <c r="I14" i="21"/>
  <c r="J14" i="21"/>
  <c r="K14" i="21"/>
  <c r="G15" i="21"/>
  <c r="H15" i="21"/>
  <c r="I15" i="21"/>
  <c r="J15" i="21"/>
  <c r="K15" i="21"/>
  <c r="G16" i="21"/>
  <c r="H16" i="21"/>
  <c r="I16" i="21"/>
  <c r="J16" i="21" s="1"/>
  <c r="K16" i="21" s="1"/>
  <c r="G17" i="21"/>
  <c r="H17" i="21"/>
  <c r="I17" i="21"/>
  <c r="J17" i="21"/>
  <c r="K17" i="21" s="1"/>
  <c r="G18" i="21"/>
  <c r="H18" i="21"/>
  <c r="I18" i="21" s="1"/>
  <c r="J18" i="21" s="1"/>
  <c r="K18" i="21" s="1"/>
  <c r="G19" i="21"/>
  <c r="H19" i="21"/>
  <c r="I19" i="21" s="1"/>
  <c r="J19" i="21" s="1"/>
  <c r="K19" i="21" s="1"/>
  <c r="G20" i="21"/>
  <c r="H20" i="21"/>
  <c r="I20" i="21" s="1"/>
  <c r="J20" i="21" s="1"/>
  <c r="K20" i="21" s="1"/>
  <c r="G21" i="21"/>
  <c r="H21" i="21"/>
  <c r="I21" i="21"/>
  <c r="J21" i="21"/>
  <c r="K21" i="21"/>
  <c r="G22" i="21"/>
  <c r="H22" i="21"/>
  <c r="I22" i="21"/>
  <c r="J22" i="21"/>
  <c r="K22" i="21"/>
  <c r="G23" i="21"/>
  <c r="H23" i="21"/>
  <c r="I23" i="21"/>
  <c r="J23" i="21"/>
  <c r="K23" i="21" s="1"/>
  <c r="G24" i="21"/>
  <c r="H24" i="21"/>
  <c r="I24" i="21"/>
  <c r="J24" i="21"/>
  <c r="K24" i="21"/>
  <c r="G25" i="21"/>
  <c r="H25" i="21"/>
  <c r="I25" i="21"/>
  <c r="J25" i="21"/>
  <c r="K25" i="21" s="1"/>
  <c r="G26" i="21"/>
  <c r="H26" i="21"/>
  <c r="I26" i="21"/>
  <c r="J26" i="21" s="1"/>
  <c r="K26" i="21" s="1"/>
  <c r="G27" i="21"/>
  <c r="H27" i="21"/>
  <c r="I27" i="21" s="1"/>
  <c r="J27" i="21" s="1"/>
  <c r="K27" i="21" s="1"/>
  <c r="G28" i="21"/>
  <c r="H28" i="21"/>
  <c r="I28" i="21" s="1"/>
  <c r="J28" i="21" s="1"/>
  <c r="K28" i="21" s="1"/>
  <c r="G29" i="21"/>
  <c r="H29" i="21"/>
  <c r="I29" i="21"/>
  <c r="J29" i="21"/>
  <c r="K29" i="21"/>
  <c r="G30" i="21"/>
  <c r="H30" i="21"/>
  <c r="I30" i="21"/>
  <c r="J30" i="21"/>
  <c r="K30" i="21" s="1"/>
  <c r="G31" i="21"/>
  <c r="H31" i="21"/>
  <c r="I31" i="21"/>
  <c r="J31" i="21"/>
  <c r="K31" i="21"/>
  <c r="G32" i="21"/>
  <c r="H32" i="21"/>
  <c r="I32" i="21"/>
  <c r="J32" i="21"/>
  <c r="K32" i="21"/>
  <c r="G33" i="21"/>
  <c r="H33" i="21"/>
  <c r="I33" i="21" s="1"/>
  <c r="J33" i="21" s="1"/>
  <c r="K33" i="21" s="1"/>
  <c r="G34" i="21"/>
  <c r="H34" i="21"/>
  <c r="I34" i="21"/>
  <c r="J34" i="21" s="1"/>
  <c r="K34" i="21" s="1"/>
  <c r="G35" i="21"/>
  <c r="H35" i="21"/>
  <c r="I35" i="21" s="1"/>
  <c r="J35" i="21" s="1"/>
  <c r="K35" i="21" s="1"/>
  <c r="G36" i="21"/>
  <c r="H36" i="21"/>
  <c r="I36" i="21" s="1"/>
  <c r="J36" i="21" s="1"/>
  <c r="K36" i="21" s="1"/>
  <c r="G37" i="21"/>
  <c r="H37" i="21"/>
  <c r="I37" i="21"/>
  <c r="J37" i="21"/>
  <c r="K37" i="21"/>
  <c r="G38" i="21"/>
  <c r="H38" i="21"/>
  <c r="I38" i="21"/>
  <c r="J38" i="21"/>
  <c r="K38" i="21"/>
  <c r="G39" i="21"/>
  <c r="H39" i="21"/>
  <c r="I39" i="21"/>
  <c r="J39" i="21"/>
  <c r="K39" i="21"/>
  <c r="G40" i="21"/>
  <c r="H40" i="21"/>
  <c r="I40" i="21"/>
  <c r="J40" i="21"/>
  <c r="K40" i="21"/>
  <c r="G41" i="21"/>
  <c r="H41" i="21"/>
  <c r="I41" i="21"/>
  <c r="J41" i="21" s="1"/>
  <c r="K41" i="21" s="1"/>
  <c r="G42" i="21"/>
  <c r="H42" i="21"/>
  <c r="I42" i="21"/>
  <c r="J42" i="21" s="1"/>
  <c r="K42" i="21" s="1"/>
  <c r="G43" i="21"/>
  <c r="H43" i="21"/>
  <c r="I43" i="21" s="1"/>
  <c r="J43" i="21" s="1"/>
  <c r="K43" i="21" s="1"/>
  <c r="G44" i="21"/>
  <c r="H44" i="21"/>
  <c r="I44" i="21" s="1"/>
  <c r="J44" i="21" s="1"/>
  <c r="K44" i="21" s="1"/>
  <c r="G45" i="21"/>
  <c r="H45" i="21"/>
  <c r="I45" i="21"/>
  <c r="J45" i="21"/>
  <c r="K45" i="21"/>
  <c r="G46" i="21"/>
  <c r="H46" i="21"/>
  <c r="I46" i="21"/>
  <c r="J46" i="21"/>
  <c r="K46" i="21"/>
  <c r="G47" i="21"/>
  <c r="H47" i="21"/>
  <c r="I47" i="21"/>
  <c r="J47" i="21"/>
  <c r="K47" i="21"/>
  <c r="G48" i="21"/>
  <c r="H48" i="21"/>
  <c r="I48" i="21"/>
  <c r="J48" i="21"/>
  <c r="K48" i="21"/>
  <c r="G49" i="21"/>
  <c r="H49" i="21"/>
  <c r="I49" i="21"/>
  <c r="J49" i="21"/>
  <c r="K49" i="21" s="1"/>
  <c r="G50" i="21"/>
  <c r="H50" i="21"/>
  <c r="I50" i="21"/>
  <c r="J50" i="21" s="1"/>
  <c r="K50" i="21" s="1"/>
  <c r="G51" i="21"/>
  <c r="H51" i="21"/>
  <c r="I51" i="21" s="1"/>
  <c r="J51" i="21" s="1"/>
  <c r="K51" i="21" s="1"/>
  <c r="G52" i="21"/>
  <c r="H52" i="21"/>
  <c r="I52" i="21" s="1"/>
  <c r="J52" i="21" s="1"/>
  <c r="K52" i="21" s="1"/>
  <c r="G53" i="21"/>
  <c r="H53" i="21"/>
  <c r="I53" i="21"/>
  <c r="J53" i="21"/>
  <c r="K53" i="21"/>
  <c r="G54" i="21"/>
  <c r="H54" i="21"/>
  <c r="I54" i="21"/>
  <c r="J54" i="21"/>
  <c r="K54" i="21"/>
  <c r="G55" i="21"/>
  <c r="H55" i="21"/>
  <c r="I55" i="21"/>
  <c r="J55" i="21"/>
  <c r="K55" i="21"/>
  <c r="G56" i="21"/>
  <c r="H56" i="21"/>
  <c r="I56" i="21" s="1"/>
  <c r="J56" i="21" s="1"/>
  <c r="K56" i="21" s="1"/>
  <c r="G57" i="21"/>
  <c r="H57" i="21"/>
  <c r="I57" i="21"/>
  <c r="J57" i="21"/>
  <c r="K57" i="21" s="1"/>
  <c r="G58" i="21"/>
  <c r="H58" i="21"/>
  <c r="I58" i="21"/>
  <c r="J58" i="21" s="1"/>
  <c r="K58" i="21" s="1"/>
  <c r="G59" i="21"/>
  <c r="H59" i="21"/>
  <c r="I59" i="21" s="1"/>
  <c r="J59" i="21" s="1"/>
  <c r="K59" i="21" s="1"/>
  <c r="G60" i="21"/>
  <c r="H60" i="21"/>
  <c r="I60" i="21"/>
  <c r="J60" i="21"/>
  <c r="K60" i="21"/>
  <c r="G61" i="21"/>
  <c r="H61" i="21"/>
  <c r="I61" i="21"/>
  <c r="J61" i="21"/>
  <c r="K61" i="21"/>
  <c r="G62" i="21"/>
  <c r="H62" i="21"/>
  <c r="I62" i="21"/>
  <c r="J62" i="21"/>
  <c r="K62" i="21"/>
  <c r="N36" i="23" l="1"/>
  <c r="E36" i="23" s="1"/>
  <c r="N60" i="23"/>
  <c r="E60" i="23" s="1"/>
  <c r="N51" i="23"/>
  <c r="E51" i="23" s="1"/>
  <c r="N30" i="23"/>
  <c r="E30" i="23" s="1"/>
  <c r="N38" i="23"/>
  <c r="E38" i="23" s="1"/>
  <c r="N24" i="23"/>
  <c r="E24" i="23" s="1"/>
  <c r="N55" i="23"/>
  <c r="E55" i="23" s="1"/>
  <c r="N12" i="23"/>
  <c r="E12" i="23" s="1"/>
  <c r="N29" i="23"/>
  <c r="E29" i="23" s="1"/>
  <c r="N43" i="23"/>
  <c r="E43" i="23" s="1"/>
  <c r="N49" i="23"/>
  <c r="E49" i="23" s="1"/>
  <c r="N39" i="23"/>
  <c r="E39" i="23" s="1"/>
  <c r="N26" i="23"/>
  <c r="E26" i="23" s="1"/>
  <c r="N54" i="23"/>
  <c r="E54" i="23" s="1"/>
  <c r="N52" i="23"/>
  <c r="E52" i="23" s="1"/>
  <c r="M11" i="22"/>
  <c r="M13" i="22"/>
  <c r="M50" i="22"/>
  <c r="M54" i="22"/>
  <c r="M28" i="22"/>
  <c r="M42" i="22"/>
  <c r="M27" i="22"/>
  <c r="M29" i="22"/>
  <c r="M52" i="22"/>
  <c r="M12" i="22"/>
  <c r="M26" i="22"/>
  <c r="M30" i="22"/>
  <c r="M31" i="22"/>
  <c r="M51" i="22"/>
  <c r="M53" i="22"/>
  <c r="N53" i="22" s="1"/>
  <c r="E53" i="22" s="1"/>
  <c r="M36" i="22"/>
  <c r="M55" i="22"/>
  <c r="M56" i="22"/>
  <c r="M35" i="22"/>
  <c r="M33" i="22"/>
  <c r="N17" i="22"/>
  <c r="E17" i="22" s="1"/>
  <c r="N26" i="22"/>
  <c r="E26" i="22" s="1"/>
  <c r="M16" i="22"/>
  <c r="N56" i="22"/>
  <c r="E56" i="22" s="1"/>
  <c r="M10" i="22"/>
  <c r="M47" i="22"/>
  <c r="M37" i="22"/>
  <c r="M46" i="22"/>
  <c r="N42" i="22"/>
  <c r="E42" i="22" s="1"/>
  <c r="N25" i="22"/>
  <c r="E25" i="22" s="1"/>
  <c r="M58" i="22"/>
  <c r="M14" i="22"/>
  <c r="M19" i="22"/>
  <c r="M45" i="22"/>
  <c r="N45" i="22" s="1"/>
  <c r="E45" i="22" s="1"/>
  <c r="M44" i="22"/>
  <c r="N44" i="22" s="1"/>
  <c r="E44" i="22" s="1"/>
  <c r="N33" i="22"/>
  <c r="E33" i="22" s="1"/>
  <c r="N50" i="22"/>
  <c r="E50" i="22" s="1"/>
  <c r="M41" i="22"/>
  <c r="M15" i="22"/>
  <c r="M23" i="22"/>
  <c r="M48" i="22"/>
  <c r="N48" i="22" s="1"/>
  <c r="E48" i="22" s="1"/>
  <c r="M57" i="22"/>
  <c r="N58" i="22"/>
  <c r="E58" i="22" s="1"/>
  <c r="N10" i="22"/>
  <c r="M40" i="22"/>
  <c r="M22" i="22"/>
  <c r="M49" i="22"/>
  <c r="N18" i="22"/>
  <c r="E18" i="22" s="1"/>
  <c r="L20" i="22"/>
  <c r="N20" i="22" s="1"/>
  <c r="E20" i="22" s="1"/>
  <c r="L38" i="22"/>
  <c r="L39" i="22"/>
  <c r="L59" i="22"/>
  <c r="L61" i="22"/>
  <c r="L36" i="22"/>
  <c r="L14" i="22"/>
  <c r="N14" i="22" s="1"/>
  <c r="E14" i="22" s="1"/>
  <c r="L15" i="22"/>
  <c r="N15" i="22" s="1"/>
  <c r="E15" i="22" s="1"/>
  <c r="L35" i="22"/>
  <c r="N35" i="22" s="1"/>
  <c r="E35" i="22" s="1"/>
  <c r="L37" i="22"/>
  <c r="L62" i="22"/>
  <c r="L22" i="22"/>
  <c r="N22" i="22" s="1"/>
  <c r="E22" i="22" s="1"/>
  <c r="L23" i="22"/>
  <c r="N23" i="22" s="1"/>
  <c r="E23" i="22" s="1"/>
  <c r="L46" i="22"/>
  <c r="L47" i="22"/>
  <c r="N47" i="22" s="1"/>
  <c r="E47" i="22" s="1"/>
  <c r="L27" i="22"/>
  <c r="N27" i="22" s="1"/>
  <c r="E27" i="22" s="1"/>
  <c r="L52" i="22"/>
  <c r="N52" i="22" s="1"/>
  <c r="E52" i="22" s="1"/>
  <c r="L12" i="22"/>
  <c r="N12" i="22" s="1"/>
  <c r="E12" i="22" s="1"/>
  <c r="L30" i="22"/>
  <c r="L31" i="22"/>
  <c r="L51" i="22"/>
  <c r="L11" i="22"/>
  <c r="N11" i="22" s="1"/>
  <c r="E11" i="22" s="1"/>
  <c r="L13" i="22"/>
  <c r="N13" i="22" s="1"/>
  <c r="E13" i="22" s="1"/>
  <c r="L16" i="22"/>
  <c r="N16" i="22" s="1"/>
  <c r="E16" i="22" s="1"/>
  <c r="L54" i="22"/>
  <c r="N54" i="22" s="1"/>
  <c r="E54" i="22" s="1"/>
  <c r="L55" i="22"/>
  <c r="N55" i="22" s="1"/>
  <c r="E55" i="22" s="1"/>
  <c r="L40" i="22"/>
  <c r="N40" i="22" s="1"/>
  <c r="E40" i="22" s="1"/>
  <c r="L60" i="22"/>
  <c r="M25" i="22"/>
  <c r="M39" i="22"/>
  <c r="M60" i="22"/>
  <c r="M24" i="22"/>
  <c r="N24" i="22" s="1"/>
  <c r="E24" i="22" s="1"/>
  <c r="M59" i="22"/>
  <c r="L28" i="22"/>
  <c r="L57" i="22"/>
  <c r="M17" i="22"/>
  <c r="L19" i="22"/>
  <c r="N19" i="22" s="1"/>
  <c r="E19" i="22" s="1"/>
  <c r="M43" i="22"/>
  <c r="N43" i="22" s="1"/>
  <c r="E43" i="22" s="1"/>
  <c r="M18" i="22"/>
  <c r="L29" i="22"/>
  <c r="M61" i="22"/>
  <c r="M34" i="22"/>
  <c r="N34" i="22" s="1"/>
  <c r="E34" i="22" s="1"/>
  <c r="N41" i="22"/>
  <c r="E41" i="22" s="1"/>
  <c r="N49" i="22"/>
  <c r="E49" i="22" s="1"/>
  <c r="M21" i="22"/>
  <c r="N21" i="22"/>
  <c r="E21" i="22" s="1"/>
  <c r="M38" i="22"/>
  <c r="M32" i="22"/>
  <c r="N32" i="22" s="1"/>
  <c r="E32" i="22" s="1"/>
  <c r="M20" i="22"/>
  <c r="M62" i="22"/>
  <c r="M62" i="21"/>
  <c r="M56" i="21"/>
  <c r="M37" i="21"/>
  <c r="M30" i="21"/>
  <c r="L20" i="21"/>
  <c r="M51" i="21"/>
  <c r="M45" i="21"/>
  <c r="L28" i="21"/>
  <c r="M38" i="21"/>
  <c r="M18" i="21"/>
  <c r="M31" i="21"/>
  <c r="M57" i="21"/>
  <c r="L56" i="21"/>
  <c r="N56" i="21" s="1"/>
  <c r="E56" i="21" s="1"/>
  <c r="L51" i="21"/>
  <c r="N51" i="21" s="1"/>
  <c r="E51" i="21" s="1"/>
  <c r="M26" i="21"/>
  <c r="M42" i="21"/>
  <c r="L57" i="21"/>
  <c r="N57" i="21" s="1"/>
  <c r="E57" i="21" s="1"/>
  <c r="L48" i="21"/>
  <c r="L43" i="21"/>
  <c r="M24" i="21"/>
  <c r="L59" i="21"/>
  <c r="M47" i="21"/>
  <c r="L41" i="21"/>
  <c r="I7" i="21"/>
  <c r="M33" i="21" s="1"/>
  <c r="M55" i="21"/>
  <c r="M40" i="21"/>
  <c r="L26" i="21"/>
  <c r="M50" i="21"/>
  <c r="M15" i="21"/>
  <c r="I6" i="21"/>
  <c r="L10" i="21"/>
  <c r="M58" i="21"/>
  <c r="L42" i="21"/>
  <c r="N42" i="21" s="1"/>
  <c r="E42" i="21" s="1"/>
  <c r="L50" i="21"/>
  <c r="L32" i="21"/>
  <c r="L27" i="21"/>
  <c r="L58" i="21"/>
  <c r="N58" i="21" s="1"/>
  <c r="E58" i="21" s="1"/>
  <c r="M11" i="21"/>
  <c r="B6" i="20"/>
  <c r="B7" i="20"/>
  <c r="E10" i="20"/>
  <c r="G10" i="20"/>
  <c r="H10" i="20"/>
  <c r="I10" i="20"/>
  <c r="J10" i="20" s="1"/>
  <c r="K10" i="20" s="1"/>
  <c r="G11" i="20"/>
  <c r="H11" i="20"/>
  <c r="I11" i="20" s="1"/>
  <c r="J11" i="20" s="1"/>
  <c r="K11" i="20" s="1"/>
  <c r="G12" i="20"/>
  <c r="H12" i="20"/>
  <c r="I12" i="20"/>
  <c r="J12" i="20"/>
  <c r="K12" i="20"/>
  <c r="G13" i="20"/>
  <c r="H13" i="20"/>
  <c r="I13" i="20"/>
  <c r="J13" i="20"/>
  <c r="K13" i="20"/>
  <c r="G14" i="20"/>
  <c r="H14" i="20"/>
  <c r="I14" i="20"/>
  <c r="J14" i="20"/>
  <c r="K14" i="20"/>
  <c r="G15" i="20"/>
  <c r="H15" i="20"/>
  <c r="I15" i="20"/>
  <c r="J15" i="20" s="1"/>
  <c r="K15" i="20" s="1"/>
  <c r="G16" i="20"/>
  <c r="H16" i="20"/>
  <c r="I16" i="20"/>
  <c r="J16" i="20"/>
  <c r="K16" i="20"/>
  <c r="G17" i="20"/>
  <c r="H17" i="20"/>
  <c r="I17" i="20"/>
  <c r="J17" i="20"/>
  <c r="K17" i="20" s="1"/>
  <c r="G18" i="20"/>
  <c r="H18" i="20"/>
  <c r="I18" i="20"/>
  <c r="J18" i="20" s="1"/>
  <c r="K18" i="20" s="1"/>
  <c r="G19" i="20"/>
  <c r="H19" i="20"/>
  <c r="I19" i="20" s="1"/>
  <c r="J19" i="20" s="1"/>
  <c r="K19" i="20" s="1"/>
  <c r="G20" i="20"/>
  <c r="H20" i="20"/>
  <c r="I20" i="20"/>
  <c r="J20" i="20"/>
  <c r="K20" i="20"/>
  <c r="G21" i="20"/>
  <c r="H21" i="20"/>
  <c r="I21" i="20"/>
  <c r="J21" i="20"/>
  <c r="K21" i="20"/>
  <c r="G22" i="20"/>
  <c r="H22" i="20"/>
  <c r="I22" i="20"/>
  <c r="J22" i="20"/>
  <c r="K22" i="20"/>
  <c r="G23" i="20"/>
  <c r="H23" i="20"/>
  <c r="I23" i="20"/>
  <c r="J23" i="20"/>
  <c r="K23" i="20"/>
  <c r="G24" i="20"/>
  <c r="H24" i="20"/>
  <c r="I24" i="20"/>
  <c r="J24" i="20" s="1"/>
  <c r="K24" i="20" s="1"/>
  <c r="G25" i="20"/>
  <c r="H25" i="20"/>
  <c r="I25" i="20"/>
  <c r="J25" i="20"/>
  <c r="K25" i="20" s="1"/>
  <c r="G26" i="20"/>
  <c r="H26" i="20"/>
  <c r="I26" i="20"/>
  <c r="J26" i="20" s="1"/>
  <c r="K26" i="20" s="1"/>
  <c r="G27" i="20"/>
  <c r="H27" i="20"/>
  <c r="I27" i="20" s="1"/>
  <c r="J27" i="20" s="1"/>
  <c r="K27" i="20" s="1"/>
  <c r="G28" i="20"/>
  <c r="H28" i="20"/>
  <c r="I28" i="20"/>
  <c r="J28" i="20"/>
  <c r="K28" i="20"/>
  <c r="G29" i="20"/>
  <c r="H29" i="20"/>
  <c r="I29" i="20"/>
  <c r="J29" i="20"/>
  <c r="K29" i="20"/>
  <c r="G30" i="20"/>
  <c r="H30" i="20"/>
  <c r="I30" i="20"/>
  <c r="J30" i="20"/>
  <c r="K30" i="20"/>
  <c r="G31" i="20"/>
  <c r="H31" i="20"/>
  <c r="I31" i="20"/>
  <c r="J31" i="20"/>
  <c r="K31" i="20"/>
  <c r="G32" i="20"/>
  <c r="H32" i="20"/>
  <c r="I32" i="20"/>
  <c r="J32" i="20"/>
  <c r="K32" i="20"/>
  <c r="G33" i="20"/>
  <c r="H33" i="20"/>
  <c r="I33" i="20"/>
  <c r="J33" i="20"/>
  <c r="K33" i="20" s="1"/>
  <c r="G34" i="20"/>
  <c r="H34" i="20"/>
  <c r="I34" i="20"/>
  <c r="J34" i="20" s="1"/>
  <c r="K34" i="20" s="1"/>
  <c r="G35" i="20"/>
  <c r="H35" i="20"/>
  <c r="I35" i="20" s="1"/>
  <c r="J35" i="20" s="1"/>
  <c r="K35" i="20" s="1"/>
  <c r="G36" i="20"/>
  <c r="H36" i="20"/>
  <c r="I36" i="20"/>
  <c r="J36" i="20"/>
  <c r="K36" i="20"/>
  <c r="G37" i="20"/>
  <c r="H37" i="20"/>
  <c r="I37" i="20"/>
  <c r="J37" i="20"/>
  <c r="K37" i="20"/>
  <c r="G38" i="20"/>
  <c r="H38" i="20"/>
  <c r="I38" i="20"/>
  <c r="J38" i="20" s="1"/>
  <c r="K38" i="20" s="1"/>
  <c r="G39" i="20"/>
  <c r="H39" i="20"/>
  <c r="I39" i="20"/>
  <c r="J39" i="20"/>
  <c r="K39" i="20" s="1"/>
  <c r="G40" i="20"/>
  <c r="H40" i="20"/>
  <c r="I40" i="20"/>
  <c r="J40" i="20"/>
  <c r="K40" i="20"/>
  <c r="G41" i="20"/>
  <c r="H41" i="20"/>
  <c r="I41" i="20"/>
  <c r="J41" i="20"/>
  <c r="K41" i="20" s="1"/>
  <c r="G42" i="20"/>
  <c r="H42" i="20"/>
  <c r="I42" i="20" s="1"/>
  <c r="J42" i="20" s="1"/>
  <c r="K42" i="20" s="1"/>
  <c r="G43" i="20"/>
  <c r="H43" i="20"/>
  <c r="I43" i="20" s="1"/>
  <c r="J43" i="20" s="1"/>
  <c r="K43" i="20" s="1"/>
  <c r="G44" i="20"/>
  <c r="H44" i="20"/>
  <c r="I44" i="20"/>
  <c r="J44" i="20"/>
  <c r="K44" i="20"/>
  <c r="G45" i="20"/>
  <c r="H45" i="20"/>
  <c r="I45" i="20"/>
  <c r="J45" i="20"/>
  <c r="K45" i="20"/>
  <c r="G46" i="20"/>
  <c r="H46" i="20"/>
  <c r="I46" i="20"/>
  <c r="J46" i="20"/>
  <c r="K46" i="20"/>
  <c r="G47" i="20"/>
  <c r="H47" i="20"/>
  <c r="I47" i="20"/>
  <c r="J47" i="20"/>
  <c r="K47" i="20"/>
  <c r="G48" i="20"/>
  <c r="H48" i="20"/>
  <c r="I48" i="20"/>
  <c r="J48" i="20"/>
  <c r="K48" i="20"/>
  <c r="G49" i="20"/>
  <c r="H49" i="20"/>
  <c r="I49" i="20" s="1"/>
  <c r="J49" i="20" s="1"/>
  <c r="K49" i="20" s="1"/>
  <c r="G50" i="20"/>
  <c r="H50" i="20"/>
  <c r="I50" i="20"/>
  <c r="J50" i="20" s="1"/>
  <c r="K50" i="20" s="1"/>
  <c r="G51" i="20"/>
  <c r="H51" i="20"/>
  <c r="I51" i="20" s="1"/>
  <c r="J51" i="20" s="1"/>
  <c r="K51" i="20" s="1"/>
  <c r="G52" i="20"/>
  <c r="H52" i="20"/>
  <c r="I52" i="20"/>
  <c r="J52" i="20"/>
  <c r="K52" i="20"/>
  <c r="G53" i="20"/>
  <c r="H53" i="20"/>
  <c r="I53" i="20"/>
  <c r="J53" i="20"/>
  <c r="K53" i="20"/>
  <c r="G54" i="20"/>
  <c r="H54" i="20"/>
  <c r="I54" i="20"/>
  <c r="J54" i="20"/>
  <c r="K54" i="20"/>
  <c r="G55" i="20"/>
  <c r="H55" i="20"/>
  <c r="I55" i="20"/>
  <c r="J55" i="20"/>
  <c r="K55" i="20"/>
  <c r="G56" i="20"/>
  <c r="H56" i="20"/>
  <c r="I56" i="20" s="1"/>
  <c r="J56" i="20" s="1"/>
  <c r="K56" i="20" s="1"/>
  <c r="G57" i="20"/>
  <c r="H57" i="20"/>
  <c r="I57" i="20"/>
  <c r="J57" i="20"/>
  <c r="K57" i="20" s="1"/>
  <c r="G58" i="20"/>
  <c r="H58" i="20"/>
  <c r="I58" i="20"/>
  <c r="J58" i="20" s="1"/>
  <c r="K58" i="20" s="1"/>
  <c r="G59" i="20"/>
  <c r="H59" i="20"/>
  <c r="I59" i="20" s="1"/>
  <c r="J59" i="20" s="1"/>
  <c r="K59" i="20" s="1"/>
  <c r="G60" i="20"/>
  <c r="H60" i="20"/>
  <c r="I60" i="20"/>
  <c r="J60" i="20"/>
  <c r="K60" i="20"/>
  <c r="G61" i="20"/>
  <c r="H61" i="20"/>
  <c r="I61" i="20"/>
  <c r="J61" i="20"/>
  <c r="K61" i="20"/>
  <c r="G62" i="20"/>
  <c r="H62" i="20"/>
  <c r="I62" i="20"/>
  <c r="J62" i="20"/>
  <c r="K62" i="20"/>
  <c r="N46" i="22" l="1"/>
  <c r="E46" i="22" s="1"/>
  <c r="N57" i="22"/>
  <c r="E57" i="22" s="1"/>
  <c r="N30" i="22"/>
  <c r="E30" i="22" s="1"/>
  <c r="N62" i="22"/>
  <c r="E62" i="22" s="1"/>
  <c r="N39" i="22"/>
  <c r="E39" i="22" s="1"/>
  <c r="N29" i="22"/>
  <c r="E29" i="22" s="1"/>
  <c r="N36" i="22"/>
  <c r="E36" i="22" s="1"/>
  <c r="N51" i="22"/>
  <c r="E51" i="22" s="1"/>
  <c r="N61" i="22"/>
  <c r="E61" i="22" s="1"/>
  <c r="N60" i="22"/>
  <c r="E60" i="22" s="1"/>
  <c r="N31" i="22"/>
  <c r="E31" i="22" s="1"/>
  <c r="N59" i="22"/>
  <c r="E59" i="22" s="1"/>
  <c r="N28" i="22"/>
  <c r="E28" i="22" s="1"/>
  <c r="N37" i="22"/>
  <c r="E37" i="22" s="1"/>
  <c r="N38" i="22"/>
  <c r="E38" i="22" s="1"/>
  <c r="N26" i="21"/>
  <c r="E26" i="21" s="1"/>
  <c r="N50" i="21"/>
  <c r="E50" i="21" s="1"/>
  <c r="L31" i="21"/>
  <c r="N31" i="21" s="1"/>
  <c r="E31" i="21" s="1"/>
  <c r="L37" i="21"/>
  <c r="N37" i="21" s="1"/>
  <c r="E37" i="21" s="1"/>
  <c r="L38" i="21"/>
  <c r="N38" i="21" s="1"/>
  <c r="E38" i="21" s="1"/>
  <c r="L61" i="21"/>
  <c r="L62" i="21"/>
  <c r="N62" i="21" s="1"/>
  <c r="E62" i="21" s="1"/>
  <c r="L23" i="21"/>
  <c r="L29" i="21"/>
  <c r="L30" i="21"/>
  <c r="N30" i="21" s="1"/>
  <c r="E30" i="21" s="1"/>
  <c r="L21" i="21"/>
  <c r="L22" i="21"/>
  <c r="L52" i="21"/>
  <c r="L55" i="21"/>
  <c r="N55" i="21" s="1"/>
  <c r="E55" i="21" s="1"/>
  <c r="L44" i="21"/>
  <c r="L54" i="21"/>
  <c r="L36" i="21"/>
  <c r="L39" i="21"/>
  <c r="N39" i="21" s="1"/>
  <c r="E39" i="21" s="1"/>
  <c r="L60" i="21"/>
  <c r="N60" i="21" s="1"/>
  <c r="E60" i="21" s="1"/>
  <c r="L15" i="21"/>
  <c r="N15" i="21" s="1"/>
  <c r="E15" i="21" s="1"/>
  <c r="L13" i="21"/>
  <c r="N13" i="21" s="1"/>
  <c r="E13" i="21" s="1"/>
  <c r="L14" i="21"/>
  <c r="L47" i="21"/>
  <c r="N47" i="21" s="1"/>
  <c r="E47" i="21" s="1"/>
  <c r="L53" i="21"/>
  <c r="N53" i="21" s="1"/>
  <c r="E53" i="21" s="1"/>
  <c r="L45" i="21"/>
  <c r="N45" i="21" s="1"/>
  <c r="E45" i="21" s="1"/>
  <c r="L46" i="21"/>
  <c r="L49" i="21"/>
  <c r="N49" i="21" s="1"/>
  <c r="E49" i="21" s="1"/>
  <c r="L17" i="21"/>
  <c r="N17" i="21" s="1"/>
  <c r="E17" i="21" s="1"/>
  <c r="L12" i="21"/>
  <c r="N12" i="21" s="1"/>
  <c r="E12" i="21" s="1"/>
  <c r="L33" i="21"/>
  <c r="N33" i="21" s="1"/>
  <c r="E33" i="21" s="1"/>
  <c r="L16" i="21"/>
  <c r="L19" i="21"/>
  <c r="N19" i="21" s="1"/>
  <c r="E19" i="21" s="1"/>
  <c r="N20" i="21"/>
  <c r="E20" i="21" s="1"/>
  <c r="N27" i="21"/>
  <c r="E27" i="21" s="1"/>
  <c r="N48" i="21"/>
  <c r="E48" i="21" s="1"/>
  <c r="N32" i="21"/>
  <c r="E32" i="21" s="1"/>
  <c r="M60" i="21"/>
  <c r="M43" i="21"/>
  <c r="N43" i="21" s="1"/>
  <c r="E43" i="21" s="1"/>
  <c r="M20" i="21"/>
  <c r="M29" i="21"/>
  <c r="M35" i="21"/>
  <c r="M21" i="21"/>
  <c r="M22" i="21"/>
  <c r="M27" i="21"/>
  <c r="M19" i="21"/>
  <c r="M44" i="21"/>
  <c r="M59" i="21"/>
  <c r="N59" i="21" s="1"/>
  <c r="E59" i="21" s="1"/>
  <c r="M12" i="21"/>
  <c r="M13" i="21"/>
  <c r="M14" i="21"/>
  <c r="M52" i="21"/>
  <c r="M53" i="21"/>
  <c r="M54" i="21"/>
  <c r="M39" i="21"/>
  <c r="M17" i="21"/>
  <c r="M49" i="21"/>
  <c r="M16" i="21"/>
  <c r="M41" i="21"/>
  <c r="N41" i="21" s="1"/>
  <c r="E41" i="21" s="1"/>
  <c r="L35" i="21"/>
  <c r="N35" i="21" s="1"/>
  <c r="E35" i="21" s="1"/>
  <c r="L24" i="21"/>
  <c r="N24" i="21" s="1"/>
  <c r="E24" i="21" s="1"/>
  <c r="L34" i="21"/>
  <c r="M10" i="21"/>
  <c r="N10" i="21" s="1"/>
  <c r="L11" i="21"/>
  <c r="N11" i="21" s="1"/>
  <c r="E11" i="21" s="1"/>
  <c r="M32" i="21"/>
  <c r="M23" i="21"/>
  <c r="M36" i="21"/>
  <c r="L40" i="21"/>
  <c r="N40" i="21" s="1"/>
  <c r="E40" i="21" s="1"/>
  <c r="M25" i="21"/>
  <c r="M48" i="21"/>
  <c r="M34" i="21"/>
  <c r="L25" i="21"/>
  <c r="N25" i="21" s="1"/>
  <c r="E25" i="21" s="1"/>
  <c r="L18" i="21"/>
  <c r="N18" i="21" s="1"/>
  <c r="E18" i="21" s="1"/>
  <c r="M61" i="21"/>
  <c r="M28" i="21"/>
  <c r="N28" i="21" s="1"/>
  <c r="E28" i="21" s="1"/>
  <c r="M46" i="21"/>
  <c r="M42" i="20"/>
  <c r="M44" i="20"/>
  <c r="M15" i="20"/>
  <c r="L35" i="20"/>
  <c r="L49" i="20"/>
  <c r="L42" i="20"/>
  <c r="N42" i="20" s="1"/>
  <c r="E42" i="20" s="1"/>
  <c r="I7" i="20"/>
  <c r="M46" i="20" s="1"/>
  <c r="M48" i="20"/>
  <c r="M41" i="20"/>
  <c r="I6" i="20"/>
  <c r="L19" i="20"/>
  <c r="M26" i="20"/>
  <c r="M55" i="20"/>
  <c r="L50" i="20"/>
  <c r="L25" i="20"/>
  <c r="L34" i="20"/>
  <c r="L48" i="20"/>
  <c r="N48" i="20" s="1"/>
  <c r="E48" i="20" s="1"/>
  <c r="B6" i="19"/>
  <c r="B7" i="19"/>
  <c r="E10" i="19"/>
  <c r="G10" i="19"/>
  <c r="I6" i="19" s="1"/>
  <c r="H10" i="19"/>
  <c r="I10" i="19"/>
  <c r="J10" i="19" s="1"/>
  <c r="K10" i="19" s="1"/>
  <c r="G11" i="19"/>
  <c r="L11" i="19" s="1"/>
  <c r="H11" i="19"/>
  <c r="I11" i="19" s="1"/>
  <c r="J11" i="19" s="1"/>
  <c r="K11" i="19" s="1"/>
  <c r="G12" i="19"/>
  <c r="H12" i="19"/>
  <c r="I12" i="19" s="1"/>
  <c r="J12" i="19" s="1"/>
  <c r="K12" i="19" s="1"/>
  <c r="G13" i="19"/>
  <c r="H13" i="19"/>
  <c r="I13" i="19" s="1"/>
  <c r="J13" i="19" s="1"/>
  <c r="K13" i="19" s="1"/>
  <c r="G14" i="19"/>
  <c r="H14" i="19"/>
  <c r="I14" i="19"/>
  <c r="J14" i="19"/>
  <c r="K14" i="19"/>
  <c r="G15" i="19"/>
  <c r="H15" i="19"/>
  <c r="I15" i="19"/>
  <c r="J15" i="19"/>
  <c r="K15" i="19"/>
  <c r="G16" i="19"/>
  <c r="L16" i="19" s="1"/>
  <c r="H16" i="19"/>
  <c r="I16" i="19"/>
  <c r="J16" i="19"/>
  <c r="K16" i="19"/>
  <c r="G17" i="19"/>
  <c r="L17" i="19" s="1"/>
  <c r="H17" i="19"/>
  <c r="I17" i="19"/>
  <c r="J17" i="19"/>
  <c r="K17" i="19" s="1"/>
  <c r="G18" i="19"/>
  <c r="H18" i="19"/>
  <c r="I18" i="19"/>
  <c r="J18" i="19" s="1"/>
  <c r="K18" i="19" s="1"/>
  <c r="G19" i="19"/>
  <c r="H19" i="19"/>
  <c r="I19" i="19" s="1"/>
  <c r="J19" i="19" s="1"/>
  <c r="K19" i="19" s="1"/>
  <c r="G20" i="19"/>
  <c r="L20" i="19" s="1"/>
  <c r="H20" i="19"/>
  <c r="I20" i="19" s="1"/>
  <c r="J20" i="19" s="1"/>
  <c r="K20" i="19" s="1"/>
  <c r="G21" i="19"/>
  <c r="H21" i="19"/>
  <c r="I21" i="19" s="1"/>
  <c r="J21" i="19" s="1"/>
  <c r="K21" i="19" s="1"/>
  <c r="G22" i="19"/>
  <c r="H22" i="19"/>
  <c r="I22" i="19"/>
  <c r="J22" i="19"/>
  <c r="K22" i="19"/>
  <c r="G23" i="19"/>
  <c r="H23" i="19"/>
  <c r="I23" i="19"/>
  <c r="J23" i="19"/>
  <c r="K23" i="19"/>
  <c r="L23" i="19"/>
  <c r="G24" i="19"/>
  <c r="L24" i="19" s="1"/>
  <c r="H24" i="19"/>
  <c r="I24" i="19"/>
  <c r="J24" i="19"/>
  <c r="K24" i="19"/>
  <c r="G25" i="19"/>
  <c r="L25" i="19" s="1"/>
  <c r="H25" i="19"/>
  <c r="I25" i="19"/>
  <c r="J25" i="19"/>
  <c r="K25" i="19" s="1"/>
  <c r="G26" i="19"/>
  <c r="H26" i="19"/>
  <c r="I26" i="19"/>
  <c r="J26" i="19" s="1"/>
  <c r="K26" i="19" s="1"/>
  <c r="G27" i="19"/>
  <c r="L27" i="19" s="1"/>
  <c r="H27" i="19"/>
  <c r="I27" i="19" s="1"/>
  <c r="J27" i="19" s="1"/>
  <c r="K27" i="19" s="1"/>
  <c r="G28" i="19"/>
  <c r="L28" i="19" s="1"/>
  <c r="H28" i="19"/>
  <c r="I28" i="19" s="1"/>
  <c r="J28" i="19" s="1"/>
  <c r="K28" i="19" s="1"/>
  <c r="G29" i="19"/>
  <c r="H29" i="19"/>
  <c r="I29" i="19"/>
  <c r="J29" i="19"/>
  <c r="K29" i="19"/>
  <c r="G30" i="19"/>
  <c r="H30" i="19"/>
  <c r="I30" i="19"/>
  <c r="J30" i="19"/>
  <c r="K30" i="19"/>
  <c r="G31" i="19"/>
  <c r="H31" i="19"/>
  <c r="I31" i="19"/>
  <c r="J31" i="19"/>
  <c r="K31" i="19"/>
  <c r="G32" i="19"/>
  <c r="H32" i="19"/>
  <c r="I32" i="19"/>
  <c r="J32" i="19"/>
  <c r="K32" i="19"/>
  <c r="G33" i="19"/>
  <c r="L33" i="19" s="1"/>
  <c r="H33" i="19"/>
  <c r="I33" i="19"/>
  <c r="J33" i="19"/>
  <c r="K33" i="19" s="1"/>
  <c r="G34" i="19"/>
  <c r="L34" i="19" s="1"/>
  <c r="H34" i="19"/>
  <c r="I34" i="19"/>
  <c r="J34" i="19" s="1"/>
  <c r="K34" i="19" s="1"/>
  <c r="G35" i="19"/>
  <c r="L35" i="19" s="1"/>
  <c r="H35" i="19"/>
  <c r="I35" i="19" s="1"/>
  <c r="J35" i="19" s="1"/>
  <c r="K35" i="19" s="1"/>
  <c r="G36" i="19"/>
  <c r="H36" i="19"/>
  <c r="I36" i="19" s="1"/>
  <c r="J36" i="19" s="1"/>
  <c r="K36" i="19" s="1"/>
  <c r="G37" i="19"/>
  <c r="H37" i="19"/>
  <c r="I37" i="19"/>
  <c r="J37" i="19"/>
  <c r="K37" i="19"/>
  <c r="G38" i="19"/>
  <c r="H38" i="19"/>
  <c r="I38" i="19"/>
  <c r="J38" i="19"/>
  <c r="K38" i="19"/>
  <c r="G39" i="19"/>
  <c r="H39" i="19"/>
  <c r="I39" i="19"/>
  <c r="J39" i="19"/>
  <c r="K39" i="19"/>
  <c r="L39" i="19"/>
  <c r="G40" i="19"/>
  <c r="L40" i="19" s="1"/>
  <c r="H40" i="19"/>
  <c r="I40" i="19"/>
  <c r="J40" i="19"/>
  <c r="K40" i="19"/>
  <c r="G41" i="19"/>
  <c r="H41" i="19"/>
  <c r="I41" i="19"/>
  <c r="J41" i="19"/>
  <c r="K41" i="19" s="1"/>
  <c r="G42" i="19"/>
  <c r="L42" i="19" s="1"/>
  <c r="H42" i="19"/>
  <c r="I42" i="19"/>
  <c r="J42" i="19" s="1"/>
  <c r="K42" i="19" s="1"/>
  <c r="G43" i="19"/>
  <c r="H43" i="19"/>
  <c r="I43" i="19" s="1"/>
  <c r="J43" i="19" s="1"/>
  <c r="K43" i="19" s="1"/>
  <c r="G44" i="19"/>
  <c r="L44" i="19" s="1"/>
  <c r="H44" i="19"/>
  <c r="I44" i="19" s="1"/>
  <c r="J44" i="19" s="1"/>
  <c r="K44" i="19" s="1"/>
  <c r="G45" i="19"/>
  <c r="H45" i="19"/>
  <c r="I45" i="19"/>
  <c r="J45" i="19"/>
  <c r="K45" i="19"/>
  <c r="G46" i="19"/>
  <c r="H46" i="19"/>
  <c r="I46" i="19"/>
  <c r="J46" i="19"/>
  <c r="K46" i="19"/>
  <c r="G47" i="19"/>
  <c r="H47" i="19"/>
  <c r="I47" i="19"/>
  <c r="J47" i="19"/>
  <c r="K47" i="19"/>
  <c r="L47" i="19"/>
  <c r="G48" i="19"/>
  <c r="H48" i="19"/>
  <c r="I48" i="19"/>
  <c r="J48" i="19"/>
  <c r="K48" i="19"/>
  <c r="G49" i="19"/>
  <c r="L49" i="19" s="1"/>
  <c r="H49" i="19"/>
  <c r="I49" i="19"/>
  <c r="J49" i="19"/>
  <c r="K49" i="19" s="1"/>
  <c r="G50" i="19"/>
  <c r="H50" i="19"/>
  <c r="I50" i="19"/>
  <c r="J50" i="19" s="1"/>
  <c r="K50" i="19" s="1"/>
  <c r="G51" i="19"/>
  <c r="L51" i="19" s="1"/>
  <c r="H51" i="19"/>
  <c r="I51" i="19" s="1"/>
  <c r="J51" i="19" s="1"/>
  <c r="K51" i="19" s="1"/>
  <c r="G52" i="19"/>
  <c r="L52" i="19" s="1"/>
  <c r="H52" i="19"/>
  <c r="I52" i="19" s="1"/>
  <c r="J52" i="19" s="1"/>
  <c r="K52" i="19" s="1"/>
  <c r="G53" i="19"/>
  <c r="H53" i="19"/>
  <c r="I53" i="19"/>
  <c r="J53" i="19"/>
  <c r="K53" i="19"/>
  <c r="G54" i="19"/>
  <c r="H54" i="19"/>
  <c r="I54" i="19"/>
  <c r="J54" i="19"/>
  <c r="K54" i="19"/>
  <c r="G55" i="19"/>
  <c r="H55" i="19"/>
  <c r="I55" i="19"/>
  <c r="J55" i="19"/>
  <c r="K55" i="19"/>
  <c r="G56" i="19"/>
  <c r="L56" i="19" s="1"/>
  <c r="H56" i="19"/>
  <c r="I56" i="19"/>
  <c r="J56" i="19"/>
  <c r="K56" i="19"/>
  <c r="G57" i="19"/>
  <c r="L57" i="19" s="1"/>
  <c r="H57" i="19"/>
  <c r="I57" i="19"/>
  <c r="J57" i="19"/>
  <c r="K57" i="19" s="1"/>
  <c r="G58" i="19"/>
  <c r="L58" i="19" s="1"/>
  <c r="H58" i="19"/>
  <c r="I58" i="19"/>
  <c r="J58" i="19" s="1"/>
  <c r="K58" i="19" s="1"/>
  <c r="G59" i="19"/>
  <c r="L59" i="19" s="1"/>
  <c r="H59" i="19"/>
  <c r="I59" i="19" s="1"/>
  <c r="J59" i="19" s="1"/>
  <c r="K59" i="19" s="1"/>
  <c r="G60" i="19"/>
  <c r="H60" i="19"/>
  <c r="I60" i="19" s="1"/>
  <c r="J60" i="19" s="1"/>
  <c r="K60" i="19" s="1"/>
  <c r="G61" i="19"/>
  <c r="H61" i="19"/>
  <c r="I61" i="19"/>
  <c r="J61" i="19"/>
  <c r="K61" i="19"/>
  <c r="G62" i="19"/>
  <c r="H62" i="19"/>
  <c r="I62" i="19"/>
  <c r="J62" i="19"/>
  <c r="K62" i="19"/>
  <c r="N52" i="21" l="1"/>
  <c r="E52" i="21" s="1"/>
  <c r="N29" i="21"/>
  <c r="E29" i="21" s="1"/>
  <c r="N22" i="21"/>
  <c r="E22" i="21" s="1"/>
  <c r="N21" i="21"/>
  <c r="E21" i="21" s="1"/>
  <c r="N46" i="21"/>
  <c r="E46" i="21" s="1"/>
  <c r="N36" i="21"/>
  <c r="E36" i="21" s="1"/>
  <c r="N54" i="21"/>
  <c r="E54" i="21" s="1"/>
  <c r="N23" i="21"/>
  <c r="E23" i="21" s="1"/>
  <c r="N34" i="21"/>
  <c r="E34" i="21" s="1"/>
  <c r="N16" i="21"/>
  <c r="E16" i="21" s="1"/>
  <c r="N44" i="21"/>
  <c r="E44" i="21" s="1"/>
  <c r="N14" i="21"/>
  <c r="E14" i="21" s="1"/>
  <c r="N61" i="21"/>
  <c r="E61" i="21" s="1"/>
  <c r="M25" i="20"/>
  <c r="N35" i="20"/>
  <c r="E35" i="20" s="1"/>
  <c r="N25" i="20"/>
  <c r="E25" i="20" s="1"/>
  <c r="L45" i="20"/>
  <c r="N45" i="20" s="1"/>
  <c r="E45" i="20" s="1"/>
  <c r="L46" i="20"/>
  <c r="N46" i="20" s="1"/>
  <c r="E46" i="20" s="1"/>
  <c r="L21" i="20"/>
  <c r="L22" i="20"/>
  <c r="L52" i="20"/>
  <c r="L53" i="20"/>
  <c r="N53" i="20" s="1"/>
  <c r="E53" i="20" s="1"/>
  <c r="L54" i="20"/>
  <c r="L30" i="20"/>
  <c r="N30" i="20" s="1"/>
  <c r="E30" i="20" s="1"/>
  <c r="L44" i="20"/>
  <c r="N44" i="20" s="1"/>
  <c r="E44" i="20" s="1"/>
  <c r="L47" i="20"/>
  <c r="N47" i="20" s="1"/>
  <c r="E47" i="20" s="1"/>
  <c r="L39" i="20"/>
  <c r="L15" i="20"/>
  <c r="N15" i="20" s="1"/>
  <c r="E15" i="20" s="1"/>
  <c r="L37" i="20"/>
  <c r="L38" i="20"/>
  <c r="L59" i="20"/>
  <c r="N59" i="20" s="1"/>
  <c r="E59" i="20" s="1"/>
  <c r="L13" i="20"/>
  <c r="L14" i="20"/>
  <c r="L23" i="20"/>
  <c r="N23" i="20" s="1"/>
  <c r="E23" i="20" s="1"/>
  <c r="L51" i="20"/>
  <c r="L61" i="20"/>
  <c r="L62" i="20"/>
  <c r="L55" i="20"/>
  <c r="N55" i="20" s="1"/>
  <c r="E55" i="20" s="1"/>
  <c r="L28" i="20"/>
  <c r="L31" i="20"/>
  <c r="N31" i="20" s="1"/>
  <c r="E31" i="20" s="1"/>
  <c r="L43" i="20"/>
  <c r="N43" i="20" s="1"/>
  <c r="E43" i="20" s="1"/>
  <c r="L29" i="20"/>
  <c r="N29" i="20" s="1"/>
  <c r="E29" i="20" s="1"/>
  <c r="L57" i="20"/>
  <c r="M18" i="20"/>
  <c r="M29" i="20"/>
  <c r="M56" i="20"/>
  <c r="L40" i="20"/>
  <c r="M40" i="20"/>
  <c r="L10" i="20"/>
  <c r="N10" i="20" s="1"/>
  <c r="L32" i="20"/>
  <c r="N32" i="20" s="1"/>
  <c r="E32" i="20" s="1"/>
  <c r="M35" i="20"/>
  <c r="L16" i="20"/>
  <c r="M30" i="20"/>
  <c r="L11" i="20"/>
  <c r="L56" i="20"/>
  <c r="N56" i="20" s="1"/>
  <c r="E56" i="20" s="1"/>
  <c r="M17" i="20"/>
  <c r="L18" i="20"/>
  <c r="N18" i="20" s="1"/>
  <c r="E18" i="20" s="1"/>
  <c r="M57" i="20"/>
  <c r="L36" i="20"/>
  <c r="L17" i="20"/>
  <c r="L27" i="20"/>
  <c r="M16" i="20"/>
  <c r="M23" i="20"/>
  <c r="L24" i="20"/>
  <c r="N24" i="20" s="1"/>
  <c r="E24" i="20" s="1"/>
  <c r="L12" i="20"/>
  <c r="N12" i="20" s="1"/>
  <c r="E12" i="20" s="1"/>
  <c r="M39" i="20"/>
  <c r="M36" i="20"/>
  <c r="M59" i="20"/>
  <c r="M20" i="20"/>
  <c r="M21" i="20"/>
  <c r="M27" i="20"/>
  <c r="M52" i="20"/>
  <c r="M28" i="20"/>
  <c r="M43" i="20"/>
  <c r="M50" i="20"/>
  <c r="N50" i="20" s="1"/>
  <c r="E50" i="20" s="1"/>
  <c r="M53" i="20"/>
  <c r="M11" i="20"/>
  <c r="M12" i="20"/>
  <c r="M37" i="20"/>
  <c r="M13" i="20"/>
  <c r="M14" i="20"/>
  <c r="M19" i="20"/>
  <c r="N19" i="20" s="1"/>
  <c r="E19" i="20" s="1"/>
  <c r="M60" i="20"/>
  <c r="M51" i="20"/>
  <c r="M58" i="20"/>
  <c r="M61" i="20"/>
  <c r="M62" i="20"/>
  <c r="M22" i="20"/>
  <c r="M54" i="20"/>
  <c r="M24" i="20"/>
  <c r="L58" i="20"/>
  <c r="M47" i="20"/>
  <c r="M10" i="20"/>
  <c r="M33" i="20"/>
  <c r="M45" i="20"/>
  <c r="M34" i="20"/>
  <c r="N34" i="20" s="1"/>
  <c r="E34" i="20" s="1"/>
  <c r="M38" i="20"/>
  <c r="L41" i="20"/>
  <c r="N41" i="20" s="1"/>
  <c r="E41" i="20" s="1"/>
  <c r="L33" i="20"/>
  <c r="L26" i="20"/>
  <c r="N26" i="20" s="1"/>
  <c r="E26" i="20" s="1"/>
  <c r="M32" i="20"/>
  <c r="M31" i="20"/>
  <c r="L20" i="20"/>
  <c r="N20" i="20" s="1"/>
  <c r="E20" i="20" s="1"/>
  <c r="M49" i="20"/>
  <c r="N49" i="20" s="1"/>
  <c r="E49" i="20" s="1"/>
  <c r="L60" i="20"/>
  <c r="N60" i="20" s="1"/>
  <c r="E60" i="20" s="1"/>
  <c r="M58" i="19"/>
  <c r="N58" i="19" s="1"/>
  <c r="E58" i="19" s="1"/>
  <c r="M28" i="19"/>
  <c r="M44" i="19"/>
  <c r="N44" i="19" s="1"/>
  <c r="E44" i="19" s="1"/>
  <c r="N39" i="19"/>
  <c r="E39" i="19" s="1"/>
  <c r="M39" i="19"/>
  <c r="M24" i="19"/>
  <c r="N24" i="19" s="1"/>
  <c r="E24" i="19" s="1"/>
  <c r="L19" i="19"/>
  <c r="N19" i="19" s="1"/>
  <c r="E19" i="19" s="1"/>
  <c r="L32" i="19"/>
  <c r="M26" i="19"/>
  <c r="M18" i="19"/>
  <c r="N59" i="19"/>
  <c r="E59" i="19" s="1"/>
  <c r="M17" i="19"/>
  <c r="N17" i="19" s="1"/>
  <c r="E17" i="19" s="1"/>
  <c r="M11" i="19"/>
  <c r="N11" i="19" s="1"/>
  <c r="E11" i="19" s="1"/>
  <c r="M47" i="19"/>
  <c r="N47" i="19" s="1"/>
  <c r="E47" i="19" s="1"/>
  <c r="M41" i="19"/>
  <c r="N28" i="19"/>
  <c r="E28" i="19" s="1"/>
  <c r="I7" i="19"/>
  <c r="M35" i="19" s="1"/>
  <c r="N35" i="19" s="1"/>
  <c r="E35" i="19" s="1"/>
  <c r="M48" i="19"/>
  <c r="M19" i="19"/>
  <c r="M57" i="19"/>
  <c r="M50" i="19"/>
  <c r="N27" i="19"/>
  <c r="E27" i="19" s="1"/>
  <c r="L45" i="19"/>
  <c r="L61" i="19"/>
  <c r="L30" i="19"/>
  <c r="L46" i="19"/>
  <c r="L54" i="19"/>
  <c r="L13" i="19"/>
  <c r="L21" i="19"/>
  <c r="L14" i="19"/>
  <c r="L38" i="19"/>
  <c r="L29" i="19"/>
  <c r="L37" i="19"/>
  <c r="L53" i="19"/>
  <c r="L22" i="19"/>
  <c r="L62" i="19"/>
  <c r="L15" i="19"/>
  <c r="M60" i="19"/>
  <c r="L55" i="19"/>
  <c r="L41" i="19"/>
  <c r="L60" i="19"/>
  <c r="M55" i="19"/>
  <c r="L50" i="19"/>
  <c r="L43" i="19"/>
  <c r="M40" i="19"/>
  <c r="N40" i="19" s="1"/>
  <c r="E40" i="19" s="1"/>
  <c r="M36" i="19"/>
  <c r="L31" i="19"/>
  <c r="M27" i="19"/>
  <c r="M59" i="19"/>
  <c r="N57" i="19"/>
  <c r="E57" i="19" s="1"/>
  <c r="M49" i="19"/>
  <c r="N49" i="19" s="1"/>
  <c r="E49" i="19" s="1"/>
  <c r="L48" i="19"/>
  <c r="N48" i="19" s="1"/>
  <c r="E48" i="19" s="1"/>
  <c r="L36" i="19"/>
  <c r="L26" i="19"/>
  <c r="L18" i="19"/>
  <c r="L12" i="19"/>
  <c r="L10" i="19"/>
  <c r="B6" i="18"/>
  <c r="B7" i="18"/>
  <c r="E10" i="18"/>
  <c r="G10" i="18"/>
  <c r="I6" i="18" s="1"/>
  <c r="L13" i="18" s="1"/>
  <c r="H10" i="18"/>
  <c r="I10" i="18"/>
  <c r="J10" i="18" s="1"/>
  <c r="K10" i="18" s="1"/>
  <c r="L10" i="18"/>
  <c r="G11" i="18"/>
  <c r="H11" i="18"/>
  <c r="I11" i="18" s="1"/>
  <c r="J11" i="18" s="1"/>
  <c r="K11" i="18"/>
  <c r="L11" i="18"/>
  <c r="G12" i="18"/>
  <c r="H12" i="18"/>
  <c r="I12" i="18"/>
  <c r="J12" i="18"/>
  <c r="K12" i="18"/>
  <c r="L12" i="18"/>
  <c r="G13" i="18"/>
  <c r="H13" i="18"/>
  <c r="I13" i="18"/>
  <c r="J13" i="18"/>
  <c r="K13" i="18"/>
  <c r="G14" i="18"/>
  <c r="H14" i="18"/>
  <c r="I14" i="18"/>
  <c r="J14" i="18"/>
  <c r="K14" i="18"/>
  <c r="G15" i="18"/>
  <c r="H15" i="18"/>
  <c r="I15" i="18"/>
  <c r="J15" i="18"/>
  <c r="K15" i="18"/>
  <c r="L15" i="18"/>
  <c r="G16" i="18"/>
  <c r="H16" i="18"/>
  <c r="I16" i="18"/>
  <c r="J16" i="18"/>
  <c r="K16" i="18"/>
  <c r="G17" i="18"/>
  <c r="H17" i="18"/>
  <c r="I17" i="18"/>
  <c r="J17" i="18"/>
  <c r="K17" i="18" s="1"/>
  <c r="G18" i="18"/>
  <c r="L18" i="18" s="1"/>
  <c r="H18" i="18"/>
  <c r="I18" i="18"/>
  <c r="J18" i="18" s="1"/>
  <c r="K18" i="18" s="1"/>
  <c r="G19" i="18"/>
  <c r="L19" i="18" s="1"/>
  <c r="H19" i="18"/>
  <c r="I19" i="18" s="1"/>
  <c r="J19" i="18" s="1"/>
  <c r="K19" i="18" s="1"/>
  <c r="G20" i="18"/>
  <c r="L20" i="18" s="1"/>
  <c r="H20" i="18"/>
  <c r="I20" i="18"/>
  <c r="J20" i="18"/>
  <c r="K20" i="18"/>
  <c r="G21" i="18"/>
  <c r="H21" i="18"/>
  <c r="I21" i="18"/>
  <c r="J21" i="18"/>
  <c r="K21" i="18"/>
  <c r="G22" i="18"/>
  <c r="H22" i="18"/>
  <c r="I22" i="18" s="1"/>
  <c r="J22" i="18" s="1"/>
  <c r="K22" i="18" s="1"/>
  <c r="G23" i="18"/>
  <c r="L23" i="18" s="1"/>
  <c r="H23" i="18"/>
  <c r="I23" i="18"/>
  <c r="J23" i="18" s="1"/>
  <c r="K23" i="18" s="1"/>
  <c r="G24" i="18"/>
  <c r="L24" i="18" s="1"/>
  <c r="H24" i="18"/>
  <c r="I24" i="18"/>
  <c r="J24" i="18"/>
  <c r="K24" i="18" s="1"/>
  <c r="G25" i="18"/>
  <c r="H25" i="18"/>
  <c r="I25" i="18"/>
  <c r="J25" i="18"/>
  <c r="K25" i="18" s="1"/>
  <c r="G26" i="18"/>
  <c r="H26" i="18"/>
  <c r="I26" i="18"/>
  <c r="J26" i="18" s="1"/>
  <c r="K26" i="18" s="1"/>
  <c r="L26" i="18"/>
  <c r="G27" i="18"/>
  <c r="H27" i="18"/>
  <c r="I27" i="18" s="1"/>
  <c r="J27" i="18" s="1"/>
  <c r="K27" i="18"/>
  <c r="L27" i="18"/>
  <c r="G28" i="18"/>
  <c r="H28" i="18"/>
  <c r="I28" i="18"/>
  <c r="J28" i="18"/>
  <c r="K28" i="18"/>
  <c r="L28" i="18"/>
  <c r="G29" i="18"/>
  <c r="H29" i="18"/>
  <c r="I29" i="18"/>
  <c r="J29" i="18"/>
  <c r="K29" i="18"/>
  <c r="L29" i="18"/>
  <c r="G30" i="18"/>
  <c r="H30" i="18"/>
  <c r="I30" i="18"/>
  <c r="J30" i="18"/>
  <c r="K30" i="18"/>
  <c r="L30" i="18"/>
  <c r="G31" i="18"/>
  <c r="H31" i="18"/>
  <c r="I31" i="18"/>
  <c r="J31" i="18"/>
  <c r="K31" i="18"/>
  <c r="L31" i="18"/>
  <c r="G32" i="18"/>
  <c r="L32" i="18" s="1"/>
  <c r="H32" i="18"/>
  <c r="I32" i="18"/>
  <c r="J32" i="18"/>
  <c r="K32" i="18"/>
  <c r="G33" i="18"/>
  <c r="L33" i="18" s="1"/>
  <c r="H33" i="18"/>
  <c r="I33" i="18" s="1"/>
  <c r="J33" i="18" s="1"/>
  <c r="K33" i="18" s="1"/>
  <c r="G34" i="18"/>
  <c r="L34" i="18" s="1"/>
  <c r="H34" i="18"/>
  <c r="I34" i="18"/>
  <c r="J34" i="18" s="1"/>
  <c r="K34" i="18" s="1"/>
  <c r="G35" i="18"/>
  <c r="H35" i="18"/>
  <c r="I35" i="18" s="1"/>
  <c r="J35" i="18" s="1"/>
  <c r="K35" i="18"/>
  <c r="L35" i="18"/>
  <c r="G36" i="18"/>
  <c r="L36" i="18" s="1"/>
  <c r="H36" i="18"/>
  <c r="I36" i="18"/>
  <c r="J36" i="18"/>
  <c r="K36" i="18"/>
  <c r="G37" i="18"/>
  <c r="H37" i="18"/>
  <c r="I37" i="18"/>
  <c r="J37" i="18"/>
  <c r="K37" i="18" s="1"/>
  <c r="G38" i="18"/>
  <c r="H38" i="18"/>
  <c r="I38" i="18"/>
  <c r="J38" i="18"/>
  <c r="K38" i="18" s="1"/>
  <c r="G39" i="18"/>
  <c r="L39" i="18" s="1"/>
  <c r="H39" i="18"/>
  <c r="I39" i="18"/>
  <c r="J39" i="18"/>
  <c r="K39" i="18"/>
  <c r="G40" i="18"/>
  <c r="H40" i="18"/>
  <c r="I40" i="18"/>
  <c r="J40" i="18"/>
  <c r="K40" i="18"/>
  <c r="G41" i="18"/>
  <c r="H41" i="18"/>
  <c r="I41" i="18"/>
  <c r="J41" i="18"/>
  <c r="K41" i="18" s="1"/>
  <c r="G42" i="18"/>
  <c r="H42" i="18"/>
  <c r="I42" i="18"/>
  <c r="J42" i="18" s="1"/>
  <c r="K42" i="18" s="1"/>
  <c r="G43" i="18"/>
  <c r="L43" i="18" s="1"/>
  <c r="H43" i="18"/>
  <c r="I43" i="18" s="1"/>
  <c r="J43" i="18" s="1"/>
  <c r="K43" i="18"/>
  <c r="G44" i="18"/>
  <c r="L44" i="18" s="1"/>
  <c r="H44" i="18"/>
  <c r="I44" i="18"/>
  <c r="J44" i="18"/>
  <c r="K44" i="18"/>
  <c r="G45" i="18"/>
  <c r="H45" i="18"/>
  <c r="I45" i="18"/>
  <c r="J45" i="18"/>
  <c r="K45" i="18"/>
  <c r="L45" i="18"/>
  <c r="G46" i="18"/>
  <c r="H46" i="18"/>
  <c r="I46" i="18"/>
  <c r="J46" i="18"/>
  <c r="K46" i="18"/>
  <c r="L46" i="18"/>
  <c r="G47" i="18"/>
  <c r="L47" i="18" s="1"/>
  <c r="H47" i="18"/>
  <c r="I47" i="18" s="1"/>
  <c r="J47" i="18" s="1"/>
  <c r="K47" i="18" s="1"/>
  <c r="G48" i="18"/>
  <c r="L48" i="18" s="1"/>
  <c r="H48" i="18"/>
  <c r="I48" i="18"/>
  <c r="J48" i="18" s="1"/>
  <c r="K48" i="18" s="1"/>
  <c r="G49" i="18"/>
  <c r="L49" i="18" s="1"/>
  <c r="H49" i="18"/>
  <c r="I49" i="18"/>
  <c r="J49" i="18"/>
  <c r="K49" i="18" s="1"/>
  <c r="G50" i="18"/>
  <c r="H50" i="18"/>
  <c r="I50" i="18"/>
  <c r="J50" i="18" s="1"/>
  <c r="K50" i="18" s="1"/>
  <c r="L50" i="18"/>
  <c r="G51" i="18"/>
  <c r="H51" i="18"/>
  <c r="I51" i="18" s="1"/>
  <c r="J51" i="18" s="1"/>
  <c r="K51" i="18"/>
  <c r="L51" i="18"/>
  <c r="G52" i="18"/>
  <c r="H52" i="18"/>
  <c r="I52" i="18"/>
  <c r="J52" i="18"/>
  <c r="K52" i="18"/>
  <c r="L52" i="18"/>
  <c r="G53" i="18"/>
  <c r="H53" i="18"/>
  <c r="I53" i="18"/>
  <c r="J53" i="18"/>
  <c r="K53" i="18"/>
  <c r="L53" i="18"/>
  <c r="G54" i="18"/>
  <c r="H54" i="18"/>
  <c r="I54" i="18"/>
  <c r="J54" i="18"/>
  <c r="K54" i="18"/>
  <c r="L54" i="18"/>
  <c r="G55" i="18"/>
  <c r="H55" i="18"/>
  <c r="I55" i="18"/>
  <c r="J55" i="18"/>
  <c r="K55" i="18"/>
  <c r="L55" i="18"/>
  <c r="G56" i="18"/>
  <c r="H56" i="18"/>
  <c r="I56" i="18"/>
  <c r="J56" i="18"/>
  <c r="K56" i="18"/>
  <c r="G57" i="18"/>
  <c r="L57" i="18" s="1"/>
  <c r="H57" i="18"/>
  <c r="I57" i="18"/>
  <c r="J57" i="18"/>
  <c r="K57" i="18" s="1"/>
  <c r="G58" i="18"/>
  <c r="L58" i="18" s="1"/>
  <c r="H58" i="18"/>
  <c r="I58" i="18" s="1"/>
  <c r="J58" i="18" s="1"/>
  <c r="K58" i="18" s="1"/>
  <c r="G59" i="18"/>
  <c r="L59" i="18" s="1"/>
  <c r="H59" i="18"/>
  <c r="I59" i="18" s="1"/>
  <c r="J59" i="18" s="1"/>
  <c r="K59" i="18"/>
  <c r="G60" i="18"/>
  <c r="L60" i="18" s="1"/>
  <c r="H60" i="18"/>
  <c r="I60" i="18"/>
  <c r="J60" i="18"/>
  <c r="K60" i="18" s="1"/>
  <c r="G61" i="18"/>
  <c r="H61" i="18"/>
  <c r="I61" i="18"/>
  <c r="J61" i="18" s="1"/>
  <c r="K61" i="18" s="1"/>
  <c r="G62" i="18"/>
  <c r="L62" i="18" s="1"/>
  <c r="H62" i="18"/>
  <c r="I62" i="18"/>
  <c r="J62" i="18" s="1"/>
  <c r="K62" i="18" s="1"/>
  <c r="N14" i="20" l="1"/>
  <c r="E14" i="20" s="1"/>
  <c r="N13" i="20"/>
  <c r="E13" i="20" s="1"/>
  <c r="N40" i="20"/>
  <c r="E40" i="20" s="1"/>
  <c r="N28" i="20"/>
  <c r="E28" i="20" s="1"/>
  <c r="N54" i="20"/>
  <c r="E54" i="20" s="1"/>
  <c r="N11" i="20"/>
  <c r="E11" i="20" s="1"/>
  <c r="N38" i="20"/>
  <c r="E38" i="20" s="1"/>
  <c r="N27" i="20"/>
  <c r="E27" i="20" s="1"/>
  <c r="N62" i="20"/>
  <c r="E62" i="20" s="1"/>
  <c r="N37" i="20"/>
  <c r="E37" i="20" s="1"/>
  <c r="N52" i="20"/>
  <c r="E52" i="20" s="1"/>
  <c r="N33" i="20"/>
  <c r="E33" i="20" s="1"/>
  <c r="N58" i="20"/>
  <c r="E58" i="20" s="1"/>
  <c r="N17" i="20"/>
  <c r="E17" i="20" s="1"/>
  <c r="N16" i="20"/>
  <c r="E16" i="20" s="1"/>
  <c r="N61" i="20"/>
  <c r="E61" i="20" s="1"/>
  <c r="N22" i="20"/>
  <c r="E22" i="20" s="1"/>
  <c r="N36" i="20"/>
  <c r="E36" i="20" s="1"/>
  <c r="N57" i="20"/>
  <c r="E57" i="20" s="1"/>
  <c r="N51" i="20"/>
  <c r="E51" i="20" s="1"/>
  <c r="N39" i="20"/>
  <c r="E39" i="20" s="1"/>
  <c r="N21" i="20"/>
  <c r="E21" i="20" s="1"/>
  <c r="N18" i="19"/>
  <c r="E18" i="19" s="1"/>
  <c r="N50" i="19"/>
  <c r="E50" i="19" s="1"/>
  <c r="M33" i="19"/>
  <c r="N33" i="19" s="1"/>
  <c r="E33" i="19" s="1"/>
  <c r="M31" i="19"/>
  <c r="M12" i="19"/>
  <c r="N60" i="19"/>
  <c r="E60" i="19" s="1"/>
  <c r="N30" i="19"/>
  <c r="E30" i="19" s="1"/>
  <c r="M15" i="19"/>
  <c r="N15" i="19" s="1"/>
  <c r="E15" i="19" s="1"/>
  <c r="M25" i="19"/>
  <c r="N25" i="19" s="1"/>
  <c r="E25" i="19" s="1"/>
  <c r="M34" i="19"/>
  <c r="N34" i="19" s="1"/>
  <c r="E34" i="19" s="1"/>
  <c r="N36" i="19"/>
  <c r="E36" i="19" s="1"/>
  <c r="M21" i="19"/>
  <c r="N41" i="19"/>
  <c r="E41" i="19" s="1"/>
  <c r="N29" i="19"/>
  <c r="E29" i="19" s="1"/>
  <c r="N61" i="19"/>
  <c r="E61" i="19" s="1"/>
  <c r="M10" i="19"/>
  <c r="N10" i="19" s="1"/>
  <c r="M20" i="19"/>
  <c r="N20" i="19" s="1"/>
  <c r="E20" i="19" s="1"/>
  <c r="M13" i="19"/>
  <c r="N13" i="19" s="1"/>
  <c r="E13" i="19" s="1"/>
  <c r="M51" i="19"/>
  <c r="N51" i="19" s="1"/>
  <c r="E51" i="19" s="1"/>
  <c r="N21" i="19"/>
  <c r="E21" i="19" s="1"/>
  <c r="N12" i="19"/>
  <c r="E12" i="19" s="1"/>
  <c r="N54" i="19"/>
  <c r="E54" i="19" s="1"/>
  <c r="N26" i="19"/>
  <c r="E26" i="19" s="1"/>
  <c r="M29" i="19"/>
  <c r="M61" i="19"/>
  <c r="M37" i="19"/>
  <c r="N37" i="19" s="1"/>
  <c r="E37" i="19" s="1"/>
  <c r="M45" i="19"/>
  <c r="N45" i="19" s="1"/>
  <c r="E45" i="19" s="1"/>
  <c r="M53" i="19"/>
  <c r="N53" i="19" s="1"/>
  <c r="E53" i="19" s="1"/>
  <c r="M22" i="19"/>
  <c r="N22" i="19" s="1"/>
  <c r="E22" i="19" s="1"/>
  <c r="M14" i="19"/>
  <c r="N14" i="19" s="1"/>
  <c r="E14" i="19" s="1"/>
  <c r="M46" i="19"/>
  <c r="N46" i="19" s="1"/>
  <c r="E46" i="19" s="1"/>
  <c r="M30" i="19"/>
  <c r="M54" i="19"/>
  <c r="M38" i="19"/>
  <c r="N38" i="19" s="1"/>
  <c r="E38" i="19" s="1"/>
  <c r="M62" i="19"/>
  <c r="N62" i="19" s="1"/>
  <c r="E62" i="19" s="1"/>
  <c r="M43" i="19"/>
  <c r="N43" i="19" s="1"/>
  <c r="E43" i="19" s="1"/>
  <c r="M42" i="19"/>
  <c r="N42" i="19" s="1"/>
  <c r="E42" i="19" s="1"/>
  <c r="N31" i="19"/>
  <c r="E31" i="19" s="1"/>
  <c r="N55" i="19"/>
  <c r="E55" i="19" s="1"/>
  <c r="M23" i="19"/>
  <c r="N23" i="19" s="1"/>
  <c r="E23" i="19" s="1"/>
  <c r="M32" i="19"/>
  <c r="N32" i="19" s="1"/>
  <c r="E32" i="19" s="1"/>
  <c r="M52" i="19"/>
  <c r="N52" i="19" s="1"/>
  <c r="E52" i="19" s="1"/>
  <c r="M16" i="19"/>
  <c r="N16" i="19" s="1"/>
  <c r="E16" i="19" s="1"/>
  <c r="M56" i="19"/>
  <c r="N56" i="19" s="1"/>
  <c r="E56" i="19" s="1"/>
  <c r="M12" i="18"/>
  <c r="M62" i="18"/>
  <c r="N62" i="18" s="1"/>
  <c r="E62" i="18" s="1"/>
  <c r="M49" i="18"/>
  <c r="N49" i="18" s="1"/>
  <c r="E49" i="18" s="1"/>
  <c r="M23" i="18"/>
  <c r="N23" i="18" s="1"/>
  <c r="E23" i="18" s="1"/>
  <c r="M59" i="18"/>
  <c r="N59" i="18" s="1"/>
  <c r="E59" i="18" s="1"/>
  <c r="M37" i="18"/>
  <c r="M35" i="18"/>
  <c r="N35" i="18" s="1"/>
  <c r="E35" i="18" s="1"/>
  <c r="M22" i="18"/>
  <c r="M24" i="18"/>
  <c r="N24" i="18" s="1"/>
  <c r="E24" i="18" s="1"/>
  <c r="M60" i="18"/>
  <c r="N60" i="18" s="1"/>
  <c r="E60" i="18" s="1"/>
  <c r="N12" i="18"/>
  <c r="E12" i="18" s="1"/>
  <c r="M39" i="18"/>
  <c r="N39" i="18" s="1"/>
  <c r="E39" i="18" s="1"/>
  <c r="L42" i="18"/>
  <c r="M32" i="18"/>
  <c r="N32" i="18" s="1"/>
  <c r="E32" i="18" s="1"/>
  <c r="L25" i="18"/>
  <c r="L22" i="18"/>
  <c r="N22" i="18" s="1"/>
  <c r="E22" i="18" s="1"/>
  <c r="L21" i="18"/>
  <c r="L38" i="18"/>
  <c r="L16" i="18"/>
  <c r="M40" i="18"/>
  <c r="M55" i="18"/>
  <c r="N55" i="18" s="1"/>
  <c r="E55" i="18" s="1"/>
  <c r="M56" i="18"/>
  <c r="L61" i="18"/>
  <c r="L40" i="18"/>
  <c r="I7" i="18"/>
  <c r="L41" i="18"/>
  <c r="L37" i="18"/>
  <c r="L56" i="18"/>
  <c r="L17" i="18"/>
  <c r="L14" i="18"/>
  <c r="B6" i="17"/>
  <c r="I6" i="17"/>
  <c r="B7" i="17"/>
  <c r="E10" i="17"/>
  <c r="G10" i="17"/>
  <c r="L10" i="17" s="1"/>
  <c r="H10" i="17"/>
  <c r="I10" i="17"/>
  <c r="J10" i="17"/>
  <c r="K10" i="17" s="1"/>
  <c r="G11" i="17"/>
  <c r="L11" i="17" s="1"/>
  <c r="H11" i="17"/>
  <c r="I11" i="17"/>
  <c r="J11" i="17"/>
  <c r="K11" i="17" s="1"/>
  <c r="G12" i="17"/>
  <c r="L12" i="17" s="1"/>
  <c r="H12" i="17"/>
  <c r="I12" i="17" s="1"/>
  <c r="J12" i="17" s="1"/>
  <c r="K12" i="17" s="1"/>
  <c r="G13" i="17"/>
  <c r="L13" i="17" s="1"/>
  <c r="H13" i="17"/>
  <c r="I13" i="17" s="1"/>
  <c r="J13" i="17" s="1"/>
  <c r="K13" i="17" s="1"/>
  <c r="G14" i="17"/>
  <c r="H14" i="17"/>
  <c r="I14" i="17" s="1"/>
  <c r="J14" i="17" s="1"/>
  <c r="K14" i="17" s="1"/>
  <c r="L14" i="17"/>
  <c r="G15" i="17"/>
  <c r="H15" i="17"/>
  <c r="I15" i="17"/>
  <c r="J15" i="17"/>
  <c r="K15" i="17"/>
  <c r="L15" i="17"/>
  <c r="G16" i="17"/>
  <c r="H16" i="17"/>
  <c r="I16" i="17"/>
  <c r="J16" i="17"/>
  <c r="K16" i="17"/>
  <c r="L16" i="17"/>
  <c r="G17" i="17"/>
  <c r="H17" i="17"/>
  <c r="I17" i="17"/>
  <c r="J17" i="17" s="1"/>
  <c r="K17" i="17" s="1"/>
  <c r="L17" i="17"/>
  <c r="G18" i="17"/>
  <c r="L18" i="17" s="1"/>
  <c r="H18" i="17"/>
  <c r="I18" i="17"/>
  <c r="J18" i="17"/>
  <c r="K18" i="17"/>
  <c r="G19" i="17"/>
  <c r="H19" i="17"/>
  <c r="I19" i="17"/>
  <c r="J19" i="17"/>
  <c r="K19" i="17" s="1"/>
  <c r="G20" i="17"/>
  <c r="L20" i="17" s="1"/>
  <c r="H20" i="17"/>
  <c r="I20" i="17"/>
  <c r="J20" i="17" s="1"/>
  <c r="K20" i="17" s="1"/>
  <c r="G21" i="17"/>
  <c r="L21" i="17" s="1"/>
  <c r="H21" i="17"/>
  <c r="I21" i="17" s="1"/>
  <c r="J21" i="17" s="1"/>
  <c r="K21" i="17" s="1"/>
  <c r="G22" i="17"/>
  <c r="L22" i="17" s="1"/>
  <c r="H22" i="17"/>
  <c r="I22" i="17" s="1"/>
  <c r="J22" i="17" s="1"/>
  <c r="K22" i="17" s="1"/>
  <c r="G23" i="17"/>
  <c r="H23" i="17"/>
  <c r="I23" i="17"/>
  <c r="J23" i="17"/>
  <c r="K23" i="17"/>
  <c r="L23" i="17"/>
  <c r="G24" i="17"/>
  <c r="H24" i="17"/>
  <c r="I24" i="17"/>
  <c r="J24" i="17"/>
  <c r="K24" i="17"/>
  <c r="L24" i="17"/>
  <c r="G25" i="17"/>
  <c r="H25" i="17"/>
  <c r="I25" i="17"/>
  <c r="J25" i="17"/>
  <c r="K25" i="17" s="1"/>
  <c r="L25" i="17"/>
  <c r="G26" i="17"/>
  <c r="L26" i="17" s="1"/>
  <c r="H26" i="17"/>
  <c r="I26" i="17"/>
  <c r="J26" i="17"/>
  <c r="K26" i="17"/>
  <c r="G27" i="17"/>
  <c r="L27" i="17" s="1"/>
  <c r="H27" i="17"/>
  <c r="I27" i="17"/>
  <c r="J27" i="17"/>
  <c r="K27" i="17" s="1"/>
  <c r="G28" i="17"/>
  <c r="L28" i="17" s="1"/>
  <c r="H28" i="17"/>
  <c r="I28" i="17"/>
  <c r="J28" i="17" s="1"/>
  <c r="K28" i="17" s="1"/>
  <c r="G29" i="17"/>
  <c r="L29" i="17" s="1"/>
  <c r="H29" i="17"/>
  <c r="I29" i="17" s="1"/>
  <c r="J29" i="17" s="1"/>
  <c r="K29" i="17" s="1"/>
  <c r="G30" i="17"/>
  <c r="L30" i="17" s="1"/>
  <c r="H30" i="17"/>
  <c r="I30" i="17" s="1"/>
  <c r="J30" i="17" s="1"/>
  <c r="K30" i="17" s="1"/>
  <c r="G31" i="17"/>
  <c r="H31" i="17"/>
  <c r="I31" i="17"/>
  <c r="J31" i="17"/>
  <c r="K31" i="17"/>
  <c r="L31" i="17"/>
  <c r="G32" i="17"/>
  <c r="H32" i="17"/>
  <c r="I32" i="17"/>
  <c r="J32" i="17"/>
  <c r="K32" i="17" s="1"/>
  <c r="L32" i="17"/>
  <c r="G33" i="17"/>
  <c r="H33" i="17"/>
  <c r="I33" i="17"/>
  <c r="J33" i="17"/>
  <c r="K33" i="17"/>
  <c r="L33" i="17"/>
  <c r="G34" i="17"/>
  <c r="L34" i="17" s="1"/>
  <c r="H34" i="17"/>
  <c r="I34" i="17"/>
  <c r="J34" i="17"/>
  <c r="K34" i="17"/>
  <c r="G35" i="17"/>
  <c r="L35" i="17" s="1"/>
  <c r="H35" i="17"/>
  <c r="I35" i="17" s="1"/>
  <c r="J35" i="17" s="1"/>
  <c r="K35" i="17" s="1"/>
  <c r="G36" i="17"/>
  <c r="L36" i="17" s="1"/>
  <c r="H36" i="17"/>
  <c r="I36" i="17"/>
  <c r="J36" i="17" s="1"/>
  <c r="K36" i="17" s="1"/>
  <c r="G37" i="17"/>
  <c r="L37" i="17" s="1"/>
  <c r="H37" i="17"/>
  <c r="I37" i="17" s="1"/>
  <c r="J37" i="17" s="1"/>
  <c r="K37" i="17" s="1"/>
  <c r="G38" i="17"/>
  <c r="H38" i="17"/>
  <c r="I38" i="17" s="1"/>
  <c r="J38" i="17" s="1"/>
  <c r="K38" i="17" s="1"/>
  <c r="L38" i="17"/>
  <c r="G39" i="17"/>
  <c r="H39" i="17"/>
  <c r="I39" i="17"/>
  <c r="J39" i="17"/>
  <c r="K39" i="17"/>
  <c r="L39" i="17"/>
  <c r="G40" i="17"/>
  <c r="H40" i="17"/>
  <c r="I40" i="17"/>
  <c r="J40" i="17"/>
  <c r="K40" i="17"/>
  <c r="L40" i="17"/>
  <c r="G41" i="17"/>
  <c r="H41" i="17"/>
  <c r="I41" i="17"/>
  <c r="J41" i="17"/>
  <c r="K41" i="17"/>
  <c r="L41" i="17"/>
  <c r="G42" i="17"/>
  <c r="L42" i="17" s="1"/>
  <c r="H42" i="17"/>
  <c r="I42" i="17"/>
  <c r="J42" i="17"/>
  <c r="K42" i="17"/>
  <c r="G43" i="17"/>
  <c r="L43" i="17" s="1"/>
  <c r="H43" i="17"/>
  <c r="I43" i="17"/>
  <c r="J43" i="17" s="1"/>
  <c r="K43" i="17" s="1"/>
  <c r="G44" i="17"/>
  <c r="L44" i="17" s="1"/>
  <c r="H44" i="17"/>
  <c r="I44" i="17"/>
  <c r="J44" i="17" s="1"/>
  <c r="K44" i="17" s="1"/>
  <c r="G45" i="17"/>
  <c r="L45" i="17" s="1"/>
  <c r="H45" i="17"/>
  <c r="I45" i="17" s="1"/>
  <c r="J45" i="17" s="1"/>
  <c r="K45" i="17" s="1"/>
  <c r="G46" i="17"/>
  <c r="H46" i="17"/>
  <c r="I46" i="17" s="1"/>
  <c r="J46" i="17" s="1"/>
  <c r="K46" i="17" s="1"/>
  <c r="L46" i="17"/>
  <c r="G47" i="17"/>
  <c r="H47" i="17"/>
  <c r="I47" i="17"/>
  <c r="J47" i="17"/>
  <c r="K47" i="17"/>
  <c r="L47" i="17"/>
  <c r="G48" i="17"/>
  <c r="H48" i="17"/>
  <c r="I48" i="17"/>
  <c r="J48" i="17"/>
  <c r="K48" i="17"/>
  <c r="L48" i="17"/>
  <c r="G49" i="17"/>
  <c r="H49" i="17"/>
  <c r="I49" i="17"/>
  <c r="J49" i="17"/>
  <c r="K49" i="17"/>
  <c r="L49" i="17"/>
  <c r="G50" i="17"/>
  <c r="L50" i="17" s="1"/>
  <c r="H50" i="17"/>
  <c r="I50" i="17"/>
  <c r="J50" i="17"/>
  <c r="K50" i="17"/>
  <c r="G51" i="17"/>
  <c r="L51" i="17" s="1"/>
  <c r="H51" i="17"/>
  <c r="I51" i="17"/>
  <c r="J51" i="17"/>
  <c r="K51" i="17" s="1"/>
  <c r="G52" i="17"/>
  <c r="L52" i="17" s="1"/>
  <c r="H52" i="17"/>
  <c r="I52" i="17"/>
  <c r="J52" i="17" s="1"/>
  <c r="K52" i="17" s="1"/>
  <c r="G53" i="17"/>
  <c r="L53" i="17" s="1"/>
  <c r="H53" i="17"/>
  <c r="I53" i="17" s="1"/>
  <c r="J53" i="17" s="1"/>
  <c r="K53" i="17" s="1"/>
  <c r="G54" i="17"/>
  <c r="H54" i="17"/>
  <c r="I54" i="17" s="1"/>
  <c r="J54" i="17" s="1"/>
  <c r="K54" i="17"/>
  <c r="L54" i="17"/>
  <c r="G55" i="17"/>
  <c r="H55" i="17"/>
  <c r="I55" i="17"/>
  <c r="J55" i="17"/>
  <c r="K55" i="17"/>
  <c r="L55" i="17"/>
  <c r="G56" i="17"/>
  <c r="H56" i="17"/>
  <c r="I56" i="17"/>
  <c r="J56" i="17"/>
  <c r="K56" i="17"/>
  <c r="L56" i="17"/>
  <c r="G57" i="17"/>
  <c r="H57" i="17"/>
  <c r="I57" i="17"/>
  <c r="J57" i="17"/>
  <c r="K57" i="17"/>
  <c r="L57" i="17"/>
  <c r="G58" i="17"/>
  <c r="L58" i="17" s="1"/>
  <c r="H58" i="17"/>
  <c r="I58" i="17"/>
  <c r="J58" i="17"/>
  <c r="K58" i="17"/>
  <c r="G59" i="17"/>
  <c r="L59" i="17" s="1"/>
  <c r="H59" i="17"/>
  <c r="I59" i="17"/>
  <c r="J59" i="17" s="1"/>
  <c r="K59" i="17" s="1"/>
  <c r="G60" i="17"/>
  <c r="L60" i="17" s="1"/>
  <c r="H60" i="17"/>
  <c r="I60" i="17"/>
  <c r="J60" i="17" s="1"/>
  <c r="K60" i="17" s="1"/>
  <c r="G61" i="17"/>
  <c r="H61" i="17"/>
  <c r="I61" i="17" s="1"/>
  <c r="J61" i="17" s="1"/>
  <c r="K61" i="17" s="1"/>
  <c r="L61" i="17"/>
  <c r="G62" i="17"/>
  <c r="L62" i="17" s="1"/>
  <c r="H62" i="17"/>
  <c r="I62" i="17" s="1"/>
  <c r="J62" i="17" s="1"/>
  <c r="K62" i="17"/>
  <c r="N56" i="18" l="1"/>
  <c r="E56" i="18" s="1"/>
  <c r="N37" i="18"/>
  <c r="E37" i="18" s="1"/>
  <c r="N42" i="18"/>
  <c r="E42" i="18" s="1"/>
  <c r="M57" i="18"/>
  <c r="N57" i="18" s="1"/>
  <c r="E57" i="18" s="1"/>
  <c r="M27" i="18"/>
  <c r="N27" i="18" s="1"/>
  <c r="E27" i="18" s="1"/>
  <c r="M46" i="18"/>
  <c r="N46" i="18" s="1"/>
  <c r="E46" i="18" s="1"/>
  <c r="M26" i="18"/>
  <c r="N26" i="18" s="1"/>
  <c r="E26" i="18" s="1"/>
  <c r="M28" i="18"/>
  <c r="N28" i="18" s="1"/>
  <c r="E28" i="18" s="1"/>
  <c r="M51" i="18"/>
  <c r="N51" i="18" s="1"/>
  <c r="E51" i="18" s="1"/>
  <c r="M11" i="18"/>
  <c r="N11" i="18" s="1"/>
  <c r="E11" i="18" s="1"/>
  <c r="M25" i="18"/>
  <c r="N25" i="18" s="1"/>
  <c r="E25" i="18" s="1"/>
  <c r="M30" i="18"/>
  <c r="N30" i="18" s="1"/>
  <c r="E30" i="18" s="1"/>
  <c r="M18" i="18"/>
  <c r="N18" i="18" s="1"/>
  <c r="E18" i="18" s="1"/>
  <c r="M20" i="18"/>
  <c r="N20" i="18" s="1"/>
  <c r="E20" i="18" s="1"/>
  <c r="M43" i="18"/>
  <c r="N43" i="18" s="1"/>
  <c r="E43" i="18" s="1"/>
  <c r="M17" i="18"/>
  <c r="N17" i="18" s="1"/>
  <c r="E17" i="18" s="1"/>
  <c r="M21" i="18"/>
  <c r="M42" i="18"/>
  <c r="M44" i="18"/>
  <c r="N44" i="18" s="1"/>
  <c r="E44" i="18" s="1"/>
  <c r="M41" i="18"/>
  <c r="N41" i="18" s="1"/>
  <c r="E41" i="18" s="1"/>
  <c r="M45" i="18"/>
  <c r="N45" i="18" s="1"/>
  <c r="E45" i="18" s="1"/>
  <c r="M29" i="18"/>
  <c r="N29" i="18" s="1"/>
  <c r="E29" i="18" s="1"/>
  <c r="M50" i="18"/>
  <c r="N50" i="18" s="1"/>
  <c r="E50" i="18" s="1"/>
  <c r="M52" i="18"/>
  <c r="N52" i="18" s="1"/>
  <c r="E52" i="18" s="1"/>
  <c r="M31" i="18"/>
  <c r="N31" i="18" s="1"/>
  <c r="E31" i="18" s="1"/>
  <c r="M36" i="18"/>
  <c r="N36" i="18" s="1"/>
  <c r="E36" i="18" s="1"/>
  <c r="M53" i="18"/>
  <c r="N53" i="18" s="1"/>
  <c r="E53" i="18" s="1"/>
  <c r="M48" i="18"/>
  <c r="N48" i="18" s="1"/>
  <c r="E48" i="18" s="1"/>
  <c r="N40" i="18"/>
  <c r="E40" i="18" s="1"/>
  <c r="M16" i="18"/>
  <c r="N16" i="18" s="1"/>
  <c r="E16" i="18" s="1"/>
  <c r="M38" i="18"/>
  <c r="N38" i="18" s="1"/>
  <c r="E38" i="18" s="1"/>
  <c r="M58" i="18"/>
  <c r="N58" i="18" s="1"/>
  <c r="E58" i="18" s="1"/>
  <c r="M61" i="18"/>
  <c r="N61" i="18" s="1"/>
  <c r="E61" i="18" s="1"/>
  <c r="M10" i="18"/>
  <c r="N10" i="18" s="1"/>
  <c r="M19" i="18"/>
  <c r="N19" i="18" s="1"/>
  <c r="E19" i="18" s="1"/>
  <c r="M34" i="18"/>
  <c r="N34" i="18" s="1"/>
  <c r="E34" i="18" s="1"/>
  <c r="M33" i="18"/>
  <c r="N33" i="18" s="1"/>
  <c r="E33" i="18" s="1"/>
  <c r="M13" i="18"/>
  <c r="N13" i="18" s="1"/>
  <c r="E13" i="18" s="1"/>
  <c r="M47" i="18"/>
  <c r="N47" i="18" s="1"/>
  <c r="E47" i="18" s="1"/>
  <c r="N14" i="18"/>
  <c r="E14" i="18" s="1"/>
  <c r="N21" i="18"/>
  <c r="E21" i="18" s="1"/>
  <c r="M15" i="18"/>
  <c r="N15" i="18" s="1"/>
  <c r="E15" i="18" s="1"/>
  <c r="M14" i="18"/>
  <c r="M54" i="18"/>
  <c r="N54" i="18" s="1"/>
  <c r="E54" i="18" s="1"/>
  <c r="I7" i="17"/>
  <c r="M10" i="17"/>
  <c r="M55" i="17"/>
  <c r="N55" i="17" s="1"/>
  <c r="E55" i="17" s="1"/>
  <c r="M40" i="17"/>
  <c r="N40" i="17" s="1"/>
  <c r="E40" i="17" s="1"/>
  <c r="M53" i="17"/>
  <c r="N53" i="17" s="1"/>
  <c r="E53" i="17" s="1"/>
  <c r="M43" i="17"/>
  <c r="N43" i="17" s="1"/>
  <c r="E43" i="17" s="1"/>
  <c r="M12" i="17"/>
  <c r="M56" i="17"/>
  <c r="N20" i="17"/>
  <c r="E20" i="17" s="1"/>
  <c r="N12" i="17"/>
  <c r="E12" i="17" s="1"/>
  <c r="M59" i="17"/>
  <c r="N59" i="17" s="1"/>
  <c r="E59" i="17" s="1"/>
  <c r="N47" i="17"/>
  <c r="E47" i="17" s="1"/>
  <c r="M35" i="17"/>
  <c r="M30" i="17"/>
  <c r="M47" i="17"/>
  <c r="M38" i="17"/>
  <c r="N38" i="17" s="1"/>
  <c r="E38" i="17" s="1"/>
  <c r="N30" i="17"/>
  <c r="E30" i="17" s="1"/>
  <c r="M25" i="17"/>
  <c r="N25" i="17" s="1"/>
  <c r="E25" i="17" s="1"/>
  <c r="M17" i="17"/>
  <c r="M48" i="17"/>
  <c r="M39" i="17"/>
  <c r="N39" i="17" s="1"/>
  <c r="E39" i="17" s="1"/>
  <c r="N56" i="17"/>
  <c r="E56" i="17" s="1"/>
  <c r="M33" i="17"/>
  <c r="N33" i="17" s="1"/>
  <c r="E33" i="17" s="1"/>
  <c r="M20" i="17"/>
  <c r="M41" i="17"/>
  <c r="N41" i="17" s="1"/>
  <c r="E41" i="17" s="1"/>
  <c r="N35" i="17"/>
  <c r="E35" i="17" s="1"/>
  <c r="M26" i="17"/>
  <c r="M57" i="17"/>
  <c r="N57" i="17" s="1"/>
  <c r="E57" i="17" s="1"/>
  <c r="M36" i="17"/>
  <c r="N36" i="17" s="1"/>
  <c r="E36" i="17" s="1"/>
  <c r="M44" i="17"/>
  <c r="N44" i="17" s="1"/>
  <c r="E44" i="17" s="1"/>
  <c r="N10" i="17"/>
  <c r="M58" i="17"/>
  <c r="M50" i="17"/>
  <c r="N50" i="17" s="1"/>
  <c r="E50" i="17" s="1"/>
  <c r="N26" i="17"/>
  <c r="E26" i="17" s="1"/>
  <c r="N17" i="17"/>
  <c r="E17" i="17" s="1"/>
  <c r="N58" i="17"/>
  <c r="E58" i="17" s="1"/>
  <c r="M51" i="17"/>
  <c r="N48" i="17"/>
  <c r="E48" i="17" s="1"/>
  <c r="N27" i="17"/>
  <c r="E27" i="17" s="1"/>
  <c r="M28" i="17"/>
  <c r="N28" i="17" s="1"/>
  <c r="E28" i="17" s="1"/>
  <c r="M34" i="17"/>
  <c r="N34" i="17" s="1"/>
  <c r="E34" i="17" s="1"/>
  <c r="N51" i="17"/>
  <c r="E51" i="17" s="1"/>
  <c r="M42" i="17"/>
  <c r="M52" i="17"/>
  <c r="N52" i="17" s="1"/>
  <c r="E52" i="17" s="1"/>
  <c r="M19" i="17"/>
  <c r="M27" i="17"/>
  <c r="N42" i="17"/>
  <c r="E42" i="17" s="1"/>
  <c r="L19" i="17"/>
  <c r="N19" i="17" s="1"/>
  <c r="E19" i="17" s="1"/>
  <c r="B6" i="16"/>
  <c r="B7" i="16"/>
  <c r="E10" i="16"/>
  <c r="G10" i="16"/>
  <c r="H10" i="16"/>
  <c r="I10" i="16"/>
  <c r="J10" i="16" s="1"/>
  <c r="K10" i="16" s="1"/>
  <c r="I7" i="16" s="1"/>
  <c r="G11" i="16"/>
  <c r="H11" i="16"/>
  <c r="I11" i="16" s="1"/>
  <c r="J11" i="16" s="1"/>
  <c r="K11" i="16" s="1"/>
  <c r="G12" i="16"/>
  <c r="H12" i="16"/>
  <c r="I12" i="16"/>
  <c r="J12" i="16"/>
  <c r="K12" i="16"/>
  <c r="G13" i="16"/>
  <c r="H13" i="16"/>
  <c r="I13" i="16"/>
  <c r="J13" i="16"/>
  <c r="K13" i="16"/>
  <c r="G14" i="16"/>
  <c r="H14" i="16"/>
  <c r="I14" i="16"/>
  <c r="J14" i="16"/>
  <c r="K14" i="16"/>
  <c r="G15" i="16"/>
  <c r="H15" i="16"/>
  <c r="I15" i="16"/>
  <c r="J15" i="16"/>
  <c r="K15" i="16"/>
  <c r="G16" i="16"/>
  <c r="H16" i="16"/>
  <c r="I16" i="16" s="1"/>
  <c r="J16" i="16" s="1"/>
  <c r="K16" i="16" s="1"/>
  <c r="M16" i="16" s="1"/>
  <c r="G17" i="16"/>
  <c r="H17" i="16"/>
  <c r="I17" i="16"/>
  <c r="J17" i="16"/>
  <c r="K17" i="16" s="1"/>
  <c r="G18" i="16"/>
  <c r="H18" i="16"/>
  <c r="I18" i="16"/>
  <c r="J18" i="16" s="1"/>
  <c r="K18" i="16" s="1"/>
  <c r="G19" i="16"/>
  <c r="H19" i="16"/>
  <c r="I19" i="16" s="1"/>
  <c r="J19" i="16" s="1"/>
  <c r="K19" i="16"/>
  <c r="G20" i="16"/>
  <c r="H20" i="16"/>
  <c r="I20" i="16"/>
  <c r="J20" i="16"/>
  <c r="K20" i="16"/>
  <c r="G21" i="16"/>
  <c r="H21" i="16"/>
  <c r="I21" i="16"/>
  <c r="J21" i="16"/>
  <c r="K21" i="16"/>
  <c r="G22" i="16"/>
  <c r="H22" i="16"/>
  <c r="I22" i="16"/>
  <c r="J22" i="16"/>
  <c r="K22" i="16"/>
  <c r="M22" i="16" s="1"/>
  <c r="G23" i="16"/>
  <c r="H23" i="16"/>
  <c r="I23" i="16"/>
  <c r="J23" i="16"/>
  <c r="K23" i="16"/>
  <c r="G24" i="16"/>
  <c r="H24" i="16"/>
  <c r="I24" i="16"/>
  <c r="J24" i="16"/>
  <c r="K24" i="16"/>
  <c r="G25" i="16"/>
  <c r="H25" i="16"/>
  <c r="I25" i="16"/>
  <c r="J25" i="16"/>
  <c r="K25" i="16" s="1"/>
  <c r="G26" i="16"/>
  <c r="H26" i="16"/>
  <c r="I26" i="16" s="1"/>
  <c r="J26" i="16" s="1"/>
  <c r="K26" i="16" s="1"/>
  <c r="M26" i="16" s="1"/>
  <c r="G27" i="16"/>
  <c r="H27" i="16"/>
  <c r="I27" i="16" s="1"/>
  <c r="J27" i="16" s="1"/>
  <c r="K27" i="16"/>
  <c r="G28" i="16"/>
  <c r="H28" i="16"/>
  <c r="I28" i="16"/>
  <c r="J28" i="16"/>
  <c r="K28" i="16" s="1"/>
  <c r="M28" i="16" s="1"/>
  <c r="G29" i="16"/>
  <c r="H29" i="16"/>
  <c r="I29" i="16"/>
  <c r="J29" i="16" s="1"/>
  <c r="K29" i="16" s="1"/>
  <c r="G30" i="16"/>
  <c r="H30" i="16"/>
  <c r="I30" i="16"/>
  <c r="J30" i="16" s="1"/>
  <c r="K30" i="16" s="1"/>
  <c r="G31" i="16"/>
  <c r="H31" i="16"/>
  <c r="I31" i="16"/>
  <c r="J31" i="16"/>
  <c r="K31" i="16" s="1"/>
  <c r="M31" i="16" s="1"/>
  <c r="G32" i="16"/>
  <c r="H32" i="16"/>
  <c r="I32" i="16"/>
  <c r="J32" i="16"/>
  <c r="K32" i="16"/>
  <c r="G33" i="16"/>
  <c r="H33" i="16"/>
  <c r="I33" i="16"/>
  <c r="J33" i="16"/>
  <c r="K33" i="16" s="1"/>
  <c r="G34" i="16"/>
  <c r="H34" i="16"/>
  <c r="I34" i="16"/>
  <c r="J34" i="16" s="1"/>
  <c r="K34" i="16" s="1"/>
  <c r="G35" i="16"/>
  <c r="H35" i="16"/>
  <c r="I35" i="16" s="1"/>
  <c r="J35" i="16" s="1"/>
  <c r="K35" i="16"/>
  <c r="G36" i="16"/>
  <c r="H36" i="16"/>
  <c r="I36" i="16"/>
  <c r="J36" i="16"/>
  <c r="K36" i="16"/>
  <c r="G37" i="16"/>
  <c r="H37" i="16"/>
  <c r="I37" i="16"/>
  <c r="J37" i="16"/>
  <c r="K37" i="16"/>
  <c r="G38" i="16"/>
  <c r="H38" i="16"/>
  <c r="I38" i="16"/>
  <c r="J38" i="16"/>
  <c r="K38" i="16"/>
  <c r="G39" i="16"/>
  <c r="H39" i="16"/>
  <c r="I39" i="16"/>
  <c r="J39" i="16"/>
  <c r="K39" i="16"/>
  <c r="G40" i="16"/>
  <c r="H40" i="16"/>
  <c r="I40" i="16" s="1"/>
  <c r="J40" i="16" s="1"/>
  <c r="K40" i="16" s="1"/>
  <c r="G41" i="16"/>
  <c r="H41" i="16"/>
  <c r="I41" i="16"/>
  <c r="J41" i="16" s="1"/>
  <c r="K41" i="16" s="1"/>
  <c r="M41" i="16" s="1"/>
  <c r="G42" i="16"/>
  <c r="H42" i="16"/>
  <c r="I42" i="16"/>
  <c r="J42" i="16" s="1"/>
  <c r="K42" i="16" s="1"/>
  <c r="G43" i="16"/>
  <c r="H43" i="16"/>
  <c r="I43" i="16" s="1"/>
  <c r="J43" i="16" s="1"/>
  <c r="K43" i="16"/>
  <c r="G44" i="16"/>
  <c r="H44" i="16"/>
  <c r="I44" i="16"/>
  <c r="J44" i="16"/>
  <c r="K44" i="16"/>
  <c r="G45" i="16"/>
  <c r="H45" i="16"/>
  <c r="I45" i="16"/>
  <c r="J45" i="16"/>
  <c r="K45" i="16"/>
  <c r="M45" i="16" s="1"/>
  <c r="G46" i="16"/>
  <c r="H46" i="16"/>
  <c r="I46" i="16"/>
  <c r="J46" i="16"/>
  <c r="K46" i="16"/>
  <c r="G47" i="16"/>
  <c r="H47" i="16"/>
  <c r="I47" i="16"/>
  <c r="J47" i="16"/>
  <c r="K47" i="16"/>
  <c r="G48" i="16"/>
  <c r="H48" i="16"/>
  <c r="I48" i="16"/>
  <c r="J48" i="16"/>
  <c r="K48" i="16"/>
  <c r="G49" i="16"/>
  <c r="H49" i="16"/>
  <c r="I49" i="16"/>
  <c r="J49" i="16"/>
  <c r="K49" i="16" s="1"/>
  <c r="G50" i="16"/>
  <c r="H50" i="16"/>
  <c r="I50" i="16"/>
  <c r="J50" i="16" s="1"/>
  <c r="K50" i="16" s="1"/>
  <c r="G51" i="16"/>
  <c r="H51" i="16"/>
  <c r="I51" i="16" s="1"/>
  <c r="J51" i="16" s="1"/>
  <c r="K51" i="16" s="1"/>
  <c r="M51" i="16" s="1"/>
  <c r="G52" i="16"/>
  <c r="H52" i="16"/>
  <c r="I52" i="16"/>
  <c r="J52" i="16"/>
  <c r="K52" i="16"/>
  <c r="G53" i="16"/>
  <c r="H53" i="16"/>
  <c r="I53" i="16"/>
  <c r="J53" i="16"/>
  <c r="K53" i="16"/>
  <c r="G54" i="16"/>
  <c r="H54" i="16"/>
  <c r="I54" i="16" s="1"/>
  <c r="J54" i="16" s="1"/>
  <c r="K54" i="16" s="1"/>
  <c r="G55" i="16"/>
  <c r="H55" i="16"/>
  <c r="I55" i="16"/>
  <c r="J55" i="16" s="1"/>
  <c r="K55" i="16" s="1"/>
  <c r="M55" i="16" s="1"/>
  <c r="G56" i="16"/>
  <c r="H56" i="16"/>
  <c r="I56" i="16"/>
  <c r="J56" i="16"/>
  <c r="K56" i="16" s="1"/>
  <c r="G57" i="16"/>
  <c r="H57" i="16"/>
  <c r="I57" i="16"/>
  <c r="J57" i="16"/>
  <c r="K57" i="16" s="1"/>
  <c r="G58" i="16"/>
  <c r="H58" i="16"/>
  <c r="I58" i="16"/>
  <c r="J58" i="16" s="1"/>
  <c r="K58" i="16" s="1"/>
  <c r="G59" i="16"/>
  <c r="H59" i="16"/>
  <c r="I59" i="16" s="1"/>
  <c r="J59" i="16" s="1"/>
  <c r="K59" i="16"/>
  <c r="G60" i="16"/>
  <c r="H60" i="16"/>
  <c r="I60" i="16"/>
  <c r="J60" i="16"/>
  <c r="K60" i="16"/>
  <c r="G61" i="16"/>
  <c r="H61" i="16"/>
  <c r="I61" i="16"/>
  <c r="J61" i="16"/>
  <c r="K61" i="16"/>
  <c r="G62" i="16"/>
  <c r="H62" i="16"/>
  <c r="I62" i="16"/>
  <c r="J62" i="16"/>
  <c r="K62" i="16"/>
  <c r="M22" i="17" l="1"/>
  <c r="N22" i="17" s="1"/>
  <c r="E22" i="17" s="1"/>
  <c r="M31" i="17"/>
  <c r="N31" i="17" s="1"/>
  <c r="E31" i="17" s="1"/>
  <c r="M14" i="17"/>
  <c r="N14" i="17" s="1"/>
  <c r="E14" i="17" s="1"/>
  <c r="M23" i="17"/>
  <c r="N23" i="17" s="1"/>
  <c r="E23" i="17" s="1"/>
  <c r="M24" i="17"/>
  <c r="N24" i="17" s="1"/>
  <c r="E24" i="17" s="1"/>
  <c r="M29" i="17"/>
  <c r="N29" i="17" s="1"/>
  <c r="E29" i="17" s="1"/>
  <c r="M62" i="17"/>
  <c r="N62" i="17" s="1"/>
  <c r="E62" i="17" s="1"/>
  <c r="M15" i="17"/>
  <c r="N15" i="17" s="1"/>
  <c r="E15" i="17" s="1"/>
  <c r="M60" i="17"/>
  <c r="N60" i="17" s="1"/>
  <c r="E60" i="17" s="1"/>
  <c r="M46" i="17"/>
  <c r="N46" i="17" s="1"/>
  <c r="E46" i="17" s="1"/>
  <c r="M54" i="17"/>
  <c r="N54" i="17" s="1"/>
  <c r="E54" i="17" s="1"/>
  <c r="M45" i="17"/>
  <c r="N45" i="17" s="1"/>
  <c r="E45" i="17" s="1"/>
  <c r="M37" i="17"/>
  <c r="N37" i="17" s="1"/>
  <c r="E37" i="17" s="1"/>
  <c r="M16" i="17"/>
  <c r="N16" i="17" s="1"/>
  <c r="E16" i="17" s="1"/>
  <c r="M21" i="17"/>
  <c r="N21" i="17" s="1"/>
  <c r="E21" i="17" s="1"/>
  <c r="M61" i="17"/>
  <c r="N61" i="17" s="1"/>
  <c r="E61" i="17" s="1"/>
  <c r="M13" i="17"/>
  <c r="N13" i="17" s="1"/>
  <c r="E13" i="17" s="1"/>
  <c r="M11" i="17"/>
  <c r="N11" i="17" s="1"/>
  <c r="E11" i="17" s="1"/>
  <c r="M18" i="17"/>
  <c r="N18" i="17" s="1"/>
  <c r="E18" i="17" s="1"/>
  <c r="M49" i="17"/>
  <c r="N49" i="17" s="1"/>
  <c r="E49" i="17" s="1"/>
  <c r="M32" i="17"/>
  <c r="N32" i="17" s="1"/>
  <c r="E32" i="17" s="1"/>
  <c r="M25" i="16"/>
  <c r="M52" i="16"/>
  <c r="M35" i="16"/>
  <c r="M49" i="16"/>
  <c r="M11" i="16"/>
  <c r="M34" i="16"/>
  <c r="M36" i="16"/>
  <c r="M37" i="16"/>
  <c r="M18" i="16"/>
  <c r="M20" i="16"/>
  <c r="M57" i="16"/>
  <c r="M61" i="16"/>
  <c r="M50" i="16"/>
  <c r="M53" i="16"/>
  <c r="M59" i="16"/>
  <c r="M12" i="16"/>
  <c r="M19" i="16"/>
  <c r="M33" i="16"/>
  <c r="M38" i="16"/>
  <c r="M58" i="16"/>
  <c r="M60" i="16"/>
  <c r="M10" i="16"/>
  <c r="M13" i="16"/>
  <c r="M14" i="16"/>
  <c r="M43" i="16"/>
  <c r="M62" i="16"/>
  <c r="L55" i="16"/>
  <c r="N55" i="16" s="1"/>
  <c r="E55" i="16" s="1"/>
  <c r="M46" i="16"/>
  <c r="M40" i="16"/>
  <c r="M54" i="16"/>
  <c r="M30" i="16"/>
  <c r="M56" i="16"/>
  <c r="M44" i="16"/>
  <c r="M42" i="16"/>
  <c r="M27" i="16"/>
  <c r="M21" i="16"/>
  <c r="M17" i="16"/>
  <c r="M29" i="16"/>
  <c r="L16" i="16"/>
  <c r="N16" i="16" s="1"/>
  <c r="E16" i="16" s="1"/>
  <c r="M39" i="16"/>
  <c r="M32" i="16"/>
  <c r="M47" i="16"/>
  <c r="M48" i="16"/>
  <c r="M23" i="16"/>
  <c r="M24" i="16"/>
  <c r="M15" i="16"/>
  <c r="I6" i="16"/>
  <c r="L27" i="16" s="1"/>
  <c r="N27" i="16" s="1"/>
  <c r="E27" i="16" s="1"/>
  <c r="L57" i="16"/>
  <c r="L32" i="16"/>
  <c r="N32" i="16" s="1"/>
  <c r="E32" i="16" s="1"/>
  <c r="B6" i="15"/>
  <c r="B7" i="15"/>
  <c r="E10" i="15"/>
  <c r="G10" i="15"/>
  <c r="H10" i="15"/>
  <c r="I10" i="15"/>
  <c r="J10" i="15" s="1"/>
  <c r="K10" i="15" s="1"/>
  <c r="G11" i="15"/>
  <c r="H11" i="15"/>
  <c r="I11" i="15" s="1"/>
  <c r="J11" i="15" s="1"/>
  <c r="K11" i="15" s="1"/>
  <c r="G12" i="15"/>
  <c r="H12" i="15"/>
  <c r="I12" i="15"/>
  <c r="J12" i="15" s="1"/>
  <c r="K12" i="15" s="1"/>
  <c r="G13" i="15"/>
  <c r="H13" i="15"/>
  <c r="I13" i="15" s="1"/>
  <c r="J13" i="15" s="1"/>
  <c r="K13" i="15" s="1"/>
  <c r="G14" i="15"/>
  <c r="H14" i="15"/>
  <c r="I14" i="15"/>
  <c r="J14" i="15"/>
  <c r="K14" i="15"/>
  <c r="G15" i="15"/>
  <c r="H15" i="15"/>
  <c r="I15" i="15"/>
  <c r="J15" i="15"/>
  <c r="K15" i="15" s="1"/>
  <c r="G16" i="15"/>
  <c r="H16" i="15"/>
  <c r="I16" i="15"/>
  <c r="J16" i="15"/>
  <c r="K16" i="15"/>
  <c r="G17" i="15"/>
  <c r="H17" i="15"/>
  <c r="I17" i="15"/>
  <c r="J17" i="15"/>
  <c r="K17" i="15" s="1"/>
  <c r="G18" i="15"/>
  <c r="H18" i="15"/>
  <c r="I18" i="15"/>
  <c r="J18" i="15" s="1"/>
  <c r="K18" i="15" s="1"/>
  <c r="G19" i="15"/>
  <c r="H19" i="15"/>
  <c r="I19" i="15" s="1"/>
  <c r="J19" i="15" s="1"/>
  <c r="K19" i="15" s="1"/>
  <c r="G20" i="15"/>
  <c r="H20" i="15"/>
  <c r="I20" i="15"/>
  <c r="J20" i="15" s="1"/>
  <c r="K20" i="15" s="1"/>
  <c r="G21" i="15"/>
  <c r="H21" i="15"/>
  <c r="I21" i="15" s="1"/>
  <c r="J21" i="15" s="1"/>
  <c r="K21" i="15" s="1"/>
  <c r="G22" i="15"/>
  <c r="H22" i="15"/>
  <c r="I22" i="15"/>
  <c r="J22" i="15"/>
  <c r="K22" i="15"/>
  <c r="G23" i="15"/>
  <c r="H23" i="15"/>
  <c r="I23" i="15"/>
  <c r="J23" i="15"/>
  <c r="K23" i="15" s="1"/>
  <c r="G24" i="15"/>
  <c r="H24" i="15"/>
  <c r="I24" i="15"/>
  <c r="J24" i="15"/>
  <c r="K24" i="15" s="1"/>
  <c r="G25" i="15"/>
  <c r="H25" i="15"/>
  <c r="I25" i="15"/>
  <c r="J25" i="15"/>
  <c r="K25" i="15" s="1"/>
  <c r="G26" i="15"/>
  <c r="H26" i="15"/>
  <c r="I26" i="15"/>
  <c r="J26" i="15" s="1"/>
  <c r="K26" i="15" s="1"/>
  <c r="G27" i="15"/>
  <c r="H27" i="15"/>
  <c r="I27" i="15" s="1"/>
  <c r="J27" i="15" s="1"/>
  <c r="K27" i="15" s="1"/>
  <c r="G28" i="15"/>
  <c r="H28" i="15"/>
  <c r="I28" i="15"/>
  <c r="J28" i="15" s="1"/>
  <c r="K28" i="15" s="1"/>
  <c r="G29" i="15"/>
  <c r="H29" i="15"/>
  <c r="I29" i="15" s="1"/>
  <c r="J29" i="15" s="1"/>
  <c r="K29" i="15" s="1"/>
  <c r="G30" i="15"/>
  <c r="H30" i="15"/>
  <c r="I30" i="15"/>
  <c r="J30" i="15"/>
  <c r="K30" i="15"/>
  <c r="G31" i="15"/>
  <c r="H31" i="15"/>
  <c r="I31" i="15"/>
  <c r="J31" i="15"/>
  <c r="K31" i="15"/>
  <c r="G32" i="15"/>
  <c r="H32" i="15"/>
  <c r="I32" i="15"/>
  <c r="J32" i="15" s="1"/>
  <c r="K32" i="15" s="1"/>
  <c r="G33" i="15"/>
  <c r="H33" i="15"/>
  <c r="I33" i="15"/>
  <c r="J33" i="15"/>
  <c r="K33" i="15" s="1"/>
  <c r="G34" i="15"/>
  <c r="H34" i="15"/>
  <c r="I34" i="15" s="1"/>
  <c r="J34" i="15" s="1"/>
  <c r="K34" i="15" s="1"/>
  <c r="G35" i="15"/>
  <c r="H35" i="15"/>
  <c r="I35" i="15" s="1"/>
  <c r="J35" i="15" s="1"/>
  <c r="K35" i="15" s="1"/>
  <c r="G36" i="15"/>
  <c r="H36" i="15"/>
  <c r="I36" i="15"/>
  <c r="J36" i="15" s="1"/>
  <c r="K36" i="15" s="1"/>
  <c r="G37" i="15"/>
  <c r="H37" i="15"/>
  <c r="I37" i="15" s="1"/>
  <c r="J37" i="15" s="1"/>
  <c r="K37" i="15" s="1"/>
  <c r="G38" i="15"/>
  <c r="H38" i="15"/>
  <c r="I38" i="15"/>
  <c r="J38" i="15"/>
  <c r="K38" i="15"/>
  <c r="G39" i="15"/>
  <c r="H39" i="15"/>
  <c r="I39" i="15"/>
  <c r="J39" i="15"/>
  <c r="K39" i="15"/>
  <c r="G40" i="15"/>
  <c r="H40" i="15"/>
  <c r="I40" i="15"/>
  <c r="J40" i="15"/>
  <c r="K40" i="15"/>
  <c r="G41" i="15"/>
  <c r="H41" i="15"/>
  <c r="I41" i="15"/>
  <c r="J41" i="15"/>
  <c r="K41" i="15" s="1"/>
  <c r="G42" i="15"/>
  <c r="H42" i="15"/>
  <c r="I42" i="15"/>
  <c r="J42" i="15" s="1"/>
  <c r="K42" i="15" s="1"/>
  <c r="G43" i="15"/>
  <c r="H43" i="15"/>
  <c r="I43" i="15" s="1"/>
  <c r="J43" i="15" s="1"/>
  <c r="K43" i="15" s="1"/>
  <c r="G44" i="15"/>
  <c r="H44" i="15"/>
  <c r="I44" i="15"/>
  <c r="J44" i="15" s="1"/>
  <c r="K44" i="15" s="1"/>
  <c r="G45" i="15"/>
  <c r="H45" i="15"/>
  <c r="I45" i="15" s="1"/>
  <c r="J45" i="15" s="1"/>
  <c r="K45" i="15" s="1"/>
  <c r="G46" i="15"/>
  <c r="H46" i="15"/>
  <c r="I46" i="15"/>
  <c r="J46" i="15"/>
  <c r="K46" i="15"/>
  <c r="G47" i="15"/>
  <c r="H47" i="15"/>
  <c r="I47" i="15"/>
  <c r="J47" i="15"/>
  <c r="K47" i="15"/>
  <c r="G48" i="15"/>
  <c r="H48" i="15"/>
  <c r="I48" i="15" s="1"/>
  <c r="J48" i="15" s="1"/>
  <c r="K48" i="15" s="1"/>
  <c r="G49" i="15"/>
  <c r="H49" i="15"/>
  <c r="I49" i="15"/>
  <c r="J49" i="15" s="1"/>
  <c r="K49" i="15" s="1"/>
  <c r="G50" i="15"/>
  <c r="H50" i="15"/>
  <c r="I50" i="15"/>
  <c r="J50" i="15" s="1"/>
  <c r="K50" i="15" s="1"/>
  <c r="G51" i="15"/>
  <c r="H51" i="15"/>
  <c r="I51" i="15" s="1"/>
  <c r="J51" i="15" s="1"/>
  <c r="K51" i="15" s="1"/>
  <c r="G52" i="15"/>
  <c r="H52" i="15"/>
  <c r="I52" i="15"/>
  <c r="J52" i="15" s="1"/>
  <c r="K52" i="15" s="1"/>
  <c r="G53" i="15"/>
  <c r="H53" i="15"/>
  <c r="I53" i="15" s="1"/>
  <c r="J53" i="15" s="1"/>
  <c r="K53" i="15"/>
  <c r="G54" i="15"/>
  <c r="H54" i="15"/>
  <c r="I54" i="15"/>
  <c r="J54" i="15"/>
  <c r="K54" i="15"/>
  <c r="G55" i="15"/>
  <c r="H55" i="15"/>
  <c r="I55" i="15"/>
  <c r="J55" i="15"/>
  <c r="K55" i="15"/>
  <c r="G56" i="15"/>
  <c r="H56" i="15"/>
  <c r="I56" i="15" s="1"/>
  <c r="J56" i="15" s="1"/>
  <c r="K56" i="15" s="1"/>
  <c r="G57" i="15"/>
  <c r="H57" i="15"/>
  <c r="I57" i="15"/>
  <c r="J57" i="15"/>
  <c r="K57" i="15" s="1"/>
  <c r="G58" i="15"/>
  <c r="H58" i="15"/>
  <c r="I58" i="15" s="1"/>
  <c r="J58" i="15" s="1"/>
  <c r="K58" i="15" s="1"/>
  <c r="G59" i="15"/>
  <c r="H59" i="15"/>
  <c r="I59" i="15" s="1"/>
  <c r="J59" i="15" s="1"/>
  <c r="K59" i="15" s="1"/>
  <c r="G60" i="15"/>
  <c r="H60" i="15"/>
  <c r="I60" i="15"/>
  <c r="J60" i="15" s="1"/>
  <c r="K60" i="15" s="1"/>
  <c r="G61" i="15"/>
  <c r="H61" i="15"/>
  <c r="I61" i="15" s="1"/>
  <c r="J61" i="15" s="1"/>
  <c r="K61" i="15"/>
  <c r="G62" i="15"/>
  <c r="H62" i="15"/>
  <c r="I62" i="15"/>
  <c r="J62" i="15"/>
  <c r="K62" i="15"/>
  <c r="N57" i="16" l="1"/>
  <c r="E57" i="16" s="1"/>
  <c r="L40" i="16"/>
  <c r="N40" i="16" s="1"/>
  <c r="E40" i="16" s="1"/>
  <c r="L10" i="16"/>
  <c r="N10" i="16" s="1"/>
  <c r="L50" i="16"/>
  <c r="N50" i="16" s="1"/>
  <c r="E50" i="16" s="1"/>
  <c r="L26" i="16"/>
  <c r="N26" i="16" s="1"/>
  <c r="E26" i="16" s="1"/>
  <c r="L49" i="16"/>
  <c r="N49" i="16" s="1"/>
  <c r="E49" i="16" s="1"/>
  <c r="L31" i="16"/>
  <c r="N31" i="16" s="1"/>
  <c r="E31" i="16" s="1"/>
  <c r="L51" i="16"/>
  <c r="N51" i="16" s="1"/>
  <c r="E51" i="16" s="1"/>
  <c r="L48" i="16"/>
  <c r="N48" i="16" s="1"/>
  <c r="E48" i="16" s="1"/>
  <c r="L17" i="16"/>
  <c r="N17" i="16" s="1"/>
  <c r="E17" i="16" s="1"/>
  <c r="L28" i="16"/>
  <c r="N28" i="16" s="1"/>
  <c r="E28" i="16" s="1"/>
  <c r="L45" i="16"/>
  <c r="N45" i="16" s="1"/>
  <c r="E45" i="16" s="1"/>
  <c r="L46" i="16"/>
  <c r="N46" i="16" s="1"/>
  <c r="E46" i="16" s="1"/>
  <c r="L29" i="16"/>
  <c r="N29" i="16" s="1"/>
  <c r="E29" i="16" s="1"/>
  <c r="L54" i="16"/>
  <c r="N54" i="16" s="1"/>
  <c r="E54" i="16" s="1"/>
  <c r="L37" i="16"/>
  <c r="N37" i="16" s="1"/>
  <c r="E37" i="16" s="1"/>
  <c r="L38" i="16"/>
  <c r="N38" i="16" s="1"/>
  <c r="E38" i="16" s="1"/>
  <c r="L13" i="16"/>
  <c r="N13" i="16" s="1"/>
  <c r="E13" i="16" s="1"/>
  <c r="L20" i="16"/>
  <c r="N20" i="16" s="1"/>
  <c r="E20" i="16" s="1"/>
  <c r="L21" i="16"/>
  <c r="N21" i="16" s="1"/>
  <c r="E21" i="16" s="1"/>
  <c r="L47" i="16"/>
  <c r="N47" i="16" s="1"/>
  <c r="E47" i="16" s="1"/>
  <c r="L30" i="16"/>
  <c r="N30" i="16" s="1"/>
  <c r="E30" i="16" s="1"/>
  <c r="L35" i="16"/>
  <c r="N35" i="16" s="1"/>
  <c r="E35" i="16" s="1"/>
  <c r="L53" i="16"/>
  <c r="N53" i="16" s="1"/>
  <c r="E53" i="16" s="1"/>
  <c r="L11" i="16"/>
  <c r="N11" i="16" s="1"/>
  <c r="E11" i="16" s="1"/>
  <c r="L34" i="16"/>
  <c r="N34" i="16" s="1"/>
  <c r="E34" i="16" s="1"/>
  <c r="L59" i="16"/>
  <c r="N59" i="16" s="1"/>
  <c r="E59" i="16" s="1"/>
  <c r="L12" i="16"/>
  <c r="N12" i="16" s="1"/>
  <c r="E12" i="16" s="1"/>
  <c r="L15" i="16"/>
  <c r="N15" i="16" s="1"/>
  <c r="E15" i="16" s="1"/>
  <c r="L19" i="16"/>
  <c r="N19" i="16" s="1"/>
  <c r="E19" i="16" s="1"/>
  <c r="L58" i="16"/>
  <c r="N58" i="16" s="1"/>
  <c r="E58" i="16" s="1"/>
  <c r="L60" i="16"/>
  <c r="N60" i="16" s="1"/>
  <c r="E60" i="16" s="1"/>
  <c r="L14" i="16"/>
  <c r="N14" i="16" s="1"/>
  <c r="E14" i="16" s="1"/>
  <c r="L18" i="16"/>
  <c r="N18" i="16" s="1"/>
  <c r="E18" i="16" s="1"/>
  <c r="L23" i="16"/>
  <c r="N23" i="16" s="1"/>
  <c r="E23" i="16" s="1"/>
  <c r="L43" i="16"/>
  <c r="N43" i="16" s="1"/>
  <c r="E43" i="16" s="1"/>
  <c r="L61" i="16"/>
  <c r="N61" i="16" s="1"/>
  <c r="E61" i="16" s="1"/>
  <c r="L62" i="16"/>
  <c r="N62" i="16" s="1"/>
  <c r="E62" i="16" s="1"/>
  <c r="L22" i="16"/>
  <c r="N22" i="16" s="1"/>
  <c r="E22" i="16" s="1"/>
  <c r="L42" i="16"/>
  <c r="N42" i="16" s="1"/>
  <c r="E42" i="16" s="1"/>
  <c r="L44" i="16"/>
  <c r="N44" i="16" s="1"/>
  <c r="E44" i="16" s="1"/>
  <c r="L52" i="16"/>
  <c r="N52" i="16" s="1"/>
  <c r="E52" i="16" s="1"/>
  <c r="L25" i="16"/>
  <c r="N25" i="16" s="1"/>
  <c r="E25" i="16" s="1"/>
  <c r="L24" i="16"/>
  <c r="N24" i="16" s="1"/>
  <c r="E24" i="16" s="1"/>
  <c r="L39" i="16"/>
  <c r="N39" i="16" s="1"/>
  <c r="E39" i="16" s="1"/>
  <c r="L33" i="16"/>
  <c r="N33" i="16" s="1"/>
  <c r="E33" i="16" s="1"/>
  <c r="L41" i="16"/>
  <c r="N41" i="16" s="1"/>
  <c r="E41" i="16" s="1"/>
  <c r="L56" i="16"/>
  <c r="N56" i="16" s="1"/>
  <c r="E56" i="16" s="1"/>
  <c r="L36" i="16"/>
  <c r="N36" i="16" s="1"/>
  <c r="E36" i="16" s="1"/>
  <c r="M52" i="15"/>
  <c r="M46" i="15"/>
  <c r="M48" i="15"/>
  <c r="M32" i="15"/>
  <c r="M16" i="15"/>
  <c r="M43" i="15"/>
  <c r="M25" i="15"/>
  <c r="M27" i="15"/>
  <c r="M26" i="15"/>
  <c r="I7" i="15"/>
  <c r="M49" i="15" s="1"/>
  <c r="M10" i="15"/>
  <c r="M55" i="15"/>
  <c r="M39" i="15"/>
  <c r="L20" i="15"/>
  <c r="I6" i="15"/>
  <c r="L10" i="15"/>
  <c r="N10" i="15" s="1"/>
  <c r="M57" i="15"/>
  <c r="M47" i="15"/>
  <c r="M18" i="15"/>
  <c r="L48" i="15"/>
  <c r="N48" i="15" s="1"/>
  <c r="E48" i="15" s="1"/>
  <c r="B6" i="14"/>
  <c r="B7" i="14"/>
  <c r="E10" i="14"/>
  <c r="G10" i="14"/>
  <c r="H10" i="14"/>
  <c r="I10" i="14"/>
  <c r="J10" i="14"/>
  <c r="K10" i="14" s="1"/>
  <c r="G11" i="14"/>
  <c r="H11" i="14"/>
  <c r="I11" i="14"/>
  <c r="J11" i="14" s="1"/>
  <c r="K11" i="14" s="1"/>
  <c r="G12" i="14"/>
  <c r="H12" i="14"/>
  <c r="I12" i="14" s="1"/>
  <c r="J12" i="14" s="1"/>
  <c r="K12" i="14"/>
  <c r="G13" i="14"/>
  <c r="H13" i="14"/>
  <c r="I13" i="14"/>
  <c r="J13" i="14"/>
  <c r="K13" i="14"/>
  <c r="G14" i="14"/>
  <c r="H14" i="14"/>
  <c r="I14" i="14"/>
  <c r="J14" i="14"/>
  <c r="K14" i="14"/>
  <c r="G15" i="14"/>
  <c r="H15" i="14"/>
  <c r="I15" i="14"/>
  <c r="J15" i="14"/>
  <c r="K15" i="14"/>
  <c r="G16" i="14"/>
  <c r="H16" i="14"/>
  <c r="I16" i="14"/>
  <c r="J16" i="14"/>
  <c r="K16" i="14"/>
  <c r="G17" i="14"/>
  <c r="H17" i="14"/>
  <c r="I17" i="14"/>
  <c r="J17" i="14"/>
  <c r="K17" i="14"/>
  <c r="G18" i="14"/>
  <c r="H18" i="14"/>
  <c r="I18" i="14" s="1"/>
  <c r="J18" i="14" s="1"/>
  <c r="K18" i="14" s="1"/>
  <c r="G19" i="14"/>
  <c r="H19" i="14"/>
  <c r="I19" i="14" s="1"/>
  <c r="J19" i="14" s="1"/>
  <c r="K19" i="14" s="1"/>
  <c r="G20" i="14"/>
  <c r="H20" i="14"/>
  <c r="I20" i="14" s="1"/>
  <c r="J20" i="14" s="1"/>
  <c r="K20" i="14"/>
  <c r="G21" i="14"/>
  <c r="H21" i="14"/>
  <c r="I21" i="14"/>
  <c r="J21" i="14"/>
  <c r="K21" i="14" s="1"/>
  <c r="G22" i="14"/>
  <c r="H22" i="14"/>
  <c r="I22" i="14"/>
  <c r="J22" i="14" s="1"/>
  <c r="K22" i="14" s="1"/>
  <c r="G23" i="14"/>
  <c r="H23" i="14"/>
  <c r="I23" i="14"/>
  <c r="J23" i="14" s="1"/>
  <c r="K23" i="14" s="1"/>
  <c r="G24" i="14"/>
  <c r="H24" i="14"/>
  <c r="I24" i="14"/>
  <c r="J24" i="14"/>
  <c r="K24" i="14" s="1"/>
  <c r="G25" i="14"/>
  <c r="H25" i="14"/>
  <c r="I25" i="14"/>
  <c r="J25" i="14"/>
  <c r="K25" i="14"/>
  <c r="G26" i="14"/>
  <c r="H26" i="14"/>
  <c r="I26" i="14"/>
  <c r="J26" i="14"/>
  <c r="K26" i="14" s="1"/>
  <c r="G27" i="14"/>
  <c r="H27" i="14"/>
  <c r="I27" i="14"/>
  <c r="J27" i="14" s="1"/>
  <c r="K27" i="14" s="1"/>
  <c r="G28" i="14"/>
  <c r="H28" i="14"/>
  <c r="I28" i="14" s="1"/>
  <c r="J28" i="14" s="1"/>
  <c r="K28" i="14"/>
  <c r="G29" i="14"/>
  <c r="H29" i="14"/>
  <c r="I29" i="14"/>
  <c r="J29" i="14"/>
  <c r="K29" i="14"/>
  <c r="G30" i="14"/>
  <c r="H30" i="14"/>
  <c r="I30" i="14"/>
  <c r="J30" i="14"/>
  <c r="K30" i="14"/>
  <c r="G31" i="14"/>
  <c r="H31" i="14"/>
  <c r="I31" i="14"/>
  <c r="J31" i="14"/>
  <c r="K31" i="14"/>
  <c r="G32" i="14"/>
  <c r="H32" i="14"/>
  <c r="I32" i="14" s="1"/>
  <c r="J32" i="14" s="1"/>
  <c r="K32" i="14" s="1"/>
  <c r="G33" i="14"/>
  <c r="H33" i="14"/>
  <c r="I33" i="14" s="1"/>
  <c r="J33" i="14" s="1"/>
  <c r="K33" i="14" s="1"/>
  <c r="G34" i="14"/>
  <c r="H34" i="14"/>
  <c r="I34" i="14" s="1"/>
  <c r="J34" i="14" s="1"/>
  <c r="K34" i="14" s="1"/>
  <c r="G35" i="14"/>
  <c r="H35" i="14"/>
  <c r="I35" i="14"/>
  <c r="J35" i="14" s="1"/>
  <c r="K35" i="14" s="1"/>
  <c r="G36" i="14"/>
  <c r="H36" i="14"/>
  <c r="I36" i="14" s="1"/>
  <c r="J36" i="14" s="1"/>
  <c r="K36" i="14"/>
  <c r="G37" i="14"/>
  <c r="H37" i="14"/>
  <c r="I37" i="14"/>
  <c r="J37" i="14"/>
  <c r="K37" i="14"/>
  <c r="G38" i="14"/>
  <c r="H38" i="14"/>
  <c r="I38" i="14"/>
  <c r="J38" i="14"/>
  <c r="K38" i="14"/>
  <c r="G39" i="14"/>
  <c r="H39" i="14"/>
  <c r="I39" i="14"/>
  <c r="J39" i="14" s="1"/>
  <c r="K39" i="14" s="1"/>
  <c r="G40" i="14"/>
  <c r="H40" i="14"/>
  <c r="I40" i="14"/>
  <c r="J40" i="14"/>
  <c r="K40" i="14"/>
  <c r="G41" i="14"/>
  <c r="H41" i="14"/>
  <c r="I41" i="14"/>
  <c r="J41" i="14"/>
  <c r="K41" i="14"/>
  <c r="G42" i="14"/>
  <c r="H42" i="14"/>
  <c r="I42" i="14"/>
  <c r="J42" i="14"/>
  <c r="K42" i="14" s="1"/>
  <c r="G43" i="14"/>
  <c r="H43" i="14"/>
  <c r="I43" i="14" s="1"/>
  <c r="J43" i="14" s="1"/>
  <c r="K43" i="14" s="1"/>
  <c r="G44" i="14"/>
  <c r="H44" i="14"/>
  <c r="I44" i="14" s="1"/>
  <c r="J44" i="14" s="1"/>
  <c r="K44" i="14" s="1"/>
  <c r="G45" i="14"/>
  <c r="H45" i="14"/>
  <c r="I45" i="14"/>
  <c r="J45" i="14"/>
  <c r="K45" i="14" s="1"/>
  <c r="G46" i="14"/>
  <c r="H46" i="14"/>
  <c r="I46" i="14"/>
  <c r="J46" i="14" s="1"/>
  <c r="K46" i="14" s="1"/>
  <c r="G47" i="14"/>
  <c r="H47" i="14"/>
  <c r="I47" i="14" s="1"/>
  <c r="J47" i="14" s="1"/>
  <c r="K47" i="14" s="1"/>
  <c r="G48" i="14"/>
  <c r="H48" i="14"/>
  <c r="I48" i="14"/>
  <c r="J48" i="14" s="1"/>
  <c r="K48" i="14" s="1"/>
  <c r="G49" i="14"/>
  <c r="H49" i="14"/>
  <c r="I49" i="14"/>
  <c r="J49" i="14"/>
  <c r="K49" i="14" s="1"/>
  <c r="G50" i="14"/>
  <c r="H50" i="14"/>
  <c r="I50" i="14"/>
  <c r="J50" i="14"/>
  <c r="K50" i="14" s="1"/>
  <c r="G51" i="14"/>
  <c r="H51" i="14"/>
  <c r="I51" i="14"/>
  <c r="J51" i="14" s="1"/>
  <c r="K51" i="14" s="1"/>
  <c r="G52" i="14"/>
  <c r="H52" i="14"/>
  <c r="I52" i="14" s="1"/>
  <c r="J52" i="14" s="1"/>
  <c r="K52" i="14"/>
  <c r="G53" i="14"/>
  <c r="H53" i="14"/>
  <c r="I53" i="14"/>
  <c r="J53" i="14"/>
  <c r="K53" i="14"/>
  <c r="G54" i="14"/>
  <c r="H54" i="14"/>
  <c r="I54" i="14"/>
  <c r="J54" i="14"/>
  <c r="K54" i="14"/>
  <c r="G55" i="14"/>
  <c r="H55" i="14"/>
  <c r="I55" i="14"/>
  <c r="J55" i="14"/>
  <c r="K55" i="14"/>
  <c r="G56" i="14"/>
  <c r="H56" i="14"/>
  <c r="I56" i="14"/>
  <c r="J56" i="14"/>
  <c r="K56" i="14"/>
  <c r="G57" i="14"/>
  <c r="H57" i="14"/>
  <c r="I57" i="14" s="1"/>
  <c r="J57" i="14" s="1"/>
  <c r="K57" i="14" s="1"/>
  <c r="G58" i="14"/>
  <c r="H58" i="14"/>
  <c r="I58" i="14" s="1"/>
  <c r="J58" i="14" s="1"/>
  <c r="K58" i="14" s="1"/>
  <c r="G59" i="14"/>
  <c r="H59" i="14"/>
  <c r="I59" i="14"/>
  <c r="J59" i="14" s="1"/>
  <c r="K59" i="14" s="1"/>
  <c r="G60" i="14"/>
  <c r="H60" i="14"/>
  <c r="I60" i="14" s="1"/>
  <c r="J60" i="14" s="1"/>
  <c r="K60" i="14"/>
  <c r="G61" i="14"/>
  <c r="H61" i="14"/>
  <c r="I61" i="14"/>
  <c r="J61" i="14"/>
  <c r="K61" i="14"/>
  <c r="G62" i="14"/>
  <c r="H62" i="14"/>
  <c r="I62" i="14"/>
  <c r="J62" i="14"/>
  <c r="K62" i="14" s="1"/>
  <c r="L45" i="15" l="1"/>
  <c r="L46" i="15"/>
  <c r="N46" i="15" s="1"/>
  <c r="E46" i="15" s="1"/>
  <c r="L21" i="15"/>
  <c r="L30" i="15"/>
  <c r="N30" i="15" s="1"/>
  <c r="E30" i="15" s="1"/>
  <c r="L39" i="15"/>
  <c r="N39" i="15" s="1"/>
  <c r="E39" i="15" s="1"/>
  <c r="L38" i="15"/>
  <c r="L53" i="15"/>
  <c r="N53" i="15" s="1"/>
  <c r="E53" i="15" s="1"/>
  <c r="L54" i="15"/>
  <c r="N54" i="15" s="1"/>
  <c r="E54" i="15" s="1"/>
  <c r="L47" i="15"/>
  <c r="N47" i="15" s="1"/>
  <c r="E47" i="15" s="1"/>
  <c r="L52" i="15"/>
  <c r="N52" i="15" s="1"/>
  <c r="E52" i="15" s="1"/>
  <c r="L14" i="15"/>
  <c r="L23" i="15"/>
  <c r="L31" i="15"/>
  <c r="L62" i="15"/>
  <c r="N62" i="15" s="1"/>
  <c r="E62" i="15" s="1"/>
  <c r="L55" i="15"/>
  <c r="N55" i="15" s="1"/>
  <c r="E55" i="15" s="1"/>
  <c r="L60" i="15"/>
  <c r="N60" i="15" s="1"/>
  <c r="E60" i="15" s="1"/>
  <c r="L37" i="15"/>
  <c r="L15" i="15"/>
  <c r="L13" i="15"/>
  <c r="L22" i="15"/>
  <c r="L61" i="15"/>
  <c r="N61" i="15" s="1"/>
  <c r="E61" i="15" s="1"/>
  <c r="L29" i="15"/>
  <c r="N29" i="15" s="1"/>
  <c r="E29" i="15" s="1"/>
  <c r="L51" i="15"/>
  <c r="N51" i="15" s="1"/>
  <c r="E51" i="15" s="1"/>
  <c r="L24" i="15"/>
  <c r="N24" i="15" s="1"/>
  <c r="E24" i="15" s="1"/>
  <c r="L42" i="15"/>
  <c r="M17" i="15"/>
  <c r="L35" i="15"/>
  <c r="L32" i="15"/>
  <c r="N32" i="15" s="1"/>
  <c r="E32" i="15" s="1"/>
  <c r="M34" i="15"/>
  <c r="M19" i="15"/>
  <c r="M23" i="15"/>
  <c r="M11" i="15"/>
  <c r="L28" i="15"/>
  <c r="L25" i="15"/>
  <c r="N25" i="15" s="1"/>
  <c r="E25" i="15" s="1"/>
  <c r="L41" i="15"/>
  <c r="L34" i="15"/>
  <c r="L50" i="15"/>
  <c r="N50" i="15" s="1"/>
  <c r="E50" i="15" s="1"/>
  <c r="L36" i="15"/>
  <c r="M28" i="15"/>
  <c r="M15" i="15"/>
  <c r="L26" i="15"/>
  <c r="N26" i="15" s="1"/>
  <c r="E26" i="15" s="1"/>
  <c r="M56" i="15"/>
  <c r="M50" i="15"/>
  <c r="M31" i="15"/>
  <c r="L59" i="15"/>
  <c r="N59" i="15" s="1"/>
  <c r="E59" i="15" s="1"/>
  <c r="L17" i="15"/>
  <c r="N17" i="15" s="1"/>
  <c r="E17" i="15" s="1"/>
  <c r="M33" i="15"/>
  <c r="L43" i="15"/>
  <c r="N43" i="15" s="1"/>
  <c r="E43" i="15" s="1"/>
  <c r="M41" i="15"/>
  <c r="M35" i="15"/>
  <c r="L40" i="15"/>
  <c r="L44" i="15"/>
  <c r="N44" i="15" s="1"/>
  <c r="E44" i="15" s="1"/>
  <c r="L58" i="15"/>
  <c r="L12" i="15"/>
  <c r="L16" i="15"/>
  <c r="N16" i="15" s="1"/>
  <c r="E16" i="15" s="1"/>
  <c r="L33" i="15"/>
  <c r="M51" i="15"/>
  <c r="M13" i="15"/>
  <c r="M61" i="15"/>
  <c r="M37" i="15"/>
  <c r="M38" i="15"/>
  <c r="M54" i="15"/>
  <c r="M36" i="15"/>
  <c r="M44" i="15"/>
  <c r="M62" i="15"/>
  <c r="M29" i="15"/>
  <c r="M20" i="15"/>
  <c r="N20" i="15" s="1"/>
  <c r="E20" i="15" s="1"/>
  <c r="M14" i="15"/>
  <c r="M21" i="15"/>
  <c r="M22" i="15"/>
  <c r="M12" i="15"/>
  <c r="M30" i="15"/>
  <c r="M60" i="15"/>
  <c r="M53" i="15"/>
  <c r="M59" i="15"/>
  <c r="M40" i="15"/>
  <c r="M45" i="15"/>
  <c r="L27" i="15"/>
  <c r="N27" i="15" s="1"/>
  <c r="E27" i="15" s="1"/>
  <c r="L19" i="15"/>
  <c r="N19" i="15" s="1"/>
  <c r="E19" i="15" s="1"/>
  <c r="L49" i="15"/>
  <c r="N49" i="15" s="1"/>
  <c r="E49" i="15" s="1"/>
  <c r="M42" i="15"/>
  <c r="L57" i="15"/>
  <c r="N57" i="15" s="1"/>
  <c r="E57" i="15" s="1"/>
  <c r="L56" i="15"/>
  <c r="N56" i="15" s="1"/>
  <c r="E56" i="15" s="1"/>
  <c r="L18" i="15"/>
  <c r="N18" i="15" s="1"/>
  <c r="E18" i="15" s="1"/>
  <c r="L11" i="15"/>
  <c r="M24" i="15"/>
  <c r="M58" i="15"/>
  <c r="M48" i="14"/>
  <c r="M20" i="14"/>
  <c r="M58" i="14"/>
  <c r="M43" i="14"/>
  <c r="I7" i="14"/>
  <c r="L58" i="14"/>
  <c r="L48" i="14"/>
  <c r="N48" i="14" s="1"/>
  <c r="E48" i="14" s="1"/>
  <c r="M45" i="14"/>
  <c r="M33" i="14"/>
  <c r="M62" i="14"/>
  <c r="L61" i="14"/>
  <c r="M40" i="14"/>
  <c r="L34" i="14"/>
  <c r="L43" i="14"/>
  <c r="N43" i="14" s="1"/>
  <c r="E43" i="14" s="1"/>
  <c r="M38" i="14"/>
  <c r="L33" i="14"/>
  <c r="M19" i="14"/>
  <c r="M14" i="14"/>
  <c r="M57" i="14"/>
  <c r="M61" i="14"/>
  <c r="L57" i="14"/>
  <c r="L45" i="14"/>
  <c r="N45" i="14" s="1"/>
  <c r="E45" i="14" s="1"/>
  <c r="M32" i="14"/>
  <c r="M18" i="14"/>
  <c r="M15" i="14"/>
  <c r="M59" i="14"/>
  <c r="M46" i="14"/>
  <c r="M44" i="14"/>
  <c r="L21" i="14"/>
  <c r="M16" i="14"/>
  <c r="L49" i="14"/>
  <c r="M17" i="14"/>
  <c r="I6" i="14"/>
  <c r="L10" i="14"/>
  <c r="L50" i="14"/>
  <c r="L25" i="14"/>
  <c r="L42" i="14"/>
  <c r="B6" i="13"/>
  <c r="B7" i="13"/>
  <c r="E10" i="13"/>
  <c r="G10" i="13"/>
  <c r="I6" i="13" s="1"/>
  <c r="H10" i="13"/>
  <c r="I10" i="13"/>
  <c r="J10" i="13" s="1"/>
  <c r="K10" i="13" s="1"/>
  <c r="G11" i="13"/>
  <c r="L11" i="13" s="1"/>
  <c r="H11" i="13"/>
  <c r="I11" i="13" s="1"/>
  <c r="J11" i="13" s="1"/>
  <c r="K11" i="13" s="1"/>
  <c r="G12" i="13"/>
  <c r="H12" i="13"/>
  <c r="I12" i="13" s="1"/>
  <c r="J12" i="13" s="1"/>
  <c r="K12" i="13" s="1"/>
  <c r="G13" i="13"/>
  <c r="H13" i="13"/>
  <c r="I13" i="13" s="1"/>
  <c r="J13" i="13" s="1"/>
  <c r="K13" i="13" s="1"/>
  <c r="G14" i="13"/>
  <c r="H14" i="13"/>
  <c r="I14" i="13"/>
  <c r="J14" i="13"/>
  <c r="K14" i="13"/>
  <c r="L14" i="13"/>
  <c r="G15" i="13"/>
  <c r="H15" i="13"/>
  <c r="I15" i="13"/>
  <c r="J15" i="13"/>
  <c r="K15" i="13"/>
  <c r="L15" i="13"/>
  <c r="G16" i="13"/>
  <c r="L16" i="13" s="1"/>
  <c r="H16" i="13"/>
  <c r="I16" i="13"/>
  <c r="J16" i="13"/>
  <c r="K16" i="13"/>
  <c r="G17" i="13"/>
  <c r="H17" i="13"/>
  <c r="I17" i="13"/>
  <c r="J17" i="13"/>
  <c r="K17" i="13" s="1"/>
  <c r="G18" i="13"/>
  <c r="L18" i="13" s="1"/>
  <c r="H18" i="13"/>
  <c r="I18" i="13" s="1"/>
  <c r="J18" i="13" s="1"/>
  <c r="K18" i="13" s="1"/>
  <c r="G19" i="13"/>
  <c r="H19" i="13"/>
  <c r="I19" i="13" s="1"/>
  <c r="J19" i="13" s="1"/>
  <c r="K19" i="13" s="1"/>
  <c r="G20" i="13"/>
  <c r="L20" i="13" s="1"/>
  <c r="H20" i="13"/>
  <c r="I20" i="13" s="1"/>
  <c r="J20" i="13" s="1"/>
  <c r="K20" i="13" s="1"/>
  <c r="G21" i="13"/>
  <c r="H21" i="13"/>
  <c r="I21" i="13" s="1"/>
  <c r="J21" i="13" s="1"/>
  <c r="K21" i="13" s="1"/>
  <c r="G22" i="13"/>
  <c r="H22" i="13"/>
  <c r="I22" i="13"/>
  <c r="J22" i="13"/>
  <c r="K22" i="13"/>
  <c r="G23" i="13"/>
  <c r="H23" i="13"/>
  <c r="I23" i="13"/>
  <c r="J23" i="13"/>
  <c r="K23" i="13"/>
  <c r="G24" i="13"/>
  <c r="H24" i="13"/>
  <c r="I24" i="13"/>
  <c r="J24" i="13"/>
  <c r="K24" i="13"/>
  <c r="G25" i="13"/>
  <c r="L25" i="13" s="1"/>
  <c r="H25" i="13"/>
  <c r="I25" i="13"/>
  <c r="J25" i="13"/>
  <c r="K25" i="13" s="1"/>
  <c r="G26" i="13"/>
  <c r="L26" i="13" s="1"/>
  <c r="H26" i="13"/>
  <c r="I26" i="13"/>
  <c r="J26" i="13" s="1"/>
  <c r="K26" i="13" s="1"/>
  <c r="G27" i="13"/>
  <c r="L27" i="13" s="1"/>
  <c r="H27" i="13"/>
  <c r="I27" i="13" s="1"/>
  <c r="J27" i="13" s="1"/>
  <c r="K27" i="13" s="1"/>
  <c r="G28" i="13"/>
  <c r="H28" i="13"/>
  <c r="I28" i="13" s="1"/>
  <c r="J28" i="13" s="1"/>
  <c r="K28" i="13" s="1"/>
  <c r="G29" i="13"/>
  <c r="H29" i="13"/>
  <c r="I29" i="13" s="1"/>
  <c r="J29" i="13" s="1"/>
  <c r="K29" i="13" s="1"/>
  <c r="G30" i="13"/>
  <c r="H30" i="13"/>
  <c r="I30" i="13"/>
  <c r="J30" i="13"/>
  <c r="K30" i="13"/>
  <c r="L30" i="13"/>
  <c r="G31" i="13"/>
  <c r="H31" i="13"/>
  <c r="I31" i="13"/>
  <c r="J31" i="13"/>
  <c r="K31" i="13"/>
  <c r="L31" i="13"/>
  <c r="G32" i="13"/>
  <c r="L32" i="13" s="1"/>
  <c r="H32" i="13"/>
  <c r="I32" i="13"/>
  <c r="J32" i="13"/>
  <c r="K32" i="13"/>
  <c r="G33" i="13"/>
  <c r="L33" i="13" s="1"/>
  <c r="H33" i="13"/>
  <c r="I33" i="13"/>
  <c r="J33" i="13"/>
  <c r="K33" i="13" s="1"/>
  <c r="G34" i="13"/>
  <c r="L34" i="13" s="1"/>
  <c r="H34" i="13"/>
  <c r="I34" i="13" s="1"/>
  <c r="J34" i="13" s="1"/>
  <c r="K34" i="13" s="1"/>
  <c r="G35" i="13"/>
  <c r="H35" i="13"/>
  <c r="I35" i="13" s="1"/>
  <c r="J35" i="13" s="1"/>
  <c r="K35" i="13" s="1"/>
  <c r="G36" i="13"/>
  <c r="L36" i="13" s="1"/>
  <c r="H36" i="13"/>
  <c r="I36" i="13" s="1"/>
  <c r="J36" i="13" s="1"/>
  <c r="K36" i="13" s="1"/>
  <c r="G37" i="13"/>
  <c r="H37" i="13"/>
  <c r="I37" i="13" s="1"/>
  <c r="J37" i="13" s="1"/>
  <c r="K37" i="13" s="1"/>
  <c r="G38" i="13"/>
  <c r="H38" i="13"/>
  <c r="I38" i="13"/>
  <c r="J38" i="13"/>
  <c r="K38" i="13"/>
  <c r="G39" i="13"/>
  <c r="H39" i="13"/>
  <c r="I39" i="13"/>
  <c r="J39" i="13"/>
  <c r="K39" i="13"/>
  <c r="G40" i="13"/>
  <c r="H40" i="13"/>
  <c r="I40" i="13"/>
  <c r="J40" i="13"/>
  <c r="K40" i="13"/>
  <c r="G41" i="13"/>
  <c r="L41" i="13" s="1"/>
  <c r="H41" i="13"/>
  <c r="I41" i="13"/>
  <c r="J41" i="13"/>
  <c r="K41" i="13" s="1"/>
  <c r="G42" i="13"/>
  <c r="L42" i="13" s="1"/>
  <c r="H42" i="13"/>
  <c r="I42" i="13"/>
  <c r="J42" i="13" s="1"/>
  <c r="K42" i="13" s="1"/>
  <c r="G43" i="13"/>
  <c r="L43" i="13" s="1"/>
  <c r="H43" i="13"/>
  <c r="I43" i="13" s="1"/>
  <c r="J43" i="13" s="1"/>
  <c r="K43" i="13" s="1"/>
  <c r="G44" i="13"/>
  <c r="H44" i="13"/>
  <c r="I44" i="13" s="1"/>
  <c r="J44" i="13" s="1"/>
  <c r="K44" i="13" s="1"/>
  <c r="G45" i="13"/>
  <c r="H45" i="13"/>
  <c r="I45" i="13" s="1"/>
  <c r="J45" i="13" s="1"/>
  <c r="K45" i="13" s="1"/>
  <c r="G46" i="13"/>
  <c r="H46" i="13"/>
  <c r="I46" i="13"/>
  <c r="J46" i="13"/>
  <c r="K46" i="13"/>
  <c r="L46" i="13"/>
  <c r="G47" i="13"/>
  <c r="H47" i="13"/>
  <c r="I47" i="13"/>
  <c r="J47" i="13"/>
  <c r="K47" i="13"/>
  <c r="L47" i="13"/>
  <c r="G48" i="13"/>
  <c r="L48" i="13" s="1"/>
  <c r="H48" i="13"/>
  <c r="I48" i="13"/>
  <c r="J48" i="13"/>
  <c r="K48" i="13"/>
  <c r="G49" i="13"/>
  <c r="L49" i="13" s="1"/>
  <c r="H49" i="13"/>
  <c r="I49" i="13"/>
  <c r="J49" i="13"/>
  <c r="K49" i="13" s="1"/>
  <c r="G50" i="13"/>
  <c r="L50" i="13" s="1"/>
  <c r="H50" i="13"/>
  <c r="I50" i="13" s="1"/>
  <c r="J50" i="13" s="1"/>
  <c r="K50" i="13" s="1"/>
  <c r="G51" i="13"/>
  <c r="H51" i="13"/>
  <c r="I51" i="13" s="1"/>
  <c r="J51" i="13" s="1"/>
  <c r="K51" i="13" s="1"/>
  <c r="G52" i="13"/>
  <c r="L52" i="13" s="1"/>
  <c r="H52" i="13"/>
  <c r="I52" i="13" s="1"/>
  <c r="J52" i="13" s="1"/>
  <c r="K52" i="13" s="1"/>
  <c r="G53" i="13"/>
  <c r="H53" i="13"/>
  <c r="I53" i="13" s="1"/>
  <c r="J53" i="13" s="1"/>
  <c r="K53" i="13" s="1"/>
  <c r="G54" i="13"/>
  <c r="H54" i="13"/>
  <c r="I54" i="13"/>
  <c r="J54" i="13"/>
  <c r="K54" i="13"/>
  <c r="G55" i="13"/>
  <c r="H55" i="13"/>
  <c r="I55" i="13"/>
  <c r="J55" i="13"/>
  <c r="K55" i="13"/>
  <c r="G56" i="13"/>
  <c r="H56" i="13"/>
  <c r="I56" i="13"/>
  <c r="J56" i="13"/>
  <c r="K56" i="13"/>
  <c r="G57" i="13"/>
  <c r="L57" i="13" s="1"/>
  <c r="H57" i="13"/>
  <c r="I57" i="13" s="1"/>
  <c r="J57" i="13" s="1"/>
  <c r="K57" i="13" s="1"/>
  <c r="G58" i="13"/>
  <c r="L58" i="13" s="1"/>
  <c r="H58" i="13"/>
  <c r="I58" i="13"/>
  <c r="J58" i="13" s="1"/>
  <c r="K58" i="13" s="1"/>
  <c r="G59" i="13"/>
  <c r="L59" i="13" s="1"/>
  <c r="H59" i="13"/>
  <c r="I59" i="13" s="1"/>
  <c r="J59" i="13" s="1"/>
  <c r="K59" i="13" s="1"/>
  <c r="G60" i="13"/>
  <c r="L60" i="13" s="1"/>
  <c r="H60" i="13"/>
  <c r="I60" i="13" s="1"/>
  <c r="J60" i="13" s="1"/>
  <c r="K60" i="13" s="1"/>
  <c r="G61" i="13"/>
  <c r="H61" i="13"/>
  <c r="I61" i="13" s="1"/>
  <c r="J61" i="13" s="1"/>
  <c r="K61" i="13" s="1"/>
  <c r="G62" i="13"/>
  <c r="H62" i="13"/>
  <c r="I62" i="13"/>
  <c r="J62" i="13"/>
  <c r="K62" i="13"/>
  <c r="N34" i="15" l="1"/>
  <c r="E34" i="15" s="1"/>
  <c r="N23" i="15"/>
  <c r="E23" i="15" s="1"/>
  <c r="N41" i="15"/>
  <c r="E41" i="15" s="1"/>
  <c r="N35" i="15"/>
  <c r="E35" i="15" s="1"/>
  <c r="N13" i="15"/>
  <c r="E13" i="15" s="1"/>
  <c r="N14" i="15"/>
  <c r="E14" i="15" s="1"/>
  <c r="N21" i="15"/>
  <c r="E21" i="15" s="1"/>
  <c r="N36" i="15"/>
  <c r="E36" i="15" s="1"/>
  <c r="N38" i="15"/>
  <c r="E38" i="15" s="1"/>
  <c r="N31" i="15"/>
  <c r="E31" i="15" s="1"/>
  <c r="N22" i="15"/>
  <c r="E22" i="15" s="1"/>
  <c r="N15" i="15"/>
  <c r="E15" i="15" s="1"/>
  <c r="N12" i="15"/>
  <c r="E12" i="15" s="1"/>
  <c r="N11" i="15"/>
  <c r="E11" i="15" s="1"/>
  <c r="N58" i="15"/>
  <c r="E58" i="15" s="1"/>
  <c r="N40" i="15"/>
  <c r="E40" i="15" s="1"/>
  <c r="N33" i="15"/>
  <c r="E33" i="15" s="1"/>
  <c r="N28" i="15"/>
  <c r="E28" i="15" s="1"/>
  <c r="N42" i="15"/>
  <c r="E42" i="15" s="1"/>
  <c r="N37" i="15"/>
  <c r="E37" i="15" s="1"/>
  <c r="N45" i="15"/>
  <c r="E45" i="15" s="1"/>
  <c r="N34" i="14"/>
  <c r="E34" i="14" s="1"/>
  <c r="N50" i="14"/>
  <c r="E50" i="14" s="1"/>
  <c r="N57" i="14"/>
  <c r="E57" i="14" s="1"/>
  <c r="N21" i="14"/>
  <c r="E21" i="14" s="1"/>
  <c r="N33" i="14"/>
  <c r="E33" i="14" s="1"/>
  <c r="N61" i="14"/>
  <c r="E61" i="14" s="1"/>
  <c r="N58" i="14"/>
  <c r="E58" i="14" s="1"/>
  <c r="L38" i="14"/>
  <c r="N38" i="14" s="1"/>
  <c r="E38" i="14" s="1"/>
  <c r="L39" i="14"/>
  <c r="N39" i="14" s="1"/>
  <c r="E39" i="14" s="1"/>
  <c r="L22" i="14"/>
  <c r="L28" i="14"/>
  <c r="N28" i="14" s="1"/>
  <c r="E28" i="14" s="1"/>
  <c r="L47" i="14"/>
  <c r="N47" i="14" s="1"/>
  <c r="E47" i="14" s="1"/>
  <c r="L27" i="14"/>
  <c r="L52" i="14"/>
  <c r="L62" i="14"/>
  <c r="N62" i="14" s="1"/>
  <c r="E62" i="14" s="1"/>
  <c r="L23" i="14"/>
  <c r="N23" i="14" s="1"/>
  <c r="E23" i="14" s="1"/>
  <c r="L46" i="14"/>
  <c r="N46" i="14" s="1"/>
  <c r="E46" i="14" s="1"/>
  <c r="L12" i="14"/>
  <c r="N12" i="14" s="1"/>
  <c r="E12" i="14" s="1"/>
  <c r="L36" i="14"/>
  <c r="N36" i="14" s="1"/>
  <c r="E36" i="14" s="1"/>
  <c r="L56" i="14"/>
  <c r="N56" i="14" s="1"/>
  <c r="E56" i="14" s="1"/>
  <c r="L16" i="14"/>
  <c r="N16" i="14" s="1"/>
  <c r="E16" i="14" s="1"/>
  <c r="L55" i="14"/>
  <c r="L11" i="14"/>
  <c r="N11" i="14" s="1"/>
  <c r="E11" i="14" s="1"/>
  <c r="L53" i="14"/>
  <c r="N53" i="14" s="1"/>
  <c r="E53" i="14" s="1"/>
  <c r="L54" i="14"/>
  <c r="N54" i="14" s="1"/>
  <c r="E54" i="14" s="1"/>
  <c r="L15" i="14"/>
  <c r="N15" i="14" s="1"/>
  <c r="E15" i="14" s="1"/>
  <c r="L35" i="14"/>
  <c r="N35" i="14" s="1"/>
  <c r="E35" i="14" s="1"/>
  <c r="L51" i="14"/>
  <c r="N51" i="14" s="1"/>
  <c r="E51" i="14" s="1"/>
  <c r="L13" i="14"/>
  <c r="L31" i="14"/>
  <c r="L40" i="14"/>
  <c r="N40" i="14" s="1"/>
  <c r="E40" i="14" s="1"/>
  <c r="L14" i="14"/>
  <c r="N14" i="14" s="1"/>
  <c r="E14" i="14" s="1"/>
  <c r="L60" i="14"/>
  <c r="L30" i="14"/>
  <c r="N30" i="14" s="1"/>
  <c r="E30" i="14" s="1"/>
  <c r="L37" i="14"/>
  <c r="N37" i="14" s="1"/>
  <c r="E37" i="14" s="1"/>
  <c r="L44" i="14"/>
  <c r="N44" i="14" s="1"/>
  <c r="E44" i="14" s="1"/>
  <c r="L19" i="14"/>
  <c r="N19" i="14" s="1"/>
  <c r="E19" i="14" s="1"/>
  <c r="M42" i="14"/>
  <c r="N42" i="14" s="1"/>
  <c r="E42" i="14" s="1"/>
  <c r="M27" i="14"/>
  <c r="M28" i="14"/>
  <c r="M30" i="14"/>
  <c r="M31" i="14"/>
  <c r="M52" i="14"/>
  <c r="M55" i="14"/>
  <c r="M11" i="14"/>
  <c r="M53" i="14"/>
  <c r="M54" i="14"/>
  <c r="M12" i="14"/>
  <c r="M26" i="14"/>
  <c r="M29" i="14"/>
  <c r="M51" i="14"/>
  <c r="M13" i="14"/>
  <c r="M39" i="14"/>
  <c r="M56" i="14"/>
  <c r="L18" i="14"/>
  <c r="N18" i="14" s="1"/>
  <c r="E18" i="14" s="1"/>
  <c r="L24" i="14"/>
  <c r="M21" i="14"/>
  <c r="M41" i="14"/>
  <c r="L59" i="14"/>
  <c r="N59" i="14" s="1"/>
  <c r="E59" i="14" s="1"/>
  <c r="M10" i="14"/>
  <c r="N10" i="14" s="1"/>
  <c r="M36" i="14"/>
  <c r="L41" i="14"/>
  <c r="M23" i="14"/>
  <c r="M25" i="14"/>
  <c r="N25" i="14" s="1"/>
  <c r="E25" i="14" s="1"/>
  <c r="M35" i="14"/>
  <c r="M47" i="14"/>
  <c r="L20" i="14"/>
  <c r="N20" i="14" s="1"/>
  <c r="E20" i="14" s="1"/>
  <c r="M22" i="14"/>
  <c r="M34" i="14"/>
  <c r="L17" i="14"/>
  <c r="N17" i="14" s="1"/>
  <c r="E17" i="14" s="1"/>
  <c r="L26" i="14"/>
  <c r="L32" i="14"/>
  <c r="N32" i="14" s="1"/>
  <c r="E32" i="14" s="1"/>
  <c r="L29" i="14"/>
  <c r="M49" i="14"/>
  <c r="N49" i="14" s="1"/>
  <c r="E49" i="14" s="1"/>
  <c r="M60" i="14"/>
  <c r="M24" i="14"/>
  <c r="M37" i="14"/>
  <c r="M50" i="14"/>
  <c r="M57" i="13"/>
  <c r="M34" i="13"/>
  <c r="N34" i="13" s="1"/>
  <c r="E34" i="13" s="1"/>
  <c r="M11" i="13"/>
  <c r="N11" i="13" s="1"/>
  <c r="E11" i="13" s="1"/>
  <c r="M49" i="13"/>
  <c r="M20" i="13"/>
  <c r="N20" i="13" s="1"/>
  <c r="E20" i="13" s="1"/>
  <c r="M58" i="13"/>
  <c r="N47" i="13"/>
  <c r="E47" i="13" s="1"/>
  <c r="L53" i="13"/>
  <c r="L13" i="13"/>
  <c r="L21" i="13"/>
  <c r="L29" i="13"/>
  <c r="L37" i="13"/>
  <c r="L45" i="13"/>
  <c r="L62" i="13"/>
  <c r="L61" i="13"/>
  <c r="L56" i="13"/>
  <c r="M44" i="13"/>
  <c r="M32" i="13"/>
  <c r="N32" i="13" s="1"/>
  <c r="E32" i="13" s="1"/>
  <c r="L24" i="13"/>
  <c r="L22" i="13"/>
  <c r="L19" i="13"/>
  <c r="M16" i="13"/>
  <c r="M12" i="13"/>
  <c r="N57" i="13"/>
  <c r="E57" i="13" s="1"/>
  <c r="M36" i="13"/>
  <c r="N36" i="13" s="1"/>
  <c r="E36" i="13" s="1"/>
  <c r="M17" i="13"/>
  <c r="N16" i="13"/>
  <c r="E16" i="13" s="1"/>
  <c r="I7" i="13"/>
  <c r="M35" i="13"/>
  <c r="M19" i="13"/>
  <c r="L51" i="13"/>
  <c r="M48" i="13"/>
  <c r="N48" i="13" s="1"/>
  <c r="E48" i="13" s="1"/>
  <c r="M41" i="13"/>
  <c r="N41" i="13" s="1"/>
  <c r="E41" i="13" s="1"/>
  <c r="L40" i="13"/>
  <c r="L38" i="13"/>
  <c r="L35" i="13"/>
  <c r="L55" i="13"/>
  <c r="L44" i="13"/>
  <c r="L39" i="13"/>
  <c r="L28" i="13"/>
  <c r="L23" i="13"/>
  <c r="N23" i="13" s="1"/>
  <c r="E23" i="13" s="1"/>
  <c r="L12" i="13"/>
  <c r="M56" i="13"/>
  <c r="M40" i="13"/>
  <c r="M26" i="13"/>
  <c r="N26" i="13" s="1"/>
  <c r="E26" i="13" s="1"/>
  <c r="M47" i="13"/>
  <c r="M15" i="13"/>
  <c r="N15" i="13" s="1"/>
  <c r="E15" i="13" s="1"/>
  <c r="N58" i="13"/>
  <c r="E58" i="13" s="1"/>
  <c r="N49" i="13"/>
  <c r="E49" i="13" s="1"/>
  <c r="L17" i="13"/>
  <c r="L54" i="13"/>
  <c r="M59" i="13"/>
  <c r="N59" i="13" s="1"/>
  <c r="E59" i="13" s="1"/>
  <c r="M55" i="13"/>
  <c r="M39" i="13"/>
  <c r="M23" i="13"/>
  <c r="L10" i="13"/>
  <c r="B6" i="12"/>
  <c r="B7" i="12"/>
  <c r="E10" i="12"/>
  <c r="G10" i="12"/>
  <c r="I6" i="12" s="1"/>
  <c r="L13" i="12" s="1"/>
  <c r="H10" i="12"/>
  <c r="I10" i="12"/>
  <c r="J10" i="12" s="1"/>
  <c r="K10" i="12" s="1"/>
  <c r="L10" i="12"/>
  <c r="G11" i="12"/>
  <c r="H11" i="12"/>
  <c r="I11" i="12" s="1"/>
  <c r="J11" i="12" s="1"/>
  <c r="K11" i="12"/>
  <c r="L11" i="12"/>
  <c r="G12" i="12"/>
  <c r="H12" i="12"/>
  <c r="I12" i="12"/>
  <c r="J12" i="12"/>
  <c r="K12" i="12"/>
  <c r="L12" i="12"/>
  <c r="G13" i="12"/>
  <c r="H13" i="12"/>
  <c r="I13" i="12"/>
  <c r="J13" i="12"/>
  <c r="K13" i="12"/>
  <c r="G14" i="12"/>
  <c r="H14" i="12"/>
  <c r="I14" i="12"/>
  <c r="J14" i="12"/>
  <c r="K14" i="12"/>
  <c r="G15" i="12"/>
  <c r="H15" i="12"/>
  <c r="I15" i="12"/>
  <c r="J15" i="12"/>
  <c r="K15" i="12"/>
  <c r="L15" i="12"/>
  <c r="G16" i="12"/>
  <c r="H16" i="12"/>
  <c r="I16" i="12"/>
  <c r="J16" i="12"/>
  <c r="K16" i="12"/>
  <c r="G17" i="12"/>
  <c r="H17" i="12"/>
  <c r="I17" i="12"/>
  <c r="J17" i="12"/>
  <c r="K17" i="12" s="1"/>
  <c r="G18" i="12"/>
  <c r="L18" i="12" s="1"/>
  <c r="H18" i="12"/>
  <c r="I18" i="12"/>
  <c r="J18" i="12" s="1"/>
  <c r="K18" i="12" s="1"/>
  <c r="G19" i="12"/>
  <c r="L19" i="12" s="1"/>
  <c r="H19" i="12"/>
  <c r="I19" i="12" s="1"/>
  <c r="J19" i="12" s="1"/>
  <c r="K19" i="12" s="1"/>
  <c r="G20" i="12"/>
  <c r="L20" i="12" s="1"/>
  <c r="H20" i="12"/>
  <c r="I20" i="12"/>
  <c r="J20" i="12"/>
  <c r="K20" i="12"/>
  <c r="G21" i="12"/>
  <c r="H21" i="12"/>
  <c r="I21" i="12"/>
  <c r="J21" i="12"/>
  <c r="K21" i="12"/>
  <c r="G22" i="12"/>
  <c r="H22" i="12"/>
  <c r="I22" i="12" s="1"/>
  <c r="J22" i="12" s="1"/>
  <c r="K22" i="12" s="1"/>
  <c r="G23" i="12"/>
  <c r="L23" i="12" s="1"/>
  <c r="H23" i="12"/>
  <c r="I23" i="12"/>
  <c r="J23" i="12" s="1"/>
  <c r="K23" i="12" s="1"/>
  <c r="G24" i="12"/>
  <c r="L24" i="12" s="1"/>
  <c r="H24" i="12"/>
  <c r="I24" i="12"/>
  <c r="J24" i="12"/>
  <c r="K24" i="12" s="1"/>
  <c r="G25" i="12"/>
  <c r="H25" i="12"/>
  <c r="I25" i="12"/>
  <c r="J25" i="12"/>
  <c r="K25" i="12" s="1"/>
  <c r="G26" i="12"/>
  <c r="H26" i="12"/>
  <c r="I26" i="12"/>
  <c r="J26" i="12" s="1"/>
  <c r="K26" i="12" s="1"/>
  <c r="L26" i="12"/>
  <c r="G27" i="12"/>
  <c r="H27" i="12"/>
  <c r="I27" i="12" s="1"/>
  <c r="J27" i="12" s="1"/>
  <c r="K27" i="12"/>
  <c r="L27" i="12"/>
  <c r="G28" i="12"/>
  <c r="H28" i="12"/>
  <c r="I28" i="12"/>
  <c r="J28" i="12"/>
  <c r="K28" i="12"/>
  <c r="L28" i="12"/>
  <c r="G29" i="12"/>
  <c r="H29" i="12"/>
  <c r="I29" i="12"/>
  <c r="J29" i="12"/>
  <c r="K29" i="12"/>
  <c r="L29" i="12"/>
  <c r="G30" i="12"/>
  <c r="H30" i="12"/>
  <c r="I30" i="12"/>
  <c r="J30" i="12"/>
  <c r="K30" i="12"/>
  <c r="L30" i="12"/>
  <c r="G31" i="12"/>
  <c r="H31" i="12"/>
  <c r="I31" i="12"/>
  <c r="J31" i="12"/>
  <c r="K31" i="12"/>
  <c r="L31" i="12"/>
  <c r="G32" i="12"/>
  <c r="L32" i="12" s="1"/>
  <c r="H32" i="12"/>
  <c r="I32" i="12"/>
  <c r="J32" i="12"/>
  <c r="K32" i="12"/>
  <c r="G33" i="12"/>
  <c r="L33" i="12" s="1"/>
  <c r="H33" i="12"/>
  <c r="I33" i="12" s="1"/>
  <c r="J33" i="12" s="1"/>
  <c r="K33" i="12" s="1"/>
  <c r="G34" i="12"/>
  <c r="L34" i="12" s="1"/>
  <c r="H34" i="12"/>
  <c r="I34" i="12"/>
  <c r="J34" i="12" s="1"/>
  <c r="K34" i="12" s="1"/>
  <c r="G35" i="12"/>
  <c r="H35" i="12"/>
  <c r="I35" i="12" s="1"/>
  <c r="J35" i="12" s="1"/>
  <c r="K35" i="12"/>
  <c r="L35" i="12"/>
  <c r="G36" i="12"/>
  <c r="L36" i="12" s="1"/>
  <c r="H36" i="12"/>
  <c r="I36" i="12"/>
  <c r="J36" i="12"/>
  <c r="K36" i="12"/>
  <c r="G37" i="12"/>
  <c r="H37" i="12"/>
  <c r="I37" i="12"/>
  <c r="J37" i="12"/>
  <c r="K37" i="12" s="1"/>
  <c r="G38" i="12"/>
  <c r="H38" i="12"/>
  <c r="I38" i="12"/>
  <c r="J38" i="12"/>
  <c r="K38" i="12" s="1"/>
  <c r="G39" i="12"/>
  <c r="L39" i="12" s="1"/>
  <c r="H39" i="12"/>
  <c r="I39" i="12"/>
  <c r="J39" i="12"/>
  <c r="K39" i="12"/>
  <c r="G40" i="12"/>
  <c r="H40" i="12"/>
  <c r="I40" i="12"/>
  <c r="J40" i="12"/>
  <c r="K40" i="12"/>
  <c r="G41" i="12"/>
  <c r="H41" i="12"/>
  <c r="I41" i="12"/>
  <c r="J41" i="12"/>
  <c r="K41" i="12" s="1"/>
  <c r="G42" i="12"/>
  <c r="H42" i="12"/>
  <c r="I42" i="12"/>
  <c r="J42" i="12" s="1"/>
  <c r="K42" i="12" s="1"/>
  <c r="G43" i="12"/>
  <c r="L43" i="12" s="1"/>
  <c r="H43" i="12"/>
  <c r="I43" i="12" s="1"/>
  <c r="J43" i="12" s="1"/>
  <c r="K43" i="12"/>
  <c r="G44" i="12"/>
  <c r="L44" i="12" s="1"/>
  <c r="H44" i="12"/>
  <c r="I44" i="12"/>
  <c r="J44" i="12"/>
  <c r="K44" i="12"/>
  <c r="G45" i="12"/>
  <c r="H45" i="12"/>
  <c r="I45" i="12"/>
  <c r="J45" i="12"/>
  <c r="K45" i="12"/>
  <c r="L45" i="12"/>
  <c r="G46" i="12"/>
  <c r="H46" i="12"/>
  <c r="I46" i="12"/>
  <c r="J46" i="12"/>
  <c r="K46" i="12"/>
  <c r="L46" i="12"/>
  <c r="G47" i="12"/>
  <c r="L47" i="12" s="1"/>
  <c r="H47" i="12"/>
  <c r="I47" i="12" s="1"/>
  <c r="J47" i="12" s="1"/>
  <c r="K47" i="12" s="1"/>
  <c r="G48" i="12"/>
  <c r="L48" i="12" s="1"/>
  <c r="H48" i="12"/>
  <c r="I48" i="12"/>
  <c r="J48" i="12" s="1"/>
  <c r="K48" i="12" s="1"/>
  <c r="G49" i="12"/>
  <c r="L49" i="12" s="1"/>
  <c r="H49" i="12"/>
  <c r="I49" i="12"/>
  <c r="J49" i="12"/>
  <c r="K49" i="12" s="1"/>
  <c r="G50" i="12"/>
  <c r="H50" i="12"/>
  <c r="I50" i="12"/>
  <c r="J50" i="12" s="1"/>
  <c r="K50" i="12" s="1"/>
  <c r="L50" i="12"/>
  <c r="G51" i="12"/>
  <c r="H51" i="12"/>
  <c r="I51" i="12" s="1"/>
  <c r="J51" i="12" s="1"/>
  <c r="K51" i="12"/>
  <c r="L51" i="12"/>
  <c r="G52" i="12"/>
  <c r="H52" i="12"/>
  <c r="I52" i="12"/>
  <c r="J52" i="12"/>
  <c r="K52" i="12"/>
  <c r="L52" i="12"/>
  <c r="G53" i="12"/>
  <c r="H53" i="12"/>
  <c r="I53" i="12"/>
  <c r="J53" i="12"/>
  <c r="K53" i="12"/>
  <c r="L53" i="12"/>
  <c r="G54" i="12"/>
  <c r="H54" i="12"/>
  <c r="I54" i="12"/>
  <c r="J54" i="12"/>
  <c r="K54" i="12"/>
  <c r="L54" i="12"/>
  <c r="G55" i="12"/>
  <c r="H55" i="12"/>
  <c r="I55" i="12"/>
  <c r="J55" i="12"/>
  <c r="K55" i="12"/>
  <c r="L55" i="12"/>
  <c r="G56" i="12"/>
  <c r="H56" i="12"/>
  <c r="I56" i="12"/>
  <c r="J56" i="12"/>
  <c r="K56" i="12"/>
  <c r="G57" i="12"/>
  <c r="L57" i="12" s="1"/>
  <c r="H57" i="12"/>
  <c r="I57" i="12"/>
  <c r="J57" i="12"/>
  <c r="K57" i="12" s="1"/>
  <c r="G58" i="12"/>
  <c r="L58" i="12" s="1"/>
  <c r="H58" i="12"/>
  <c r="I58" i="12" s="1"/>
  <c r="J58" i="12" s="1"/>
  <c r="K58" i="12" s="1"/>
  <c r="G59" i="12"/>
  <c r="L59" i="12" s="1"/>
  <c r="H59" i="12"/>
  <c r="I59" i="12" s="1"/>
  <c r="J59" i="12" s="1"/>
  <c r="K59" i="12"/>
  <c r="G60" i="12"/>
  <c r="L60" i="12" s="1"/>
  <c r="H60" i="12"/>
  <c r="I60" i="12"/>
  <c r="J60" i="12"/>
  <c r="K60" i="12" s="1"/>
  <c r="G61" i="12"/>
  <c r="H61" i="12"/>
  <c r="I61" i="12"/>
  <c r="J61" i="12" s="1"/>
  <c r="K61" i="12" s="1"/>
  <c r="G62" i="12"/>
  <c r="L62" i="12" s="1"/>
  <c r="H62" i="12"/>
  <c r="I62" i="12"/>
  <c r="J62" i="12" s="1"/>
  <c r="K62" i="12" s="1"/>
  <c r="N22" i="14" l="1"/>
  <c r="E22" i="14" s="1"/>
  <c r="N29" i="14"/>
  <c r="E29" i="14" s="1"/>
  <c r="N60" i="14"/>
  <c r="E60" i="14" s="1"/>
  <c r="N24" i="14"/>
  <c r="E24" i="14" s="1"/>
  <c r="N26" i="14"/>
  <c r="E26" i="14" s="1"/>
  <c r="N41" i="14"/>
  <c r="E41" i="14" s="1"/>
  <c r="N31" i="14"/>
  <c r="E31" i="14" s="1"/>
  <c r="N55" i="14"/>
  <c r="E55" i="14" s="1"/>
  <c r="N52" i="14"/>
  <c r="E52" i="14" s="1"/>
  <c r="N13" i="14"/>
  <c r="E13" i="14" s="1"/>
  <c r="N27" i="14"/>
  <c r="E27" i="14" s="1"/>
  <c r="N56" i="13"/>
  <c r="E56" i="13" s="1"/>
  <c r="N19" i="13"/>
  <c r="E19" i="13" s="1"/>
  <c r="N55" i="13"/>
  <c r="E55" i="13" s="1"/>
  <c r="N35" i="13"/>
  <c r="E35" i="13" s="1"/>
  <c r="M21" i="13"/>
  <c r="M22" i="13"/>
  <c r="N22" i="13" s="1"/>
  <c r="E22" i="13" s="1"/>
  <c r="M38" i="13"/>
  <c r="M53" i="13"/>
  <c r="N53" i="13" s="1"/>
  <c r="E53" i="13" s="1"/>
  <c r="M54" i="13"/>
  <c r="N54" i="13" s="1"/>
  <c r="E54" i="13" s="1"/>
  <c r="M61" i="13"/>
  <c r="N61" i="13" s="1"/>
  <c r="E61" i="13" s="1"/>
  <c r="M62" i="13"/>
  <c r="M13" i="13"/>
  <c r="N13" i="13" s="1"/>
  <c r="E13" i="13" s="1"/>
  <c r="M29" i="13"/>
  <c r="M30" i="13"/>
  <c r="N30" i="13" s="1"/>
  <c r="E30" i="13" s="1"/>
  <c r="M60" i="13"/>
  <c r="N60" i="13" s="1"/>
  <c r="E60" i="13" s="1"/>
  <c r="M14" i="13"/>
  <c r="N14" i="13" s="1"/>
  <c r="E14" i="13" s="1"/>
  <c r="M37" i="13"/>
  <c r="N37" i="13" s="1"/>
  <c r="E37" i="13" s="1"/>
  <c r="M45" i="13"/>
  <c r="N45" i="13" s="1"/>
  <c r="E45" i="13" s="1"/>
  <c r="M46" i="13"/>
  <c r="N46" i="13" s="1"/>
  <c r="E46" i="13" s="1"/>
  <c r="M51" i="13"/>
  <c r="N51" i="13" s="1"/>
  <c r="E51" i="13" s="1"/>
  <c r="M33" i="13"/>
  <c r="N33" i="13" s="1"/>
  <c r="E33" i="13" s="1"/>
  <c r="M18" i="13"/>
  <c r="N18" i="13" s="1"/>
  <c r="E18" i="13" s="1"/>
  <c r="N39" i="13"/>
  <c r="E39" i="13" s="1"/>
  <c r="N44" i="13"/>
  <c r="E44" i="13" s="1"/>
  <c r="N62" i="13"/>
  <c r="E62" i="13" s="1"/>
  <c r="N17" i="13"/>
  <c r="E17" i="13" s="1"/>
  <c r="M42" i="13"/>
  <c r="N42" i="13" s="1"/>
  <c r="E42" i="13" s="1"/>
  <c r="M43" i="13"/>
  <c r="N43" i="13" s="1"/>
  <c r="E43" i="13" s="1"/>
  <c r="N38" i="13"/>
  <c r="E38" i="13" s="1"/>
  <c r="M10" i="13"/>
  <c r="N10" i="13" s="1"/>
  <c r="M52" i="13"/>
  <c r="N52" i="13" s="1"/>
  <c r="E52" i="13" s="1"/>
  <c r="M25" i="13"/>
  <c r="N25" i="13" s="1"/>
  <c r="E25" i="13" s="1"/>
  <c r="M31" i="13"/>
  <c r="N31" i="13" s="1"/>
  <c r="E31" i="13" s="1"/>
  <c r="M50" i="13"/>
  <c r="N50" i="13" s="1"/>
  <c r="E50" i="13" s="1"/>
  <c r="N21" i="13"/>
  <c r="E21" i="13" s="1"/>
  <c r="M24" i="13"/>
  <c r="N24" i="13" s="1"/>
  <c r="E24" i="13" s="1"/>
  <c r="N12" i="13"/>
  <c r="E12" i="13" s="1"/>
  <c r="N40" i="13"/>
  <c r="E40" i="13" s="1"/>
  <c r="M27" i="13"/>
  <c r="N27" i="13" s="1"/>
  <c r="E27" i="13" s="1"/>
  <c r="M28" i="13"/>
  <c r="N28" i="13" s="1"/>
  <c r="E28" i="13" s="1"/>
  <c r="N29" i="13"/>
  <c r="E29" i="13" s="1"/>
  <c r="M49" i="12"/>
  <c r="N49" i="12" s="1"/>
  <c r="E49" i="12" s="1"/>
  <c r="M38" i="12"/>
  <c r="M36" i="12"/>
  <c r="N36" i="12" s="1"/>
  <c r="E36" i="12" s="1"/>
  <c r="N24" i="12"/>
  <c r="E24" i="12" s="1"/>
  <c r="M19" i="12"/>
  <c r="M34" i="12"/>
  <c r="N34" i="12" s="1"/>
  <c r="E34" i="12" s="1"/>
  <c r="M23" i="12"/>
  <c r="N23" i="12" s="1"/>
  <c r="E23" i="12" s="1"/>
  <c r="N19" i="12"/>
  <c r="E19" i="12" s="1"/>
  <c r="M53" i="12"/>
  <c r="N53" i="12" s="1"/>
  <c r="E53" i="12" s="1"/>
  <c r="N32" i="12"/>
  <c r="E32" i="12" s="1"/>
  <c r="M13" i="12"/>
  <c r="M10" i="12"/>
  <c r="N10" i="12" s="1"/>
  <c r="N54" i="12"/>
  <c r="E54" i="12" s="1"/>
  <c r="M62" i="12"/>
  <c r="M54" i="12"/>
  <c r="M48" i="12"/>
  <c r="N48" i="12" s="1"/>
  <c r="E48" i="12" s="1"/>
  <c r="M33" i="12"/>
  <c r="N33" i="12" s="1"/>
  <c r="E33" i="12" s="1"/>
  <c r="M22" i="12"/>
  <c r="N13" i="12"/>
  <c r="E13" i="12" s="1"/>
  <c r="M24" i="12"/>
  <c r="M14" i="12"/>
  <c r="N62" i="12"/>
  <c r="E62" i="12" s="1"/>
  <c r="M59" i="12"/>
  <c r="N59" i="12" s="1"/>
  <c r="E59" i="12" s="1"/>
  <c r="M61" i="12"/>
  <c r="M47" i="12"/>
  <c r="N47" i="12" s="1"/>
  <c r="E47" i="12" s="1"/>
  <c r="N15" i="12"/>
  <c r="E15" i="12" s="1"/>
  <c r="M15" i="12"/>
  <c r="M55" i="12"/>
  <c r="N55" i="12" s="1"/>
  <c r="E55" i="12" s="1"/>
  <c r="M16" i="12"/>
  <c r="M56" i="12"/>
  <c r="L42" i="12"/>
  <c r="M32" i="12"/>
  <c r="L25" i="12"/>
  <c r="L22" i="12"/>
  <c r="N22" i="12" s="1"/>
  <c r="E22" i="12" s="1"/>
  <c r="L21" i="12"/>
  <c r="L61" i="12"/>
  <c r="N61" i="12" s="1"/>
  <c r="E61" i="12" s="1"/>
  <c r="L40" i="12"/>
  <c r="I7" i="12"/>
  <c r="L41" i="12"/>
  <c r="L38" i="12"/>
  <c r="L37" i="12"/>
  <c r="L16" i="12"/>
  <c r="L56" i="12"/>
  <c r="L17" i="12"/>
  <c r="L14" i="12"/>
  <c r="B6" i="11"/>
  <c r="B7" i="11"/>
  <c r="E10" i="11"/>
  <c r="G10" i="11"/>
  <c r="H10" i="11"/>
  <c r="I10" i="11"/>
  <c r="J10" i="11" s="1"/>
  <c r="K10" i="11"/>
  <c r="G11" i="11"/>
  <c r="H11" i="11"/>
  <c r="I11" i="11" s="1"/>
  <c r="J11" i="11"/>
  <c r="K11" i="11" s="1"/>
  <c r="G12" i="11"/>
  <c r="H12" i="11"/>
  <c r="I12" i="11"/>
  <c r="J12" i="11" s="1"/>
  <c r="K12" i="11" s="1"/>
  <c r="G13" i="11"/>
  <c r="H13" i="11"/>
  <c r="I13" i="11" s="1"/>
  <c r="J13" i="11" s="1"/>
  <c r="K13" i="11"/>
  <c r="G14" i="11"/>
  <c r="H14" i="11"/>
  <c r="I14" i="11"/>
  <c r="J14" i="11"/>
  <c r="K14" i="11"/>
  <c r="G15" i="11"/>
  <c r="H15" i="11"/>
  <c r="I15" i="11"/>
  <c r="J15" i="11" s="1"/>
  <c r="K15" i="11" s="1"/>
  <c r="G16" i="11"/>
  <c r="H16" i="11"/>
  <c r="I16" i="11"/>
  <c r="J16" i="11"/>
  <c r="K16" i="11" s="1"/>
  <c r="G17" i="11"/>
  <c r="H17" i="11"/>
  <c r="I17" i="11"/>
  <c r="J17" i="11"/>
  <c r="K17" i="11" s="1"/>
  <c r="G18" i="11"/>
  <c r="H18" i="11"/>
  <c r="I18" i="11" s="1"/>
  <c r="J18" i="11" s="1"/>
  <c r="K18" i="11" s="1"/>
  <c r="G19" i="11"/>
  <c r="H19" i="11"/>
  <c r="I19" i="11" s="1"/>
  <c r="J19" i="11" s="1"/>
  <c r="K19" i="11" s="1"/>
  <c r="G20" i="11"/>
  <c r="H20" i="11"/>
  <c r="I20" i="11"/>
  <c r="J20" i="11" s="1"/>
  <c r="K20" i="11" s="1"/>
  <c r="G21" i="11"/>
  <c r="H21" i="11"/>
  <c r="I21" i="11" s="1"/>
  <c r="J21" i="11" s="1"/>
  <c r="K21" i="11"/>
  <c r="G22" i="11"/>
  <c r="H22" i="11"/>
  <c r="I22" i="11"/>
  <c r="J22" i="11"/>
  <c r="K22" i="11"/>
  <c r="G23" i="11"/>
  <c r="H23" i="11"/>
  <c r="I23" i="11"/>
  <c r="J23" i="11"/>
  <c r="K23" i="11"/>
  <c r="G24" i="11"/>
  <c r="H24" i="11"/>
  <c r="I24" i="11" s="1"/>
  <c r="J24" i="11" s="1"/>
  <c r="K24" i="11" s="1"/>
  <c r="G25" i="11"/>
  <c r="H25" i="11"/>
  <c r="I25" i="11" s="1"/>
  <c r="J25" i="11" s="1"/>
  <c r="K25" i="11" s="1"/>
  <c r="G26" i="11"/>
  <c r="H26" i="11"/>
  <c r="I26" i="11"/>
  <c r="J26" i="11" s="1"/>
  <c r="K26" i="11"/>
  <c r="G27" i="11"/>
  <c r="H27" i="11"/>
  <c r="I27" i="11" s="1"/>
  <c r="J27" i="11"/>
  <c r="K27" i="11" s="1"/>
  <c r="G28" i="11"/>
  <c r="H28" i="11"/>
  <c r="I28" i="11"/>
  <c r="J28" i="11" s="1"/>
  <c r="K28" i="11" s="1"/>
  <c r="G29" i="11"/>
  <c r="H29" i="11"/>
  <c r="I29" i="11" s="1"/>
  <c r="J29" i="11" s="1"/>
  <c r="K29" i="11"/>
  <c r="G30" i="11"/>
  <c r="H30" i="11"/>
  <c r="I30" i="11"/>
  <c r="J30" i="11"/>
  <c r="K30" i="11"/>
  <c r="G31" i="11"/>
  <c r="H31" i="11"/>
  <c r="I31" i="11"/>
  <c r="J31" i="11" s="1"/>
  <c r="K31" i="11" s="1"/>
  <c r="G32" i="11"/>
  <c r="H32" i="11"/>
  <c r="I32" i="11"/>
  <c r="J32" i="11"/>
  <c r="K32" i="11" s="1"/>
  <c r="G33" i="11"/>
  <c r="H33" i="11"/>
  <c r="I33" i="11"/>
  <c r="J33" i="11"/>
  <c r="K33" i="11" s="1"/>
  <c r="G34" i="11"/>
  <c r="H34" i="11"/>
  <c r="I34" i="11" s="1"/>
  <c r="J34" i="11" s="1"/>
  <c r="K34" i="11" s="1"/>
  <c r="G35" i="11"/>
  <c r="H35" i="11"/>
  <c r="I35" i="11" s="1"/>
  <c r="J35" i="11" s="1"/>
  <c r="K35" i="11" s="1"/>
  <c r="G36" i="11"/>
  <c r="H36" i="11"/>
  <c r="I36" i="11"/>
  <c r="J36" i="11" s="1"/>
  <c r="K36" i="11" s="1"/>
  <c r="G37" i="11"/>
  <c r="H37" i="11"/>
  <c r="I37" i="11" s="1"/>
  <c r="J37" i="11" s="1"/>
  <c r="K37" i="11"/>
  <c r="G38" i="11"/>
  <c r="H38" i="11"/>
  <c r="I38" i="11"/>
  <c r="J38" i="11"/>
  <c r="K38" i="11"/>
  <c r="G39" i="11"/>
  <c r="H39" i="11"/>
  <c r="I39" i="11"/>
  <c r="J39" i="11"/>
  <c r="K39" i="11"/>
  <c r="G40" i="11"/>
  <c r="H40" i="11"/>
  <c r="I40" i="11" s="1"/>
  <c r="J40" i="11" s="1"/>
  <c r="K40" i="11" s="1"/>
  <c r="G41" i="11"/>
  <c r="H41" i="11"/>
  <c r="I41" i="11" s="1"/>
  <c r="J41" i="11" s="1"/>
  <c r="K41" i="11" s="1"/>
  <c r="G42" i="11"/>
  <c r="H42" i="11"/>
  <c r="I42" i="11"/>
  <c r="J42" i="11" s="1"/>
  <c r="K42" i="11"/>
  <c r="G43" i="11"/>
  <c r="H43" i="11"/>
  <c r="I43" i="11" s="1"/>
  <c r="J43" i="11"/>
  <c r="K43" i="11" s="1"/>
  <c r="G44" i="11"/>
  <c r="H44" i="11"/>
  <c r="I44" i="11"/>
  <c r="J44" i="11" s="1"/>
  <c r="K44" i="11" s="1"/>
  <c r="G45" i="11"/>
  <c r="H45" i="11"/>
  <c r="I45" i="11" s="1"/>
  <c r="J45" i="11" s="1"/>
  <c r="K45" i="11"/>
  <c r="G46" i="11"/>
  <c r="H46" i="11"/>
  <c r="I46" i="11"/>
  <c r="J46" i="11"/>
  <c r="K46" i="11"/>
  <c r="G47" i="11"/>
  <c r="H47" i="11"/>
  <c r="I47" i="11"/>
  <c r="J47" i="11" s="1"/>
  <c r="K47" i="11" s="1"/>
  <c r="G48" i="11"/>
  <c r="H48" i="11"/>
  <c r="I48" i="11"/>
  <c r="J48" i="11"/>
  <c r="K48" i="11" s="1"/>
  <c r="G49" i="11"/>
  <c r="H49" i="11"/>
  <c r="I49" i="11"/>
  <c r="J49" i="11"/>
  <c r="K49" i="11" s="1"/>
  <c r="G50" i="11"/>
  <c r="H50" i="11"/>
  <c r="I50" i="11" s="1"/>
  <c r="J50" i="11" s="1"/>
  <c r="K50" i="11" s="1"/>
  <c r="G51" i="11"/>
  <c r="H51" i="11"/>
  <c r="I51" i="11" s="1"/>
  <c r="J51" i="11" s="1"/>
  <c r="K51" i="11" s="1"/>
  <c r="G52" i="11"/>
  <c r="H52" i="11"/>
  <c r="I52" i="11"/>
  <c r="J52" i="11" s="1"/>
  <c r="K52" i="11" s="1"/>
  <c r="G53" i="11"/>
  <c r="H53" i="11"/>
  <c r="I53" i="11" s="1"/>
  <c r="J53" i="11" s="1"/>
  <c r="K53" i="11"/>
  <c r="G54" i="11"/>
  <c r="H54" i="11"/>
  <c r="I54" i="11"/>
  <c r="J54" i="11"/>
  <c r="K54" i="11"/>
  <c r="G55" i="11"/>
  <c r="H55" i="11"/>
  <c r="I55" i="11"/>
  <c r="J55" i="11"/>
  <c r="K55" i="11" s="1"/>
  <c r="G56" i="11"/>
  <c r="H56" i="11"/>
  <c r="I56" i="11"/>
  <c r="J56" i="11"/>
  <c r="K56" i="11" s="1"/>
  <c r="G57" i="11"/>
  <c r="H57" i="11"/>
  <c r="I57" i="11"/>
  <c r="J57" i="11"/>
  <c r="K57" i="11"/>
  <c r="G58" i="11"/>
  <c r="H58" i="11"/>
  <c r="I58" i="11"/>
  <c r="J58" i="11"/>
  <c r="K58" i="11"/>
  <c r="G59" i="11"/>
  <c r="H59" i="11"/>
  <c r="I59" i="11"/>
  <c r="J59" i="11"/>
  <c r="K59" i="11" s="1"/>
  <c r="G60" i="11"/>
  <c r="H60" i="11"/>
  <c r="I60" i="11" s="1"/>
  <c r="J60" i="11" s="1"/>
  <c r="K60" i="11" s="1"/>
  <c r="G61" i="11"/>
  <c r="H61" i="11"/>
  <c r="I61" i="11" s="1"/>
  <c r="J61" i="11" s="1"/>
  <c r="K61" i="11" s="1"/>
  <c r="G62" i="11"/>
  <c r="H62" i="11"/>
  <c r="I62" i="11"/>
  <c r="J62" i="11"/>
  <c r="K62" i="11"/>
  <c r="N56" i="12" l="1"/>
  <c r="E56" i="12" s="1"/>
  <c r="N16" i="12"/>
  <c r="E16" i="12" s="1"/>
  <c r="N37" i="12"/>
  <c r="E37" i="12" s="1"/>
  <c r="N25" i="12"/>
  <c r="E25" i="12" s="1"/>
  <c r="N38" i="12"/>
  <c r="E38" i="12" s="1"/>
  <c r="N41" i="12"/>
  <c r="E41" i="12" s="1"/>
  <c r="M18" i="12"/>
  <c r="N18" i="12" s="1"/>
  <c r="E18" i="12" s="1"/>
  <c r="M20" i="12"/>
  <c r="N20" i="12" s="1"/>
  <c r="E20" i="12" s="1"/>
  <c r="M43" i="12"/>
  <c r="N43" i="12" s="1"/>
  <c r="E43" i="12" s="1"/>
  <c r="M57" i="12"/>
  <c r="N57" i="12" s="1"/>
  <c r="E57" i="12" s="1"/>
  <c r="M17" i="12"/>
  <c r="N17" i="12" s="1"/>
  <c r="E17" i="12" s="1"/>
  <c r="M21" i="12"/>
  <c r="N21" i="12" s="1"/>
  <c r="E21" i="12" s="1"/>
  <c r="M42" i="12"/>
  <c r="N42" i="12" s="1"/>
  <c r="E42" i="12" s="1"/>
  <c r="M44" i="12"/>
  <c r="N44" i="12" s="1"/>
  <c r="E44" i="12" s="1"/>
  <c r="M27" i="12"/>
  <c r="N27" i="12" s="1"/>
  <c r="E27" i="12" s="1"/>
  <c r="M41" i="12"/>
  <c r="M45" i="12"/>
  <c r="N45" i="12" s="1"/>
  <c r="E45" i="12" s="1"/>
  <c r="M46" i="12"/>
  <c r="N46" i="12" s="1"/>
  <c r="E46" i="12" s="1"/>
  <c r="M26" i="12"/>
  <c r="N26" i="12" s="1"/>
  <c r="E26" i="12" s="1"/>
  <c r="M28" i="12"/>
  <c r="N28" i="12" s="1"/>
  <c r="E28" i="12" s="1"/>
  <c r="M51" i="12"/>
  <c r="N51" i="12" s="1"/>
  <c r="E51" i="12" s="1"/>
  <c r="M11" i="12"/>
  <c r="N11" i="12" s="1"/>
  <c r="E11" i="12" s="1"/>
  <c r="M52" i="12"/>
  <c r="N52" i="12" s="1"/>
  <c r="E52" i="12" s="1"/>
  <c r="M50" i="12"/>
  <c r="N50" i="12" s="1"/>
  <c r="E50" i="12" s="1"/>
  <c r="M30" i="12"/>
  <c r="N30" i="12" s="1"/>
  <c r="E30" i="12" s="1"/>
  <c r="M25" i="12"/>
  <c r="M29" i="12"/>
  <c r="N29" i="12" s="1"/>
  <c r="E29" i="12" s="1"/>
  <c r="M31" i="12"/>
  <c r="N31" i="12" s="1"/>
  <c r="E31" i="12" s="1"/>
  <c r="M40" i="12"/>
  <c r="N40" i="12" s="1"/>
  <c r="E40" i="12" s="1"/>
  <c r="M35" i="12"/>
  <c r="N35" i="12" s="1"/>
  <c r="E35" i="12" s="1"/>
  <c r="M37" i="12"/>
  <c r="M39" i="12"/>
  <c r="N39" i="12" s="1"/>
  <c r="E39" i="12" s="1"/>
  <c r="M60" i="12"/>
  <c r="N60" i="12" s="1"/>
  <c r="E60" i="12" s="1"/>
  <c r="M58" i="12"/>
  <c r="N58" i="12" s="1"/>
  <c r="E58" i="12" s="1"/>
  <c r="N14" i="12"/>
  <c r="E14" i="12" s="1"/>
  <c r="M12" i="12"/>
  <c r="N12" i="12" s="1"/>
  <c r="E12" i="12" s="1"/>
  <c r="M20" i="11"/>
  <c r="M61" i="11"/>
  <c r="M36" i="11"/>
  <c r="M19" i="11"/>
  <c r="M57" i="11"/>
  <c r="L52" i="11"/>
  <c r="M13" i="11"/>
  <c r="M47" i="11"/>
  <c r="M41" i="11"/>
  <c r="M35" i="11"/>
  <c r="M32" i="11"/>
  <c r="L10" i="11"/>
  <c r="N10" i="11" s="1"/>
  <c r="L58" i="11"/>
  <c r="I7" i="11"/>
  <c r="M10" i="11"/>
  <c r="L51" i="11"/>
  <c r="L19" i="11"/>
  <c r="N19" i="11" s="1"/>
  <c r="E19" i="11" s="1"/>
  <c r="I6" i="11"/>
  <c r="L46" i="11" s="1"/>
  <c r="L50" i="11"/>
  <c r="L34" i="11"/>
  <c r="B6" i="10"/>
  <c r="B7" i="10"/>
  <c r="E10" i="10"/>
  <c r="G10" i="10"/>
  <c r="H10" i="10"/>
  <c r="I10" i="10"/>
  <c r="J10" i="10" s="1"/>
  <c r="K10" i="10" s="1"/>
  <c r="G11" i="10"/>
  <c r="H11" i="10"/>
  <c r="I11" i="10" s="1"/>
  <c r="J11" i="10" s="1"/>
  <c r="K11" i="10" s="1"/>
  <c r="G12" i="10"/>
  <c r="H12" i="10"/>
  <c r="I12" i="10" s="1"/>
  <c r="J12" i="10" s="1"/>
  <c r="K12" i="10" s="1"/>
  <c r="G13" i="10"/>
  <c r="H13" i="10"/>
  <c r="I13" i="10"/>
  <c r="J13" i="10"/>
  <c r="K13" i="10"/>
  <c r="G14" i="10"/>
  <c r="H14" i="10"/>
  <c r="I14" i="10"/>
  <c r="J14" i="10"/>
  <c r="K14" i="10"/>
  <c r="G15" i="10"/>
  <c r="H15" i="10"/>
  <c r="I15" i="10"/>
  <c r="J15" i="10"/>
  <c r="K15" i="10"/>
  <c r="G16" i="10"/>
  <c r="H16" i="10"/>
  <c r="I16" i="10"/>
  <c r="J16" i="10"/>
  <c r="K16" i="10"/>
  <c r="G17" i="10"/>
  <c r="H17" i="10"/>
  <c r="I17" i="10"/>
  <c r="J17" i="10" s="1"/>
  <c r="K17" i="10" s="1"/>
  <c r="G18" i="10"/>
  <c r="H18" i="10"/>
  <c r="I18" i="10"/>
  <c r="J18" i="10" s="1"/>
  <c r="K18" i="10" s="1"/>
  <c r="G19" i="10"/>
  <c r="H19" i="10"/>
  <c r="I19" i="10" s="1"/>
  <c r="J19" i="10" s="1"/>
  <c r="K19" i="10" s="1"/>
  <c r="G20" i="10"/>
  <c r="H20" i="10"/>
  <c r="I20" i="10" s="1"/>
  <c r="J20" i="10" s="1"/>
  <c r="K20" i="10" s="1"/>
  <c r="G21" i="10"/>
  <c r="H21" i="10"/>
  <c r="I21" i="10"/>
  <c r="J21" i="10"/>
  <c r="K21" i="10"/>
  <c r="G22" i="10"/>
  <c r="H22" i="10"/>
  <c r="I22" i="10"/>
  <c r="J22" i="10"/>
  <c r="K22" i="10"/>
  <c r="G23" i="10"/>
  <c r="H23" i="10"/>
  <c r="I23" i="10"/>
  <c r="J23" i="10"/>
  <c r="K23" i="10"/>
  <c r="G24" i="10"/>
  <c r="H24" i="10"/>
  <c r="I24" i="10"/>
  <c r="J24" i="10"/>
  <c r="K24" i="10"/>
  <c r="G25" i="10"/>
  <c r="H25" i="10"/>
  <c r="I25" i="10"/>
  <c r="J25" i="10"/>
  <c r="K25" i="10" s="1"/>
  <c r="G26" i="10"/>
  <c r="H26" i="10"/>
  <c r="I26" i="10"/>
  <c r="J26" i="10" s="1"/>
  <c r="K26" i="10" s="1"/>
  <c r="G27" i="10"/>
  <c r="H27" i="10"/>
  <c r="I27" i="10" s="1"/>
  <c r="J27" i="10" s="1"/>
  <c r="K27" i="10" s="1"/>
  <c r="G28" i="10"/>
  <c r="H28" i="10"/>
  <c r="I28" i="10" s="1"/>
  <c r="J28" i="10" s="1"/>
  <c r="K28" i="10" s="1"/>
  <c r="G29" i="10"/>
  <c r="H29" i="10"/>
  <c r="I29" i="10"/>
  <c r="J29" i="10"/>
  <c r="K29" i="10"/>
  <c r="G30" i="10"/>
  <c r="H30" i="10"/>
  <c r="I30" i="10"/>
  <c r="J30" i="10"/>
  <c r="K30" i="10"/>
  <c r="G31" i="10"/>
  <c r="H31" i="10"/>
  <c r="I31" i="10"/>
  <c r="J31" i="10"/>
  <c r="K31" i="10"/>
  <c r="G32" i="10"/>
  <c r="H32" i="10"/>
  <c r="I32" i="10" s="1"/>
  <c r="J32" i="10" s="1"/>
  <c r="K32" i="10" s="1"/>
  <c r="G33" i="10"/>
  <c r="H33" i="10"/>
  <c r="I33" i="10"/>
  <c r="J33" i="10"/>
  <c r="K33" i="10" s="1"/>
  <c r="G34" i="10"/>
  <c r="H34" i="10"/>
  <c r="I34" i="10"/>
  <c r="J34" i="10" s="1"/>
  <c r="K34" i="10" s="1"/>
  <c r="G35" i="10"/>
  <c r="H35" i="10"/>
  <c r="I35" i="10" s="1"/>
  <c r="J35" i="10" s="1"/>
  <c r="K35" i="10" s="1"/>
  <c r="G36" i="10"/>
  <c r="H36" i="10"/>
  <c r="I36" i="10" s="1"/>
  <c r="J36" i="10" s="1"/>
  <c r="K36" i="10" s="1"/>
  <c r="G37" i="10"/>
  <c r="H37" i="10"/>
  <c r="I37" i="10"/>
  <c r="J37" i="10"/>
  <c r="K37" i="10"/>
  <c r="G38" i="10"/>
  <c r="H38" i="10"/>
  <c r="I38" i="10"/>
  <c r="J38" i="10"/>
  <c r="K38" i="10"/>
  <c r="G39" i="10"/>
  <c r="H39" i="10"/>
  <c r="I39" i="10"/>
  <c r="J39" i="10"/>
  <c r="K39" i="10"/>
  <c r="G40" i="10"/>
  <c r="H40" i="10"/>
  <c r="I40" i="10"/>
  <c r="J40" i="10" s="1"/>
  <c r="K40" i="10" s="1"/>
  <c r="G41" i="10"/>
  <c r="H41" i="10"/>
  <c r="I41" i="10"/>
  <c r="J41" i="10" s="1"/>
  <c r="K41" i="10" s="1"/>
  <c r="G42" i="10"/>
  <c r="H42" i="10"/>
  <c r="I42" i="10"/>
  <c r="J42" i="10" s="1"/>
  <c r="K42" i="10" s="1"/>
  <c r="G43" i="10"/>
  <c r="H43" i="10"/>
  <c r="I43" i="10" s="1"/>
  <c r="J43" i="10" s="1"/>
  <c r="K43" i="10" s="1"/>
  <c r="G44" i="10"/>
  <c r="H44" i="10"/>
  <c r="I44" i="10" s="1"/>
  <c r="J44" i="10" s="1"/>
  <c r="K44" i="10" s="1"/>
  <c r="G45" i="10"/>
  <c r="H45" i="10"/>
  <c r="I45" i="10"/>
  <c r="J45" i="10"/>
  <c r="K45" i="10"/>
  <c r="G46" i="10"/>
  <c r="H46" i="10"/>
  <c r="I46" i="10"/>
  <c r="J46" i="10"/>
  <c r="K46" i="10"/>
  <c r="G47" i="10"/>
  <c r="H47" i="10"/>
  <c r="I47" i="10"/>
  <c r="J47" i="10"/>
  <c r="K47" i="10"/>
  <c r="G48" i="10"/>
  <c r="H48" i="10"/>
  <c r="I48" i="10"/>
  <c r="J48" i="10"/>
  <c r="K48" i="10" s="1"/>
  <c r="G49" i="10"/>
  <c r="H49" i="10"/>
  <c r="I49" i="10"/>
  <c r="J49" i="10"/>
  <c r="K49" i="10" s="1"/>
  <c r="G50" i="10"/>
  <c r="H50" i="10"/>
  <c r="I50" i="10" s="1"/>
  <c r="J50" i="10" s="1"/>
  <c r="K50" i="10" s="1"/>
  <c r="G51" i="10"/>
  <c r="H51" i="10"/>
  <c r="I51" i="10" s="1"/>
  <c r="J51" i="10" s="1"/>
  <c r="K51" i="10" s="1"/>
  <c r="G52" i="10"/>
  <c r="H52" i="10"/>
  <c r="I52" i="10" s="1"/>
  <c r="J52" i="10" s="1"/>
  <c r="K52" i="10" s="1"/>
  <c r="G53" i="10"/>
  <c r="H53" i="10"/>
  <c r="I53" i="10"/>
  <c r="J53" i="10"/>
  <c r="K53" i="10"/>
  <c r="G54" i="10"/>
  <c r="H54" i="10"/>
  <c r="I54" i="10"/>
  <c r="J54" i="10"/>
  <c r="K54" i="10"/>
  <c r="G55" i="10"/>
  <c r="H55" i="10"/>
  <c r="I55" i="10"/>
  <c r="J55" i="10" s="1"/>
  <c r="K55" i="10" s="1"/>
  <c r="G56" i="10"/>
  <c r="H56" i="10"/>
  <c r="I56" i="10" s="1"/>
  <c r="J56" i="10" s="1"/>
  <c r="K56" i="10" s="1"/>
  <c r="G57" i="10"/>
  <c r="H57" i="10"/>
  <c r="I57" i="10"/>
  <c r="J57" i="10"/>
  <c r="K57" i="10" s="1"/>
  <c r="G58" i="10"/>
  <c r="H58" i="10"/>
  <c r="I58" i="10"/>
  <c r="J58" i="10" s="1"/>
  <c r="K58" i="10" s="1"/>
  <c r="G59" i="10"/>
  <c r="H59" i="10"/>
  <c r="I59" i="10" s="1"/>
  <c r="J59" i="10" s="1"/>
  <c r="K59" i="10" s="1"/>
  <c r="G60" i="10"/>
  <c r="H60" i="10"/>
  <c r="I60" i="10" s="1"/>
  <c r="J60" i="10" s="1"/>
  <c r="K60" i="10"/>
  <c r="G61" i="10"/>
  <c r="H61" i="10"/>
  <c r="I61" i="10"/>
  <c r="J61" i="10"/>
  <c r="K61" i="10"/>
  <c r="G62" i="10"/>
  <c r="H62" i="10"/>
  <c r="I62" i="10"/>
  <c r="J62" i="10"/>
  <c r="K62" i="10"/>
  <c r="L26" i="11" l="1"/>
  <c r="M12" i="11"/>
  <c r="M44" i="11"/>
  <c r="M43" i="11"/>
  <c r="M62" i="11"/>
  <c r="M28" i="11"/>
  <c r="M11" i="11"/>
  <c r="M27" i="11"/>
  <c r="M59" i="11"/>
  <c r="M21" i="11"/>
  <c r="M22" i="11"/>
  <c r="M37" i="11"/>
  <c r="M38" i="11"/>
  <c r="L57" i="11"/>
  <c r="N57" i="11" s="1"/>
  <c r="E57" i="11" s="1"/>
  <c r="M51" i="11"/>
  <c r="N51" i="11" s="1"/>
  <c r="E51" i="11" s="1"/>
  <c r="L35" i="11"/>
  <c r="N35" i="11" s="1"/>
  <c r="E35" i="11" s="1"/>
  <c r="M58" i="11"/>
  <c r="N58" i="11" s="1"/>
  <c r="E58" i="11" s="1"/>
  <c r="M56" i="11"/>
  <c r="L41" i="11"/>
  <c r="N41" i="11" s="1"/>
  <c r="E41" i="11" s="1"/>
  <c r="M25" i="11"/>
  <c r="L30" i="11"/>
  <c r="N30" i="11" s="1"/>
  <c r="E30" i="11" s="1"/>
  <c r="M46" i="11"/>
  <c r="N46" i="11" s="1"/>
  <c r="E46" i="11" s="1"/>
  <c r="L25" i="11"/>
  <c r="L59" i="11"/>
  <c r="M49" i="11"/>
  <c r="M18" i="11"/>
  <c r="M40" i="11"/>
  <c r="M34" i="11"/>
  <c r="N34" i="11" s="1"/>
  <c r="E34" i="11" s="1"/>
  <c r="L42" i="11"/>
  <c r="N42" i="11" s="1"/>
  <c r="E42" i="11" s="1"/>
  <c r="M39" i="11"/>
  <c r="M29" i="11"/>
  <c r="M30" i="11"/>
  <c r="M15" i="11"/>
  <c r="L54" i="11"/>
  <c r="M52" i="11"/>
  <c r="N52" i="11" s="1"/>
  <c r="E52" i="11" s="1"/>
  <c r="M17" i="11"/>
  <c r="L11" i="11"/>
  <c r="N11" i="11" s="1"/>
  <c r="E11" i="11" s="1"/>
  <c r="M31" i="11"/>
  <c r="M50" i="11"/>
  <c r="M55" i="11"/>
  <c r="M23" i="11"/>
  <c r="L27" i="11"/>
  <c r="N27" i="11" s="1"/>
  <c r="E27" i="11" s="1"/>
  <c r="M26" i="11"/>
  <c r="M24" i="11"/>
  <c r="M53" i="11"/>
  <c r="M48" i="11"/>
  <c r="M14" i="11"/>
  <c r="N50" i="11"/>
  <c r="E50" i="11" s="1"/>
  <c r="L16" i="11"/>
  <c r="N16" i="11" s="1"/>
  <c r="E16" i="11" s="1"/>
  <c r="L24" i="11"/>
  <c r="N24" i="11" s="1"/>
  <c r="E24" i="11" s="1"/>
  <c r="L32" i="11"/>
  <c r="N32" i="11" s="1"/>
  <c r="E32" i="11" s="1"/>
  <c r="L40" i="11"/>
  <c r="L48" i="11"/>
  <c r="N48" i="11" s="1"/>
  <c r="E48" i="11" s="1"/>
  <c r="L55" i="11"/>
  <c r="N55" i="11" s="1"/>
  <c r="E55" i="11" s="1"/>
  <c r="L56" i="11"/>
  <c r="L60" i="11"/>
  <c r="N60" i="11" s="1"/>
  <c r="E60" i="11" s="1"/>
  <c r="L61" i="11"/>
  <c r="N61" i="11" s="1"/>
  <c r="E61" i="11" s="1"/>
  <c r="L21" i="11"/>
  <c r="N21" i="11" s="1"/>
  <c r="E21" i="11" s="1"/>
  <c r="L22" i="11"/>
  <c r="N22" i="11" s="1"/>
  <c r="E22" i="11" s="1"/>
  <c r="L23" i="11"/>
  <c r="L33" i="11"/>
  <c r="L49" i="11"/>
  <c r="L13" i="11"/>
  <c r="N13" i="11" s="1"/>
  <c r="E13" i="11" s="1"/>
  <c r="L15" i="11"/>
  <c r="N15" i="11" s="1"/>
  <c r="E15" i="11" s="1"/>
  <c r="L29" i="11"/>
  <c r="N29" i="11" s="1"/>
  <c r="E29" i="11" s="1"/>
  <c r="L31" i="11"/>
  <c r="N31" i="11" s="1"/>
  <c r="E31" i="11" s="1"/>
  <c r="L45" i="11"/>
  <c r="N45" i="11" s="1"/>
  <c r="E45" i="11" s="1"/>
  <c r="L47" i="11"/>
  <c r="N47" i="11" s="1"/>
  <c r="E47" i="11" s="1"/>
  <c r="L12" i="11"/>
  <c r="L28" i="11"/>
  <c r="N28" i="11" s="1"/>
  <c r="E28" i="11" s="1"/>
  <c r="L44" i="11"/>
  <c r="L62" i="11"/>
  <c r="L17" i="11"/>
  <c r="L37" i="11"/>
  <c r="N37" i="11" s="1"/>
  <c r="E37" i="11" s="1"/>
  <c r="L38" i="11"/>
  <c r="N38" i="11" s="1"/>
  <c r="E38" i="11" s="1"/>
  <c r="L39" i="11"/>
  <c r="N39" i="11" s="1"/>
  <c r="E39" i="11" s="1"/>
  <c r="L20" i="11"/>
  <c r="N20" i="11" s="1"/>
  <c r="E20" i="11" s="1"/>
  <c r="L53" i="11"/>
  <c r="L36" i="11"/>
  <c r="N36" i="11" s="1"/>
  <c r="E36" i="11" s="1"/>
  <c r="L18" i="11"/>
  <c r="N18" i="11" s="1"/>
  <c r="E18" i="11" s="1"/>
  <c r="M33" i="11"/>
  <c r="L43" i="11"/>
  <c r="N43" i="11" s="1"/>
  <c r="E43" i="11" s="1"/>
  <c r="L14" i="11"/>
  <c r="N14" i="11" s="1"/>
  <c r="E14" i="11" s="1"/>
  <c r="M45" i="11"/>
  <c r="M60" i="11"/>
  <c r="M16" i="11"/>
  <c r="M42" i="11"/>
  <c r="M54" i="11"/>
  <c r="L27" i="10"/>
  <c r="N27" i="10" s="1"/>
  <c r="E27" i="10" s="1"/>
  <c r="M59" i="10"/>
  <c r="M57" i="10"/>
  <c r="M14" i="10"/>
  <c r="L43" i="10"/>
  <c r="I7" i="10"/>
  <c r="M56" i="10" s="1"/>
  <c r="M10" i="10"/>
  <c r="M50" i="10"/>
  <c r="M40" i="10"/>
  <c r="L35" i="10"/>
  <c r="L50" i="10"/>
  <c r="M32" i="10"/>
  <c r="M15" i="10"/>
  <c r="M12" i="10"/>
  <c r="L48" i="10"/>
  <c r="L42" i="10"/>
  <c r="L32" i="10"/>
  <c r="L24" i="10"/>
  <c r="M22" i="10"/>
  <c r="L19" i="10"/>
  <c r="L17" i="10"/>
  <c r="M61" i="10"/>
  <c r="M27" i="10"/>
  <c r="M23" i="10"/>
  <c r="M31" i="10"/>
  <c r="L25" i="10"/>
  <c r="M18" i="10"/>
  <c r="L56" i="10"/>
  <c r="L51" i="10"/>
  <c r="M39" i="10"/>
  <c r="L33" i="10"/>
  <c r="M26" i="10"/>
  <c r="M24" i="10"/>
  <c r="L10" i="10"/>
  <c r="N10" i="10" s="1"/>
  <c r="I6" i="10"/>
  <c r="L41" i="10"/>
  <c r="M34" i="10"/>
  <c r="L18" i="10"/>
  <c r="L57" i="10"/>
  <c r="L49" i="10"/>
  <c r="M42" i="10"/>
  <c r="L26" i="10"/>
  <c r="L34" i="10"/>
  <c r="L16" i="10"/>
  <c r="L11" i="10"/>
  <c r="B6" i="9"/>
  <c r="B7" i="9"/>
  <c r="E10" i="9"/>
  <c r="G10" i="9"/>
  <c r="H10" i="9"/>
  <c r="I10" i="9"/>
  <c r="J10" i="9" s="1"/>
  <c r="K10" i="9" s="1"/>
  <c r="I7" i="9" s="1"/>
  <c r="G11" i="9"/>
  <c r="H11" i="9"/>
  <c r="I11" i="9" s="1"/>
  <c r="J11" i="9" s="1"/>
  <c r="K11" i="9" s="1"/>
  <c r="G12" i="9"/>
  <c r="H12" i="9"/>
  <c r="I12" i="9" s="1"/>
  <c r="J12" i="9" s="1"/>
  <c r="K12" i="9"/>
  <c r="G13" i="9"/>
  <c r="H13" i="9"/>
  <c r="I13" i="9"/>
  <c r="J13" i="9"/>
  <c r="K13" i="9"/>
  <c r="G14" i="9"/>
  <c r="H14" i="9"/>
  <c r="I14" i="9"/>
  <c r="J14" i="9"/>
  <c r="K14" i="9"/>
  <c r="G15" i="9"/>
  <c r="H15" i="9"/>
  <c r="I15" i="9" s="1"/>
  <c r="J15" i="9" s="1"/>
  <c r="K15" i="9" s="1"/>
  <c r="M15" i="9" s="1"/>
  <c r="G16" i="9"/>
  <c r="H16" i="9"/>
  <c r="I16" i="9"/>
  <c r="J16" i="9"/>
  <c r="K16" i="9" s="1"/>
  <c r="G17" i="9"/>
  <c r="H17" i="9"/>
  <c r="I17" i="9"/>
  <c r="J17" i="9"/>
  <c r="K17" i="9" s="1"/>
  <c r="G18" i="9"/>
  <c r="H18" i="9"/>
  <c r="I18" i="9"/>
  <c r="J18" i="9" s="1"/>
  <c r="K18" i="9" s="1"/>
  <c r="G19" i="9"/>
  <c r="H19" i="9"/>
  <c r="I19" i="9" s="1"/>
  <c r="J19" i="9" s="1"/>
  <c r="K19" i="9" s="1"/>
  <c r="G20" i="9"/>
  <c r="H20" i="9"/>
  <c r="I20" i="9" s="1"/>
  <c r="J20" i="9" s="1"/>
  <c r="K20" i="9"/>
  <c r="M20" i="9" s="1"/>
  <c r="G21" i="9"/>
  <c r="H21" i="9"/>
  <c r="I21" i="9"/>
  <c r="J21" i="9"/>
  <c r="K21" i="9"/>
  <c r="G22" i="9"/>
  <c r="H22" i="9"/>
  <c r="I22" i="9"/>
  <c r="J22" i="9"/>
  <c r="K22" i="9"/>
  <c r="M22" i="9" s="1"/>
  <c r="G23" i="9"/>
  <c r="H23" i="9"/>
  <c r="I23" i="9"/>
  <c r="J23" i="9"/>
  <c r="K23" i="9"/>
  <c r="G24" i="9"/>
  <c r="H24" i="9"/>
  <c r="I24" i="9"/>
  <c r="J24" i="9"/>
  <c r="K24" i="9"/>
  <c r="G25" i="9"/>
  <c r="H25" i="9"/>
  <c r="I25" i="9" s="1"/>
  <c r="J25" i="9" s="1"/>
  <c r="K25" i="9" s="1"/>
  <c r="G26" i="9"/>
  <c r="H26" i="9"/>
  <c r="I26" i="9"/>
  <c r="J26" i="9" s="1"/>
  <c r="K26" i="9" s="1"/>
  <c r="G27" i="9"/>
  <c r="H27" i="9"/>
  <c r="I27" i="9" s="1"/>
  <c r="J27" i="9" s="1"/>
  <c r="K27" i="9" s="1"/>
  <c r="G28" i="9"/>
  <c r="H28" i="9"/>
  <c r="I28" i="9" s="1"/>
  <c r="J28" i="9" s="1"/>
  <c r="K28" i="9"/>
  <c r="G29" i="9"/>
  <c r="H29" i="9"/>
  <c r="I29" i="9"/>
  <c r="J29" i="9"/>
  <c r="K29" i="9"/>
  <c r="G30" i="9"/>
  <c r="H30" i="9"/>
  <c r="I30" i="9"/>
  <c r="J30" i="9"/>
  <c r="K30" i="9"/>
  <c r="G31" i="9"/>
  <c r="H31" i="9"/>
  <c r="I31" i="9" s="1"/>
  <c r="J31" i="9" s="1"/>
  <c r="K31" i="9" s="1"/>
  <c r="M31" i="9" s="1"/>
  <c r="G32" i="9"/>
  <c r="H32" i="9"/>
  <c r="I32" i="9"/>
  <c r="J32" i="9"/>
  <c r="K32" i="9" s="1"/>
  <c r="G33" i="9"/>
  <c r="H33" i="9"/>
  <c r="I33" i="9"/>
  <c r="J33" i="9"/>
  <c r="K33" i="9" s="1"/>
  <c r="G34" i="9"/>
  <c r="H34" i="9"/>
  <c r="I34" i="9"/>
  <c r="J34" i="9"/>
  <c r="K34" i="9" s="1"/>
  <c r="G35" i="9"/>
  <c r="H35" i="9"/>
  <c r="I35" i="9" s="1"/>
  <c r="J35" i="9" s="1"/>
  <c r="K35" i="9" s="1"/>
  <c r="M35" i="9" s="1"/>
  <c r="G36" i="9"/>
  <c r="H36" i="9"/>
  <c r="I36" i="9" s="1"/>
  <c r="J36" i="9" s="1"/>
  <c r="K36" i="9" s="1"/>
  <c r="M36" i="9" s="1"/>
  <c r="G37" i="9"/>
  <c r="H37" i="9"/>
  <c r="I37" i="9"/>
  <c r="J37" i="9"/>
  <c r="K37" i="9" s="1"/>
  <c r="G38" i="9"/>
  <c r="H38" i="9"/>
  <c r="I38" i="9"/>
  <c r="J38" i="9" s="1"/>
  <c r="K38" i="9" s="1"/>
  <c r="M38" i="9" s="1"/>
  <c r="G39" i="9"/>
  <c r="H39" i="9"/>
  <c r="I39" i="9" s="1"/>
  <c r="J39" i="9" s="1"/>
  <c r="K39" i="9" s="1"/>
  <c r="G40" i="9"/>
  <c r="H40" i="9"/>
  <c r="I40" i="9"/>
  <c r="J40" i="9" s="1"/>
  <c r="K40" i="9" s="1"/>
  <c r="G41" i="9"/>
  <c r="H41" i="9"/>
  <c r="I41" i="9"/>
  <c r="J41" i="9"/>
  <c r="K41" i="9" s="1"/>
  <c r="M41" i="9" s="1"/>
  <c r="G42" i="9"/>
  <c r="H42" i="9"/>
  <c r="I42" i="9"/>
  <c r="J42" i="9"/>
  <c r="K42" i="9" s="1"/>
  <c r="G43" i="9"/>
  <c r="H43" i="9"/>
  <c r="I43" i="9"/>
  <c r="J43" i="9" s="1"/>
  <c r="K43" i="9" s="1"/>
  <c r="G44" i="9"/>
  <c r="H44" i="9"/>
  <c r="I44" i="9" s="1"/>
  <c r="J44" i="9" s="1"/>
  <c r="K44" i="9"/>
  <c r="G45" i="9"/>
  <c r="H45" i="9"/>
  <c r="I45" i="9"/>
  <c r="J45" i="9"/>
  <c r="K45" i="9"/>
  <c r="G46" i="9"/>
  <c r="H46" i="9"/>
  <c r="I46" i="9"/>
  <c r="J46" i="9"/>
  <c r="K46" i="9"/>
  <c r="G47" i="9"/>
  <c r="H47" i="9"/>
  <c r="I47" i="9"/>
  <c r="J47" i="9"/>
  <c r="K47" i="9"/>
  <c r="G48" i="9"/>
  <c r="H48" i="9"/>
  <c r="I48" i="9"/>
  <c r="J48" i="9"/>
  <c r="K48" i="9"/>
  <c r="G49" i="9"/>
  <c r="H49" i="9"/>
  <c r="I49" i="9" s="1"/>
  <c r="J49" i="9" s="1"/>
  <c r="K49" i="9" s="1"/>
  <c r="M49" i="9" s="1"/>
  <c r="G50" i="9"/>
  <c r="H50" i="9"/>
  <c r="I50" i="9" s="1"/>
  <c r="J50" i="9" s="1"/>
  <c r="K50" i="9" s="1"/>
  <c r="G51" i="9"/>
  <c r="H51" i="9"/>
  <c r="I51" i="9"/>
  <c r="J51" i="9" s="1"/>
  <c r="K51" i="9" s="1"/>
  <c r="M51" i="9" s="1"/>
  <c r="G52" i="9"/>
  <c r="H52" i="9"/>
  <c r="I52" i="9" s="1"/>
  <c r="J52" i="9" s="1"/>
  <c r="K52" i="9"/>
  <c r="M52" i="9" s="1"/>
  <c r="G53" i="9"/>
  <c r="H53" i="9"/>
  <c r="I53" i="9"/>
  <c r="J53" i="9"/>
  <c r="K53" i="9"/>
  <c r="M53" i="9" s="1"/>
  <c r="G54" i="9"/>
  <c r="H54" i="9"/>
  <c r="I54" i="9"/>
  <c r="J54" i="9"/>
  <c r="K54" i="9" s="1"/>
  <c r="G55" i="9"/>
  <c r="H55" i="9"/>
  <c r="I55" i="9"/>
  <c r="J55" i="9"/>
  <c r="K55" i="9" s="1"/>
  <c r="M55" i="9" s="1"/>
  <c r="G56" i="9"/>
  <c r="H56" i="9"/>
  <c r="I56" i="9"/>
  <c r="J56" i="9"/>
  <c r="K56" i="9"/>
  <c r="G57" i="9"/>
  <c r="H57" i="9"/>
  <c r="I57" i="9"/>
  <c r="J57" i="9"/>
  <c r="K57" i="9"/>
  <c r="G58" i="9"/>
  <c r="H58" i="9"/>
  <c r="I58" i="9"/>
  <c r="J58" i="9"/>
  <c r="K58" i="9" s="1"/>
  <c r="G59" i="9"/>
  <c r="H59" i="9"/>
  <c r="I59" i="9"/>
  <c r="J59" i="9" s="1"/>
  <c r="K59" i="9" s="1"/>
  <c r="G60" i="9"/>
  <c r="H60" i="9"/>
  <c r="I60" i="9" s="1"/>
  <c r="J60" i="9" s="1"/>
  <c r="K60" i="9" s="1"/>
  <c r="M60" i="9" s="1"/>
  <c r="G61" i="9"/>
  <c r="H61" i="9"/>
  <c r="I61" i="9"/>
  <c r="J61" i="9" s="1"/>
  <c r="K61" i="9" s="1"/>
  <c r="G62" i="9"/>
  <c r="H62" i="9"/>
  <c r="I62" i="9" s="1"/>
  <c r="J62" i="9" s="1"/>
  <c r="K62" i="9" s="1"/>
  <c r="M62" i="9" s="1"/>
  <c r="N17" i="11" l="1"/>
  <c r="E17" i="11" s="1"/>
  <c r="N44" i="11"/>
  <c r="E44" i="11" s="1"/>
  <c r="N56" i="11"/>
  <c r="E56" i="11" s="1"/>
  <c r="N26" i="11"/>
  <c r="E26" i="11" s="1"/>
  <c r="N53" i="11"/>
  <c r="E53" i="11" s="1"/>
  <c r="N49" i="11"/>
  <c r="E49" i="11" s="1"/>
  <c r="N59" i="11"/>
  <c r="E59" i="11" s="1"/>
  <c r="N25" i="11"/>
  <c r="E25" i="11" s="1"/>
  <c r="N62" i="11"/>
  <c r="E62" i="11" s="1"/>
  <c r="N54" i="11"/>
  <c r="E54" i="11" s="1"/>
  <c r="N12" i="11"/>
  <c r="E12" i="11" s="1"/>
  <c r="N33" i="11"/>
  <c r="E33" i="11" s="1"/>
  <c r="N23" i="11"/>
  <c r="E23" i="11" s="1"/>
  <c r="N40" i="11"/>
  <c r="E40" i="11" s="1"/>
  <c r="N42" i="10"/>
  <c r="E42" i="10" s="1"/>
  <c r="N25" i="10"/>
  <c r="E25" i="10" s="1"/>
  <c r="N57" i="10"/>
  <c r="E57" i="10" s="1"/>
  <c r="N19" i="10"/>
  <c r="E19" i="10" s="1"/>
  <c r="N18" i="10"/>
  <c r="E18" i="10" s="1"/>
  <c r="N24" i="10"/>
  <c r="E24" i="10" s="1"/>
  <c r="N50" i="10"/>
  <c r="E50" i="10" s="1"/>
  <c r="M47" i="10"/>
  <c r="M49" i="10"/>
  <c r="N49" i="10" s="1"/>
  <c r="E49" i="10" s="1"/>
  <c r="M17" i="10"/>
  <c r="N17" i="10" s="1"/>
  <c r="E17" i="10" s="1"/>
  <c r="N35" i="10"/>
  <c r="E35" i="10" s="1"/>
  <c r="N11" i="10"/>
  <c r="E11" i="10" s="1"/>
  <c r="M19" i="10"/>
  <c r="M11" i="10"/>
  <c r="M58" i="10"/>
  <c r="M52" i="10"/>
  <c r="M36" i="10"/>
  <c r="M54" i="10"/>
  <c r="M30" i="10"/>
  <c r="M37" i="10"/>
  <c r="M38" i="10"/>
  <c r="M44" i="10"/>
  <c r="M53" i="10"/>
  <c r="M28" i="10"/>
  <c r="M29" i="10"/>
  <c r="M45" i="10"/>
  <c r="M46" i="10"/>
  <c r="M60" i="10"/>
  <c r="M35" i="10"/>
  <c r="M20" i="10"/>
  <c r="M43" i="10"/>
  <c r="M51" i="10"/>
  <c r="M33" i="10"/>
  <c r="N33" i="10" s="1"/>
  <c r="E33" i="10" s="1"/>
  <c r="N41" i="10"/>
  <c r="E41" i="10" s="1"/>
  <c r="N51" i="10"/>
  <c r="E51" i="10" s="1"/>
  <c r="M13" i="10"/>
  <c r="M25" i="10"/>
  <c r="N43" i="10"/>
  <c r="E43" i="10" s="1"/>
  <c r="M62" i="10"/>
  <c r="N34" i="10"/>
  <c r="E34" i="10" s="1"/>
  <c r="N56" i="10"/>
  <c r="E56" i="10" s="1"/>
  <c r="N32" i="10"/>
  <c r="E32" i="10" s="1"/>
  <c r="M48" i="10"/>
  <c r="N48" i="10" s="1"/>
  <c r="E48" i="10" s="1"/>
  <c r="N26" i="10"/>
  <c r="E26" i="10" s="1"/>
  <c r="L13" i="10"/>
  <c r="N13" i="10" s="1"/>
  <c r="E13" i="10" s="1"/>
  <c r="L14" i="10"/>
  <c r="N14" i="10" s="1"/>
  <c r="E14" i="10" s="1"/>
  <c r="L52" i="10"/>
  <c r="N52" i="10" s="1"/>
  <c r="E52" i="10" s="1"/>
  <c r="L55" i="10"/>
  <c r="N55" i="10" s="1"/>
  <c r="E55" i="10" s="1"/>
  <c r="L44" i="10"/>
  <c r="N44" i="10" s="1"/>
  <c r="E44" i="10" s="1"/>
  <c r="L47" i="10"/>
  <c r="N47" i="10" s="1"/>
  <c r="E47" i="10" s="1"/>
  <c r="L53" i="10"/>
  <c r="N53" i="10" s="1"/>
  <c r="E53" i="10" s="1"/>
  <c r="L54" i="10"/>
  <c r="L62" i="10"/>
  <c r="L23" i="10"/>
  <c r="N23" i="10" s="1"/>
  <c r="E23" i="10" s="1"/>
  <c r="L31" i="10"/>
  <c r="N31" i="10" s="1"/>
  <c r="E31" i="10" s="1"/>
  <c r="L36" i="10"/>
  <c r="N36" i="10" s="1"/>
  <c r="E36" i="10" s="1"/>
  <c r="L39" i="10"/>
  <c r="N39" i="10" s="1"/>
  <c r="E39" i="10" s="1"/>
  <c r="L30" i="10"/>
  <c r="N30" i="10" s="1"/>
  <c r="E30" i="10" s="1"/>
  <c r="L37" i="10"/>
  <c r="N37" i="10" s="1"/>
  <c r="E37" i="10" s="1"/>
  <c r="L38" i="10"/>
  <c r="N38" i="10" s="1"/>
  <c r="E38" i="10" s="1"/>
  <c r="L61" i="10"/>
  <c r="N61" i="10" s="1"/>
  <c r="E61" i="10" s="1"/>
  <c r="L22" i="10"/>
  <c r="N22" i="10" s="1"/>
  <c r="E22" i="10" s="1"/>
  <c r="L28" i="10"/>
  <c r="N28" i="10" s="1"/>
  <c r="E28" i="10" s="1"/>
  <c r="L29" i="10"/>
  <c r="N29" i="10" s="1"/>
  <c r="E29" i="10" s="1"/>
  <c r="L45" i="10"/>
  <c r="N45" i="10" s="1"/>
  <c r="E45" i="10" s="1"/>
  <c r="L46" i="10"/>
  <c r="N46" i="10" s="1"/>
  <c r="E46" i="10" s="1"/>
  <c r="L60" i="10"/>
  <c r="N60" i="10" s="1"/>
  <c r="E60" i="10" s="1"/>
  <c r="L12" i="10"/>
  <c r="N12" i="10" s="1"/>
  <c r="E12" i="10" s="1"/>
  <c r="L15" i="10"/>
  <c r="N15" i="10" s="1"/>
  <c r="E15" i="10" s="1"/>
  <c r="L21" i="10"/>
  <c r="N21" i="10" s="1"/>
  <c r="E21" i="10" s="1"/>
  <c r="L20" i="10"/>
  <c r="N20" i="10" s="1"/>
  <c r="E20" i="10" s="1"/>
  <c r="L59" i="10"/>
  <c r="N59" i="10" s="1"/>
  <c r="E59" i="10" s="1"/>
  <c r="M16" i="10"/>
  <c r="N16" i="10" s="1"/>
  <c r="E16" i="10" s="1"/>
  <c r="L58" i="10"/>
  <c r="N58" i="10" s="1"/>
  <c r="E58" i="10" s="1"/>
  <c r="L40" i="10"/>
  <c r="N40" i="10" s="1"/>
  <c r="E40" i="10" s="1"/>
  <c r="M21" i="10"/>
  <c r="M55" i="10"/>
  <c r="M41" i="10"/>
  <c r="L12" i="9"/>
  <c r="M27" i="9"/>
  <c r="M44" i="9"/>
  <c r="M46" i="9"/>
  <c r="M18" i="9"/>
  <c r="M12" i="9"/>
  <c r="M28" i="9"/>
  <c r="M34" i="9"/>
  <c r="M59" i="9"/>
  <c r="M11" i="9"/>
  <c r="M13" i="9"/>
  <c r="M14" i="9"/>
  <c r="M29" i="9"/>
  <c r="M30" i="9"/>
  <c r="M58" i="9"/>
  <c r="M43" i="9"/>
  <c r="M45" i="9"/>
  <c r="M10" i="9"/>
  <c r="M26" i="9"/>
  <c r="M42" i="9"/>
  <c r="M47" i="9"/>
  <c r="L59" i="9"/>
  <c r="N59" i="9" s="1"/>
  <c r="E59" i="9" s="1"/>
  <c r="M40" i="9"/>
  <c r="M37" i="9"/>
  <c r="M32" i="9"/>
  <c r="M25" i="9"/>
  <c r="M61" i="9"/>
  <c r="L51" i="9"/>
  <c r="N51" i="9" s="1"/>
  <c r="E51" i="9" s="1"/>
  <c r="M21" i="9"/>
  <c r="M19" i="9"/>
  <c r="M50" i="9"/>
  <c r="M16" i="9"/>
  <c r="L61" i="9"/>
  <c r="N61" i="9" s="1"/>
  <c r="E61" i="9" s="1"/>
  <c r="M54" i="9"/>
  <c r="M39" i="9"/>
  <c r="M23" i="9"/>
  <c r="M33" i="9"/>
  <c r="M17" i="9"/>
  <c r="M48" i="9"/>
  <c r="L41" i="9"/>
  <c r="N41" i="9" s="1"/>
  <c r="E41" i="9" s="1"/>
  <c r="M24" i="9"/>
  <c r="I6" i="9"/>
  <c r="L10" i="9"/>
  <c r="N10" i="9" s="1"/>
  <c r="L42" i="9"/>
  <c r="N42" i="9" s="1"/>
  <c r="E42" i="9" s="1"/>
  <c r="L57" i="9"/>
  <c r="N57" i="9" s="1"/>
  <c r="E57" i="9" s="1"/>
  <c r="M56" i="9"/>
  <c r="M57" i="9"/>
  <c r="L25" i="9"/>
  <c r="N25" i="9" s="1"/>
  <c r="E25" i="9" s="1"/>
  <c r="L34" i="9"/>
  <c r="N34" i="9" s="1"/>
  <c r="E34" i="9" s="1"/>
  <c r="L24" i="9"/>
  <c r="N24" i="9" s="1"/>
  <c r="E24" i="9" s="1"/>
  <c r="B6" i="8"/>
  <c r="B7" i="8"/>
  <c r="E10" i="8"/>
  <c r="G10" i="8"/>
  <c r="H10" i="8"/>
  <c r="I10" i="8"/>
  <c r="J10" i="8" s="1"/>
  <c r="K10" i="8" s="1"/>
  <c r="G11" i="8"/>
  <c r="H11" i="8"/>
  <c r="I11" i="8" s="1"/>
  <c r="J11" i="8" s="1"/>
  <c r="K11" i="8" s="1"/>
  <c r="G12" i="8"/>
  <c r="H12" i="8"/>
  <c r="I12" i="8" s="1"/>
  <c r="J12" i="8" s="1"/>
  <c r="K12" i="8" s="1"/>
  <c r="G13" i="8"/>
  <c r="H13" i="8"/>
  <c r="I13" i="8"/>
  <c r="J13" i="8"/>
  <c r="K13" i="8"/>
  <c r="G14" i="8"/>
  <c r="H14" i="8"/>
  <c r="I14" i="8"/>
  <c r="J14" i="8"/>
  <c r="K14" i="8"/>
  <c r="G15" i="8"/>
  <c r="H15" i="8"/>
  <c r="I15" i="8"/>
  <c r="J15" i="8"/>
  <c r="K15" i="8"/>
  <c r="G16" i="8"/>
  <c r="H16" i="8"/>
  <c r="I16" i="8" s="1"/>
  <c r="J16" i="8" s="1"/>
  <c r="K16" i="8" s="1"/>
  <c r="G17" i="8"/>
  <c r="H17" i="8"/>
  <c r="I17" i="8"/>
  <c r="J17" i="8"/>
  <c r="K17" i="8" s="1"/>
  <c r="G18" i="8"/>
  <c r="H18" i="8"/>
  <c r="I18" i="8"/>
  <c r="J18" i="8" s="1"/>
  <c r="K18" i="8" s="1"/>
  <c r="G19" i="8"/>
  <c r="H19" i="8"/>
  <c r="I19" i="8" s="1"/>
  <c r="J19" i="8" s="1"/>
  <c r="K19" i="8" s="1"/>
  <c r="G20" i="8"/>
  <c r="H20" i="8"/>
  <c r="I20" i="8" s="1"/>
  <c r="J20" i="8" s="1"/>
  <c r="K20" i="8" s="1"/>
  <c r="G21" i="8"/>
  <c r="H21" i="8"/>
  <c r="I21" i="8"/>
  <c r="J21" i="8"/>
  <c r="K21" i="8"/>
  <c r="G22" i="8"/>
  <c r="H22" i="8"/>
  <c r="I22" i="8"/>
  <c r="J22" i="8"/>
  <c r="K22" i="8"/>
  <c r="G23" i="8"/>
  <c r="H23" i="8"/>
  <c r="I23" i="8"/>
  <c r="J23" i="8"/>
  <c r="K23" i="8"/>
  <c r="G24" i="8"/>
  <c r="H24" i="8"/>
  <c r="I24" i="8" s="1"/>
  <c r="J24" i="8" s="1"/>
  <c r="K24" i="8" s="1"/>
  <c r="G25" i="8"/>
  <c r="H25" i="8"/>
  <c r="I25" i="8"/>
  <c r="J25" i="8"/>
  <c r="K25" i="8" s="1"/>
  <c r="G26" i="8"/>
  <c r="H26" i="8"/>
  <c r="I26" i="8"/>
  <c r="J26" i="8" s="1"/>
  <c r="K26" i="8" s="1"/>
  <c r="G27" i="8"/>
  <c r="H27" i="8"/>
  <c r="I27" i="8" s="1"/>
  <c r="J27" i="8" s="1"/>
  <c r="K27" i="8" s="1"/>
  <c r="G28" i="8"/>
  <c r="H28" i="8"/>
  <c r="I28" i="8" s="1"/>
  <c r="J28" i="8" s="1"/>
  <c r="K28" i="8" s="1"/>
  <c r="G29" i="8"/>
  <c r="H29" i="8"/>
  <c r="I29" i="8"/>
  <c r="J29" i="8"/>
  <c r="K29" i="8"/>
  <c r="G30" i="8"/>
  <c r="H30" i="8"/>
  <c r="I30" i="8"/>
  <c r="J30" i="8"/>
  <c r="K30" i="8"/>
  <c r="G31" i="8"/>
  <c r="H31" i="8"/>
  <c r="I31" i="8"/>
  <c r="J31" i="8"/>
  <c r="K31" i="8"/>
  <c r="G32" i="8"/>
  <c r="H32" i="8"/>
  <c r="I32" i="8"/>
  <c r="J32" i="8" s="1"/>
  <c r="K32" i="8" s="1"/>
  <c r="G33" i="8"/>
  <c r="H33" i="8"/>
  <c r="I33" i="8"/>
  <c r="J33" i="8"/>
  <c r="K33" i="8" s="1"/>
  <c r="G34" i="8"/>
  <c r="H34" i="8"/>
  <c r="I34" i="8" s="1"/>
  <c r="J34" i="8" s="1"/>
  <c r="K34" i="8" s="1"/>
  <c r="G35" i="8"/>
  <c r="H35" i="8"/>
  <c r="I35" i="8" s="1"/>
  <c r="J35" i="8" s="1"/>
  <c r="K35" i="8" s="1"/>
  <c r="G36" i="8"/>
  <c r="H36" i="8"/>
  <c r="I36" i="8" s="1"/>
  <c r="J36" i="8" s="1"/>
  <c r="K36" i="8" s="1"/>
  <c r="G37" i="8"/>
  <c r="H37" i="8"/>
  <c r="I37" i="8"/>
  <c r="J37" i="8"/>
  <c r="K37" i="8"/>
  <c r="G38" i="8"/>
  <c r="H38" i="8"/>
  <c r="I38" i="8"/>
  <c r="J38" i="8"/>
  <c r="K38" i="8"/>
  <c r="G39" i="8"/>
  <c r="H39" i="8"/>
  <c r="I39" i="8"/>
  <c r="J39" i="8" s="1"/>
  <c r="K39" i="8" s="1"/>
  <c r="G40" i="8"/>
  <c r="H40" i="8"/>
  <c r="I40" i="8"/>
  <c r="J40" i="8"/>
  <c r="K40" i="8" s="1"/>
  <c r="G41" i="8"/>
  <c r="H41" i="8"/>
  <c r="I41" i="8"/>
  <c r="J41" i="8"/>
  <c r="K41" i="8" s="1"/>
  <c r="G42" i="8"/>
  <c r="H42" i="8"/>
  <c r="I42" i="8" s="1"/>
  <c r="J42" i="8" s="1"/>
  <c r="K42" i="8" s="1"/>
  <c r="G43" i="8"/>
  <c r="H43" i="8"/>
  <c r="I43" i="8" s="1"/>
  <c r="J43" i="8" s="1"/>
  <c r="K43" i="8" s="1"/>
  <c r="G44" i="8"/>
  <c r="H44" i="8"/>
  <c r="I44" i="8" s="1"/>
  <c r="J44" i="8" s="1"/>
  <c r="K44" i="8" s="1"/>
  <c r="G45" i="8"/>
  <c r="H45" i="8"/>
  <c r="I45" i="8"/>
  <c r="J45" i="8"/>
  <c r="K45" i="8"/>
  <c r="G46" i="8"/>
  <c r="H46" i="8"/>
  <c r="I46" i="8"/>
  <c r="J46" i="8"/>
  <c r="K46" i="8"/>
  <c r="G47" i="8"/>
  <c r="H47" i="8"/>
  <c r="I47" i="8"/>
  <c r="J47" i="8" s="1"/>
  <c r="K47" i="8" s="1"/>
  <c r="G48" i="8"/>
  <c r="H48" i="8"/>
  <c r="I48" i="8"/>
  <c r="J48" i="8"/>
  <c r="K48" i="8"/>
  <c r="G49" i="8"/>
  <c r="H49" i="8"/>
  <c r="I49" i="8"/>
  <c r="J49" i="8"/>
  <c r="K49" i="8" s="1"/>
  <c r="G50" i="8"/>
  <c r="H50" i="8"/>
  <c r="I50" i="8"/>
  <c r="J50" i="8" s="1"/>
  <c r="K50" i="8" s="1"/>
  <c r="G51" i="8"/>
  <c r="H51" i="8"/>
  <c r="I51" i="8" s="1"/>
  <c r="J51" i="8" s="1"/>
  <c r="K51" i="8" s="1"/>
  <c r="G52" i="8"/>
  <c r="H52" i="8"/>
  <c r="I52" i="8" s="1"/>
  <c r="J52" i="8" s="1"/>
  <c r="K52" i="8" s="1"/>
  <c r="G53" i="8"/>
  <c r="H53" i="8"/>
  <c r="I53" i="8"/>
  <c r="J53" i="8"/>
  <c r="K53" i="8"/>
  <c r="G54" i="8"/>
  <c r="H54" i="8"/>
  <c r="I54" i="8"/>
  <c r="J54" i="8"/>
  <c r="K54" i="8" s="1"/>
  <c r="G55" i="8"/>
  <c r="H55" i="8"/>
  <c r="I55" i="8"/>
  <c r="J55" i="8"/>
  <c r="K55" i="8" s="1"/>
  <c r="G56" i="8"/>
  <c r="H56" i="8"/>
  <c r="I56" i="8"/>
  <c r="J56" i="8"/>
  <c r="K56" i="8"/>
  <c r="G57" i="8"/>
  <c r="H57" i="8"/>
  <c r="I57" i="8" s="1"/>
  <c r="J57" i="8" s="1"/>
  <c r="K57" i="8" s="1"/>
  <c r="G58" i="8"/>
  <c r="H58" i="8"/>
  <c r="I58" i="8"/>
  <c r="J58" i="8" s="1"/>
  <c r="K58" i="8" s="1"/>
  <c r="G59" i="8"/>
  <c r="H59" i="8"/>
  <c r="I59" i="8" s="1"/>
  <c r="J59" i="8" s="1"/>
  <c r="K59" i="8" s="1"/>
  <c r="G60" i="8"/>
  <c r="H60" i="8"/>
  <c r="I60" i="8" s="1"/>
  <c r="J60" i="8" s="1"/>
  <c r="K60" i="8" s="1"/>
  <c r="G61" i="8"/>
  <c r="H61" i="8"/>
  <c r="I61" i="8"/>
  <c r="J61" i="8"/>
  <c r="K61" i="8"/>
  <c r="G62" i="8"/>
  <c r="H62" i="8"/>
  <c r="I62" i="8"/>
  <c r="J62" i="8"/>
  <c r="K62" i="8" s="1"/>
  <c r="N62" i="10" l="1"/>
  <c r="E62" i="10" s="1"/>
  <c r="N54" i="10"/>
  <c r="E54" i="10" s="1"/>
  <c r="N12" i="9"/>
  <c r="E12" i="9" s="1"/>
  <c r="L21" i="9"/>
  <c r="N21" i="9" s="1"/>
  <c r="E21" i="9" s="1"/>
  <c r="L22" i="9"/>
  <c r="N22" i="9" s="1"/>
  <c r="E22" i="9" s="1"/>
  <c r="L53" i="9"/>
  <c r="N53" i="9" s="1"/>
  <c r="E53" i="9" s="1"/>
  <c r="L56" i="9"/>
  <c r="N56" i="9" s="1"/>
  <c r="E56" i="9" s="1"/>
  <c r="L43" i="9"/>
  <c r="N43" i="9" s="1"/>
  <c r="E43" i="9" s="1"/>
  <c r="L48" i="9"/>
  <c r="N48" i="9" s="1"/>
  <c r="E48" i="9" s="1"/>
  <c r="L20" i="9"/>
  <c r="N20" i="9" s="1"/>
  <c r="E20" i="9" s="1"/>
  <c r="L52" i="9"/>
  <c r="N52" i="9" s="1"/>
  <c r="E52" i="9" s="1"/>
  <c r="L54" i="9"/>
  <c r="N54" i="9" s="1"/>
  <c r="E54" i="9" s="1"/>
  <c r="L55" i="9"/>
  <c r="N55" i="9" s="1"/>
  <c r="E55" i="9" s="1"/>
  <c r="L15" i="9"/>
  <c r="N15" i="9" s="1"/>
  <c r="E15" i="9" s="1"/>
  <c r="L31" i="9"/>
  <c r="N31" i="9" s="1"/>
  <c r="E31" i="9" s="1"/>
  <c r="L38" i="9"/>
  <c r="N38" i="9" s="1"/>
  <c r="E38" i="9" s="1"/>
  <c r="L39" i="9"/>
  <c r="N39" i="9" s="1"/>
  <c r="E39" i="9" s="1"/>
  <c r="L11" i="9"/>
  <c r="N11" i="9" s="1"/>
  <c r="E11" i="9" s="1"/>
  <c r="L13" i="9"/>
  <c r="N13" i="9" s="1"/>
  <c r="E13" i="9" s="1"/>
  <c r="L14" i="9"/>
  <c r="N14" i="9" s="1"/>
  <c r="E14" i="9" s="1"/>
  <c r="L27" i="9"/>
  <c r="N27" i="9" s="1"/>
  <c r="E27" i="9" s="1"/>
  <c r="L29" i="9"/>
  <c r="N29" i="9" s="1"/>
  <c r="E29" i="9" s="1"/>
  <c r="L30" i="9"/>
  <c r="N30" i="9" s="1"/>
  <c r="E30" i="9" s="1"/>
  <c r="L44" i="9"/>
  <c r="N44" i="9" s="1"/>
  <c r="E44" i="9" s="1"/>
  <c r="L62" i="9"/>
  <c r="N62" i="9" s="1"/>
  <c r="E62" i="9" s="1"/>
  <c r="L45" i="9"/>
  <c r="N45" i="9" s="1"/>
  <c r="E45" i="9" s="1"/>
  <c r="L46" i="9"/>
  <c r="N46" i="9" s="1"/>
  <c r="E46" i="9" s="1"/>
  <c r="L47" i="9"/>
  <c r="N47" i="9" s="1"/>
  <c r="E47" i="9" s="1"/>
  <c r="L23" i="9"/>
  <c r="N23" i="9" s="1"/>
  <c r="E23" i="9" s="1"/>
  <c r="L16" i="9"/>
  <c r="N16" i="9" s="1"/>
  <c r="E16" i="9" s="1"/>
  <c r="L19" i="9"/>
  <c r="N19" i="9" s="1"/>
  <c r="E19" i="9" s="1"/>
  <c r="L58" i="9"/>
  <c r="N58" i="9" s="1"/>
  <c r="E58" i="9" s="1"/>
  <c r="L50" i="9"/>
  <c r="N50" i="9" s="1"/>
  <c r="E50" i="9" s="1"/>
  <c r="L28" i="9"/>
  <c r="N28" i="9" s="1"/>
  <c r="E28" i="9" s="1"/>
  <c r="L35" i="9"/>
  <c r="N35" i="9" s="1"/>
  <c r="E35" i="9" s="1"/>
  <c r="L17" i="9"/>
  <c r="N17" i="9" s="1"/>
  <c r="E17" i="9" s="1"/>
  <c r="L26" i="9"/>
  <c r="N26" i="9" s="1"/>
  <c r="E26" i="9" s="1"/>
  <c r="L49" i="9"/>
  <c r="N49" i="9" s="1"/>
  <c r="E49" i="9" s="1"/>
  <c r="L40" i="9"/>
  <c r="N40" i="9" s="1"/>
  <c r="E40" i="9" s="1"/>
  <c r="L36" i="9"/>
  <c r="N36" i="9" s="1"/>
  <c r="E36" i="9" s="1"/>
  <c r="L18" i="9"/>
  <c r="N18" i="9" s="1"/>
  <c r="E18" i="9" s="1"/>
  <c r="L33" i="9"/>
  <c r="N33" i="9" s="1"/>
  <c r="E33" i="9" s="1"/>
  <c r="L32" i="9"/>
  <c r="N32" i="9" s="1"/>
  <c r="E32" i="9" s="1"/>
  <c r="L37" i="9"/>
  <c r="N37" i="9" s="1"/>
  <c r="E37" i="9" s="1"/>
  <c r="L60" i="9"/>
  <c r="N60" i="9" s="1"/>
  <c r="E60" i="9" s="1"/>
  <c r="M14" i="8"/>
  <c r="M55" i="8"/>
  <c r="L42" i="8"/>
  <c r="M39" i="8"/>
  <c r="M17" i="8"/>
  <c r="M60" i="8"/>
  <c r="M42" i="8"/>
  <c r="M33" i="8"/>
  <c r="L27" i="8"/>
  <c r="L48" i="8"/>
  <c r="L43" i="8"/>
  <c r="M31" i="8"/>
  <c r="I6" i="8"/>
  <c r="L59" i="8"/>
  <c r="L41" i="8"/>
  <c r="L18" i="8"/>
  <c r="I7" i="8"/>
  <c r="M10" i="8"/>
  <c r="M41" i="8"/>
  <c r="L49" i="8"/>
  <c r="L26" i="8"/>
  <c r="B6" i="7"/>
  <c r="B7" i="7"/>
  <c r="E10" i="7"/>
  <c r="G10" i="7"/>
  <c r="I6" i="7" s="1"/>
  <c r="L13" i="7" s="1"/>
  <c r="H10" i="7"/>
  <c r="I10" i="7"/>
  <c r="J10" i="7" s="1"/>
  <c r="K10" i="7" s="1"/>
  <c r="L10" i="7"/>
  <c r="G11" i="7"/>
  <c r="H11" i="7"/>
  <c r="I11" i="7" s="1"/>
  <c r="J11" i="7" s="1"/>
  <c r="K11" i="7"/>
  <c r="L11" i="7"/>
  <c r="G12" i="7"/>
  <c r="H12" i="7"/>
  <c r="I12" i="7"/>
  <c r="J12" i="7"/>
  <c r="K12" i="7"/>
  <c r="L12" i="7"/>
  <c r="G13" i="7"/>
  <c r="H13" i="7"/>
  <c r="I13" i="7"/>
  <c r="J13" i="7"/>
  <c r="K13" i="7"/>
  <c r="G14" i="7"/>
  <c r="H14" i="7"/>
  <c r="I14" i="7"/>
  <c r="J14" i="7"/>
  <c r="K14" i="7"/>
  <c r="G15" i="7"/>
  <c r="H15" i="7"/>
  <c r="I15" i="7"/>
  <c r="J15" i="7"/>
  <c r="K15" i="7"/>
  <c r="L15" i="7"/>
  <c r="G16" i="7"/>
  <c r="H16" i="7"/>
  <c r="I16" i="7"/>
  <c r="J16" i="7"/>
  <c r="K16" i="7"/>
  <c r="G17" i="7"/>
  <c r="H17" i="7"/>
  <c r="I17" i="7"/>
  <c r="J17" i="7"/>
  <c r="K17" i="7" s="1"/>
  <c r="G18" i="7"/>
  <c r="L18" i="7" s="1"/>
  <c r="H18" i="7"/>
  <c r="I18" i="7"/>
  <c r="J18" i="7" s="1"/>
  <c r="K18" i="7" s="1"/>
  <c r="G19" i="7"/>
  <c r="L19" i="7" s="1"/>
  <c r="H19" i="7"/>
  <c r="I19" i="7" s="1"/>
  <c r="J19" i="7" s="1"/>
  <c r="K19" i="7" s="1"/>
  <c r="G20" i="7"/>
  <c r="L20" i="7" s="1"/>
  <c r="H20" i="7"/>
  <c r="I20" i="7"/>
  <c r="J20" i="7"/>
  <c r="K20" i="7"/>
  <c r="G21" i="7"/>
  <c r="H21" i="7"/>
  <c r="I21" i="7"/>
  <c r="J21" i="7"/>
  <c r="K21" i="7"/>
  <c r="G22" i="7"/>
  <c r="H22" i="7"/>
  <c r="I22" i="7" s="1"/>
  <c r="J22" i="7" s="1"/>
  <c r="K22" i="7" s="1"/>
  <c r="G23" i="7"/>
  <c r="L23" i="7" s="1"/>
  <c r="H23" i="7"/>
  <c r="I23" i="7"/>
  <c r="J23" i="7" s="1"/>
  <c r="K23" i="7" s="1"/>
  <c r="G24" i="7"/>
  <c r="L24" i="7" s="1"/>
  <c r="H24" i="7"/>
  <c r="I24" i="7"/>
  <c r="J24" i="7"/>
  <c r="K24" i="7" s="1"/>
  <c r="G25" i="7"/>
  <c r="H25" i="7"/>
  <c r="I25" i="7"/>
  <c r="J25" i="7"/>
  <c r="K25" i="7" s="1"/>
  <c r="G26" i="7"/>
  <c r="H26" i="7"/>
  <c r="I26" i="7"/>
  <c r="J26" i="7" s="1"/>
  <c r="K26" i="7" s="1"/>
  <c r="L26" i="7"/>
  <c r="G27" i="7"/>
  <c r="H27" i="7"/>
  <c r="I27" i="7" s="1"/>
  <c r="J27" i="7" s="1"/>
  <c r="K27" i="7"/>
  <c r="L27" i="7"/>
  <c r="G28" i="7"/>
  <c r="H28" i="7"/>
  <c r="I28" i="7"/>
  <c r="J28" i="7"/>
  <c r="K28" i="7"/>
  <c r="L28" i="7"/>
  <c r="G29" i="7"/>
  <c r="H29" i="7"/>
  <c r="I29" i="7"/>
  <c r="J29" i="7"/>
  <c r="K29" i="7"/>
  <c r="L29" i="7"/>
  <c r="G30" i="7"/>
  <c r="H30" i="7"/>
  <c r="I30" i="7"/>
  <c r="J30" i="7"/>
  <c r="K30" i="7"/>
  <c r="L30" i="7"/>
  <c r="G31" i="7"/>
  <c r="H31" i="7"/>
  <c r="I31" i="7"/>
  <c r="J31" i="7"/>
  <c r="K31" i="7"/>
  <c r="L31" i="7"/>
  <c r="G32" i="7"/>
  <c r="L32" i="7" s="1"/>
  <c r="H32" i="7"/>
  <c r="I32" i="7"/>
  <c r="J32" i="7"/>
  <c r="K32" i="7"/>
  <c r="G33" i="7"/>
  <c r="L33" i="7" s="1"/>
  <c r="H33" i="7"/>
  <c r="I33" i="7" s="1"/>
  <c r="J33" i="7" s="1"/>
  <c r="K33" i="7" s="1"/>
  <c r="G34" i="7"/>
  <c r="L34" i="7" s="1"/>
  <c r="H34" i="7"/>
  <c r="I34" i="7"/>
  <c r="J34" i="7" s="1"/>
  <c r="K34" i="7" s="1"/>
  <c r="G35" i="7"/>
  <c r="H35" i="7"/>
  <c r="I35" i="7" s="1"/>
  <c r="J35" i="7" s="1"/>
  <c r="K35" i="7"/>
  <c r="L35" i="7"/>
  <c r="G36" i="7"/>
  <c r="L36" i="7" s="1"/>
  <c r="H36" i="7"/>
  <c r="I36" i="7"/>
  <c r="J36" i="7"/>
  <c r="K36" i="7"/>
  <c r="G37" i="7"/>
  <c r="H37" i="7"/>
  <c r="I37" i="7"/>
  <c r="J37" i="7"/>
  <c r="K37" i="7" s="1"/>
  <c r="G38" i="7"/>
  <c r="H38" i="7"/>
  <c r="I38" i="7"/>
  <c r="J38" i="7"/>
  <c r="K38" i="7" s="1"/>
  <c r="G39" i="7"/>
  <c r="L39" i="7" s="1"/>
  <c r="H39" i="7"/>
  <c r="I39" i="7"/>
  <c r="J39" i="7"/>
  <c r="K39" i="7"/>
  <c r="G40" i="7"/>
  <c r="H40" i="7"/>
  <c r="I40" i="7"/>
  <c r="J40" i="7"/>
  <c r="K40" i="7"/>
  <c r="G41" i="7"/>
  <c r="H41" i="7"/>
  <c r="I41" i="7"/>
  <c r="J41" i="7"/>
  <c r="K41" i="7" s="1"/>
  <c r="G42" i="7"/>
  <c r="H42" i="7"/>
  <c r="I42" i="7"/>
  <c r="J42" i="7" s="1"/>
  <c r="K42" i="7" s="1"/>
  <c r="G43" i="7"/>
  <c r="L43" i="7" s="1"/>
  <c r="H43" i="7"/>
  <c r="I43" i="7" s="1"/>
  <c r="J43" i="7" s="1"/>
  <c r="K43" i="7"/>
  <c r="G44" i="7"/>
  <c r="L44" i="7" s="1"/>
  <c r="H44" i="7"/>
  <c r="I44" i="7"/>
  <c r="J44" i="7"/>
  <c r="K44" i="7"/>
  <c r="G45" i="7"/>
  <c r="H45" i="7"/>
  <c r="I45" i="7"/>
  <c r="J45" i="7"/>
  <c r="K45" i="7"/>
  <c r="L45" i="7"/>
  <c r="G46" i="7"/>
  <c r="H46" i="7"/>
  <c r="I46" i="7"/>
  <c r="J46" i="7"/>
  <c r="K46" i="7"/>
  <c r="L46" i="7"/>
  <c r="G47" i="7"/>
  <c r="L47" i="7" s="1"/>
  <c r="H47" i="7"/>
  <c r="I47" i="7" s="1"/>
  <c r="J47" i="7" s="1"/>
  <c r="K47" i="7" s="1"/>
  <c r="G48" i="7"/>
  <c r="L48" i="7" s="1"/>
  <c r="H48" i="7"/>
  <c r="I48" i="7"/>
  <c r="J48" i="7" s="1"/>
  <c r="K48" i="7" s="1"/>
  <c r="G49" i="7"/>
  <c r="L49" i="7" s="1"/>
  <c r="H49" i="7"/>
  <c r="I49" i="7"/>
  <c r="J49" i="7"/>
  <c r="K49" i="7" s="1"/>
  <c r="G50" i="7"/>
  <c r="H50" i="7"/>
  <c r="I50" i="7"/>
  <c r="J50" i="7" s="1"/>
  <c r="K50" i="7" s="1"/>
  <c r="L50" i="7"/>
  <c r="G51" i="7"/>
  <c r="H51" i="7"/>
  <c r="I51" i="7" s="1"/>
  <c r="J51" i="7" s="1"/>
  <c r="K51" i="7"/>
  <c r="L51" i="7"/>
  <c r="G52" i="7"/>
  <c r="H52" i="7"/>
  <c r="I52" i="7"/>
  <c r="J52" i="7"/>
  <c r="K52" i="7"/>
  <c r="L52" i="7"/>
  <c r="G53" i="7"/>
  <c r="H53" i="7"/>
  <c r="I53" i="7"/>
  <c r="J53" i="7"/>
  <c r="K53" i="7"/>
  <c r="L53" i="7"/>
  <c r="G54" i="7"/>
  <c r="H54" i="7"/>
  <c r="I54" i="7"/>
  <c r="J54" i="7"/>
  <c r="K54" i="7"/>
  <c r="L54" i="7"/>
  <c r="G55" i="7"/>
  <c r="H55" i="7"/>
  <c r="I55" i="7"/>
  <c r="J55" i="7"/>
  <c r="K55" i="7"/>
  <c r="L55" i="7"/>
  <c r="G56" i="7"/>
  <c r="H56" i="7"/>
  <c r="I56" i="7"/>
  <c r="J56" i="7"/>
  <c r="K56" i="7"/>
  <c r="G57" i="7"/>
  <c r="L57" i="7" s="1"/>
  <c r="H57" i="7"/>
  <c r="I57" i="7"/>
  <c r="J57" i="7"/>
  <c r="K57" i="7" s="1"/>
  <c r="G58" i="7"/>
  <c r="L58" i="7" s="1"/>
  <c r="H58" i="7"/>
  <c r="I58" i="7" s="1"/>
  <c r="J58" i="7" s="1"/>
  <c r="K58" i="7" s="1"/>
  <c r="G59" i="7"/>
  <c r="L59" i="7" s="1"/>
  <c r="H59" i="7"/>
  <c r="I59" i="7" s="1"/>
  <c r="J59" i="7" s="1"/>
  <c r="K59" i="7"/>
  <c r="G60" i="7"/>
  <c r="L60" i="7" s="1"/>
  <c r="H60" i="7"/>
  <c r="I60" i="7"/>
  <c r="J60" i="7"/>
  <c r="K60" i="7" s="1"/>
  <c r="G61" i="7"/>
  <c r="H61" i="7"/>
  <c r="I61" i="7"/>
  <c r="J61" i="7" s="1"/>
  <c r="K61" i="7" s="1"/>
  <c r="G62" i="7"/>
  <c r="L62" i="7" s="1"/>
  <c r="H62" i="7"/>
  <c r="I62" i="7"/>
  <c r="J62" i="7" s="1"/>
  <c r="K62" i="7" s="1"/>
  <c r="N41" i="8" l="1"/>
  <c r="E41" i="8" s="1"/>
  <c r="M59" i="8"/>
  <c r="M36" i="8"/>
  <c r="M45" i="8"/>
  <c r="M46" i="8"/>
  <c r="M51" i="8"/>
  <c r="M52" i="8"/>
  <c r="M61" i="8"/>
  <c r="M44" i="8"/>
  <c r="M53" i="8"/>
  <c r="M28" i="8"/>
  <c r="M37" i="8"/>
  <c r="M38" i="8"/>
  <c r="M43" i="8"/>
  <c r="N43" i="8" s="1"/>
  <c r="E43" i="8" s="1"/>
  <c r="M20" i="8"/>
  <c r="M29" i="8"/>
  <c r="M30" i="8"/>
  <c r="M12" i="8"/>
  <c r="M22" i="8"/>
  <c r="M21" i="8"/>
  <c r="M27" i="8"/>
  <c r="N27" i="8" s="1"/>
  <c r="E27" i="8" s="1"/>
  <c r="M35" i="8"/>
  <c r="M25" i="8"/>
  <c r="M34" i="8"/>
  <c r="M49" i="8"/>
  <c r="N49" i="8" s="1"/>
  <c r="E49" i="8" s="1"/>
  <c r="M50" i="8"/>
  <c r="L54" i="8"/>
  <c r="N54" i="8" s="1"/>
  <c r="E54" i="8" s="1"/>
  <c r="L39" i="8"/>
  <c r="N39" i="8" s="1"/>
  <c r="E39" i="8" s="1"/>
  <c r="L45" i="8"/>
  <c r="L28" i="8"/>
  <c r="L31" i="8"/>
  <c r="N31" i="8" s="1"/>
  <c r="E31" i="8" s="1"/>
  <c r="L38" i="8"/>
  <c r="L20" i="8"/>
  <c r="N20" i="8" s="1"/>
  <c r="E20" i="8" s="1"/>
  <c r="L21" i="8"/>
  <c r="N21" i="8" s="1"/>
  <c r="E21" i="8" s="1"/>
  <c r="L55" i="8"/>
  <c r="N55" i="8" s="1"/>
  <c r="E55" i="8" s="1"/>
  <c r="L61" i="8"/>
  <c r="N61" i="8" s="1"/>
  <c r="E61" i="8" s="1"/>
  <c r="L62" i="8"/>
  <c r="L44" i="8"/>
  <c r="L47" i="8"/>
  <c r="L53" i="8"/>
  <c r="N53" i="8" s="1"/>
  <c r="E53" i="8" s="1"/>
  <c r="L36" i="8"/>
  <c r="N36" i="8" s="1"/>
  <c r="E36" i="8" s="1"/>
  <c r="L46" i="8"/>
  <c r="L37" i="8"/>
  <c r="N37" i="8" s="1"/>
  <c r="E37" i="8" s="1"/>
  <c r="L23" i="8"/>
  <c r="N23" i="8" s="1"/>
  <c r="E23" i="8" s="1"/>
  <c r="L29" i="8"/>
  <c r="N29" i="8" s="1"/>
  <c r="E29" i="8" s="1"/>
  <c r="L30" i="8"/>
  <c r="L12" i="8"/>
  <c r="L15" i="8"/>
  <c r="L22" i="8"/>
  <c r="N22" i="8" s="1"/>
  <c r="E22" i="8" s="1"/>
  <c r="L13" i="8"/>
  <c r="L14" i="8"/>
  <c r="N14" i="8" s="1"/>
  <c r="E14" i="8" s="1"/>
  <c r="L57" i="8"/>
  <c r="N57" i="8" s="1"/>
  <c r="E57" i="8" s="1"/>
  <c r="M57" i="8"/>
  <c r="L25" i="8"/>
  <c r="N25" i="8" s="1"/>
  <c r="E25" i="8" s="1"/>
  <c r="L19" i="8"/>
  <c r="L10" i="8"/>
  <c r="N10" i="8" s="1"/>
  <c r="L40" i="8"/>
  <c r="N40" i="8" s="1"/>
  <c r="E40" i="8" s="1"/>
  <c r="L60" i="8"/>
  <c r="N60" i="8" s="1"/>
  <c r="E60" i="8" s="1"/>
  <c r="M19" i="8"/>
  <c r="L16" i="8"/>
  <c r="N16" i="8" s="1"/>
  <c r="E16" i="8" s="1"/>
  <c r="M11" i="8"/>
  <c r="N59" i="8"/>
  <c r="E59" i="8" s="1"/>
  <c r="N42" i="8"/>
  <c r="E42" i="8" s="1"/>
  <c r="M16" i="8"/>
  <c r="M15" i="8"/>
  <c r="M26" i="8"/>
  <c r="N26" i="8" s="1"/>
  <c r="E26" i="8" s="1"/>
  <c r="M54" i="8"/>
  <c r="M62" i="8"/>
  <c r="M40" i="8"/>
  <c r="L33" i="8"/>
  <c r="N33" i="8" s="1"/>
  <c r="E33" i="8" s="1"/>
  <c r="L32" i="8"/>
  <c r="N32" i="8" s="1"/>
  <c r="E32" i="8" s="1"/>
  <c r="L56" i="8"/>
  <c r="L17" i="8"/>
  <c r="N17" i="8" s="1"/>
  <c r="E17" i="8" s="1"/>
  <c r="M56" i="8"/>
  <c r="M32" i="8"/>
  <c r="M48" i="8"/>
  <c r="N48" i="8" s="1"/>
  <c r="E48" i="8" s="1"/>
  <c r="M47" i="8"/>
  <c r="L51" i="8"/>
  <c r="L50" i="8"/>
  <c r="L35" i="8"/>
  <c r="L11" i="8"/>
  <c r="N11" i="8" s="1"/>
  <c r="E11" i="8" s="1"/>
  <c r="L52" i="8"/>
  <c r="N52" i="8" s="1"/>
  <c r="E52" i="8" s="1"/>
  <c r="M23" i="8"/>
  <c r="L24" i="8"/>
  <c r="M18" i="8"/>
  <c r="N18" i="8" s="1"/>
  <c r="E18" i="8" s="1"/>
  <c r="L58" i="8"/>
  <c r="L34" i="8"/>
  <c r="N34" i="8" s="1"/>
  <c r="E34" i="8" s="1"/>
  <c r="M58" i="8"/>
  <c r="M24" i="8"/>
  <c r="M13" i="8"/>
  <c r="M49" i="7"/>
  <c r="N49" i="7" s="1"/>
  <c r="E49" i="7" s="1"/>
  <c r="M38" i="7"/>
  <c r="M36" i="7"/>
  <c r="N36" i="7" s="1"/>
  <c r="E36" i="7" s="1"/>
  <c r="N24" i="7"/>
  <c r="E24" i="7" s="1"/>
  <c r="M19" i="7"/>
  <c r="M34" i="7"/>
  <c r="N34" i="7" s="1"/>
  <c r="E34" i="7" s="1"/>
  <c r="M23" i="7"/>
  <c r="N23" i="7" s="1"/>
  <c r="E23" i="7" s="1"/>
  <c r="N19" i="7"/>
  <c r="E19" i="7" s="1"/>
  <c r="M53" i="7"/>
  <c r="N53" i="7" s="1"/>
  <c r="E53" i="7" s="1"/>
  <c r="N32" i="7"/>
  <c r="E32" i="7" s="1"/>
  <c r="M13" i="7"/>
  <c r="M10" i="7"/>
  <c r="N10" i="7" s="1"/>
  <c r="N54" i="7"/>
  <c r="E54" i="7" s="1"/>
  <c r="M62" i="7"/>
  <c r="M54" i="7"/>
  <c r="M48" i="7"/>
  <c r="N48" i="7" s="1"/>
  <c r="E48" i="7" s="1"/>
  <c r="M33" i="7"/>
  <c r="N33" i="7" s="1"/>
  <c r="E33" i="7" s="1"/>
  <c r="M22" i="7"/>
  <c r="N13" i="7"/>
  <c r="E13" i="7" s="1"/>
  <c r="M24" i="7"/>
  <c r="M14" i="7"/>
  <c r="N62" i="7"/>
  <c r="E62" i="7" s="1"/>
  <c r="M59" i="7"/>
  <c r="N59" i="7" s="1"/>
  <c r="E59" i="7" s="1"/>
  <c r="M61" i="7"/>
  <c r="M47" i="7"/>
  <c r="N47" i="7" s="1"/>
  <c r="E47" i="7" s="1"/>
  <c r="N15" i="7"/>
  <c r="E15" i="7" s="1"/>
  <c r="M15" i="7"/>
  <c r="M55" i="7"/>
  <c r="N55" i="7" s="1"/>
  <c r="E55" i="7" s="1"/>
  <c r="M16" i="7"/>
  <c r="M56" i="7"/>
  <c r="L42" i="7"/>
  <c r="M32" i="7"/>
  <c r="L25" i="7"/>
  <c r="L22" i="7"/>
  <c r="N22" i="7" s="1"/>
  <c r="E22" i="7" s="1"/>
  <c r="L21" i="7"/>
  <c r="L61" i="7"/>
  <c r="N61" i="7" s="1"/>
  <c r="E61" i="7" s="1"/>
  <c r="L40" i="7"/>
  <c r="I7" i="7"/>
  <c r="L41" i="7"/>
  <c r="L38" i="7"/>
  <c r="L37" i="7"/>
  <c r="L16" i="7"/>
  <c r="L56" i="7"/>
  <c r="L17" i="7"/>
  <c r="L14" i="7"/>
  <c r="B6" i="6"/>
  <c r="B7" i="6"/>
  <c r="E10" i="6"/>
  <c r="G10" i="6"/>
  <c r="H10" i="6"/>
  <c r="I10" i="6"/>
  <c r="J10" i="6" s="1"/>
  <c r="K10" i="6" s="1"/>
  <c r="G11" i="6"/>
  <c r="H11" i="6"/>
  <c r="I11" i="6" s="1"/>
  <c r="J11" i="6" s="1"/>
  <c r="K11" i="6" s="1"/>
  <c r="G12" i="6"/>
  <c r="H12" i="6"/>
  <c r="I12" i="6"/>
  <c r="J12" i="6" s="1"/>
  <c r="K12" i="6" s="1"/>
  <c r="G13" i="6"/>
  <c r="H13" i="6"/>
  <c r="I13" i="6" s="1"/>
  <c r="J13" i="6" s="1"/>
  <c r="K13" i="6"/>
  <c r="G14" i="6"/>
  <c r="H14" i="6"/>
  <c r="I14" i="6"/>
  <c r="J14" i="6"/>
  <c r="K14" i="6"/>
  <c r="G15" i="6"/>
  <c r="H15" i="6"/>
  <c r="I15" i="6"/>
  <c r="J15" i="6"/>
  <c r="K15" i="6"/>
  <c r="G16" i="6"/>
  <c r="H16" i="6"/>
  <c r="I16" i="6"/>
  <c r="J16" i="6" s="1"/>
  <c r="K16" i="6" s="1"/>
  <c r="G17" i="6"/>
  <c r="H17" i="6"/>
  <c r="I17" i="6"/>
  <c r="J17" i="6"/>
  <c r="K17" i="6" s="1"/>
  <c r="G18" i="6"/>
  <c r="H18" i="6"/>
  <c r="I18" i="6"/>
  <c r="J18" i="6" s="1"/>
  <c r="K18" i="6" s="1"/>
  <c r="G19" i="6"/>
  <c r="H19" i="6"/>
  <c r="I19" i="6" s="1"/>
  <c r="J19" i="6" s="1"/>
  <c r="K19" i="6" s="1"/>
  <c r="G20" i="6"/>
  <c r="H20" i="6"/>
  <c r="I20" i="6"/>
  <c r="J20" i="6" s="1"/>
  <c r="K20" i="6" s="1"/>
  <c r="G21" i="6"/>
  <c r="H21" i="6"/>
  <c r="I21" i="6" s="1"/>
  <c r="J21" i="6" s="1"/>
  <c r="K21" i="6"/>
  <c r="G22" i="6"/>
  <c r="H22" i="6"/>
  <c r="I22" i="6"/>
  <c r="J22" i="6"/>
  <c r="K22" i="6"/>
  <c r="G23" i="6"/>
  <c r="H23" i="6"/>
  <c r="I23" i="6"/>
  <c r="J23" i="6" s="1"/>
  <c r="K23" i="6" s="1"/>
  <c r="G24" i="6"/>
  <c r="H24" i="6"/>
  <c r="I24" i="6"/>
  <c r="J24" i="6" s="1"/>
  <c r="K24" i="6" s="1"/>
  <c r="G25" i="6"/>
  <c r="H25" i="6"/>
  <c r="I25" i="6"/>
  <c r="J25" i="6"/>
  <c r="K25" i="6" s="1"/>
  <c r="G26" i="6"/>
  <c r="H26" i="6"/>
  <c r="I26" i="6"/>
  <c r="J26" i="6" s="1"/>
  <c r="K26" i="6" s="1"/>
  <c r="G27" i="6"/>
  <c r="H27" i="6"/>
  <c r="I27" i="6" s="1"/>
  <c r="J27" i="6" s="1"/>
  <c r="K27" i="6" s="1"/>
  <c r="G28" i="6"/>
  <c r="H28" i="6"/>
  <c r="I28" i="6"/>
  <c r="J28" i="6" s="1"/>
  <c r="K28" i="6" s="1"/>
  <c r="G29" i="6"/>
  <c r="H29" i="6"/>
  <c r="I29" i="6" s="1"/>
  <c r="J29" i="6" s="1"/>
  <c r="K29" i="6" s="1"/>
  <c r="G30" i="6"/>
  <c r="H30" i="6"/>
  <c r="I30" i="6"/>
  <c r="J30" i="6"/>
  <c r="K30" i="6" s="1"/>
  <c r="G31" i="6"/>
  <c r="H31" i="6"/>
  <c r="I31" i="6"/>
  <c r="J31" i="6" s="1"/>
  <c r="K31" i="6" s="1"/>
  <c r="G32" i="6"/>
  <c r="H32" i="6"/>
  <c r="I32" i="6"/>
  <c r="J32" i="6"/>
  <c r="K32" i="6"/>
  <c r="G33" i="6"/>
  <c r="H33" i="6"/>
  <c r="I33" i="6" s="1"/>
  <c r="J33" i="6" s="1"/>
  <c r="K33" i="6" s="1"/>
  <c r="G34" i="6"/>
  <c r="H34" i="6"/>
  <c r="I34" i="6"/>
  <c r="J34" i="6" s="1"/>
  <c r="K34" i="6" s="1"/>
  <c r="G35" i="6"/>
  <c r="H35" i="6"/>
  <c r="I35" i="6" s="1"/>
  <c r="J35" i="6" s="1"/>
  <c r="K35" i="6" s="1"/>
  <c r="G36" i="6"/>
  <c r="H36" i="6"/>
  <c r="I36" i="6"/>
  <c r="J36" i="6" s="1"/>
  <c r="K36" i="6" s="1"/>
  <c r="G37" i="6"/>
  <c r="H37" i="6"/>
  <c r="I37" i="6" s="1"/>
  <c r="J37" i="6" s="1"/>
  <c r="K37" i="6" s="1"/>
  <c r="G38" i="6"/>
  <c r="H38" i="6"/>
  <c r="I38" i="6"/>
  <c r="J38" i="6"/>
  <c r="K38" i="6" s="1"/>
  <c r="G39" i="6"/>
  <c r="H39" i="6"/>
  <c r="I39" i="6"/>
  <c r="J39" i="6"/>
  <c r="K39" i="6"/>
  <c r="G40" i="6"/>
  <c r="H40" i="6"/>
  <c r="I40" i="6"/>
  <c r="J40" i="6"/>
  <c r="K40" i="6"/>
  <c r="G41" i="6"/>
  <c r="H41" i="6"/>
  <c r="I41" i="6" s="1"/>
  <c r="J41" i="6" s="1"/>
  <c r="K41" i="6" s="1"/>
  <c r="G42" i="6"/>
  <c r="H42" i="6"/>
  <c r="I42" i="6"/>
  <c r="J42" i="6" s="1"/>
  <c r="K42" i="6" s="1"/>
  <c r="G43" i="6"/>
  <c r="H43" i="6"/>
  <c r="I43" i="6" s="1"/>
  <c r="J43" i="6" s="1"/>
  <c r="K43" i="6" s="1"/>
  <c r="G44" i="6"/>
  <c r="H44" i="6"/>
  <c r="I44" i="6"/>
  <c r="J44" i="6" s="1"/>
  <c r="K44" i="6" s="1"/>
  <c r="G45" i="6"/>
  <c r="H45" i="6"/>
  <c r="I45" i="6" s="1"/>
  <c r="J45" i="6" s="1"/>
  <c r="K45" i="6"/>
  <c r="G46" i="6"/>
  <c r="H46" i="6"/>
  <c r="I46" i="6"/>
  <c r="J46" i="6"/>
  <c r="K46" i="6"/>
  <c r="G47" i="6"/>
  <c r="H47" i="6"/>
  <c r="I47" i="6"/>
  <c r="J47" i="6"/>
  <c r="K47" i="6"/>
  <c r="G48" i="6"/>
  <c r="H48" i="6"/>
  <c r="I48" i="6"/>
  <c r="J48" i="6" s="1"/>
  <c r="K48" i="6" s="1"/>
  <c r="G49" i="6"/>
  <c r="H49" i="6"/>
  <c r="I49" i="6"/>
  <c r="J49" i="6"/>
  <c r="K49" i="6" s="1"/>
  <c r="G50" i="6"/>
  <c r="H50" i="6"/>
  <c r="I50" i="6"/>
  <c r="J50" i="6" s="1"/>
  <c r="K50" i="6" s="1"/>
  <c r="G51" i="6"/>
  <c r="H51" i="6"/>
  <c r="I51" i="6" s="1"/>
  <c r="J51" i="6" s="1"/>
  <c r="K51" i="6" s="1"/>
  <c r="G52" i="6"/>
  <c r="H52" i="6"/>
  <c r="I52" i="6"/>
  <c r="J52" i="6" s="1"/>
  <c r="K52" i="6" s="1"/>
  <c r="G53" i="6"/>
  <c r="H53" i="6"/>
  <c r="I53" i="6" s="1"/>
  <c r="J53" i="6" s="1"/>
  <c r="K53" i="6"/>
  <c r="G54" i="6"/>
  <c r="H54" i="6"/>
  <c r="I54" i="6"/>
  <c r="J54" i="6"/>
  <c r="K54" i="6"/>
  <c r="G55" i="6"/>
  <c r="H55" i="6"/>
  <c r="I55" i="6"/>
  <c r="J55" i="6" s="1"/>
  <c r="K55" i="6" s="1"/>
  <c r="G56" i="6"/>
  <c r="H56" i="6"/>
  <c r="I56" i="6"/>
  <c r="J56" i="6" s="1"/>
  <c r="K56" i="6" s="1"/>
  <c r="G57" i="6"/>
  <c r="H57" i="6"/>
  <c r="I57" i="6"/>
  <c r="J57" i="6"/>
  <c r="K57" i="6" s="1"/>
  <c r="G58" i="6"/>
  <c r="H58" i="6"/>
  <c r="I58" i="6"/>
  <c r="J58" i="6" s="1"/>
  <c r="K58" i="6" s="1"/>
  <c r="G59" i="6"/>
  <c r="H59" i="6"/>
  <c r="I59" i="6" s="1"/>
  <c r="J59" i="6" s="1"/>
  <c r="K59" i="6" s="1"/>
  <c r="G60" i="6"/>
  <c r="H60" i="6"/>
  <c r="I60" i="6"/>
  <c r="J60" i="6" s="1"/>
  <c r="K60" i="6"/>
  <c r="G61" i="6"/>
  <c r="H61" i="6"/>
  <c r="I61" i="6" s="1"/>
  <c r="J61" i="6"/>
  <c r="K61" i="6"/>
  <c r="G62" i="6"/>
  <c r="H62" i="6"/>
  <c r="I62" i="6"/>
  <c r="J62" i="6"/>
  <c r="K62" i="6"/>
  <c r="N35" i="8" l="1"/>
  <c r="E35" i="8" s="1"/>
  <c r="N56" i="8"/>
  <c r="E56" i="8" s="1"/>
  <c r="N50" i="8"/>
  <c r="E50" i="8" s="1"/>
  <c r="N58" i="8"/>
  <c r="E58" i="8" s="1"/>
  <c r="N51" i="8"/>
  <c r="E51" i="8" s="1"/>
  <c r="N15" i="8"/>
  <c r="E15" i="8" s="1"/>
  <c r="N38" i="8"/>
  <c r="E38" i="8" s="1"/>
  <c r="N24" i="8"/>
  <c r="E24" i="8" s="1"/>
  <c r="N30" i="8"/>
  <c r="E30" i="8" s="1"/>
  <c r="N44" i="8"/>
  <c r="E44" i="8" s="1"/>
  <c r="N28" i="8"/>
  <c r="E28" i="8" s="1"/>
  <c r="N13" i="8"/>
  <c r="E13" i="8" s="1"/>
  <c r="N46" i="8"/>
  <c r="E46" i="8" s="1"/>
  <c r="N19" i="8"/>
  <c r="E19" i="8" s="1"/>
  <c r="N12" i="8"/>
  <c r="E12" i="8" s="1"/>
  <c r="N47" i="8"/>
  <c r="E47" i="8" s="1"/>
  <c r="N62" i="8"/>
  <c r="E62" i="8" s="1"/>
  <c r="N45" i="8"/>
  <c r="E45" i="8" s="1"/>
  <c r="N56" i="7"/>
  <c r="E56" i="7" s="1"/>
  <c r="N16" i="7"/>
  <c r="E16" i="7" s="1"/>
  <c r="N37" i="7"/>
  <c r="E37" i="7" s="1"/>
  <c r="N25" i="7"/>
  <c r="E25" i="7" s="1"/>
  <c r="N38" i="7"/>
  <c r="E38" i="7" s="1"/>
  <c r="N41" i="7"/>
  <c r="E41" i="7" s="1"/>
  <c r="M18" i="7"/>
  <c r="N18" i="7" s="1"/>
  <c r="E18" i="7" s="1"/>
  <c r="M20" i="7"/>
  <c r="N20" i="7" s="1"/>
  <c r="E20" i="7" s="1"/>
  <c r="M43" i="7"/>
  <c r="N43" i="7" s="1"/>
  <c r="E43" i="7" s="1"/>
  <c r="M57" i="7"/>
  <c r="N57" i="7" s="1"/>
  <c r="E57" i="7" s="1"/>
  <c r="M17" i="7"/>
  <c r="N17" i="7" s="1"/>
  <c r="E17" i="7" s="1"/>
  <c r="M21" i="7"/>
  <c r="N21" i="7" s="1"/>
  <c r="E21" i="7" s="1"/>
  <c r="M42" i="7"/>
  <c r="N42" i="7" s="1"/>
  <c r="E42" i="7" s="1"/>
  <c r="M44" i="7"/>
  <c r="N44" i="7" s="1"/>
  <c r="E44" i="7" s="1"/>
  <c r="M27" i="7"/>
  <c r="N27" i="7" s="1"/>
  <c r="E27" i="7" s="1"/>
  <c r="M41" i="7"/>
  <c r="M45" i="7"/>
  <c r="N45" i="7" s="1"/>
  <c r="E45" i="7" s="1"/>
  <c r="M46" i="7"/>
  <c r="N46" i="7" s="1"/>
  <c r="E46" i="7" s="1"/>
  <c r="M26" i="7"/>
  <c r="N26" i="7" s="1"/>
  <c r="E26" i="7" s="1"/>
  <c r="M28" i="7"/>
  <c r="N28" i="7" s="1"/>
  <c r="E28" i="7" s="1"/>
  <c r="M51" i="7"/>
  <c r="N51" i="7" s="1"/>
  <c r="E51" i="7" s="1"/>
  <c r="M11" i="7"/>
  <c r="N11" i="7" s="1"/>
  <c r="E11" i="7" s="1"/>
  <c r="M52" i="7"/>
  <c r="N52" i="7" s="1"/>
  <c r="E52" i="7" s="1"/>
  <c r="M50" i="7"/>
  <c r="N50" i="7" s="1"/>
  <c r="E50" i="7" s="1"/>
  <c r="M30" i="7"/>
  <c r="N30" i="7" s="1"/>
  <c r="E30" i="7" s="1"/>
  <c r="M25" i="7"/>
  <c r="M29" i="7"/>
  <c r="N29" i="7" s="1"/>
  <c r="E29" i="7" s="1"/>
  <c r="M31" i="7"/>
  <c r="N31" i="7" s="1"/>
  <c r="E31" i="7" s="1"/>
  <c r="M40" i="7"/>
  <c r="N40" i="7" s="1"/>
  <c r="E40" i="7" s="1"/>
  <c r="M35" i="7"/>
  <c r="N35" i="7" s="1"/>
  <c r="E35" i="7" s="1"/>
  <c r="M37" i="7"/>
  <c r="M39" i="7"/>
  <c r="N39" i="7" s="1"/>
  <c r="E39" i="7" s="1"/>
  <c r="M60" i="7"/>
  <c r="N60" i="7" s="1"/>
  <c r="E60" i="7" s="1"/>
  <c r="M58" i="7"/>
  <c r="N58" i="7" s="1"/>
  <c r="E58" i="7" s="1"/>
  <c r="N14" i="7"/>
  <c r="E14" i="7" s="1"/>
  <c r="M12" i="7"/>
  <c r="N12" i="7" s="1"/>
  <c r="E12" i="7" s="1"/>
  <c r="M16" i="6"/>
  <c r="M45" i="6"/>
  <c r="L44" i="6"/>
  <c r="I7" i="6"/>
  <c r="M10" i="6"/>
  <c r="I6" i="6"/>
  <c r="L10" i="6"/>
  <c r="L57" i="6"/>
  <c r="L35" i="6"/>
  <c r="L25" i="6"/>
  <c r="L51" i="6"/>
  <c r="L34" i="6"/>
  <c r="L24" i="6"/>
  <c r="L50" i="6"/>
  <c r="L58" i="6"/>
  <c r="L16" i="6"/>
  <c r="L41" i="6"/>
  <c r="L27" i="6"/>
  <c r="L17" i="6"/>
  <c r="L42" i="6"/>
  <c r="L43" i="6"/>
  <c r="L33" i="6"/>
  <c r="L11" i="6"/>
  <c r="B6" i="5"/>
  <c r="B7" i="5"/>
  <c r="E10" i="5"/>
  <c r="G10" i="5"/>
  <c r="I6" i="5" s="1"/>
  <c r="H10" i="5"/>
  <c r="I10" i="5"/>
  <c r="J10" i="5"/>
  <c r="K10" i="5" s="1"/>
  <c r="L10" i="5"/>
  <c r="G11" i="5"/>
  <c r="L11" i="5" s="1"/>
  <c r="H11" i="5"/>
  <c r="I11" i="5" s="1"/>
  <c r="J11" i="5" s="1"/>
  <c r="K11" i="5" s="1"/>
  <c r="G12" i="5"/>
  <c r="L12" i="5" s="1"/>
  <c r="H12" i="5"/>
  <c r="I12" i="5" s="1"/>
  <c r="J12" i="5" s="1"/>
  <c r="K12" i="5" s="1"/>
  <c r="G13" i="5"/>
  <c r="H13" i="5"/>
  <c r="I13" i="5"/>
  <c r="J13" i="5" s="1"/>
  <c r="K13" i="5" s="1"/>
  <c r="L13" i="5"/>
  <c r="G14" i="5"/>
  <c r="H14" i="5"/>
  <c r="I14" i="5" s="1"/>
  <c r="J14" i="5" s="1"/>
  <c r="K14" i="5"/>
  <c r="L14" i="5"/>
  <c r="G15" i="5"/>
  <c r="H15" i="5"/>
  <c r="I15" i="5"/>
  <c r="J15" i="5"/>
  <c r="K15" i="5"/>
  <c r="L15" i="5"/>
  <c r="G16" i="5"/>
  <c r="H16" i="5"/>
  <c r="I16" i="5"/>
  <c r="J16" i="5"/>
  <c r="K16" i="5" s="1"/>
  <c r="L16" i="5"/>
  <c r="G17" i="5"/>
  <c r="H17" i="5"/>
  <c r="I17" i="5"/>
  <c r="J17" i="5"/>
  <c r="K17" i="5" s="1"/>
  <c r="L17" i="5"/>
  <c r="G18" i="5"/>
  <c r="H18" i="5"/>
  <c r="I18" i="5"/>
  <c r="J18" i="5"/>
  <c r="K18" i="5"/>
  <c r="L18" i="5"/>
  <c r="G19" i="5"/>
  <c r="L19" i="5" s="1"/>
  <c r="H19" i="5"/>
  <c r="I19" i="5"/>
  <c r="J19" i="5"/>
  <c r="K19" i="5"/>
  <c r="G20" i="5"/>
  <c r="L20" i="5" s="1"/>
  <c r="H20" i="5"/>
  <c r="I20" i="5" s="1"/>
  <c r="J20" i="5" s="1"/>
  <c r="K20" i="5" s="1"/>
  <c r="G21" i="5"/>
  <c r="L21" i="5" s="1"/>
  <c r="H21" i="5"/>
  <c r="I21" i="5" s="1"/>
  <c r="J21" i="5" s="1"/>
  <c r="K21" i="5" s="1"/>
  <c r="G22" i="5"/>
  <c r="L22" i="5" s="1"/>
  <c r="H22" i="5"/>
  <c r="I22" i="5" s="1"/>
  <c r="J22" i="5" s="1"/>
  <c r="K22" i="5" s="1"/>
  <c r="G23" i="5"/>
  <c r="L23" i="5" s="1"/>
  <c r="H23" i="5"/>
  <c r="I23" i="5"/>
  <c r="J23" i="5"/>
  <c r="K23" i="5" s="1"/>
  <c r="G24" i="5"/>
  <c r="H24" i="5"/>
  <c r="I24" i="5"/>
  <c r="J24" i="5" s="1"/>
  <c r="K24" i="5" s="1"/>
  <c r="L24" i="5"/>
  <c r="G25" i="5"/>
  <c r="H25" i="5"/>
  <c r="I25" i="5" s="1"/>
  <c r="J25" i="5" s="1"/>
  <c r="K25" i="5" s="1"/>
  <c r="L25" i="5"/>
  <c r="G26" i="5"/>
  <c r="L26" i="5" s="1"/>
  <c r="H26" i="5"/>
  <c r="I26" i="5"/>
  <c r="J26" i="5" s="1"/>
  <c r="K26" i="5" s="1"/>
  <c r="G27" i="5"/>
  <c r="L27" i="5" s="1"/>
  <c r="H27" i="5"/>
  <c r="I27" i="5"/>
  <c r="J27" i="5"/>
  <c r="K27" i="5" s="1"/>
  <c r="G28" i="5"/>
  <c r="L28" i="5" s="1"/>
  <c r="H28" i="5"/>
  <c r="I28" i="5"/>
  <c r="J28" i="5"/>
  <c r="K28" i="5" s="1"/>
  <c r="G29" i="5"/>
  <c r="H29" i="5"/>
  <c r="I29" i="5"/>
  <c r="J29" i="5" s="1"/>
  <c r="K29" i="5" s="1"/>
  <c r="L29" i="5"/>
  <c r="G30" i="5"/>
  <c r="H30" i="5"/>
  <c r="I30" i="5" s="1"/>
  <c r="J30" i="5" s="1"/>
  <c r="K30" i="5"/>
  <c r="L30" i="5"/>
  <c r="G31" i="5"/>
  <c r="L31" i="5" s="1"/>
  <c r="H31" i="5"/>
  <c r="I31" i="5"/>
  <c r="J31" i="5"/>
  <c r="K31" i="5"/>
  <c r="G32" i="5"/>
  <c r="H32" i="5"/>
  <c r="I32" i="5"/>
  <c r="J32" i="5"/>
  <c r="K32" i="5"/>
  <c r="L32" i="5"/>
  <c r="G33" i="5"/>
  <c r="H33" i="5"/>
  <c r="I33" i="5"/>
  <c r="J33" i="5"/>
  <c r="K33" i="5"/>
  <c r="L33" i="5"/>
  <c r="G34" i="5"/>
  <c r="L34" i="5" s="1"/>
  <c r="H34" i="5"/>
  <c r="I34" i="5" s="1"/>
  <c r="J34" i="5" s="1"/>
  <c r="K34" i="5" s="1"/>
  <c r="G35" i="5"/>
  <c r="L35" i="5" s="1"/>
  <c r="H35" i="5"/>
  <c r="I35" i="5" s="1"/>
  <c r="J35" i="5" s="1"/>
  <c r="K35" i="5" s="1"/>
  <c r="G36" i="5"/>
  <c r="L36" i="5" s="1"/>
  <c r="H36" i="5"/>
  <c r="I36" i="5" s="1"/>
  <c r="J36" i="5" s="1"/>
  <c r="K36" i="5" s="1"/>
  <c r="G37" i="5"/>
  <c r="H37" i="5"/>
  <c r="I37" i="5"/>
  <c r="J37" i="5" s="1"/>
  <c r="K37" i="5" s="1"/>
  <c r="L37" i="5"/>
  <c r="G38" i="5"/>
  <c r="H38" i="5"/>
  <c r="I38" i="5" s="1"/>
  <c r="J38" i="5" s="1"/>
  <c r="K38" i="5"/>
  <c r="L38" i="5"/>
  <c r="G39" i="5"/>
  <c r="H39" i="5"/>
  <c r="I39" i="5"/>
  <c r="J39" i="5"/>
  <c r="K39" i="5"/>
  <c r="L39" i="5"/>
  <c r="G40" i="5"/>
  <c r="H40" i="5"/>
  <c r="I40" i="5"/>
  <c r="J40" i="5"/>
  <c r="K40" i="5" s="1"/>
  <c r="L40" i="5"/>
  <c r="G41" i="5"/>
  <c r="H41" i="5"/>
  <c r="I41" i="5"/>
  <c r="J41" i="5"/>
  <c r="K41" i="5" s="1"/>
  <c r="L41" i="5"/>
  <c r="G42" i="5"/>
  <c r="H42" i="5"/>
  <c r="I42" i="5"/>
  <c r="J42" i="5"/>
  <c r="K42" i="5"/>
  <c r="L42" i="5"/>
  <c r="G43" i="5"/>
  <c r="L43" i="5" s="1"/>
  <c r="H43" i="5"/>
  <c r="I43" i="5"/>
  <c r="J43" i="5"/>
  <c r="K43" i="5"/>
  <c r="G44" i="5"/>
  <c r="L44" i="5" s="1"/>
  <c r="H44" i="5"/>
  <c r="I44" i="5"/>
  <c r="J44" i="5"/>
  <c r="K44" i="5" s="1"/>
  <c r="G45" i="5"/>
  <c r="L45" i="5" s="1"/>
  <c r="H45" i="5"/>
  <c r="I45" i="5" s="1"/>
  <c r="J45" i="5" s="1"/>
  <c r="K45" i="5" s="1"/>
  <c r="G46" i="5"/>
  <c r="L46" i="5" s="1"/>
  <c r="H46" i="5"/>
  <c r="I46" i="5" s="1"/>
  <c r="J46" i="5" s="1"/>
  <c r="K46" i="5" s="1"/>
  <c r="G47" i="5"/>
  <c r="L47" i="5" s="1"/>
  <c r="H47" i="5"/>
  <c r="I47" i="5"/>
  <c r="J47" i="5"/>
  <c r="K47" i="5" s="1"/>
  <c r="G48" i="5"/>
  <c r="H48" i="5"/>
  <c r="I48" i="5"/>
  <c r="J48" i="5" s="1"/>
  <c r="K48" i="5" s="1"/>
  <c r="L48" i="5"/>
  <c r="G49" i="5"/>
  <c r="H49" i="5"/>
  <c r="I49" i="5" s="1"/>
  <c r="J49" i="5" s="1"/>
  <c r="K49" i="5" s="1"/>
  <c r="L49" i="5"/>
  <c r="G50" i="5"/>
  <c r="L50" i="5" s="1"/>
  <c r="H50" i="5"/>
  <c r="I50" i="5" s="1"/>
  <c r="J50" i="5" s="1"/>
  <c r="K50" i="5" s="1"/>
  <c r="G51" i="5"/>
  <c r="L51" i="5" s="1"/>
  <c r="H51" i="5"/>
  <c r="I51" i="5"/>
  <c r="J51" i="5" s="1"/>
  <c r="K51" i="5" s="1"/>
  <c r="G52" i="5"/>
  <c r="L52" i="5" s="1"/>
  <c r="H52" i="5"/>
  <c r="I52" i="5"/>
  <c r="J52" i="5"/>
  <c r="K52" i="5" s="1"/>
  <c r="G53" i="5"/>
  <c r="H53" i="5"/>
  <c r="I53" i="5"/>
  <c r="J53" i="5" s="1"/>
  <c r="K53" i="5" s="1"/>
  <c r="L53" i="5"/>
  <c r="G54" i="5"/>
  <c r="H54" i="5"/>
  <c r="I54" i="5" s="1"/>
  <c r="J54" i="5" s="1"/>
  <c r="K54" i="5"/>
  <c r="L54" i="5"/>
  <c r="G55" i="5"/>
  <c r="H55" i="5"/>
  <c r="I55" i="5"/>
  <c r="J55" i="5"/>
  <c r="K55" i="5"/>
  <c r="L55" i="5"/>
  <c r="G56" i="5"/>
  <c r="H56" i="5"/>
  <c r="I56" i="5"/>
  <c r="J56" i="5"/>
  <c r="K56" i="5"/>
  <c r="L56" i="5"/>
  <c r="G57" i="5"/>
  <c r="H57" i="5"/>
  <c r="I57" i="5"/>
  <c r="J57" i="5"/>
  <c r="K57" i="5"/>
  <c r="L57" i="5"/>
  <c r="G58" i="5"/>
  <c r="H58" i="5"/>
  <c r="I58" i="5"/>
  <c r="J58" i="5"/>
  <c r="K58" i="5"/>
  <c r="L58" i="5"/>
  <c r="G59" i="5"/>
  <c r="L59" i="5" s="1"/>
  <c r="H59" i="5"/>
  <c r="I59" i="5" s="1"/>
  <c r="J59" i="5" s="1"/>
  <c r="K59" i="5" s="1"/>
  <c r="G60" i="5"/>
  <c r="L60" i="5" s="1"/>
  <c r="H60" i="5"/>
  <c r="I60" i="5" s="1"/>
  <c r="J60" i="5" s="1"/>
  <c r="K60" i="5" s="1"/>
  <c r="G61" i="5"/>
  <c r="L61" i="5" s="1"/>
  <c r="H61" i="5"/>
  <c r="I61" i="5" s="1"/>
  <c r="J61" i="5" s="1"/>
  <c r="K61" i="5" s="1"/>
  <c r="G62" i="5"/>
  <c r="L62" i="5" s="1"/>
  <c r="H62" i="5"/>
  <c r="I62" i="5" s="1"/>
  <c r="J62" i="5" s="1"/>
  <c r="K62" i="5" s="1"/>
  <c r="M36" i="6" l="1"/>
  <c r="M35" i="6"/>
  <c r="N35" i="6" s="1"/>
  <c r="E35" i="6" s="1"/>
  <c r="M28" i="6"/>
  <c r="M22" i="6"/>
  <c r="M53" i="6"/>
  <c r="M59" i="6"/>
  <c r="M62" i="6"/>
  <c r="M52" i="6"/>
  <c r="M54" i="6"/>
  <c r="M60" i="6"/>
  <c r="M20" i="6"/>
  <c r="M21" i="6"/>
  <c r="M27" i="6"/>
  <c r="N27" i="6" s="1"/>
  <c r="E27" i="6" s="1"/>
  <c r="M61" i="6"/>
  <c r="M30" i="6"/>
  <c r="M11" i="6"/>
  <c r="N11" i="6" s="1"/>
  <c r="E11" i="6" s="1"/>
  <c r="N33" i="6"/>
  <c r="E33" i="6" s="1"/>
  <c r="N10" i="6"/>
  <c r="M19" i="6"/>
  <c r="L39" i="6"/>
  <c r="L37" i="6"/>
  <c r="L38" i="6"/>
  <c r="L23" i="6"/>
  <c r="L53" i="6"/>
  <c r="L60" i="6"/>
  <c r="N60" i="6" s="1"/>
  <c r="E60" i="6" s="1"/>
  <c r="L61" i="6"/>
  <c r="N61" i="6" s="1"/>
  <c r="E61" i="6" s="1"/>
  <c r="L20" i="6"/>
  <c r="L13" i="6"/>
  <c r="L29" i="6"/>
  <c r="N29" i="6" s="1"/>
  <c r="E29" i="6" s="1"/>
  <c r="L55" i="6"/>
  <c r="N55" i="6" s="1"/>
  <c r="E55" i="6" s="1"/>
  <c r="L21" i="6"/>
  <c r="L54" i="6"/>
  <c r="N54" i="6" s="1"/>
  <c r="E54" i="6" s="1"/>
  <c r="L47" i="6"/>
  <c r="L45" i="6"/>
  <c r="N45" i="6" s="1"/>
  <c r="E45" i="6" s="1"/>
  <c r="L31" i="6"/>
  <c r="L30" i="6"/>
  <c r="L28" i="6"/>
  <c r="L22" i="6"/>
  <c r="L62" i="6"/>
  <c r="N62" i="6" s="1"/>
  <c r="E62" i="6" s="1"/>
  <c r="L15" i="6"/>
  <c r="N15" i="6" s="1"/>
  <c r="E15" i="6" s="1"/>
  <c r="L52" i="6"/>
  <c r="N52" i="6" s="1"/>
  <c r="E52" i="6" s="1"/>
  <c r="L14" i="6"/>
  <c r="L46" i="6"/>
  <c r="L26" i="6"/>
  <c r="M37" i="6"/>
  <c r="M24" i="6"/>
  <c r="N24" i="6" s="1"/>
  <c r="E24" i="6" s="1"/>
  <c r="M48" i="6"/>
  <c r="L18" i="6"/>
  <c r="N18" i="6" s="1"/>
  <c r="E18" i="6" s="1"/>
  <c r="L56" i="6"/>
  <c r="N56" i="6" s="1"/>
  <c r="E56" i="6" s="1"/>
  <c r="M58" i="6"/>
  <c r="M39" i="6"/>
  <c r="M18" i="6"/>
  <c r="M34" i="6"/>
  <c r="M41" i="6"/>
  <c r="N41" i="6" s="1"/>
  <c r="E41" i="6" s="1"/>
  <c r="M43" i="6"/>
  <c r="N43" i="6" s="1"/>
  <c r="E43" i="6" s="1"/>
  <c r="M56" i="6"/>
  <c r="N42" i="6"/>
  <c r="E42" i="6" s="1"/>
  <c r="M29" i="6"/>
  <c r="M32" i="6"/>
  <c r="M31" i="6"/>
  <c r="N58" i="6"/>
  <c r="E58" i="6" s="1"/>
  <c r="M47" i="6"/>
  <c r="M17" i="6"/>
  <c r="N17" i="6" s="1"/>
  <c r="E17" i="6" s="1"/>
  <c r="M46" i="6"/>
  <c r="M40" i="6"/>
  <c r="M57" i="6"/>
  <c r="N57" i="6" s="1"/>
  <c r="E57" i="6" s="1"/>
  <c r="M50" i="6"/>
  <c r="L48" i="6"/>
  <c r="N48" i="6" s="1"/>
  <c r="E48" i="6" s="1"/>
  <c r="L32" i="6"/>
  <c r="N32" i="6" s="1"/>
  <c r="E32" i="6" s="1"/>
  <c r="L12" i="6"/>
  <c r="N12" i="6" s="1"/>
  <c r="E12" i="6" s="1"/>
  <c r="M51" i="6"/>
  <c r="N51" i="6" s="1"/>
  <c r="E51" i="6" s="1"/>
  <c r="M12" i="6"/>
  <c r="L36" i="6"/>
  <c r="N16" i="6"/>
  <c r="E16" i="6" s="1"/>
  <c r="M25" i="6"/>
  <c r="N25" i="6" s="1"/>
  <c r="E25" i="6" s="1"/>
  <c r="M23" i="6"/>
  <c r="N34" i="6"/>
  <c r="E34" i="6" s="1"/>
  <c r="M42" i="6"/>
  <c r="M44" i="6"/>
  <c r="N44" i="6" s="1"/>
  <c r="E44" i="6" s="1"/>
  <c r="M15" i="6"/>
  <c r="M55" i="6"/>
  <c r="N50" i="6"/>
  <c r="E50" i="6" s="1"/>
  <c r="M26" i="6"/>
  <c r="L40" i="6"/>
  <c r="N40" i="6" s="1"/>
  <c r="E40" i="6" s="1"/>
  <c r="L19" i="6"/>
  <c r="N19" i="6" s="1"/>
  <c r="E19" i="6" s="1"/>
  <c r="L59" i="6"/>
  <c r="N59" i="6" s="1"/>
  <c r="E59" i="6" s="1"/>
  <c r="M49" i="6"/>
  <c r="L49" i="6"/>
  <c r="M33" i="6"/>
  <c r="M13" i="6"/>
  <c r="M14" i="6"/>
  <c r="M38" i="6"/>
  <c r="M22" i="5"/>
  <c r="N22" i="5" s="1"/>
  <c r="E22" i="5" s="1"/>
  <c r="M24" i="5"/>
  <c r="N24" i="5" s="1"/>
  <c r="E24" i="5" s="1"/>
  <c r="M15" i="5"/>
  <c r="N15" i="5" s="1"/>
  <c r="E15" i="5" s="1"/>
  <c r="M45" i="5"/>
  <c r="N45" i="5" s="1"/>
  <c r="E45" i="5" s="1"/>
  <c r="I7" i="5"/>
  <c r="M10" i="5"/>
  <c r="N10" i="5" s="1"/>
  <c r="B6" i="4"/>
  <c r="B7" i="4"/>
  <c r="E10" i="4"/>
  <c r="G10" i="4"/>
  <c r="I6" i="4" s="1"/>
  <c r="H10" i="4"/>
  <c r="I10" i="4"/>
  <c r="J10" i="4" s="1"/>
  <c r="K10" i="4" s="1"/>
  <c r="G11" i="4"/>
  <c r="L11" i="4" s="1"/>
  <c r="H11" i="4"/>
  <c r="I11" i="4" s="1"/>
  <c r="J11" i="4" s="1"/>
  <c r="K11" i="4" s="1"/>
  <c r="G12" i="4"/>
  <c r="H12" i="4"/>
  <c r="I12" i="4" s="1"/>
  <c r="J12" i="4" s="1"/>
  <c r="K12" i="4" s="1"/>
  <c r="G13" i="4"/>
  <c r="H13" i="4"/>
  <c r="I13" i="4" s="1"/>
  <c r="J13" i="4" s="1"/>
  <c r="K13" i="4" s="1"/>
  <c r="G14" i="4"/>
  <c r="H14" i="4"/>
  <c r="I14" i="4" s="1"/>
  <c r="J14" i="4" s="1"/>
  <c r="K14" i="4" s="1"/>
  <c r="G15" i="4"/>
  <c r="H15" i="4"/>
  <c r="I15" i="4"/>
  <c r="J15" i="4"/>
  <c r="K15" i="4"/>
  <c r="G16" i="4"/>
  <c r="H16" i="4"/>
  <c r="I16" i="4"/>
  <c r="J16" i="4"/>
  <c r="K16" i="4"/>
  <c r="G17" i="4"/>
  <c r="H17" i="4"/>
  <c r="I17" i="4"/>
  <c r="J17" i="4"/>
  <c r="K17" i="4" s="1"/>
  <c r="G18" i="4"/>
  <c r="L18" i="4" s="1"/>
  <c r="H18" i="4"/>
  <c r="I18" i="4"/>
  <c r="J18" i="4" s="1"/>
  <c r="K18" i="4" s="1"/>
  <c r="G19" i="4"/>
  <c r="L19" i="4" s="1"/>
  <c r="H19" i="4"/>
  <c r="I19" i="4" s="1"/>
  <c r="J19" i="4" s="1"/>
  <c r="K19" i="4" s="1"/>
  <c r="G20" i="4"/>
  <c r="L20" i="4" s="1"/>
  <c r="H20" i="4"/>
  <c r="I20" i="4" s="1"/>
  <c r="J20" i="4" s="1"/>
  <c r="K20" i="4" s="1"/>
  <c r="G21" i="4"/>
  <c r="H21" i="4"/>
  <c r="I21" i="4" s="1"/>
  <c r="J21" i="4" s="1"/>
  <c r="K21" i="4" s="1"/>
  <c r="G22" i="4"/>
  <c r="H22" i="4"/>
  <c r="I22" i="4" s="1"/>
  <c r="J22" i="4" s="1"/>
  <c r="K22" i="4" s="1"/>
  <c r="G23" i="4"/>
  <c r="H23" i="4"/>
  <c r="I23" i="4"/>
  <c r="J23" i="4"/>
  <c r="K23" i="4"/>
  <c r="G24" i="4"/>
  <c r="H24" i="4"/>
  <c r="I24" i="4"/>
  <c r="J24" i="4"/>
  <c r="K24" i="4"/>
  <c r="G25" i="4"/>
  <c r="L25" i="4" s="1"/>
  <c r="H25" i="4"/>
  <c r="I25" i="4"/>
  <c r="J25" i="4"/>
  <c r="K25" i="4" s="1"/>
  <c r="G26" i="4"/>
  <c r="L26" i="4" s="1"/>
  <c r="H26" i="4"/>
  <c r="I26" i="4"/>
  <c r="J26" i="4" s="1"/>
  <c r="K26" i="4" s="1"/>
  <c r="G27" i="4"/>
  <c r="L27" i="4" s="1"/>
  <c r="H27" i="4"/>
  <c r="I27" i="4" s="1"/>
  <c r="J27" i="4" s="1"/>
  <c r="K27" i="4" s="1"/>
  <c r="G28" i="4"/>
  <c r="L28" i="4" s="1"/>
  <c r="H28" i="4"/>
  <c r="I28" i="4" s="1"/>
  <c r="J28" i="4" s="1"/>
  <c r="K28" i="4" s="1"/>
  <c r="G29" i="4"/>
  <c r="H29" i="4"/>
  <c r="I29" i="4" s="1"/>
  <c r="J29" i="4" s="1"/>
  <c r="K29" i="4" s="1"/>
  <c r="G30" i="4"/>
  <c r="H30" i="4"/>
  <c r="I30" i="4" s="1"/>
  <c r="J30" i="4" s="1"/>
  <c r="K30" i="4" s="1"/>
  <c r="G31" i="4"/>
  <c r="H31" i="4"/>
  <c r="I31" i="4"/>
  <c r="J31" i="4"/>
  <c r="K31" i="4"/>
  <c r="G32" i="4"/>
  <c r="H32" i="4"/>
  <c r="I32" i="4"/>
  <c r="J32" i="4"/>
  <c r="K32" i="4"/>
  <c r="G33" i="4"/>
  <c r="L33" i="4" s="1"/>
  <c r="H33" i="4"/>
  <c r="I33" i="4"/>
  <c r="J33" i="4"/>
  <c r="K33" i="4" s="1"/>
  <c r="G34" i="4"/>
  <c r="L34" i="4" s="1"/>
  <c r="H34" i="4"/>
  <c r="I34" i="4"/>
  <c r="J34" i="4" s="1"/>
  <c r="K34" i="4" s="1"/>
  <c r="G35" i="4"/>
  <c r="L35" i="4" s="1"/>
  <c r="H35" i="4"/>
  <c r="I35" i="4" s="1"/>
  <c r="J35" i="4" s="1"/>
  <c r="K35" i="4" s="1"/>
  <c r="G36" i="4"/>
  <c r="L36" i="4" s="1"/>
  <c r="H36" i="4"/>
  <c r="I36" i="4" s="1"/>
  <c r="J36" i="4" s="1"/>
  <c r="K36" i="4" s="1"/>
  <c r="G37" i="4"/>
  <c r="H37" i="4"/>
  <c r="I37" i="4" s="1"/>
  <c r="J37" i="4" s="1"/>
  <c r="K37" i="4" s="1"/>
  <c r="G38" i="4"/>
  <c r="H38" i="4"/>
  <c r="I38" i="4" s="1"/>
  <c r="J38" i="4" s="1"/>
  <c r="K38" i="4" s="1"/>
  <c r="G39" i="4"/>
  <c r="H39" i="4"/>
  <c r="I39" i="4"/>
  <c r="J39" i="4"/>
  <c r="K39" i="4"/>
  <c r="G40" i="4"/>
  <c r="H40" i="4"/>
  <c r="I40" i="4"/>
  <c r="J40" i="4"/>
  <c r="K40" i="4"/>
  <c r="G41" i="4"/>
  <c r="L41" i="4" s="1"/>
  <c r="H41" i="4"/>
  <c r="I41" i="4"/>
  <c r="J41" i="4"/>
  <c r="K41" i="4" s="1"/>
  <c r="G42" i="4"/>
  <c r="L42" i="4" s="1"/>
  <c r="H42" i="4"/>
  <c r="I42" i="4"/>
  <c r="J42" i="4" s="1"/>
  <c r="K42" i="4" s="1"/>
  <c r="G43" i="4"/>
  <c r="L43" i="4" s="1"/>
  <c r="H43" i="4"/>
  <c r="I43" i="4" s="1"/>
  <c r="J43" i="4" s="1"/>
  <c r="K43" i="4" s="1"/>
  <c r="G44" i="4"/>
  <c r="L44" i="4" s="1"/>
  <c r="H44" i="4"/>
  <c r="I44" i="4" s="1"/>
  <c r="J44" i="4" s="1"/>
  <c r="K44" i="4" s="1"/>
  <c r="G45" i="4"/>
  <c r="H45" i="4"/>
  <c r="I45" i="4" s="1"/>
  <c r="J45" i="4" s="1"/>
  <c r="K45" i="4" s="1"/>
  <c r="G46" i="4"/>
  <c r="H46" i="4"/>
  <c r="I46" i="4" s="1"/>
  <c r="J46" i="4" s="1"/>
  <c r="K46" i="4" s="1"/>
  <c r="G47" i="4"/>
  <c r="H47" i="4"/>
  <c r="I47" i="4"/>
  <c r="J47" i="4"/>
  <c r="K47" i="4"/>
  <c r="G48" i="4"/>
  <c r="H48" i="4"/>
  <c r="I48" i="4"/>
  <c r="J48" i="4"/>
  <c r="K48" i="4"/>
  <c r="G49" i="4"/>
  <c r="L49" i="4" s="1"/>
  <c r="H49" i="4"/>
  <c r="I49" i="4"/>
  <c r="J49" i="4"/>
  <c r="K49" i="4" s="1"/>
  <c r="G50" i="4"/>
  <c r="L50" i="4" s="1"/>
  <c r="H50" i="4"/>
  <c r="I50" i="4"/>
  <c r="J50" i="4" s="1"/>
  <c r="K50" i="4" s="1"/>
  <c r="G51" i="4"/>
  <c r="L51" i="4" s="1"/>
  <c r="H51" i="4"/>
  <c r="I51" i="4" s="1"/>
  <c r="J51" i="4" s="1"/>
  <c r="K51" i="4" s="1"/>
  <c r="G52" i="4"/>
  <c r="L52" i="4" s="1"/>
  <c r="H52" i="4"/>
  <c r="I52" i="4" s="1"/>
  <c r="J52" i="4" s="1"/>
  <c r="K52" i="4" s="1"/>
  <c r="G53" i="4"/>
  <c r="H53" i="4"/>
  <c r="I53" i="4" s="1"/>
  <c r="J53" i="4" s="1"/>
  <c r="K53" i="4" s="1"/>
  <c r="G54" i="4"/>
  <c r="H54" i="4"/>
  <c r="I54" i="4" s="1"/>
  <c r="J54" i="4" s="1"/>
  <c r="K54" i="4" s="1"/>
  <c r="G55" i="4"/>
  <c r="H55" i="4"/>
  <c r="I55" i="4"/>
  <c r="J55" i="4"/>
  <c r="K55" i="4"/>
  <c r="G56" i="4"/>
  <c r="H56" i="4"/>
  <c r="I56" i="4"/>
  <c r="J56" i="4"/>
  <c r="K56" i="4"/>
  <c r="G57" i="4"/>
  <c r="L57" i="4" s="1"/>
  <c r="H57" i="4"/>
  <c r="I57" i="4"/>
  <c r="J57" i="4"/>
  <c r="K57" i="4" s="1"/>
  <c r="G58" i="4"/>
  <c r="L58" i="4" s="1"/>
  <c r="H58" i="4"/>
  <c r="I58" i="4"/>
  <c r="J58" i="4" s="1"/>
  <c r="K58" i="4" s="1"/>
  <c r="G59" i="4"/>
  <c r="L59" i="4" s="1"/>
  <c r="H59" i="4"/>
  <c r="I59" i="4" s="1"/>
  <c r="J59" i="4" s="1"/>
  <c r="K59" i="4" s="1"/>
  <c r="G60" i="4"/>
  <c r="L60" i="4" s="1"/>
  <c r="H60" i="4"/>
  <c r="I60" i="4" s="1"/>
  <c r="J60" i="4" s="1"/>
  <c r="K60" i="4" s="1"/>
  <c r="G61" i="4"/>
  <c r="H61" i="4"/>
  <c r="I61" i="4" s="1"/>
  <c r="J61" i="4" s="1"/>
  <c r="K61" i="4" s="1"/>
  <c r="G62" i="4"/>
  <c r="H62" i="4"/>
  <c r="I62" i="4" s="1"/>
  <c r="J62" i="4" s="1"/>
  <c r="K62" i="4" s="1"/>
  <c r="N47" i="6" l="1"/>
  <c r="E47" i="6" s="1"/>
  <c r="N53" i="6"/>
  <c r="E53" i="6" s="1"/>
  <c r="N23" i="6"/>
  <c r="E23" i="6" s="1"/>
  <c r="N22" i="6"/>
  <c r="E22" i="6" s="1"/>
  <c r="N37" i="6"/>
  <c r="E37" i="6" s="1"/>
  <c r="N49" i="6"/>
  <c r="E49" i="6" s="1"/>
  <c r="N36" i="6"/>
  <c r="E36" i="6" s="1"/>
  <c r="N26" i="6"/>
  <c r="E26" i="6" s="1"/>
  <c r="N30" i="6"/>
  <c r="E30" i="6" s="1"/>
  <c r="N13" i="6"/>
  <c r="E13" i="6" s="1"/>
  <c r="N39" i="6"/>
  <c r="E39" i="6" s="1"/>
  <c r="N38" i="6"/>
  <c r="E38" i="6" s="1"/>
  <c r="N28" i="6"/>
  <c r="E28" i="6" s="1"/>
  <c r="N46" i="6"/>
  <c r="E46" i="6" s="1"/>
  <c r="N31" i="6"/>
  <c r="E31" i="6" s="1"/>
  <c r="N20" i="6"/>
  <c r="E20" i="6" s="1"/>
  <c r="N21" i="6"/>
  <c r="E21" i="6" s="1"/>
  <c r="N14" i="6"/>
  <c r="E14" i="6" s="1"/>
  <c r="M14" i="5"/>
  <c r="N14" i="5" s="1"/>
  <c r="E14" i="5" s="1"/>
  <c r="M28" i="5"/>
  <c r="N28" i="5" s="1"/>
  <c r="E28" i="5" s="1"/>
  <c r="M32" i="5"/>
  <c r="N32" i="5" s="1"/>
  <c r="E32" i="5" s="1"/>
  <c r="M33" i="5"/>
  <c r="N33" i="5" s="1"/>
  <c r="E33" i="5" s="1"/>
  <c r="M53" i="5"/>
  <c r="N53" i="5" s="1"/>
  <c r="E53" i="5" s="1"/>
  <c r="M54" i="5"/>
  <c r="N54" i="5" s="1"/>
  <c r="E54" i="5" s="1"/>
  <c r="M55" i="5"/>
  <c r="N55" i="5" s="1"/>
  <c r="E55" i="5" s="1"/>
  <c r="M30" i="5"/>
  <c r="N30" i="5" s="1"/>
  <c r="E30" i="5" s="1"/>
  <c r="M44" i="5"/>
  <c r="N44" i="5" s="1"/>
  <c r="E44" i="5" s="1"/>
  <c r="M29" i="5"/>
  <c r="N29" i="5" s="1"/>
  <c r="E29" i="5" s="1"/>
  <c r="M31" i="5"/>
  <c r="N31" i="5" s="1"/>
  <c r="E31" i="5" s="1"/>
  <c r="M23" i="5"/>
  <c r="N23" i="5" s="1"/>
  <c r="E23" i="5" s="1"/>
  <c r="M34" i="5"/>
  <c r="N34" i="5" s="1"/>
  <c r="E34" i="5" s="1"/>
  <c r="M35" i="5"/>
  <c r="N35" i="5" s="1"/>
  <c r="E35" i="5" s="1"/>
  <c r="M19" i="5"/>
  <c r="N19" i="5" s="1"/>
  <c r="E19" i="5" s="1"/>
  <c r="M59" i="5"/>
  <c r="N59" i="5" s="1"/>
  <c r="E59" i="5" s="1"/>
  <c r="M25" i="5"/>
  <c r="N25" i="5" s="1"/>
  <c r="E25" i="5" s="1"/>
  <c r="M37" i="5"/>
  <c r="N37" i="5" s="1"/>
  <c r="E37" i="5" s="1"/>
  <c r="M13" i="5"/>
  <c r="N13" i="5" s="1"/>
  <c r="E13" i="5" s="1"/>
  <c r="M20" i="5"/>
  <c r="N20" i="5" s="1"/>
  <c r="E20" i="5" s="1"/>
  <c r="M42" i="5"/>
  <c r="N42" i="5" s="1"/>
  <c r="E42" i="5" s="1"/>
  <c r="M16" i="5"/>
  <c r="N16" i="5" s="1"/>
  <c r="E16" i="5" s="1"/>
  <c r="M40" i="5"/>
  <c r="N40" i="5" s="1"/>
  <c r="E40" i="5" s="1"/>
  <c r="M46" i="5"/>
  <c r="N46" i="5" s="1"/>
  <c r="E46" i="5" s="1"/>
  <c r="M27" i="5"/>
  <c r="N27" i="5" s="1"/>
  <c r="E27" i="5" s="1"/>
  <c r="M41" i="5"/>
  <c r="N41" i="5" s="1"/>
  <c r="E41" i="5" s="1"/>
  <c r="M61" i="5"/>
  <c r="N61" i="5" s="1"/>
  <c r="E61" i="5" s="1"/>
  <c r="M38" i="5"/>
  <c r="N38" i="5" s="1"/>
  <c r="E38" i="5" s="1"/>
  <c r="M50" i="5"/>
  <c r="N50" i="5" s="1"/>
  <c r="E50" i="5" s="1"/>
  <c r="M51" i="5"/>
  <c r="N51" i="5" s="1"/>
  <c r="E51" i="5" s="1"/>
  <c r="M18" i="5"/>
  <c r="N18" i="5" s="1"/>
  <c r="E18" i="5" s="1"/>
  <c r="M17" i="5"/>
  <c r="N17" i="5" s="1"/>
  <c r="E17" i="5" s="1"/>
  <c r="M47" i="5"/>
  <c r="N47" i="5" s="1"/>
  <c r="E47" i="5" s="1"/>
  <c r="M12" i="5"/>
  <c r="N12" i="5" s="1"/>
  <c r="E12" i="5" s="1"/>
  <c r="M48" i="5"/>
  <c r="N48" i="5" s="1"/>
  <c r="E48" i="5" s="1"/>
  <c r="M39" i="5"/>
  <c r="N39" i="5" s="1"/>
  <c r="E39" i="5" s="1"/>
  <c r="M11" i="5"/>
  <c r="N11" i="5" s="1"/>
  <c r="E11" i="5" s="1"/>
  <c r="M43" i="5"/>
  <c r="N43" i="5" s="1"/>
  <c r="E43" i="5" s="1"/>
  <c r="M21" i="5"/>
  <c r="N21" i="5" s="1"/>
  <c r="E21" i="5" s="1"/>
  <c r="M52" i="5"/>
  <c r="N52" i="5" s="1"/>
  <c r="E52" i="5" s="1"/>
  <c r="M56" i="5"/>
  <c r="N56" i="5" s="1"/>
  <c r="E56" i="5" s="1"/>
  <c r="M49" i="5"/>
  <c r="N49" i="5" s="1"/>
  <c r="E49" i="5" s="1"/>
  <c r="M36" i="5"/>
  <c r="N36" i="5" s="1"/>
  <c r="E36" i="5" s="1"/>
  <c r="M58" i="5"/>
  <c r="N58" i="5" s="1"/>
  <c r="E58" i="5" s="1"/>
  <c r="M26" i="5"/>
  <c r="N26" i="5" s="1"/>
  <c r="E26" i="5" s="1"/>
  <c r="M62" i="5"/>
  <c r="N62" i="5" s="1"/>
  <c r="E62" i="5" s="1"/>
  <c r="M60" i="5"/>
  <c r="N60" i="5" s="1"/>
  <c r="E60" i="5" s="1"/>
  <c r="M57" i="5"/>
  <c r="N57" i="5" s="1"/>
  <c r="E57" i="5" s="1"/>
  <c r="M59" i="4"/>
  <c r="N59" i="4" s="1"/>
  <c r="E59" i="4" s="1"/>
  <c r="M29" i="4"/>
  <c r="I7" i="4"/>
  <c r="M49" i="4" s="1"/>
  <c r="N49" i="4" s="1"/>
  <c r="E49" i="4" s="1"/>
  <c r="M36" i="4"/>
  <c r="M31" i="4"/>
  <c r="M25" i="4"/>
  <c r="N25" i="4" s="1"/>
  <c r="E25" i="4" s="1"/>
  <c r="M58" i="4"/>
  <c r="N36" i="4"/>
  <c r="E36" i="4" s="1"/>
  <c r="M28" i="4"/>
  <c r="N28" i="4" s="1"/>
  <c r="E28" i="4" s="1"/>
  <c r="M17" i="4"/>
  <c r="L16" i="4"/>
  <c r="L24" i="4"/>
  <c r="L32" i="4"/>
  <c r="L40" i="4"/>
  <c r="L48" i="4"/>
  <c r="L56" i="4"/>
  <c r="L14" i="4"/>
  <c r="L30" i="4"/>
  <c r="L38" i="4"/>
  <c r="L54" i="4"/>
  <c r="L23" i="4"/>
  <c r="L47" i="4"/>
  <c r="L21" i="4"/>
  <c r="L37" i="4"/>
  <c r="L46" i="4"/>
  <c r="L39" i="4"/>
  <c r="L55" i="4"/>
  <c r="L13" i="4"/>
  <c r="L29" i="4"/>
  <c r="L45" i="4"/>
  <c r="N45" i="4" s="1"/>
  <c r="E45" i="4" s="1"/>
  <c r="L61" i="4"/>
  <c r="N61" i="4" s="1"/>
  <c r="E61" i="4" s="1"/>
  <c r="L62" i="4"/>
  <c r="L15" i="4"/>
  <c r="L53" i="4"/>
  <c r="L22" i="4"/>
  <c r="L31" i="4"/>
  <c r="M45" i="4"/>
  <c r="M26" i="4"/>
  <c r="N26" i="4" s="1"/>
  <c r="E26" i="4" s="1"/>
  <c r="M37" i="4"/>
  <c r="M33" i="4"/>
  <c r="N33" i="4" s="1"/>
  <c r="E33" i="4" s="1"/>
  <c r="M14" i="4"/>
  <c r="M54" i="4"/>
  <c r="M50" i="4"/>
  <c r="N50" i="4" s="1"/>
  <c r="E50" i="4" s="1"/>
  <c r="M35" i="4"/>
  <c r="N35" i="4" s="1"/>
  <c r="E35" i="4" s="1"/>
  <c r="M15" i="4"/>
  <c r="M60" i="4"/>
  <c r="N60" i="4" s="1"/>
  <c r="E60" i="4" s="1"/>
  <c r="M55" i="4"/>
  <c r="M52" i="4"/>
  <c r="N52" i="4" s="1"/>
  <c r="E52" i="4" s="1"/>
  <c r="M39" i="4"/>
  <c r="M61" i="4"/>
  <c r="N58" i="4"/>
  <c r="E58" i="4" s="1"/>
  <c r="M42" i="4"/>
  <c r="N42" i="4" s="1"/>
  <c r="E42" i="4" s="1"/>
  <c r="M12" i="4"/>
  <c r="M53" i="4"/>
  <c r="M24" i="4"/>
  <c r="M19" i="4"/>
  <c r="N19" i="4" s="1"/>
  <c r="E19" i="4" s="1"/>
  <c r="L17" i="4"/>
  <c r="L12" i="4"/>
  <c r="L10" i="4"/>
  <c r="B6" i="3"/>
  <c r="B7" i="3"/>
  <c r="E10" i="3"/>
  <c r="G10" i="3"/>
  <c r="H10" i="3"/>
  <c r="I10" i="3"/>
  <c r="J10" i="3" s="1"/>
  <c r="K10" i="3" s="1"/>
  <c r="G11" i="3"/>
  <c r="H11" i="3"/>
  <c r="I11" i="3" s="1"/>
  <c r="J11" i="3" s="1"/>
  <c r="K11" i="3" s="1"/>
  <c r="G12" i="3"/>
  <c r="H12" i="3"/>
  <c r="I12" i="3" s="1"/>
  <c r="J12" i="3" s="1"/>
  <c r="K12" i="3" s="1"/>
  <c r="G13" i="3"/>
  <c r="H13" i="3"/>
  <c r="I13" i="3"/>
  <c r="J13" i="3"/>
  <c r="K13" i="3"/>
  <c r="G14" i="3"/>
  <c r="H14" i="3"/>
  <c r="I14" i="3"/>
  <c r="J14" i="3"/>
  <c r="K14" i="3"/>
  <c r="G15" i="3"/>
  <c r="H15" i="3"/>
  <c r="I15" i="3"/>
  <c r="J15" i="3"/>
  <c r="K15" i="3"/>
  <c r="G16" i="3"/>
  <c r="H16" i="3"/>
  <c r="I16" i="3"/>
  <c r="J16" i="3"/>
  <c r="K16" i="3"/>
  <c r="G17" i="3"/>
  <c r="H17" i="3"/>
  <c r="I17" i="3"/>
  <c r="J17" i="3" s="1"/>
  <c r="K17" i="3" s="1"/>
  <c r="G18" i="3"/>
  <c r="H18" i="3"/>
  <c r="I18" i="3"/>
  <c r="J18" i="3" s="1"/>
  <c r="K18" i="3" s="1"/>
  <c r="G19" i="3"/>
  <c r="H19" i="3"/>
  <c r="I19" i="3" s="1"/>
  <c r="J19" i="3" s="1"/>
  <c r="K19" i="3" s="1"/>
  <c r="G20" i="3"/>
  <c r="H20" i="3"/>
  <c r="I20" i="3" s="1"/>
  <c r="J20" i="3" s="1"/>
  <c r="K20" i="3" s="1"/>
  <c r="G21" i="3"/>
  <c r="H21" i="3"/>
  <c r="I21" i="3"/>
  <c r="J21" i="3"/>
  <c r="K21" i="3"/>
  <c r="G22" i="3"/>
  <c r="H22" i="3"/>
  <c r="I22" i="3"/>
  <c r="J22" i="3"/>
  <c r="K22" i="3"/>
  <c r="G23" i="3"/>
  <c r="H23" i="3"/>
  <c r="I23" i="3"/>
  <c r="J23" i="3"/>
  <c r="K23" i="3"/>
  <c r="G24" i="3"/>
  <c r="H24" i="3"/>
  <c r="I24" i="3"/>
  <c r="J24" i="3"/>
  <c r="K24" i="3"/>
  <c r="G25" i="3"/>
  <c r="H25" i="3"/>
  <c r="I25" i="3"/>
  <c r="J25" i="3"/>
  <c r="K25" i="3" s="1"/>
  <c r="G26" i="3"/>
  <c r="H26" i="3"/>
  <c r="I26" i="3"/>
  <c r="J26" i="3" s="1"/>
  <c r="K26" i="3" s="1"/>
  <c r="G27" i="3"/>
  <c r="H27" i="3"/>
  <c r="I27" i="3" s="1"/>
  <c r="J27" i="3" s="1"/>
  <c r="K27" i="3" s="1"/>
  <c r="G28" i="3"/>
  <c r="H28" i="3"/>
  <c r="I28" i="3" s="1"/>
  <c r="J28" i="3" s="1"/>
  <c r="K28" i="3" s="1"/>
  <c r="G29" i="3"/>
  <c r="H29" i="3"/>
  <c r="I29" i="3"/>
  <c r="J29" i="3"/>
  <c r="K29" i="3"/>
  <c r="G30" i="3"/>
  <c r="H30" i="3"/>
  <c r="I30" i="3"/>
  <c r="J30" i="3"/>
  <c r="K30" i="3"/>
  <c r="G31" i="3"/>
  <c r="H31" i="3"/>
  <c r="I31" i="3"/>
  <c r="J31" i="3"/>
  <c r="K31" i="3"/>
  <c r="G32" i="3"/>
  <c r="H32" i="3"/>
  <c r="I32" i="3" s="1"/>
  <c r="J32" i="3" s="1"/>
  <c r="K32" i="3" s="1"/>
  <c r="G33" i="3"/>
  <c r="H33" i="3"/>
  <c r="I33" i="3"/>
  <c r="J33" i="3"/>
  <c r="K33" i="3" s="1"/>
  <c r="G34" i="3"/>
  <c r="H34" i="3"/>
  <c r="I34" i="3"/>
  <c r="J34" i="3" s="1"/>
  <c r="K34" i="3" s="1"/>
  <c r="G35" i="3"/>
  <c r="H35" i="3"/>
  <c r="I35" i="3" s="1"/>
  <c r="J35" i="3" s="1"/>
  <c r="K35" i="3" s="1"/>
  <c r="G36" i="3"/>
  <c r="H36" i="3"/>
  <c r="I36" i="3" s="1"/>
  <c r="J36" i="3" s="1"/>
  <c r="K36" i="3" s="1"/>
  <c r="G37" i="3"/>
  <c r="H37" i="3"/>
  <c r="I37" i="3"/>
  <c r="J37" i="3"/>
  <c r="K37" i="3"/>
  <c r="G38" i="3"/>
  <c r="H38" i="3"/>
  <c r="I38" i="3"/>
  <c r="J38" i="3"/>
  <c r="K38" i="3"/>
  <c r="G39" i="3"/>
  <c r="H39" i="3"/>
  <c r="I39" i="3"/>
  <c r="J39" i="3"/>
  <c r="K39" i="3"/>
  <c r="G40" i="3"/>
  <c r="H40" i="3"/>
  <c r="I40" i="3"/>
  <c r="J40" i="3" s="1"/>
  <c r="K40" i="3" s="1"/>
  <c r="G41" i="3"/>
  <c r="H41" i="3"/>
  <c r="I41" i="3"/>
  <c r="J41" i="3"/>
  <c r="K41" i="3" s="1"/>
  <c r="G42" i="3"/>
  <c r="H42" i="3"/>
  <c r="I42" i="3"/>
  <c r="J42" i="3" s="1"/>
  <c r="K42" i="3" s="1"/>
  <c r="G43" i="3"/>
  <c r="H43" i="3"/>
  <c r="I43" i="3" s="1"/>
  <c r="J43" i="3" s="1"/>
  <c r="K43" i="3" s="1"/>
  <c r="G44" i="3"/>
  <c r="H44" i="3"/>
  <c r="I44" i="3" s="1"/>
  <c r="J44" i="3" s="1"/>
  <c r="K44" i="3" s="1"/>
  <c r="G45" i="3"/>
  <c r="H45" i="3"/>
  <c r="I45" i="3"/>
  <c r="J45" i="3"/>
  <c r="K45" i="3"/>
  <c r="G46" i="3"/>
  <c r="H46" i="3"/>
  <c r="I46" i="3"/>
  <c r="J46" i="3"/>
  <c r="K46" i="3"/>
  <c r="G47" i="3"/>
  <c r="H47" i="3"/>
  <c r="I47" i="3"/>
  <c r="J47" i="3"/>
  <c r="K47" i="3"/>
  <c r="G48" i="3"/>
  <c r="H48" i="3"/>
  <c r="I48" i="3"/>
  <c r="J48" i="3"/>
  <c r="K48" i="3" s="1"/>
  <c r="G49" i="3"/>
  <c r="H49" i="3"/>
  <c r="I49" i="3"/>
  <c r="J49" i="3"/>
  <c r="K49" i="3" s="1"/>
  <c r="G50" i="3"/>
  <c r="H50" i="3"/>
  <c r="I50" i="3" s="1"/>
  <c r="J50" i="3" s="1"/>
  <c r="K50" i="3" s="1"/>
  <c r="G51" i="3"/>
  <c r="H51" i="3"/>
  <c r="I51" i="3" s="1"/>
  <c r="J51" i="3" s="1"/>
  <c r="K51" i="3" s="1"/>
  <c r="G52" i="3"/>
  <c r="H52" i="3"/>
  <c r="I52" i="3" s="1"/>
  <c r="J52" i="3" s="1"/>
  <c r="K52" i="3" s="1"/>
  <c r="G53" i="3"/>
  <c r="H53" i="3"/>
  <c r="I53" i="3"/>
  <c r="J53" i="3"/>
  <c r="K53" i="3"/>
  <c r="G54" i="3"/>
  <c r="H54" i="3"/>
  <c r="I54" i="3"/>
  <c r="J54" i="3"/>
  <c r="K54" i="3"/>
  <c r="G55" i="3"/>
  <c r="H55" i="3"/>
  <c r="I55" i="3"/>
  <c r="J55" i="3" s="1"/>
  <c r="K55" i="3" s="1"/>
  <c r="G56" i="3"/>
  <c r="H56" i="3"/>
  <c r="I56" i="3"/>
  <c r="J56" i="3"/>
  <c r="K56" i="3"/>
  <c r="G57" i="3"/>
  <c r="H57" i="3"/>
  <c r="I57" i="3"/>
  <c r="J57" i="3"/>
  <c r="K57" i="3" s="1"/>
  <c r="G58" i="3"/>
  <c r="H58" i="3"/>
  <c r="I58" i="3"/>
  <c r="J58" i="3" s="1"/>
  <c r="K58" i="3" s="1"/>
  <c r="G59" i="3"/>
  <c r="H59" i="3"/>
  <c r="I59" i="3" s="1"/>
  <c r="J59" i="3" s="1"/>
  <c r="K59" i="3" s="1"/>
  <c r="G60" i="3"/>
  <c r="H60" i="3"/>
  <c r="I60" i="3" s="1"/>
  <c r="J60" i="3" s="1"/>
  <c r="K60" i="3" s="1"/>
  <c r="G61" i="3"/>
  <c r="H61" i="3"/>
  <c r="I61" i="3"/>
  <c r="J61" i="3"/>
  <c r="K61" i="3"/>
  <c r="G62" i="3"/>
  <c r="H62" i="3"/>
  <c r="I62" i="3"/>
  <c r="J62" i="3"/>
  <c r="K62" i="3"/>
  <c r="N29" i="4" l="1"/>
  <c r="E29" i="4" s="1"/>
  <c r="M34" i="4"/>
  <c r="N34" i="4" s="1"/>
  <c r="E34" i="4" s="1"/>
  <c r="M27" i="4"/>
  <c r="N27" i="4" s="1"/>
  <c r="E27" i="4" s="1"/>
  <c r="M20" i="4"/>
  <c r="N20" i="4" s="1"/>
  <c r="E20" i="4" s="1"/>
  <c r="N31" i="4"/>
  <c r="E31" i="4" s="1"/>
  <c r="N54" i="4"/>
  <c r="E54" i="4" s="1"/>
  <c r="N24" i="4"/>
  <c r="E24" i="4" s="1"/>
  <c r="M43" i="4"/>
  <c r="N43" i="4" s="1"/>
  <c r="E43" i="4" s="1"/>
  <c r="M56" i="4"/>
  <c r="M41" i="4"/>
  <c r="N41" i="4" s="1"/>
  <c r="E41" i="4" s="1"/>
  <c r="M38" i="4"/>
  <c r="M32" i="4"/>
  <c r="M22" i="4"/>
  <c r="M21" i="4"/>
  <c r="N21" i="4" s="1"/>
  <c r="E21" i="4" s="1"/>
  <c r="N22" i="4"/>
  <c r="E22" i="4" s="1"/>
  <c r="N55" i="4"/>
  <c r="E55" i="4" s="1"/>
  <c r="N38" i="4"/>
  <c r="E38" i="4" s="1"/>
  <c r="M48" i="4"/>
  <c r="N48" i="4"/>
  <c r="E48" i="4" s="1"/>
  <c r="N40" i="4"/>
  <c r="E40" i="4" s="1"/>
  <c r="N23" i="4"/>
  <c r="E23" i="4" s="1"/>
  <c r="N32" i="4"/>
  <c r="E32" i="4" s="1"/>
  <c r="M44" i="4"/>
  <c r="N44" i="4" s="1"/>
  <c r="E44" i="4" s="1"/>
  <c r="N13" i="4"/>
  <c r="E13" i="4" s="1"/>
  <c r="M47" i="4"/>
  <c r="N47" i="4" s="1"/>
  <c r="E47" i="4" s="1"/>
  <c r="M18" i="4"/>
  <c r="N18" i="4" s="1"/>
  <c r="E18" i="4" s="1"/>
  <c r="N53" i="4"/>
  <c r="E53" i="4" s="1"/>
  <c r="N39" i="4"/>
  <c r="E39" i="4" s="1"/>
  <c r="N30" i="4"/>
  <c r="E30" i="4" s="1"/>
  <c r="M13" i="4"/>
  <c r="M10" i="4"/>
  <c r="N10" i="4" s="1"/>
  <c r="M11" i="4"/>
  <c r="N11" i="4" s="1"/>
  <c r="E11" i="4" s="1"/>
  <c r="N12" i="4"/>
  <c r="E12" i="4" s="1"/>
  <c r="N15" i="4"/>
  <c r="E15" i="4" s="1"/>
  <c r="N46" i="4"/>
  <c r="E46" i="4" s="1"/>
  <c r="N14" i="4"/>
  <c r="E14" i="4" s="1"/>
  <c r="N17" i="4"/>
  <c r="E17" i="4" s="1"/>
  <c r="M57" i="4"/>
  <c r="N57" i="4" s="1"/>
  <c r="E57" i="4" s="1"/>
  <c r="M46" i="4"/>
  <c r="M30" i="4"/>
  <c r="M40" i="4"/>
  <c r="M51" i="4"/>
  <c r="N51" i="4" s="1"/>
  <c r="E51" i="4" s="1"/>
  <c r="M16" i="4"/>
  <c r="N16" i="4" s="1"/>
  <c r="E16" i="4" s="1"/>
  <c r="N62" i="4"/>
  <c r="E62" i="4" s="1"/>
  <c r="N37" i="4"/>
  <c r="E37" i="4" s="1"/>
  <c r="N56" i="4"/>
  <c r="E56" i="4" s="1"/>
  <c r="M23" i="4"/>
  <c r="M62" i="4"/>
  <c r="M14" i="3"/>
  <c r="M48" i="3"/>
  <c r="M55" i="3"/>
  <c r="L60" i="3"/>
  <c r="M58" i="3"/>
  <c r="L42" i="3"/>
  <c r="M25" i="3"/>
  <c r="L32" i="3"/>
  <c r="I7" i="3"/>
  <c r="M10" i="3"/>
  <c r="L43" i="3"/>
  <c r="M18" i="3"/>
  <c r="L24" i="3"/>
  <c r="L27" i="3"/>
  <c r="M15" i="3"/>
  <c r="L35" i="3"/>
  <c r="M23" i="3"/>
  <c r="L17" i="3"/>
  <c r="L25" i="3"/>
  <c r="L56" i="3"/>
  <c r="L51" i="3"/>
  <c r="M39" i="3"/>
  <c r="L33" i="3"/>
  <c r="L50" i="3"/>
  <c r="L58" i="3"/>
  <c r="L40" i="3"/>
  <c r="M31" i="3"/>
  <c r="M16" i="3"/>
  <c r="M24" i="3"/>
  <c r="I6" i="3"/>
  <c r="L18" i="3"/>
  <c r="L49" i="3"/>
  <c r="M42" i="3"/>
  <c r="L26" i="3"/>
  <c r="L34" i="3"/>
  <c r="L16" i="3"/>
  <c r="L11" i="3"/>
  <c r="B6" i="2"/>
  <c r="B7" i="2"/>
  <c r="E10" i="2"/>
  <c r="G10" i="2"/>
  <c r="I6" i="2" s="1"/>
  <c r="H10" i="2"/>
  <c r="I10" i="2"/>
  <c r="J10" i="2" s="1"/>
  <c r="K10" i="2" s="1"/>
  <c r="G11" i="2"/>
  <c r="L11" i="2" s="1"/>
  <c r="H11" i="2"/>
  <c r="I11" i="2" s="1"/>
  <c r="J11" i="2" s="1"/>
  <c r="K11" i="2" s="1"/>
  <c r="G12" i="2"/>
  <c r="H12" i="2"/>
  <c r="I12" i="2" s="1"/>
  <c r="J12" i="2" s="1"/>
  <c r="K12" i="2" s="1"/>
  <c r="G13" i="2"/>
  <c r="H13" i="2"/>
  <c r="I13" i="2"/>
  <c r="J13" i="2" s="1"/>
  <c r="K13" i="2" s="1"/>
  <c r="G14" i="2"/>
  <c r="H14" i="2"/>
  <c r="I14" i="2" s="1"/>
  <c r="J14" i="2" s="1"/>
  <c r="K14" i="2" s="1"/>
  <c r="G15" i="2"/>
  <c r="H15" i="2"/>
  <c r="I15" i="2"/>
  <c r="J15" i="2"/>
  <c r="K15" i="2"/>
  <c r="G16" i="2"/>
  <c r="H16" i="2"/>
  <c r="I16" i="2"/>
  <c r="J16" i="2"/>
  <c r="K16" i="2"/>
  <c r="G17" i="2"/>
  <c r="L17" i="2" s="1"/>
  <c r="H17" i="2"/>
  <c r="I17" i="2"/>
  <c r="J17" i="2"/>
  <c r="K17" i="2" s="1"/>
  <c r="G18" i="2"/>
  <c r="L18" i="2" s="1"/>
  <c r="H18" i="2"/>
  <c r="I18" i="2"/>
  <c r="J18" i="2" s="1"/>
  <c r="K18" i="2" s="1"/>
  <c r="G19" i="2"/>
  <c r="H19" i="2"/>
  <c r="I19" i="2" s="1"/>
  <c r="J19" i="2" s="1"/>
  <c r="K19" i="2" s="1"/>
  <c r="G20" i="2"/>
  <c r="L20" i="2" s="1"/>
  <c r="H20" i="2"/>
  <c r="I20" i="2" s="1"/>
  <c r="J20" i="2" s="1"/>
  <c r="K20" i="2" s="1"/>
  <c r="G21" i="2"/>
  <c r="H21" i="2"/>
  <c r="I21" i="2"/>
  <c r="J21" i="2" s="1"/>
  <c r="K21" i="2" s="1"/>
  <c r="G22" i="2"/>
  <c r="H22" i="2"/>
  <c r="I22" i="2" s="1"/>
  <c r="J22" i="2" s="1"/>
  <c r="K22" i="2" s="1"/>
  <c r="G23" i="2"/>
  <c r="H23" i="2"/>
  <c r="I23" i="2"/>
  <c r="J23" i="2"/>
  <c r="K23" i="2"/>
  <c r="G24" i="2"/>
  <c r="H24" i="2"/>
  <c r="I24" i="2"/>
  <c r="J24" i="2"/>
  <c r="K24" i="2"/>
  <c r="G25" i="2"/>
  <c r="L25" i="2" s="1"/>
  <c r="H25" i="2"/>
  <c r="I25" i="2"/>
  <c r="J25" i="2"/>
  <c r="K25" i="2" s="1"/>
  <c r="G26" i="2"/>
  <c r="L26" i="2" s="1"/>
  <c r="H26" i="2"/>
  <c r="I26" i="2"/>
  <c r="J26" i="2" s="1"/>
  <c r="K26" i="2" s="1"/>
  <c r="G27" i="2"/>
  <c r="L27" i="2" s="1"/>
  <c r="H27" i="2"/>
  <c r="I27" i="2" s="1"/>
  <c r="J27" i="2" s="1"/>
  <c r="K27" i="2" s="1"/>
  <c r="G28" i="2"/>
  <c r="L28" i="2" s="1"/>
  <c r="H28" i="2"/>
  <c r="I28" i="2" s="1"/>
  <c r="J28" i="2" s="1"/>
  <c r="K28" i="2" s="1"/>
  <c r="G29" i="2"/>
  <c r="H29" i="2"/>
  <c r="I29" i="2"/>
  <c r="J29" i="2" s="1"/>
  <c r="K29" i="2" s="1"/>
  <c r="G30" i="2"/>
  <c r="H30" i="2"/>
  <c r="I30" i="2" s="1"/>
  <c r="J30" i="2" s="1"/>
  <c r="K30" i="2" s="1"/>
  <c r="G31" i="2"/>
  <c r="H31" i="2"/>
  <c r="I31" i="2"/>
  <c r="J31" i="2"/>
  <c r="K31" i="2"/>
  <c r="G32" i="2"/>
  <c r="H32" i="2"/>
  <c r="I32" i="2"/>
  <c r="J32" i="2"/>
  <c r="K32" i="2"/>
  <c r="G33" i="2"/>
  <c r="L33" i="2" s="1"/>
  <c r="H33" i="2"/>
  <c r="I33" i="2"/>
  <c r="J33" i="2"/>
  <c r="K33" i="2" s="1"/>
  <c r="G34" i="2"/>
  <c r="L34" i="2" s="1"/>
  <c r="H34" i="2"/>
  <c r="I34" i="2"/>
  <c r="J34" i="2" s="1"/>
  <c r="K34" i="2" s="1"/>
  <c r="G35" i="2"/>
  <c r="L35" i="2" s="1"/>
  <c r="H35" i="2"/>
  <c r="I35" i="2" s="1"/>
  <c r="J35" i="2" s="1"/>
  <c r="K35" i="2" s="1"/>
  <c r="G36" i="2"/>
  <c r="L36" i="2" s="1"/>
  <c r="H36" i="2"/>
  <c r="I36" i="2" s="1"/>
  <c r="J36" i="2" s="1"/>
  <c r="K36" i="2" s="1"/>
  <c r="G37" i="2"/>
  <c r="H37" i="2"/>
  <c r="I37" i="2"/>
  <c r="J37" i="2" s="1"/>
  <c r="K37" i="2" s="1"/>
  <c r="G38" i="2"/>
  <c r="H38" i="2"/>
  <c r="I38" i="2" s="1"/>
  <c r="J38" i="2" s="1"/>
  <c r="K38" i="2" s="1"/>
  <c r="G39" i="2"/>
  <c r="H39" i="2"/>
  <c r="I39" i="2"/>
  <c r="J39" i="2"/>
  <c r="K39" i="2"/>
  <c r="G40" i="2"/>
  <c r="H40" i="2"/>
  <c r="I40" i="2"/>
  <c r="J40" i="2"/>
  <c r="K40" i="2"/>
  <c r="G41" i="2"/>
  <c r="L41" i="2" s="1"/>
  <c r="H41" i="2"/>
  <c r="I41" i="2"/>
  <c r="J41" i="2"/>
  <c r="K41" i="2" s="1"/>
  <c r="G42" i="2"/>
  <c r="L42" i="2" s="1"/>
  <c r="H42" i="2"/>
  <c r="I42" i="2"/>
  <c r="J42" i="2" s="1"/>
  <c r="K42" i="2" s="1"/>
  <c r="G43" i="2"/>
  <c r="L43" i="2" s="1"/>
  <c r="H43" i="2"/>
  <c r="I43" i="2" s="1"/>
  <c r="J43" i="2" s="1"/>
  <c r="K43" i="2" s="1"/>
  <c r="G44" i="2"/>
  <c r="L44" i="2" s="1"/>
  <c r="H44" i="2"/>
  <c r="I44" i="2" s="1"/>
  <c r="J44" i="2" s="1"/>
  <c r="K44" i="2" s="1"/>
  <c r="G45" i="2"/>
  <c r="H45" i="2"/>
  <c r="I45" i="2"/>
  <c r="J45" i="2" s="1"/>
  <c r="K45" i="2" s="1"/>
  <c r="G46" i="2"/>
  <c r="H46" i="2"/>
  <c r="I46" i="2" s="1"/>
  <c r="J46" i="2" s="1"/>
  <c r="K46" i="2" s="1"/>
  <c r="G47" i="2"/>
  <c r="H47" i="2"/>
  <c r="I47" i="2"/>
  <c r="J47" i="2"/>
  <c r="K47" i="2"/>
  <c r="L47" i="2"/>
  <c r="G48" i="2"/>
  <c r="H48" i="2"/>
  <c r="I48" i="2"/>
  <c r="J48" i="2"/>
  <c r="K48" i="2"/>
  <c r="G49" i="2"/>
  <c r="L49" i="2" s="1"/>
  <c r="H49" i="2"/>
  <c r="I49" i="2"/>
  <c r="J49" i="2"/>
  <c r="K49" i="2" s="1"/>
  <c r="G50" i="2"/>
  <c r="L50" i="2" s="1"/>
  <c r="H50" i="2"/>
  <c r="I50" i="2"/>
  <c r="J50" i="2" s="1"/>
  <c r="K50" i="2" s="1"/>
  <c r="G51" i="2"/>
  <c r="L51" i="2" s="1"/>
  <c r="H51" i="2"/>
  <c r="I51" i="2" s="1"/>
  <c r="J51" i="2" s="1"/>
  <c r="K51" i="2" s="1"/>
  <c r="G52" i="2"/>
  <c r="L52" i="2" s="1"/>
  <c r="H52" i="2"/>
  <c r="I52" i="2" s="1"/>
  <c r="J52" i="2" s="1"/>
  <c r="K52" i="2" s="1"/>
  <c r="G53" i="2"/>
  <c r="H53" i="2"/>
  <c r="I53" i="2"/>
  <c r="J53" i="2" s="1"/>
  <c r="K53" i="2" s="1"/>
  <c r="G54" i="2"/>
  <c r="H54" i="2"/>
  <c r="I54" i="2" s="1"/>
  <c r="J54" i="2" s="1"/>
  <c r="K54" i="2" s="1"/>
  <c r="G55" i="2"/>
  <c r="H55" i="2"/>
  <c r="I55" i="2"/>
  <c r="J55" i="2"/>
  <c r="K55" i="2"/>
  <c r="L55" i="2"/>
  <c r="G56" i="2"/>
  <c r="H56" i="2"/>
  <c r="I56" i="2"/>
  <c r="J56" i="2"/>
  <c r="K56" i="2"/>
  <c r="G57" i="2"/>
  <c r="L57" i="2" s="1"/>
  <c r="H57" i="2"/>
  <c r="I57" i="2"/>
  <c r="J57" i="2"/>
  <c r="K57" i="2" s="1"/>
  <c r="G58" i="2"/>
  <c r="L58" i="2" s="1"/>
  <c r="H58" i="2"/>
  <c r="I58" i="2"/>
  <c r="J58" i="2" s="1"/>
  <c r="K58" i="2" s="1"/>
  <c r="G59" i="2"/>
  <c r="L59" i="2" s="1"/>
  <c r="H59" i="2"/>
  <c r="I59" i="2" s="1"/>
  <c r="J59" i="2" s="1"/>
  <c r="K59" i="2" s="1"/>
  <c r="G60" i="2"/>
  <c r="L60" i="2" s="1"/>
  <c r="H60" i="2"/>
  <c r="I60" i="2" s="1"/>
  <c r="J60" i="2" s="1"/>
  <c r="K60" i="2" s="1"/>
  <c r="G61" i="2"/>
  <c r="H61" i="2"/>
  <c r="I61" i="2"/>
  <c r="J61" i="2" s="1"/>
  <c r="K61" i="2" s="1"/>
  <c r="G62" i="2"/>
  <c r="H62" i="2"/>
  <c r="I62" i="2" s="1"/>
  <c r="J62" i="2" s="1"/>
  <c r="K62" i="2" s="1"/>
  <c r="N17" i="3" l="1"/>
  <c r="E17" i="3" s="1"/>
  <c r="N42" i="3"/>
  <c r="E42" i="3" s="1"/>
  <c r="N35" i="3"/>
  <c r="E35" i="3" s="1"/>
  <c r="N18" i="3"/>
  <c r="E18" i="3" s="1"/>
  <c r="N56" i="3"/>
  <c r="E56" i="3" s="1"/>
  <c r="M19" i="3"/>
  <c r="M60" i="3"/>
  <c r="N60" i="3" s="1"/>
  <c r="E60" i="3" s="1"/>
  <c r="M44" i="3"/>
  <c r="M45" i="3"/>
  <c r="M46" i="3"/>
  <c r="M29" i="3"/>
  <c r="M30" i="3"/>
  <c r="M61" i="3"/>
  <c r="M62" i="3"/>
  <c r="M59" i="3"/>
  <c r="M37" i="3"/>
  <c r="M38" i="3"/>
  <c r="M43" i="3"/>
  <c r="N43" i="3" s="1"/>
  <c r="E43" i="3" s="1"/>
  <c r="M20" i="3"/>
  <c r="M11" i="3"/>
  <c r="M52" i="3"/>
  <c r="M53" i="3"/>
  <c r="M54" i="3"/>
  <c r="M36" i="3"/>
  <c r="M51" i="3"/>
  <c r="N51" i="3" s="1"/>
  <c r="E51" i="3" s="1"/>
  <c r="M28" i="3"/>
  <c r="M35" i="3"/>
  <c r="M17" i="3"/>
  <c r="M21" i="3"/>
  <c r="N11" i="3"/>
  <c r="E11" i="3" s="1"/>
  <c r="M34" i="3"/>
  <c r="N34" i="3" s="1"/>
  <c r="E34" i="3" s="1"/>
  <c r="N58" i="3"/>
  <c r="E58" i="3" s="1"/>
  <c r="M57" i="3"/>
  <c r="N27" i="3"/>
  <c r="E27" i="3" s="1"/>
  <c r="M41" i="3"/>
  <c r="M50" i="3"/>
  <c r="M27" i="3"/>
  <c r="N16" i="3"/>
  <c r="E16" i="3" s="1"/>
  <c r="M47" i="3"/>
  <c r="N50" i="3"/>
  <c r="E50" i="3" s="1"/>
  <c r="N25" i="3"/>
  <c r="E25" i="3" s="1"/>
  <c r="N24" i="3"/>
  <c r="E24" i="3" s="1"/>
  <c r="M40" i="3"/>
  <c r="N40" i="3" s="1"/>
  <c r="E40" i="3" s="1"/>
  <c r="L13" i="3"/>
  <c r="N13" i="3" s="1"/>
  <c r="E13" i="3" s="1"/>
  <c r="L14" i="3"/>
  <c r="N14" i="3" s="1"/>
  <c r="E14" i="3" s="1"/>
  <c r="L52" i="3"/>
  <c r="N52" i="3" s="1"/>
  <c r="E52" i="3" s="1"/>
  <c r="L55" i="3"/>
  <c r="N55" i="3" s="1"/>
  <c r="E55" i="3" s="1"/>
  <c r="L62" i="3"/>
  <c r="L22" i="3"/>
  <c r="L61" i="3"/>
  <c r="N61" i="3" s="1"/>
  <c r="E61" i="3" s="1"/>
  <c r="L44" i="3"/>
  <c r="L47" i="3"/>
  <c r="N47" i="3" s="1"/>
  <c r="E47" i="3" s="1"/>
  <c r="L53" i="3"/>
  <c r="N53" i="3" s="1"/>
  <c r="E53" i="3" s="1"/>
  <c r="L54" i="3"/>
  <c r="N54" i="3" s="1"/>
  <c r="E54" i="3" s="1"/>
  <c r="L36" i="3"/>
  <c r="N36" i="3" s="1"/>
  <c r="E36" i="3" s="1"/>
  <c r="L39" i="3"/>
  <c r="N39" i="3" s="1"/>
  <c r="E39" i="3" s="1"/>
  <c r="L45" i="3"/>
  <c r="L46" i="3"/>
  <c r="L31" i="3"/>
  <c r="N31" i="3" s="1"/>
  <c r="E31" i="3" s="1"/>
  <c r="L37" i="3"/>
  <c r="L23" i="3"/>
  <c r="N23" i="3" s="1"/>
  <c r="E23" i="3" s="1"/>
  <c r="L30" i="3"/>
  <c r="N30" i="3" s="1"/>
  <c r="E30" i="3" s="1"/>
  <c r="L28" i="3"/>
  <c r="N28" i="3" s="1"/>
  <c r="E28" i="3" s="1"/>
  <c r="L38" i="3"/>
  <c r="L20" i="3"/>
  <c r="N20" i="3" s="1"/>
  <c r="E20" i="3" s="1"/>
  <c r="L29" i="3"/>
  <c r="N29" i="3" s="1"/>
  <c r="E29" i="3" s="1"/>
  <c r="L12" i="3"/>
  <c r="N12" i="3" s="1"/>
  <c r="E12" i="3" s="1"/>
  <c r="L15" i="3"/>
  <c r="N15" i="3" s="1"/>
  <c r="E15" i="3" s="1"/>
  <c r="L21" i="3"/>
  <c r="N21" i="3" s="1"/>
  <c r="E21" i="3" s="1"/>
  <c r="L41" i="3"/>
  <c r="N41" i="3" s="1"/>
  <c r="E41" i="3" s="1"/>
  <c r="L48" i="3"/>
  <c r="N48" i="3" s="1"/>
  <c r="E48" i="3" s="1"/>
  <c r="M56" i="3"/>
  <c r="M33" i="3"/>
  <c r="N33" i="3" s="1"/>
  <c r="E33" i="3" s="1"/>
  <c r="M12" i="3"/>
  <c r="M13" i="3"/>
  <c r="L57" i="3"/>
  <c r="L10" i="3"/>
  <c r="N10" i="3" s="1"/>
  <c r="M26" i="3"/>
  <c r="N26" i="3" s="1"/>
  <c r="E26" i="3" s="1"/>
  <c r="M49" i="3"/>
  <c r="N49" i="3" s="1"/>
  <c r="E49" i="3" s="1"/>
  <c r="L59" i="3"/>
  <c r="L19" i="3"/>
  <c r="M22" i="3"/>
  <c r="M32" i="3"/>
  <c r="N32" i="3" s="1"/>
  <c r="E32" i="3" s="1"/>
  <c r="M25" i="2"/>
  <c r="M60" i="2"/>
  <c r="N60" i="2" s="1"/>
  <c r="E60" i="2" s="1"/>
  <c r="M42" i="2"/>
  <c r="N42" i="2" s="1"/>
  <c r="E42" i="2" s="1"/>
  <c r="M48" i="2"/>
  <c r="M32" i="2"/>
  <c r="M59" i="2"/>
  <c r="N57" i="2"/>
  <c r="E57" i="2" s="1"/>
  <c r="M27" i="2"/>
  <c r="N25" i="2"/>
  <c r="E25" i="2" s="1"/>
  <c r="M20" i="2"/>
  <c r="N20" i="2" s="1"/>
  <c r="E20" i="2" s="1"/>
  <c r="M15" i="2"/>
  <c r="L16" i="2"/>
  <c r="L24" i="2"/>
  <c r="L32" i="2"/>
  <c r="L40" i="2"/>
  <c r="L48" i="2"/>
  <c r="N48" i="2" s="1"/>
  <c r="E48" i="2" s="1"/>
  <c r="L56" i="2"/>
  <c r="L53" i="2"/>
  <c r="L14" i="2"/>
  <c r="L46" i="2"/>
  <c r="L62" i="2"/>
  <c r="L15" i="2"/>
  <c r="L31" i="2"/>
  <c r="L39" i="2"/>
  <c r="L45" i="2"/>
  <c r="L61" i="2"/>
  <c r="N61" i="2" s="1"/>
  <c r="E61" i="2" s="1"/>
  <c r="L22" i="2"/>
  <c r="N22" i="2" s="1"/>
  <c r="E22" i="2" s="1"/>
  <c r="L30" i="2"/>
  <c r="L38" i="2"/>
  <c r="L13" i="2"/>
  <c r="L21" i="2"/>
  <c r="L29" i="2"/>
  <c r="L37" i="2"/>
  <c r="N37" i="2" s="1"/>
  <c r="E37" i="2" s="1"/>
  <c r="L54" i="2"/>
  <c r="L23" i="2"/>
  <c r="I7" i="2"/>
  <c r="M10" i="2"/>
  <c r="M30" i="2"/>
  <c r="N27" i="2"/>
  <c r="E27" i="2" s="1"/>
  <c r="M24" i="2"/>
  <c r="M18" i="2"/>
  <c r="M57" i="2"/>
  <c r="M21" i="2"/>
  <c r="N18" i="2"/>
  <c r="E18" i="2" s="1"/>
  <c r="M38" i="2"/>
  <c r="M17" i="2"/>
  <c r="N59" i="2"/>
  <c r="E59" i="2" s="1"/>
  <c r="M26" i="2"/>
  <c r="N26" i="2" s="1"/>
  <c r="E26" i="2" s="1"/>
  <c r="M19" i="2"/>
  <c r="N17" i="2"/>
  <c r="E17" i="2" s="1"/>
  <c r="M12" i="2"/>
  <c r="M40" i="2"/>
  <c r="M51" i="2"/>
  <c r="M35" i="2"/>
  <c r="N35" i="2" s="1"/>
  <c r="E35" i="2" s="1"/>
  <c r="N51" i="2"/>
  <c r="E51" i="2" s="1"/>
  <c r="M37" i="2"/>
  <c r="M61" i="2"/>
  <c r="M44" i="2"/>
  <c r="N44" i="2" s="1"/>
  <c r="E44" i="2" s="1"/>
  <c r="M39" i="2"/>
  <c r="M49" i="2"/>
  <c r="N49" i="2" s="1"/>
  <c r="E49" i="2" s="1"/>
  <c r="M22" i="2"/>
  <c r="L19" i="2"/>
  <c r="M16" i="2"/>
  <c r="L12" i="2"/>
  <c r="L10" i="2"/>
  <c r="N10" i="2" s="1"/>
  <c r="N57" i="3" l="1"/>
  <c r="E57" i="3" s="1"/>
  <c r="N37" i="3"/>
  <c r="E37" i="3" s="1"/>
  <c r="N44" i="3"/>
  <c r="E44" i="3" s="1"/>
  <c r="N46" i="3"/>
  <c r="E46" i="3" s="1"/>
  <c r="N19" i="3"/>
  <c r="E19" i="3" s="1"/>
  <c r="N45" i="3"/>
  <c r="E45" i="3" s="1"/>
  <c r="N22" i="3"/>
  <c r="E22" i="3" s="1"/>
  <c r="N59" i="3"/>
  <c r="E59" i="3" s="1"/>
  <c r="N38" i="3"/>
  <c r="E38" i="3" s="1"/>
  <c r="N62" i="3"/>
  <c r="E62" i="3" s="1"/>
  <c r="M46" i="2"/>
  <c r="M54" i="2"/>
  <c r="N54" i="2" s="1"/>
  <c r="E54" i="2" s="1"/>
  <c r="M62" i="2"/>
  <c r="N21" i="2"/>
  <c r="E21" i="2" s="1"/>
  <c r="N31" i="2"/>
  <c r="E31" i="2" s="1"/>
  <c r="N40" i="2"/>
  <c r="E40" i="2" s="1"/>
  <c r="M34" i="2"/>
  <c r="N34" i="2" s="1"/>
  <c r="E34" i="2" s="1"/>
  <c r="M55" i="2"/>
  <c r="N55" i="2" s="1"/>
  <c r="E55" i="2" s="1"/>
  <c r="N12" i="2"/>
  <c r="E12" i="2" s="1"/>
  <c r="M29" i="2"/>
  <c r="M56" i="2"/>
  <c r="N56" i="2" s="1"/>
  <c r="E56" i="2" s="1"/>
  <c r="M47" i="2"/>
  <c r="N47" i="2" s="1"/>
  <c r="E47" i="2" s="1"/>
  <c r="M28" i="2"/>
  <c r="N28" i="2" s="1"/>
  <c r="E28" i="2" s="1"/>
  <c r="M14" i="2"/>
  <c r="N13" i="2"/>
  <c r="E13" i="2" s="1"/>
  <c r="N15" i="2"/>
  <c r="E15" i="2" s="1"/>
  <c r="N32" i="2"/>
  <c r="E32" i="2" s="1"/>
  <c r="M11" i="2"/>
  <c r="N11" i="2" s="1"/>
  <c r="E11" i="2" s="1"/>
  <c r="N45" i="2"/>
  <c r="E45" i="2" s="1"/>
  <c r="N29" i="2"/>
  <c r="E29" i="2" s="1"/>
  <c r="M33" i="2"/>
  <c r="N33" i="2" s="1"/>
  <c r="E33" i="2" s="1"/>
  <c r="M13" i="2"/>
  <c r="M58" i="2"/>
  <c r="N58" i="2" s="1"/>
  <c r="E58" i="2" s="1"/>
  <c r="M45" i="2"/>
  <c r="M31" i="2"/>
  <c r="N38" i="2"/>
  <c r="E38" i="2" s="1"/>
  <c r="N62" i="2"/>
  <c r="E62" i="2" s="1"/>
  <c r="N24" i="2"/>
  <c r="E24" i="2" s="1"/>
  <c r="M50" i="2"/>
  <c r="N50" i="2" s="1"/>
  <c r="E50" i="2" s="1"/>
  <c r="M23" i="2"/>
  <c r="N23" i="2"/>
  <c r="E23" i="2" s="1"/>
  <c r="N14" i="2"/>
  <c r="E14" i="2" s="1"/>
  <c r="N19" i="2"/>
  <c r="E19" i="2" s="1"/>
  <c r="N39" i="2"/>
  <c r="E39" i="2" s="1"/>
  <c r="M36" i="2"/>
  <c r="N36" i="2" s="1"/>
  <c r="E36" i="2" s="1"/>
  <c r="M41" i="2"/>
  <c r="N41" i="2" s="1"/>
  <c r="E41" i="2" s="1"/>
  <c r="M43" i="2"/>
  <c r="N43" i="2" s="1"/>
  <c r="E43" i="2" s="1"/>
  <c r="N30" i="2"/>
  <c r="E30" i="2" s="1"/>
  <c r="N46" i="2"/>
  <c r="E46" i="2" s="1"/>
  <c r="N16" i="2"/>
  <c r="E16" i="2" s="1"/>
  <c r="M53" i="2"/>
  <c r="N53" i="2" s="1"/>
  <c r="E53" i="2" s="1"/>
  <c r="M52" i="2"/>
  <c r="N52" i="2" s="1"/>
  <c r="E52" i="2" s="1"/>
</calcChain>
</file>

<file path=xl/sharedStrings.xml><?xml version="1.0" encoding="utf-8"?>
<sst xmlns="http://schemas.openxmlformats.org/spreadsheetml/2006/main" count="19084" uniqueCount="842">
  <si>
    <t>A margin of error is not appropriate because the corresponding estimate is controlled to an independent population or housing estimate. Effectively, the corresponding estimate has no sampling error and the margin of error may be treated as zero.</t>
  </si>
  <si>
    <t>*****</t>
  </si>
  <si>
    <t>The margin of error could not be computed because the median falls in the lowest interval or highest interval of an open-ended distribution.</t>
  </si>
  <si>
    <t>***</t>
  </si>
  <si>
    <t>The margin of error could not be computed because there were an insufficient number of sample observations.</t>
  </si>
  <si>
    <t>**</t>
  </si>
  <si>
    <t>The median falls in the highest interval of an open-ended distribution (for example "250,000+").</t>
  </si>
  <si>
    <t>median+</t>
  </si>
  <si>
    <t>The median falls in the lowest interval of an open-ended distribution (for example "2,500-")</t>
  </si>
  <si>
    <t>median-</t>
  </si>
  <si>
    <t>The estimate or margin of error is not applicable or not available.</t>
  </si>
  <si>
    <t>(X)</t>
  </si>
  <si>
    <t>The estimate or margin of error cannot be displayed because there were an insufficient number of sample cases in the selected geographic area.</t>
  </si>
  <si>
    <t>N</t>
  </si>
  <si>
    <t>The estimate could not be computed because there were an insufficient number of sample observations. For a ratio of medians estimate, one or both of the median estimates falls in the lowest interval or highest interval of an open-ended distribution. For a 5-year median estimate, the margin of error associated with a median was larger than the median itself.</t>
  </si>
  <si>
    <t>-</t>
  </si>
  <si>
    <t>Explanation of Symbols:</t>
  </si>
  <si>
    <r>
      <t xml:space="preserve">Users must consider potential differences in geographic boundaries, questionnaire content or coding, or other methodological issues when comparing ACS data from different years. Statistically significant differences shown in ACS Comparison Profiles, or in data users' own analysis, may be the result of these differences and thus might not necessarily reflect changes to the social, economic, housing, or demographic characteristics being compared. For more information, see </t>
    </r>
    <r>
      <rPr>
        <u/>
        <sz val="11"/>
        <color theme="4"/>
        <rFont val="Aptos Narrow"/>
        <family val="2"/>
        <scheme val="minor"/>
      </rPr>
      <t>Comparing ACS Data</t>
    </r>
  </si>
  <si>
    <r>
      <t xml:space="preserve">ACS data generally reflect the geographic boundaries of legal and statistical areas as of January 1 of the estimate year. For more information, see </t>
    </r>
    <r>
      <rPr>
        <u/>
        <sz val="11"/>
        <color theme="4"/>
        <rFont val="Aptos Narrow"/>
        <family val="2"/>
        <scheme val="minor"/>
      </rPr>
      <t>Geography Boundaries by Year</t>
    </r>
  </si>
  <si>
    <r>
      <t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t>
    </r>
    <r>
      <rPr>
        <u/>
        <sz val="11"/>
        <color theme="4" tint="-0.249977111117893"/>
        <rFont val="Aptos Narrow"/>
        <family val="2"/>
        <scheme val="minor"/>
      </rPr>
      <t>ACS Technical Documentation</t>
    </r>
    <r>
      <rPr>
        <sz val="11"/>
        <color theme="1"/>
        <rFont val="Aptos Narrow"/>
        <family val="2"/>
        <scheme val="minor"/>
      </rPr>
      <t>). The effect of nonsampling error is not represented in these tables.</t>
    </r>
  </si>
  <si>
    <t>Although the American Community Survey (ACS) produces population, demographic and housing unit estimates, the decennial census is the official source of population totals for April 1st of each decennial year. In between censuses, the Census Bureau's Population Estimates Program produces and disseminates the official estimates of the population for the nation, states, counties, cities, and towns and estimates of housing units and the group quarters population for states and counties.</t>
  </si>
  <si>
    <r>
      <t xml:space="preserve">Sample size and data quality measures (including coverage rates, allocation rates, and response rates) can be found on the American Community Survey website in the </t>
    </r>
    <r>
      <rPr>
        <u/>
        <sz val="11"/>
        <color theme="4" tint="-0.249977111117893"/>
        <rFont val="Aptos Narrow"/>
        <family val="2"/>
        <scheme val="minor"/>
      </rPr>
      <t>Methodology</t>
    </r>
    <r>
      <rPr>
        <sz val="11"/>
        <color theme="1"/>
        <rFont val="Aptos Narrow"/>
        <family val="2"/>
        <scheme val="minor"/>
      </rPr>
      <t xml:space="preserve"> section.</t>
    </r>
  </si>
  <si>
    <r>
      <t xml:space="preserve">Supporting documentation including code lists, subject definitions, data accuracy, and statistical testing, and a full list of ACS tables and table shells (without estimates) can be found on the </t>
    </r>
    <r>
      <rPr>
        <u/>
        <sz val="11"/>
        <color theme="4" tint="-0.249977111117893"/>
        <rFont val="Aptos Narrow"/>
        <family val="2"/>
        <scheme val="minor"/>
      </rPr>
      <t>Technical Documentation</t>
    </r>
    <r>
      <rPr>
        <sz val="11"/>
        <color theme="1"/>
        <rFont val="Aptos Narrow"/>
        <family val="2"/>
        <scheme val="minor"/>
      </rPr>
      <t xml:space="preserve"> section of the ACS website.</t>
    </r>
  </si>
  <si>
    <r>
      <t xml:space="preserve">Information about the American Community Survey (ACS) can be found on the </t>
    </r>
    <r>
      <rPr>
        <u/>
        <sz val="11"/>
        <color theme="4" tint="-0.249977111117893"/>
        <rFont val="Aptos Narrow"/>
        <family val="2"/>
        <scheme val="minor"/>
      </rPr>
      <t>ACS website</t>
    </r>
    <r>
      <rPr>
        <sz val="11"/>
        <color theme="1"/>
        <rFont val="Aptos Narrow"/>
        <family val="2"/>
        <scheme val="minor"/>
      </rPr>
      <t xml:space="preserve">. </t>
    </r>
  </si>
  <si>
    <t>Source: U.S. Census Bureau, 2023 American Community Survey 1-Year Estimates</t>
  </si>
  <si>
    <t>Puerto Rico</t>
  </si>
  <si>
    <t>+/-0.6</t>
  </si>
  <si>
    <t>Wyoming</t>
  </si>
  <si>
    <t>+/-0.2</t>
  </si>
  <si>
    <t>Hawaii</t>
  </si>
  <si>
    <t>Wisconsin</t>
  </si>
  <si>
    <t>+/-0.1</t>
  </si>
  <si>
    <t>California</t>
  </si>
  <si>
    <t>West Virginia</t>
  </si>
  <si>
    <t>+/-0.4</t>
  </si>
  <si>
    <t>District of Columbia</t>
  </si>
  <si>
    <t>Washington</t>
  </si>
  <si>
    <t>New Mexico</t>
  </si>
  <si>
    <t>Virginia</t>
  </si>
  <si>
    <t>Texas</t>
  </si>
  <si>
    <t>Vermont</t>
  </si>
  <si>
    <t>Maryland</t>
  </si>
  <si>
    <t>Utah</t>
  </si>
  <si>
    <t>+/-0.5</t>
  </si>
  <si>
    <t>Nevada</t>
  </si>
  <si>
    <t>Georgia</t>
  </si>
  <si>
    <t>Tennessee</t>
  </si>
  <si>
    <t>New Jersey</t>
  </si>
  <si>
    <t>South Dakota</t>
  </si>
  <si>
    <t>New York</t>
  </si>
  <si>
    <t>South Carolina</t>
  </si>
  <si>
    <t>Florida</t>
  </si>
  <si>
    <t>Rhode Island</t>
  </si>
  <si>
    <t>Mississippi</t>
  </si>
  <si>
    <t>Pennsylvania</t>
  </si>
  <si>
    <t>Louisiana</t>
  </si>
  <si>
    <t>Oregon</t>
  </si>
  <si>
    <t>+/-0.3</t>
  </si>
  <si>
    <t>Arizona</t>
  </si>
  <si>
    <t>Oklahoma</t>
  </si>
  <si>
    <t>Delaware</t>
  </si>
  <si>
    <t>Ohio</t>
  </si>
  <si>
    <t>Alaska</t>
  </si>
  <si>
    <t>North Dakota</t>
  </si>
  <si>
    <t>North Carolina</t>
  </si>
  <si>
    <t>Illinois</t>
  </si>
  <si>
    <t>Connecticut</t>
  </si>
  <si>
    <t>New Hampshire</t>
  </si>
  <si>
    <t>Alabama</t>
  </si>
  <si>
    <t>Nebraska</t>
  </si>
  <si>
    <t>Montana</t>
  </si>
  <si>
    <t>Massachusetts</t>
  </si>
  <si>
    <t>Missouri</t>
  </si>
  <si>
    <t>Arkansas</t>
  </si>
  <si>
    <t>Minnesota</t>
  </si>
  <si>
    <t>Colorado</t>
  </si>
  <si>
    <t>Michigan</t>
  </si>
  <si>
    <t>Maine</t>
  </si>
  <si>
    <t>Kansas</t>
  </si>
  <si>
    <t>Kentucky</t>
  </si>
  <si>
    <t>Iowa</t>
  </si>
  <si>
    <t>Indiana</t>
  </si>
  <si>
    <t>Idaho</t>
  </si>
  <si>
    <t>+/-0.7</t>
  </si>
  <si>
    <t>United States</t>
  </si>
  <si>
    <t>LIST_of_GEOGRAPHIES_IN_ALPHA_ORDER</t>
  </si>
  <si>
    <t>Z_SCORE</t>
  </si>
  <si>
    <t>SE_DIFFERENCE</t>
  </si>
  <si>
    <t>DIFFERENCE</t>
  </si>
  <si>
    <t>STANDARD_ERROR</t>
  </si>
  <si>
    <t>REMOVE_PLUS_MINUS</t>
  </si>
  <si>
    <t>CHECK_FOR_PLUS_MINUS</t>
  </si>
  <si>
    <t>LENGTH_OF_MOE</t>
  </si>
  <si>
    <t>ESTIMATE</t>
  </si>
  <si>
    <t>STATISTICAL_SIGNIFICANCE</t>
  </si>
  <si>
    <t>MARGIN_OF_ERROR</t>
  </si>
  <si>
    <t>GEOGRAPHY</t>
  </si>
  <si>
    <t>RANK</t>
  </si>
  <si>
    <t>SE for Stat Testing</t>
  </si>
  <si>
    <t xml:space="preserve">  filled in once Geography is selected.</t>
  </si>
  <si>
    <t>Margin of Error:</t>
  </si>
  <si>
    <t>Estimate for Stat Testing</t>
  </si>
  <si>
    <t xml:space="preserve">  The Estimate and MOE are automatically </t>
  </si>
  <si>
    <t>Estimate:</t>
  </si>
  <si>
    <t>90% Confidence Level</t>
  </si>
  <si>
    <t xml:space="preserve">   &lt;--- SELECT YOUR GEOGRAPHY</t>
  </si>
  <si>
    <t>Select a Geography:</t>
  </si>
  <si>
    <t>PERCENT OF THE TOTAL POPULATION WHO ARE WHITE ALONE</t>
  </si>
  <si>
    <t>Table Name:</t>
  </si>
  <si>
    <t>R0201</t>
  </si>
  <si>
    <t>Table ID:</t>
  </si>
  <si>
    <t>+/-1.0</t>
  </si>
  <si>
    <t>PERCENT OF THE TOTAL POPULATION WHO ARE BLACK OR AFRICAN AMERICAN ALONE</t>
  </si>
  <si>
    <t>R0202</t>
  </si>
  <si>
    <t>PERCENT OF THE TOTAL POPULATION WHO ARE AMERICAN INDIAN AND ALASKA NATIVE ALONE</t>
  </si>
  <si>
    <t>R0203</t>
  </si>
  <si>
    <t>PERCENT OF THE TOTAL POPULATION WHO ARE ASIAN ALONE</t>
  </si>
  <si>
    <t>R0204</t>
  </si>
  <si>
    <t>PERCENT OF THE TOTAL POPULATION WHO ARE NATIVE HAWAIIAN AND OTHER PACIFIC ISLANDER ALONE</t>
  </si>
  <si>
    <t>R0205</t>
  </si>
  <si>
    <t>+/-0.9</t>
  </si>
  <si>
    <t>+/-0.8</t>
  </si>
  <si>
    <t>PERCENT OF THE TOTAL POPULATION WHO ARE SOME OTHER RACE ALONE</t>
  </si>
  <si>
    <t>R0206</t>
  </si>
  <si>
    <t>PERCENT OF THE TOTAL POPULATION WHO ARE TWO OR MORE RACES</t>
  </si>
  <si>
    <t>R0207</t>
  </si>
  <si>
    <t>PERCENT OF THE TOTAL POPULATION WHO ARE TWO OR MORE RACES EXCLUDING SOME OTHER RACE</t>
  </si>
  <si>
    <t>R0208</t>
  </si>
  <si>
    <t>PERCENT OF THE TOTAL POPULATION WHO ARE WHITE ALONE, NOT HISPANIC OR LATINO</t>
  </si>
  <si>
    <t>R0209</t>
  </si>
  <si>
    <t>PERCENT OF PEOPLE WHO ARE FOREIGN-BORN</t>
  </si>
  <si>
    <t>R0501</t>
  </si>
  <si>
    <t xml:space="preserve">Only foreign-born individuals born in Europe are included. Individuals born in Europe of U.S. citizen parent or parents are excluded. </t>
  </si>
  <si>
    <t>+/-1.2</t>
  </si>
  <si>
    <t>+/-1.4</t>
  </si>
  <si>
    <t>+/-1.3</t>
  </si>
  <si>
    <t>+/-3.0</t>
  </si>
  <si>
    <t>+/-2.7</t>
  </si>
  <si>
    <t>+/-1.8</t>
  </si>
  <si>
    <t>+/-1.5</t>
  </si>
  <si>
    <t>+/-1.6</t>
  </si>
  <si>
    <t>+/-1.1</t>
  </si>
  <si>
    <t>+/-2.6</t>
  </si>
  <si>
    <t>+/-4.9</t>
  </si>
  <si>
    <t>+/-2.2</t>
  </si>
  <si>
    <t>+/-3.3</t>
  </si>
  <si>
    <t>+/-5.0</t>
  </si>
  <si>
    <t>+/-4.4</t>
  </si>
  <si>
    <t>+/-5.9</t>
  </si>
  <si>
    <t>PERCENT OF FOREIGN-BORN PEOPLE BORN IN EUROPE</t>
  </si>
  <si>
    <t>R0502</t>
  </si>
  <si>
    <t>Only foreign-born individuals born in Asia are included. Individuals born in Asia of U.S. citizen parent or parents are excluded.</t>
  </si>
  <si>
    <t>+/-2.1</t>
  </si>
  <si>
    <t>+/-1.7</t>
  </si>
  <si>
    <t>+/-4.3</t>
  </si>
  <si>
    <t>+/-2.4</t>
  </si>
  <si>
    <t>+/-2.0</t>
  </si>
  <si>
    <t>+/-4.0</t>
  </si>
  <si>
    <t>+/-1.9</t>
  </si>
  <si>
    <t>+/-3.1</t>
  </si>
  <si>
    <t>+/-5.1</t>
  </si>
  <si>
    <t>PERCENT OF FOREIGN-BORN PEOPLE BORN IN ASIA</t>
  </si>
  <si>
    <t>R0503</t>
  </si>
  <si>
    <t>Only foreign-born individuals born in Latin America are included. Individuals born in Latin America of U.S. citizen parent or parents are excluded.</t>
  </si>
  <si>
    <t>+/-2.3</t>
  </si>
  <si>
    <t>+/-3.9</t>
  </si>
  <si>
    <t>+/-3.6</t>
  </si>
  <si>
    <t>+/-4.8</t>
  </si>
  <si>
    <t>+/-3.7</t>
  </si>
  <si>
    <t>+/-5.2</t>
  </si>
  <si>
    <t>+/-3.2</t>
  </si>
  <si>
    <t>+/-2.5</t>
  </si>
  <si>
    <t>+/-6.4</t>
  </si>
  <si>
    <t>PERCENT OF FOREIGN-BORN PEOPLE BORN IN LATIN AMERICA</t>
  </si>
  <si>
    <t>R0504</t>
  </si>
  <si>
    <t>Only foreign-born individuals born in Mexico are included. Individuals born in Mexico of U.S. citizen parent or parents are excluded.</t>
  </si>
  <si>
    <t>+/-2.9</t>
  </si>
  <si>
    <t>+/-3.5</t>
  </si>
  <si>
    <t>+/-7.3</t>
  </si>
  <si>
    <t>PERCENT OF FOREIGN-BORN PEOPLE BORN IN MEXICO</t>
  </si>
  <si>
    <t>R0505</t>
  </si>
  <si>
    <t>PERCENT OF THE NATIVE POPULATION BORN IN THEIR STATE OF RESIDENCE (INCLUDING PUERTO RICO)</t>
  </si>
  <si>
    <t>R0601</t>
  </si>
  <si>
    <t>PERCENT OF PEOPLE 1 YEAR AND OVER WHO LIVED IN A DIFFERENT HOUSE IN EITHER THE U.S. OR PUERTO RICO 1 YEAR AGO</t>
  </si>
  <si>
    <t>R0701</t>
  </si>
  <si>
    <t>PERCENT OF PEOPLE 1 YEAR AND OVER WHO LIVED IN A DIFFERENT HOUSE WITHIN THE SAME STATE (INCLUDING PUERTO RICO) 1 YEAR AGO</t>
  </si>
  <si>
    <t>R0702</t>
  </si>
  <si>
    <t>PERCENT OF PEOPLE 1 YEAR AND OVER WHO LIVED IN A DIFFERENT STATE (INCLUDING PUERTO RICO) 1 YEAR AGO</t>
  </si>
  <si>
    <t>R0703</t>
  </si>
  <si>
    <t>MEAN TRAVEL TIME TO WORK OF WORKERS 16 YEARS AND OVER WHO DID NOT WORK FROM HOME (MINUTES)</t>
  </si>
  <si>
    <t>R0801</t>
  </si>
  <si>
    <t>PERCENT OF WORKERS 16 YEARS AND OVER WHO TRAVELED TO WORK BY CAR, TRUCK, OR VAN--DROVE ALONE</t>
  </si>
  <si>
    <t>R0802</t>
  </si>
  <si>
    <t>PERCENT OF WORKERS 16 YEARS AND OVER WHO TRAVELED TO WORK BY CAR, TRUCK, OR VAN--CARPOOLED</t>
  </si>
  <si>
    <t>R0803</t>
  </si>
  <si>
    <t>PERCENT OF WORKERS 16 YEARS AND OVER WHO TRAVELED TO WORK BY PUBLIC TRANSPORTATION (EXCLUDING TAXICAB)</t>
  </si>
  <si>
    <t>R0804</t>
  </si>
  <si>
    <t>PERCENT OF WORKERS 16 YEARS AND OVER WHO WORKED OUTSIDE COUNTY OF RESIDENCE</t>
  </si>
  <si>
    <t>R0805</t>
  </si>
  <si>
    <t>+/-4.1</t>
  </si>
  <si>
    <t>+/-3.8</t>
  </si>
  <si>
    <t>+/-6.6</t>
  </si>
  <si>
    <t>+/-7.1</t>
  </si>
  <si>
    <t>+/-3.4</t>
  </si>
  <si>
    <t>+/-2.8</t>
  </si>
  <si>
    <t>+/-4.2</t>
  </si>
  <si>
    <t>+/-7.9</t>
  </si>
  <si>
    <t>+/-5.5</t>
  </si>
  <si>
    <t>+/-6.3</t>
  </si>
  <si>
    <t>+/-4.6</t>
  </si>
  <si>
    <t>+/-11.6</t>
  </si>
  <si>
    <t>+/-10.0</t>
  </si>
  <si>
    <t>+/-6.1</t>
  </si>
  <si>
    <t>+/-13.9</t>
  </si>
  <si>
    <t>+/-10.3</t>
  </si>
  <si>
    <t>+/-8.8</t>
  </si>
  <si>
    <t>PERCENT OF GRANDPARENTS RESPONSIBLE FOR THEIR GRANDCHILDREN AMONG ALL GRANDPARENTS LIVING WITH THEIR GRANDCHILDREN UNDER 18</t>
  </si>
  <si>
    <t>R1001</t>
  </si>
  <si>
    <t>PERCENT OF HOUSEHOLDS THAT ARE MARRIED-COUPLE FAMILIES</t>
  </si>
  <si>
    <t>R1101</t>
  </si>
  <si>
    <t>PERCENT OF HOUSEHOLDS THAT ARE MARRIED-COUPLE FAMILIES WITH OWN CHILDREN UNDER 18 YEARS</t>
  </si>
  <si>
    <t>R1102</t>
  </si>
  <si>
    <t>PERCENT OF HOUSEHOLDS WITH ONE OR MORE PEOPLE UNDER 18 YEARS</t>
  </si>
  <si>
    <t>R1103</t>
  </si>
  <si>
    <t>PERCENT OF HOUSEHOLDS WITH ONE OR MORE PEOPLE 65 YEARS AND OVER</t>
  </si>
  <si>
    <t>R1104</t>
  </si>
  <si>
    <t>+/-0.02</t>
  </si>
  <si>
    <t>+/-0.03</t>
  </si>
  <si>
    <t>+/-0.01</t>
  </si>
  <si>
    <t>AVERAGE HOUSEHOLD SIZE</t>
  </si>
  <si>
    <t>R1105</t>
  </si>
  <si>
    <t>PERCENT OF HOUSEHOLDS THAT ARE MULTIGENERATIONAL</t>
  </si>
  <si>
    <t>R1106</t>
  </si>
  <si>
    <t>PERCENT OF MEN 15 YEARS AND OVER WHO WERE NEVER MARRIED</t>
  </si>
  <si>
    <t>R1201</t>
  </si>
  <si>
    <t>PERCENT OF WOMEN 15 YEARS AND OVER WHO WERE NEVER MARRIED</t>
  </si>
  <si>
    <t>R1202</t>
  </si>
  <si>
    <t>+/-11.8</t>
  </si>
  <si>
    <t>RATIO OF UNMARRIED MEN 15 TO 44 YEARS PER 100 UNMARRIED WOMEN 15 TO 44 YEARS</t>
  </si>
  <si>
    <t>R1203</t>
  </si>
  <si>
    <t>MEDIAN AGE AT FIRST MARRIAGE FOR MEN</t>
  </si>
  <si>
    <t>R1204</t>
  </si>
  <si>
    <t>MEDIAN AGE AT FIRST MARRIAGE FOR WOMEN</t>
  </si>
  <si>
    <t>R1205</t>
  </si>
  <si>
    <t>Marriage estimates may vary from the marriage data released by the National Center for Health Statistics (NCHS) because of differences in methodology and data collection. NCHS uses information collected on marriage certificates from states providing them. From these administrative records, NCHS then publishes information about couples who married in a calendar year. In contrast, the ACS collects survey-based reports from individuals as to whether or not they married in the last 12 months. We recommend using caution when comparing the NCHS estimates to the ACS estimates of marriages.</t>
  </si>
  <si>
    <t>MARRIAGE RATE PER 1,000 WOMEN 15 YEARS AND OVER (MARRIAGES IN THE LAST YEAR PER 1,000 WOMEN)</t>
  </si>
  <si>
    <t>R1251</t>
  </si>
  <si>
    <t>+/-6.0</t>
  </si>
  <si>
    <t>+/-4.7</t>
  </si>
  <si>
    <t>+/-5.6</t>
  </si>
  <si>
    <t>MARRIAGE RATE PER 1,000 MEN 15 YEARS AND OVER (MARRIAGES IN THE LAST YEAR PER 1,000 MEN)</t>
  </si>
  <si>
    <t>R1252</t>
  </si>
  <si>
    <t>Divorce estimates may vary from the divorce data released by the National Center for Health Statistics (NCHS) because of differences in methodology and data collection. NCHS uses information collected on divorce decrees from states providing them. From these administrative records, NCHS then publishes information about couples who divorced in a calendar year. In contrast, the ACS collects survey-based reports from individuals as to whether or not they divorced in the last 12 months. We recommend using caution when comparing the NCHS estimates to the ACS estimates of divorces.</t>
  </si>
  <si>
    <t>DIVORCE RATE PER 1,000 WOMEN 15 YEARS AND OVER (DIVORCES IN THE LAST YEAR PER 1,000 WOMEN)</t>
  </si>
  <si>
    <t>R1253</t>
  </si>
  <si>
    <t>DIVORCE RATE PER 1,000 MEN 15 YEARS AND OVER (DIVORCES IN THE LAST YEAR PER 1,000 MEN)</t>
  </si>
  <si>
    <t>R1254</t>
  </si>
  <si>
    <t>+/-4</t>
  </si>
  <si>
    <t>+/-10</t>
  </si>
  <si>
    <t>+/-9</t>
  </si>
  <si>
    <t>+/-6</t>
  </si>
  <si>
    <t>+/-8</t>
  </si>
  <si>
    <t>+/-3</t>
  </si>
  <si>
    <t>+/-2</t>
  </si>
  <si>
    <t>+/-1</t>
  </si>
  <si>
    <t>+/-5</t>
  </si>
  <si>
    <t>+/-7</t>
  </si>
  <si>
    <t>+/-12</t>
  </si>
  <si>
    <t>+/-11</t>
  </si>
  <si>
    <t>WOMEN 15 TO 50 YEARS OLD WHO HAD A BIRTH IN THE PAST 12 MONTHS (PER 1,000 WOMEN)</t>
  </si>
  <si>
    <t>R1303</t>
  </si>
  <si>
    <t xml:space="preserve">The total fertility rate (TFR) estimates the number of children a group of 1,000 women would have by the end of their childbearing years if they all experienced the same age-specific birth rates between ages 15-50 in a given year. This rate is used for comparisons among different population groups--for example, women in different geographical areas--as the rate accounts for differences in the age distribution in those areas. For example, if the estimate is 1800, divide by 1000 to get the average number of children (1.8) that would be born to a woman over her lifetime in a particular geography. </t>
  </si>
  <si>
    <t>+/-159</t>
  </si>
  <si>
    <t>+/-310</t>
  </si>
  <si>
    <t>+/-355</t>
  </si>
  <si>
    <t>+/-135</t>
  </si>
  <si>
    <t>+/-217</t>
  </si>
  <si>
    <t>+/-125</t>
  </si>
  <si>
    <t>+/-269</t>
  </si>
  <si>
    <t>+/-200</t>
  </si>
  <si>
    <t>+/-124</t>
  </si>
  <si>
    <t>+/-48</t>
  </si>
  <si>
    <t>+/-73</t>
  </si>
  <si>
    <t>+/-122</t>
  </si>
  <si>
    <t>+/-93</t>
  </si>
  <si>
    <t>+/-67</t>
  </si>
  <si>
    <t>+/-137</t>
  </si>
  <si>
    <t>+/-345</t>
  </si>
  <si>
    <t>+/-112</t>
  </si>
  <si>
    <t>+/-226</t>
  </si>
  <si>
    <t>+/-72</t>
  </si>
  <si>
    <t>+/-127</t>
  </si>
  <si>
    <t>+/-117</t>
  </si>
  <si>
    <t>+/-94</t>
  </si>
  <si>
    <t>+/-92</t>
  </si>
  <si>
    <t>+/-151</t>
  </si>
  <si>
    <t>+/-107</t>
  </si>
  <si>
    <t>+/-196</t>
  </si>
  <si>
    <t>+/-243</t>
  </si>
  <si>
    <t>+/-91</t>
  </si>
  <si>
    <t>+/-96</t>
  </si>
  <si>
    <t>+/-179</t>
  </si>
  <si>
    <t>+/-164</t>
  </si>
  <si>
    <t>+/-129</t>
  </si>
  <si>
    <t>+/-115</t>
  </si>
  <si>
    <t>+/-291</t>
  </si>
  <si>
    <t>+/-228</t>
  </si>
  <si>
    <t>+/-100</t>
  </si>
  <si>
    <t>+/-417</t>
  </si>
  <si>
    <t>+/-142</t>
  </si>
  <si>
    <t>+/-65</t>
  </si>
  <si>
    <t>+/-148</t>
  </si>
  <si>
    <t>+/-169</t>
  </si>
  <si>
    <t>+/-121</t>
  </si>
  <si>
    <t>+/-147</t>
  </si>
  <si>
    <t>+/-296</t>
  </si>
  <si>
    <t>+/-207</t>
  </si>
  <si>
    <t>+/-152</t>
  </si>
  <si>
    <t>+/-254</t>
  </si>
  <si>
    <t>+/-332</t>
  </si>
  <si>
    <t>+/-365</t>
  </si>
  <si>
    <t>+/-19</t>
  </si>
  <si>
    <t>TOTAL FERTILITY RATE (TFR) OF WOMEN  (PER 1,000 WOMEN)</t>
  </si>
  <si>
    <t>R1304</t>
  </si>
  <si>
    <t>PERCENT OF PEOPLE 25 YEARS AND OVER WHO HAVE COMPLETED HIGH SCHOOL (INCLUDES EQUIVALENCY)</t>
  </si>
  <si>
    <t>R1501</t>
  </si>
  <si>
    <t>PERCENT OF PEOPLE 25 YEARS AND OVER WHO HAVE COMPLETED A BACHELOR'S DEGREE</t>
  </si>
  <si>
    <t>R1502</t>
  </si>
  <si>
    <t>PERCENT OF PEOPLE 25 YEARS AND OVER WHO HAVE COMPLETED AN ADVANCED DEGREE</t>
  </si>
  <si>
    <t>R1503</t>
  </si>
  <si>
    <t>PERCENT OF PEOPLE 5 YEARS AND OVER WHO SPEAK A LANGUAGE OTHER THAN ENGLISH AT HOME</t>
  </si>
  <si>
    <t>R1601</t>
  </si>
  <si>
    <t>PERCENT OF PEOPLE 5 YEARS AND OVER WHO SPEAK SPANISH AT HOME</t>
  </si>
  <si>
    <t>R1602</t>
  </si>
  <si>
    <t>PERCENT OF PEOPLE 5 YEARS AND OVER WHO SPEAK ENGLISH LESS THAN "VERY WELL"</t>
  </si>
  <si>
    <t>R1603</t>
  </si>
  <si>
    <t>PERCENT OF PEOPLE BELOW POVERTY LEVEL IN THE PAST 12 MONTHS (FOR WHOM POVERTY STATUS IS DETERMINED)</t>
  </si>
  <si>
    <t>R1701</t>
  </si>
  <si>
    <t>PERCENT OF RELATED CHILDREN UNDER 18 YEARS BELOW POVERTY LEVEL IN THE PAST 12 MONTHS</t>
  </si>
  <si>
    <t>R1702</t>
  </si>
  <si>
    <t>PERCENT OF PEOPLE 65 YEARS AND OVER BELOW POVERTY LEVEL IN THE PAST 12 MONTHS</t>
  </si>
  <si>
    <t>R1703</t>
  </si>
  <si>
    <t>PERCENT OF CHILDREN UNDER 18 YEARS BELOW POVERTY LEVEL IN THE PAST 12 MONTHS (FOR WHOM POVERTY STATUS IS DETERMINED)</t>
  </si>
  <si>
    <t>R1704</t>
  </si>
  <si>
    <t>PERCENT OF PEOPLE WITH A DISABILITY</t>
  </si>
  <si>
    <t>R1810</t>
  </si>
  <si>
    <t>EMPLOYMENT TO POPULATION RATIO FOR PEOPLE WITH A DISABILITY</t>
  </si>
  <si>
    <t>R1811</t>
  </si>
  <si>
    <t>+/-602</t>
  </si>
  <si>
    <t>+/-1,260</t>
  </si>
  <si>
    <t>+/-1,052</t>
  </si>
  <si>
    <t>+/-1,143</t>
  </si>
  <si>
    <t>+/-1,155</t>
  </si>
  <si>
    <t>+/-653</t>
  </si>
  <si>
    <t>+/-480</t>
  </si>
  <si>
    <t>+/-711</t>
  </si>
  <si>
    <t>+/-1,281</t>
  </si>
  <si>
    <t>+/-865</t>
  </si>
  <si>
    <t>+/-731</t>
  </si>
  <si>
    <t>+/-1,049</t>
  </si>
  <si>
    <t>+/-900</t>
  </si>
  <si>
    <t>+/-694</t>
  </si>
  <si>
    <t>+/-808</t>
  </si>
  <si>
    <t>+/-1,182</t>
  </si>
  <si>
    <t>+/-547</t>
  </si>
  <si>
    <t>+/-1,475</t>
  </si>
  <si>
    <t>+/-1,135</t>
  </si>
  <si>
    <t>+/-2,132</t>
  </si>
  <si>
    <t>+/-2,357</t>
  </si>
  <si>
    <t>+/-577</t>
  </si>
  <si>
    <t>+/-1,699</t>
  </si>
  <si>
    <t>+/-511</t>
  </si>
  <si>
    <t>+/-1,340</t>
  </si>
  <si>
    <t>+/-774</t>
  </si>
  <si>
    <t>+/-833</t>
  </si>
  <si>
    <t>+/-1,126</t>
  </si>
  <si>
    <t>+/-472</t>
  </si>
  <si>
    <t>+/-1,451</t>
  </si>
  <si>
    <t>+/-1,844</t>
  </si>
  <si>
    <t>+/-931</t>
  </si>
  <si>
    <t>+/-1,045</t>
  </si>
  <si>
    <t>+/-635</t>
  </si>
  <si>
    <t>+/-2,608</t>
  </si>
  <si>
    <t>+/-1,668</t>
  </si>
  <si>
    <t>+/-500</t>
  </si>
  <si>
    <t>+/-2,566</t>
  </si>
  <si>
    <t>+/-768</t>
  </si>
  <si>
    <t>+/-2,575</t>
  </si>
  <si>
    <t>+/-970</t>
  </si>
  <si>
    <t>+/-1,473</t>
  </si>
  <si>
    <t>+/-1,057</t>
  </si>
  <si>
    <t>+/-1,383</t>
  </si>
  <si>
    <t>+/-1,221</t>
  </si>
  <si>
    <t>+/-2,478</t>
  </si>
  <si>
    <t>+/-611</t>
  </si>
  <si>
    <t>+/-2,243</t>
  </si>
  <si>
    <t>+/-1,292</t>
  </si>
  <si>
    <t>+/-1,061</t>
  </si>
  <si>
    <t>+/-1,355</t>
  </si>
  <si>
    <t>+/-6,847</t>
  </si>
  <si>
    <t>+/-186</t>
  </si>
  <si>
    <t>MEDIAN HOUSEHOLD INCOME (IN 2023 INFLATION-ADJUSTED DOLLARS)</t>
  </si>
  <si>
    <t>R1901</t>
  </si>
  <si>
    <t>+/-785</t>
  </si>
  <si>
    <t>+/-1,691</t>
  </si>
  <si>
    <t>+/-2,012</t>
  </si>
  <si>
    <t>+/-1,276</t>
  </si>
  <si>
    <t>+/-1,813</t>
  </si>
  <si>
    <t>+/-1,263</t>
  </si>
  <si>
    <t>+/-1,429</t>
  </si>
  <si>
    <t>+/-1,138</t>
  </si>
  <si>
    <t>+/-909</t>
  </si>
  <si>
    <t>+/-1,359</t>
  </si>
  <si>
    <t>+/-1,121</t>
  </si>
  <si>
    <t>+/-1,255</t>
  </si>
  <si>
    <t>+/-1,172</t>
  </si>
  <si>
    <t>+/-938</t>
  </si>
  <si>
    <t>+/-914</t>
  </si>
  <si>
    <t>+/-2,908</t>
  </si>
  <si>
    <t>+/-1,001</t>
  </si>
  <si>
    <t>+/-912</t>
  </si>
  <si>
    <t>+/-1,386</t>
  </si>
  <si>
    <t>+/-1,408</t>
  </si>
  <si>
    <t>+/-902</t>
  </si>
  <si>
    <t>+/-1,476</t>
  </si>
  <si>
    <t>+/-2,895</t>
  </si>
  <si>
    <t>+/-679</t>
  </si>
  <si>
    <t>+/-2,115</t>
  </si>
  <si>
    <t>+/-1,200</t>
  </si>
  <si>
    <t>+/-1,319</t>
  </si>
  <si>
    <t>+/-859</t>
  </si>
  <si>
    <t>+/-2,092</t>
  </si>
  <si>
    <t>+/-1,345</t>
  </si>
  <si>
    <t>+/-1,034</t>
  </si>
  <si>
    <t>+/-1,677</t>
  </si>
  <si>
    <t>+/-2,876</t>
  </si>
  <si>
    <t>+/-841</t>
  </si>
  <si>
    <t>+/-755</t>
  </si>
  <si>
    <t>+/-3,252</t>
  </si>
  <si>
    <t>+/-3,358</t>
  </si>
  <si>
    <t>+/-3,850</t>
  </si>
  <si>
    <t>+/-1,587</t>
  </si>
  <si>
    <t>+/-1,324</t>
  </si>
  <si>
    <t>+/-854</t>
  </si>
  <si>
    <t>+/-1,267</t>
  </si>
  <si>
    <t>+/-5,261</t>
  </si>
  <si>
    <t>+/-1,259</t>
  </si>
  <si>
    <t>+/-1,975</t>
  </si>
  <si>
    <t>+/-1,568</t>
  </si>
  <si>
    <t>+/-2,114</t>
  </si>
  <si>
    <t>+/-2,928</t>
  </si>
  <si>
    <t>+/-1,656</t>
  </si>
  <si>
    <t>+/-1,075</t>
  </si>
  <si>
    <t>+/-1,413</t>
  </si>
  <si>
    <t>+/-8,168</t>
  </si>
  <si>
    <t>+/-223</t>
  </si>
  <si>
    <t>MEDIAN FAMILY INCOME (IN 2023 INFLATION-ADJUSTED DOLLARS)</t>
  </si>
  <si>
    <t>R1902</t>
  </si>
  <si>
    <t>PERCENT OF HOUSEHOLDS WITH RETIREMENT INCOME</t>
  </si>
  <si>
    <t>R1903</t>
  </si>
  <si>
    <t>PERCENT OF HOUSEHOLDS WITH CASH PUBLIC ASSISTANCE INCOME</t>
  </si>
  <si>
    <t>R1904</t>
  </si>
  <si>
    <t>+/-606</t>
  </si>
  <si>
    <t>+/-539</t>
  </si>
  <si>
    <t>+/-589</t>
  </si>
  <si>
    <t>+/-2,019</t>
  </si>
  <si>
    <t>+/-835</t>
  </si>
  <si>
    <t>+/-852</t>
  </si>
  <si>
    <t>+/-451</t>
  </si>
  <si>
    <t>+/-1,117</t>
  </si>
  <si>
    <t>+/-2,393</t>
  </si>
  <si>
    <t>+/-1,859</t>
  </si>
  <si>
    <t>+/-1,040</t>
  </si>
  <si>
    <t>+/-1,919</t>
  </si>
  <si>
    <t>+/-1,962</t>
  </si>
  <si>
    <t>+/-1,679</t>
  </si>
  <si>
    <t>+/-618</t>
  </si>
  <si>
    <t>+/-334</t>
  </si>
  <si>
    <t>+/-360</t>
  </si>
  <si>
    <t>+/-331</t>
  </si>
  <si>
    <t>+/-499</t>
  </si>
  <si>
    <t>+/-799</t>
  </si>
  <si>
    <t>+/-240</t>
  </si>
  <si>
    <t>+/-462</t>
  </si>
  <si>
    <t>+/-919</t>
  </si>
  <si>
    <t>+/-424</t>
  </si>
  <si>
    <t>+/-268</t>
  </si>
  <si>
    <t>+/-1,600</t>
  </si>
  <si>
    <t>+/-314</t>
  </si>
  <si>
    <t>+/-642</t>
  </si>
  <si>
    <t>+/-3,638</t>
  </si>
  <si>
    <t>+/-2,413</t>
  </si>
  <si>
    <t>+/-898</t>
  </si>
  <si>
    <t>+/-1,681</t>
  </si>
  <si>
    <t>+/-3,054</t>
  </si>
  <si>
    <t>+/-1,080</t>
  </si>
  <si>
    <t>+/-1,414</t>
  </si>
  <si>
    <t>+/-935</t>
  </si>
  <si>
    <t>+/-3,095</t>
  </si>
  <si>
    <t>+/-312</t>
  </si>
  <si>
    <t>+/-439</t>
  </si>
  <si>
    <t>+/-689</t>
  </si>
  <si>
    <t>+/-1,064</t>
  </si>
  <si>
    <t>+/-1,574</t>
  </si>
  <si>
    <t>+/-965</t>
  </si>
  <si>
    <t>+/-1,013</t>
  </si>
  <si>
    <t>+/-1,572</t>
  </si>
  <si>
    <t>+/-1,674</t>
  </si>
  <si>
    <t>+/-920</t>
  </si>
  <si>
    <t>+/-7,080</t>
  </si>
  <si>
    <t>+/-264</t>
  </si>
  <si>
    <t>MEDIAN EARNINGS FOR MALE FULL-TIME, YEAR-ROUND WORKERS (IN 2023 INFLATION-ADJUSTED DOLLARS)</t>
  </si>
  <si>
    <t>R2001</t>
  </si>
  <si>
    <t>+/-557</t>
  </si>
  <si>
    <t>+/-541</t>
  </si>
  <si>
    <t>+/-687</t>
  </si>
  <si>
    <t>+/-1,039</t>
  </si>
  <si>
    <t>+/-1,036</t>
  </si>
  <si>
    <t>+/-1,551</t>
  </si>
  <si>
    <t>+/-2,071</t>
  </si>
  <si>
    <t>+/-950</t>
  </si>
  <si>
    <t>+/-1,464</t>
  </si>
  <si>
    <t>+/-917</t>
  </si>
  <si>
    <t>+/-469</t>
  </si>
  <si>
    <t>+/-1,042</t>
  </si>
  <si>
    <t>+/-1,002</t>
  </si>
  <si>
    <t>+/-717</t>
  </si>
  <si>
    <t>+/-1,070</t>
  </si>
  <si>
    <t>+/-513</t>
  </si>
  <si>
    <t>+/-1,892</t>
  </si>
  <si>
    <t>+/-812</t>
  </si>
  <si>
    <t>+/-1,607</t>
  </si>
  <si>
    <t>+/-344</t>
  </si>
  <si>
    <t>+/-306</t>
  </si>
  <si>
    <t>+/-584</t>
  </si>
  <si>
    <t>+/-1,103</t>
  </si>
  <si>
    <t>+/-555</t>
  </si>
  <si>
    <t>+/-294</t>
  </si>
  <si>
    <t>+/-308</t>
  </si>
  <si>
    <t>+/-337</t>
  </si>
  <si>
    <t>+/-450</t>
  </si>
  <si>
    <t>+/-1,089</t>
  </si>
  <si>
    <t>+/-381</t>
  </si>
  <si>
    <t>+/-1,610</t>
  </si>
  <si>
    <t>+/-2,283</t>
  </si>
  <si>
    <t>+/-585</t>
  </si>
  <si>
    <t>+/-744</t>
  </si>
  <si>
    <t>+/-1,640</t>
  </si>
  <si>
    <t>+/-4,064</t>
  </si>
  <si>
    <t>+/-1,179</t>
  </si>
  <si>
    <t>+/-1,056</t>
  </si>
  <si>
    <t>+/-442</t>
  </si>
  <si>
    <t>+/-201</t>
  </si>
  <si>
    <t>+/-289</t>
  </si>
  <si>
    <t>+/-1,672</t>
  </si>
  <si>
    <t>+/-1,318</t>
  </si>
  <si>
    <t>+/-2,209</t>
  </si>
  <si>
    <t>+/-893</t>
  </si>
  <si>
    <t>+/-748</t>
  </si>
  <si>
    <t>+/-660</t>
  </si>
  <si>
    <t>+/-4,301</t>
  </si>
  <si>
    <t>+/-79</t>
  </si>
  <si>
    <t>MEDIAN EARNINGS FOR FEMALE FULL-TIME, YEAR-ROUND WORKERS (IN 2023 INFLATION-ADJUSTED DOLLARS)</t>
  </si>
  <si>
    <t>R2002</t>
  </si>
  <si>
    <t>PERCENT OF THE CIVILIAN POPULATION 18 YEARS AND OVER WHO ARE VETERANS</t>
  </si>
  <si>
    <t>R2101</t>
  </si>
  <si>
    <t>PERCENT OF HOUSEHOLDS THAT RECEIVE FOOD STAMPS/SNAP</t>
  </si>
  <si>
    <t>R2201</t>
  </si>
  <si>
    <t>PERCENT OF PEOPLE 16 TO 64 YEARS WHO ARE IN THE LABOR FORCE (INCLUDING ARMED FORCES)</t>
  </si>
  <si>
    <t>R2301</t>
  </si>
  <si>
    <t>+/-5.3</t>
  </si>
  <si>
    <t>+/-4.5</t>
  </si>
  <si>
    <t>PERCENT OF CHILDREN UNDER 6 YEARS OLD WITH ALL PARENTS IN THE LABOR FORCE</t>
  </si>
  <si>
    <t>R2302</t>
  </si>
  <si>
    <t>EMPLOYMENT/POPULATION RATIO FOR THE CIVILIAN POPULATION 16 TO 64 YEARS OLD</t>
  </si>
  <si>
    <t>R2303</t>
  </si>
  <si>
    <r>
      <t xml:space="preserve">Starting with 2013 data products, same-sex married couples are shown along with all married couples. For more information, see </t>
    </r>
    <r>
      <rPr>
        <u/>
        <sz val="11"/>
        <color theme="4"/>
        <rFont val="Aptos Narrow"/>
        <family val="2"/>
        <scheme val="minor"/>
      </rPr>
      <t>User Notes</t>
    </r>
  </si>
  <si>
    <t>PERCENT OF MARRIED-COUPLE FAMILIES WITH BOTH HUSBAND AND WIFE IN THE LABOR FORCE</t>
  </si>
  <si>
    <t>R2304</t>
  </si>
  <si>
    <t>Occupation titles and their 4-digit codes are based on the 2018 Standard Occupational Classification.</t>
  </si>
  <si>
    <t>PERCENT OF CIVILIAN EMPLOYED POPULATION 16 YEARS AND OVER IN MANAGEMENT, BUSINESS, AND FINANCIAL OCCUPATIONS</t>
  </si>
  <si>
    <t>R2401</t>
  </si>
  <si>
    <t>PERCENT OF CIVILIAN EMPLOYED POPULATION 16 YEARS AND OVER IN SERVICE OCCUPATIONS</t>
  </si>
  <si>
    <t>R2403</t>
  </si>
  <si>
    <t>Industry titles and their 4-digit codes are based on the 2022 North American Industry Classification System. The Industry categories adhere to the guidelines issued in Clarification Memorandum No. 2, "NAICS Alternate Aggregation Structure for Use By U.S. Statistical Agencies," issued by the Office of Management and Budget.</t>
  </si>
  <si>
    <t>PERCENT OF CIVILIAN EMPLOYED POPULATION 16 YEARS AND OVER IN THE MANUFACTURING INDUSTRY</t>
  </si>
  <si>
    <t>R2404</t>
  </si>
  <si>
    <t>PERCENT OF CIVILIAN EMPLOYED POPULATION 16 YEARS AND OVER IN THE INFORMATION INDUSTRY</t>
  </si>
  <si>
    <t>R2405</t>
  </si>
  <si>
    <t>PERCENT OF CIVILIAN EMPLOYED POPULATION 16 YEARS AND OVER WHO WERE PRIVATE WAGE AND SALARY WORKERS</t>
  </si>
  <si>
    <t>R2406</t>
  </si>
  <si>
    <t>PERCENT OF CIVILIAN EMPLOYED POPULATION 16 YEARS AND OVER IN COMPUTER, ENGINEERING, AND SCIENCE OCCUPATIONS</t>
  </si>
  <si>
    <t>R2407</t>
  </si>
  <si>
    <t>PERCENT OF CIVILIAN EMPLOYED POPULATION 16 YEARS AND OVER IN HEALTHCARE PRACTITIONERS AND TECHNICAL OCCUPATIONS</t>
  </si>
  <si>
    <t>R2408</t>
  </si>
  <si>
    <t>PERCENT OF HOUSING UNITS THAT ARE MOBILE HOMES</t>
  </si>
  <si>
    <t>R2501</t>
  </si>
  <si>
    <t>PERCENT OF HOUSING UNITS THAT WERE BUILT IN 2020 OR LATER</t>
  </si>
  <si>
    <t>R2502</t>
  </si>
  <si>
    <t>PERCENT OF HOUSING UNITS THAT WERE BUILT IN 1939 OR EARLIER</t>
  </si>
  <si>
    <t>R2503</t>
  </si>
  <si>
    <t>PERCENT OF OCCUPIED HOUSING UNITS THAT WERE MOVED INTO IN 2021 OR LATER</t>
  </si>
  <si>
    <t>R2504</t>
  </si>
  <si>
    <t>PERCENT OF OCCUPIED HOUSING UNITS WITH GAS AS PRINCIPAL HEATING FUEL</t>
  </si>
  <si>
    <t>R2505</t>
  </si>
  <si>
    <t>R2506</t>
  </si>
  <si>
    <t>PERCENT OF OCCUPIED HOUSING UNITS WITH ELECTRICITY AS PRINCIPAL HEATING FUEL</t>
  </si>
  <si>
    <t>R2507</t>
  </si>
  <si>
    <t>PERCENT OF OCCUPIED HOUSING UNITS WITH FUEL OIL, KEROSENE, ETC. AS PRINCIPAL HEATING FUEL</t>
  </si>
  <si>
    <t>R2509</t>
  </si>
  <si>
    <t>PERCENT OF OCCUPIED HOUSING UNITS WITH 1.01 OR MORE OCCUPANTS PER ROOM</t>
  </si>
  <si>
    <t>R2510</t>
  </si>
  <si>
    <t>MEDIAN HOUSING VALUE OF OWNER-OCCUPIED HOUSING UNITS (DOLLARS)</t>
  </si>
  <si>
    <t>+/-571</t>
  </si>
  <si>
    <t>+/-11,562</t>
  </si>
  <si>
    <t>+/-2,850</t>
  </si>
  <si>
    <t>+/-20,516</t>
  </si>
  <si>
    <t>+/-3,882</t>
  </si>
  <si>
    <t>+/-3,746</t>
  </si>
  <si>
    <t>+/-4,023</t>
  </si>
  <si>
    <t>+/-5,786</t>
  </si>
  <si>
    <t>+/-3,384</t>
  </si>
  <si>
    <t>+/-2,830</t>
  </si>
  <si>
    <t>+/-3,838</t>
  </si>
  <si>
    <t>+/-5,445</t>
  </si>
  <si>
    <t>+/-4,220</t>
  </si>
  <si>
    <t>+/-5,851</t>
  </si>
  <si>
    <t>+/-3,126</t>
  </si>
  <si>
    <t>+/-7,985</t>
  </si>
  <si>
    <t>+/-3,380</t>
  </si>
  <si>
    <t>+/-7,547</t>
  </si>
  <si>
    <t>+/-2,468</t>
  </si>
  <si>
    <t>+/-1,579</t>
  </si>
  <si>
    <t>+/-2,990</t>
  </si>
  <si>
    <t>+/-5,589</t>
  </si>
  <si>
    <t>+/-5,906</t>
  </si>
  <si>
    <t>+/-6,023</t>
  </si>
  <si>
    <t>+/-2,055</t>
  </si>
  <si>
    <t>+/-1,915</t>
  </si>
  <si>
    <t>+/-6,249</t>
  </si>
  <si>
    <t>+/-2,699</t>
  </si>
  <si>
    <t>+/-3,458</t>
  </si>
  <si>
    <t>+/-8,550</t>
  </si>
  <si>
    <t>+/-1,483</t>
  </si>
  <si>
    <t>+/-2,295</t>
  </si>
  <si>
    <t>+/-1,737</t>
  </si>
  <si>
    <t>+/-4,459</t>
  </si>
  <si>
    <t>+/-1,622</t>
  </si>
  <si>
    <t>+/-1,736</t>
  </si>
  <si>
    <t>+/-5,161</t>
  </si>
  <si>
    <t>+/-6,045</t>
  </si>
  <si>
    <t>+/-2,789</t>
  </si>
  <si>
    <t>+/-1,315</t>
  </si>
  <si>
    <t>+/-2,397</t>
  </si>
  <si>
    <t>+/-1,902</t>
  </si>
  <si>
    <t>+/-1,285</t>
  </si>
  <si>
    <t>+/-3,121</t>
  </si>
  <si>
    <t>+/-2,406</t>
  </si>
  <si>
    <t>+/-3,099</t>
  </si>
  <si>
    <t>+/-2,351</t>
  </si>
  <si>
    <t>+/-2,250</t>
  </si>
  <si>
    <t>+/-2,137</t>
  </si>
  <si>
    <t>+/-3,625</t>
  </si>
  <si>
    <t>+/-2,842</t>
  </si>
  <si>
    <t>+/-2,682</t>
  </si>
  <si>
    <t>+/-1,738</t>
  </si>
  <si>
    <t>R2511</t>
  </si>
  <si>
    <t>MEDIAN MONTHLY HOUSING COSTS FOR OWNER-OCCUPIED HOUSING UNITS WITH A MORTGAGE (DOLLARS)</t>
  </si>
  <si>
    <t>+/-102</t>
  </si>
  <si>
    <t>+/-51</t>
  </si>
  <si>
    <t>+/-20</t>
  </si>
  <si>
    <t>+/-21</t>
  </si>
  <si>
    <t>+/-24</t>
  </si>
  <si>
    <t>+/-28</t>
  </si>
  <si>
    <t>+/-18</t>
  </si>
  <si>
    <t>+/-15</t>
  </si>
  <si>
    <t>+/-41</t>
  </si>
  <si>
    <t>+/-22</t>
  </si>
  <si>
    <t>+/-14</t>
  </si>
  <si>
    <t>+/-25</t>
  </si>
  <si>
    <t>+/-38</t>
  </si>
  <si>
    <t>+/-37</t>
  </si>
  <si>
    <t>+/-42</t>
  </si>
  <si>
    <t>+/-23</t>
  </si>
  <si>
    <t>+/-27</t>
  </si>
  <si>
    <t>+/-39</t>
  </si>
  <si>
    <t>+/-43</t>
  </si>
  <si>
    <t>+/-31</t>
  </si>
  <si>
    <t>+/-16</t>
  </si>
  <si>
    <t>+/-17</t>
  </si>
  <si>
    <t>+/-30</t>
  </si>
  <si>
    <t>+/-13</t>
  </si>
  <si>
    <t>R2512</t>
  </si>
  <si>
    <t>PERCENT OF OCCUPIED HOUSING UNITS THAT ARE OWNER-OCCUPIED</t>
  </si>
  <si>
    <t>R2513</t>
  </si>
  <si>
    <t>PERCENT OF MORTGAGED OWNERS SPENDING 30 PERCENT OR MORE OF HOUSEHOLD INCOME ON SELECTED MONTHLY OWNER COSTS</t>
  </si>
  <si>
    <t>R2514</t>
  </si>
  <si>
    <t>MEDIAN MONTHLY HOUSING COSTS FOR RENTER-OCCUPIED HOUSING UNITS (DOLLARS)</t>
  </si>
  <si>
    <t>+/-34</t>
  </si>
  <si>
    <t>+/-33</t>
  </si>
  <si>
    <t>R2515</t>
  </si>
  <si>
    <t>PERCENT OF RENTER-OCCUPIED UNITS SPENDING 30 PERCENT OR MORE OF HOUSEHOLD INCOME ON RENT AND UTILITIES</t>
  </si>
  <si>
    <t>R2701</t>
  </si>
  <si>
    <t>PERCENT WITHOUT HEALTH INSURANCE COVERAGE</t>
  </si>
  <si>
    <t>R2702</t>
  </si>
  <si>
    <t>PERCENT OF CHILDREN WITHOUT HEALTH INSURANCE COVERAGE</t>
  </si>
  <si>
    <t>R2801</t>
  </si>
  <si>
    <t>PERCENT OF HOUSEHOLDS WITH A BROADBAND INTERNET SUBSCRIPTION</t>
  </si>
  <si>
    <t>Data about computer and Internet use were collected by asking respondents to select "Yes" or "No" to each type of computer and each type of Internet subscription. Therefore, respondents were able to select more than one type of computer and more than one type of Internet subscription.</t>
  </si>
  <si>
    <t>The category "with a broadband Internet subscription" refers to those who said "Yes" to at least one of the following types of Internet subscriptions:  Broadband such as cable, fiber optic, or DSL; a cellular data plan; satellite; a fixed wireless subscription; or other non-dial up subscription types.</t>
  </si>
  <si>
    <t xml:space="preserve">An Internet "subscription" refers to a type of service that someone pays for to access the Internet such as a cellular data plan, broadband such as cable, fiber optic or DSL, or other type of service. This will normally refer to a service that someone is billed for directly for Internet alone or sometimes as part of a bundle.                                                                                                                        </t>
  </si>
  <si>
    <t>Table Number</t>
  </si>
  <si>
    <t>Table Name</t>
  </si>
  <si>
    <t>(Click on the table number to go to corresponding table)</t>
  </si>
  <si>
    <t>(To return to this "Titles" worksheet, you must select this worksheet again)</t>
  </si>
  <si>
    <t>R201</t>
  </si>
  <si>
    <t>Percent of the Total Population Who Are White Alone</t>
  </si>
  <si>
    <t>R202</t>
  </si>
  <si>
    <t>Percent of the Total Population Who Are Black or African American Alone</t>
  </si>
  <si>
    <t>R203</t>
  </si>
  <si>
    <t>Percent of the Total Population Who Are American Indian and Alaska Native Alone</t>
  </si>
  <si>
    <t>R204</t>
  </si>
  <si>
    <t>Percent of the Total Population Who Are Asian Alone</t>
  </si>
  <si>
    <t>R205</t>
  </si>
  <si>
    <t>Percent of the Total Population Who Are Native Hawaiian and Other Pacific Islander Alone</t>
  </si>
  <si>
    <t>R206</t>
  </si>
  <si>
    <t>Percent of the Total Population Who Are Some Other Race Alone</t>
  </si>
  <si>
    <t>R207</t>
  </si>
  <si>
    <t>Percent of the Total Population Who Are Two or More Races</t>
  </si>
  <si>
    <t>R208</t>
  </si>
  <si>
    <t>Percent of the Total Population Who Are Two or More Races Excluding Some Other Race</t>
  </si>
  <si>
    <t>R209</t>
  </si>
  <si>
    <t>Percent of the Total Population Who Are White Alone, Not Hispanic or Latino</t>
  </si>
  <si>
    <t>R501</t>
  </si>
  <si>
    <t>Percent of People Who Are Foreign-Born</t>
  </si>
  <si>
    <t>R502</t>
  </si>
  <si>
    <t>Percent of Foreign-Born People Born in Europe</t>
  </si>
  <si>
    <t>R503</t>
  </si>
  <si>
    <t>Percent of Foreign-Born People Born in Asia</t>
  </si>
  <si>
    <t>R504</t>
  </si>
  <si>
    <t>Percent of Foreign-Born People Born in Latin America</t>
  </si>
  <si>
    <t>R505</t>
  </si>
  <si>
    <t>Percent of Foreign-Born People Born in Mexico</t>
  </si>
  <si>
    <t>R601</t>
  </si>
  <si>
    <t>Percent of the Native Population Born in Their State of Residence (Including Puerto Rico)</t>
  </si>
  <si>
    <t>R701</t>
  </si>
  <si>
    <t>Percent of People 1 Year and Over Who Lived in a Different House in Either the U.S. or Puerto Rico 1 Year Ago</t>
  </si>
  <si>
    <t>R702</t>
  </si>
  <si>
    <t>Percent of People 1 Year and Over Who Lived in a Different House Within the Same State (Including Puerto Rico) 1 Year Ago</t>
  </si>
  <si>
    <t>R703</t>
  </si>
  <si>
    <t>Percent of People 1 Year and Over Who Lived in a Different State (Including Puerto Rico) 1 Year Ago</t>
  </si>
  <si>
    <t>R801</t>
  </si>
  <si>
    <t>Mean Travel Time to Work of Workers 16 Years and Over Who Did Not Work From Home (Minutes)</t>
  </si>
  <si>
    <t>R802</t>
  </si>
  <si>
    <t>Percent of Workers 16 Years and Over Who Traveled to Work by Car, Truck, or Van--Drove Alone</t>
  </si>
  <si>
    <t>R803</t>
  </si>
  <si>
    <t>Percent of Workers 16 Years and Over Who Traveled to Work by Car, Truck, or Van--Carpooled</t>
  </si>
  <si>
    <t>R804</t>
  </si>
  <si>
    <t>Percent of Workers 16 Years and Over Who Traveled to Work by Public Transportation (Excluding Taxicab)</t>
  </si>
  <si>
    <t>R805</t>
  </si>
  <si>
    <t>Percent of Workers 16 Years and Over Who Worked Outside County of Residence</t>
  </si>
  <si>
    <t>Percent of Grandparents Responsible for Their Grandchildren Among All Grandparents Living With Their Grandchildren Under 18</t>
  </si>
  <si>
    <t>Percent of Households That Are Married-Couple Families</t>
  </si>
  <si>
    <t>Percent of Households That Are Married-Couple Families with Own Children Under 18 Years</t>
  </si>
  <si>
    <t>Percent of Households with One or More People Under 18 Years</t>
  </si>
  <si>
    <t>Percent of Households with One or More People 65 Years and Over</t>
  </si>
  <si>
    <t>Average Household Size</t>
  </si>
  <si>
    <t>Percent of Households That Are Multigenerational</t>
  </si>
  <si>
    <t>Percent of Men 15 Years and Over Who Were Never Married</t>
  </si>
  <si>
    <t>Percent of Women 15 Years and Over Who Were Never Married</t>
  </si>
  <si>
    <t>Ratio of Unmarried Men 15 to 44 Years Per 100 Unmarried Women 15 to 44 Years</t>
  </si>
  <si>
    <t>Median Age At First Marriage for Men</t>
  </si>
  <si>
    <t>Median Age At First Marriage for Women</t>
  </si>
  <si>
    <t>Marriage Rate Per 1,000 Women 15 Years and Over (Marriages in the Last Year Per 1,000 Women)</t>
  </si>
  <si>
    <t>Marriage Rate Per 1,000 Men 15 Years and Over (Marriages in the Last Year Per 1,000 Men)</t>
  </si>
  <si>
    <t>Divorce Rate Per 1,000 Women 15 Years and Over (Divorces in the Last Year Per 1,000 Women)</t>
  </si>
  <si>
    <t>Divorce Rate Per 1,000 Men 15 Years and Over (Divorces in the Last Year Per 1,000 Men)</t>
  </si>
  <si>
    <t>Women 15 to 50 Years Old Who Had a Birth in the Past 12 Months (Per 1,000 Women)</t>
  </si>
  <si>
    <t>Total Fertility Rate (TFR) of Women (Per 1,000 Women)</t>
  </si>
  <si>
    <t>Percent of People 25 Years and Over Who Have Completed High School (Includes Equivalency)</t>
  </si>
  <si>
    <t>Percent of People 25 Years and Over Who Have Completed a Bachelor's Degree</t>
  </si>
  <si>
    <t>Percent of People 25 Years and Over Who Have Completed An Advanced Degree</t>
  </si>
  <si>
    <t>Percent of People 5 Years and Over Who Speak a Language Other Than English At Home</t>
  </si>
  <si>
    <t>Percent of People 5 Years and Over Who Speak Spanish At Home</t>
  </si>
  <si>
    <t>Percent of People 5 Years and Over Who Speak English Less Than "Very Well"</t>
  </si>
  <si>
    <t>Percent of People Below Poverty Level in the Past 12 Months (for Whom Poverty Status Is Determined)</t>
  </si>
  <si>
    <t>Percent of Related Children Under 18 Years Below Poverty Level in the Past 12 Months</t>
  </si>
  <si>
    <t>Percent of People 65 Years and Over Below Poverty Level in the Past 12 Months</t>
  </si>
  <si>
    <t>Percent of Children Under 18 Years Below Poverty Level in the Past 12 Months (for Whom Poverty Status Is Determined)</t>
  </si>
  <si>
    <t>Percent of People with a Disability</t>
  </si>
  <si>
    <t>Employment to Population Ratio for People with a Disability</t>
  </si>
  <si>
    <t>Median Household Income</t>
  </si>
  <si>
    <t>Median Family Income</t>
  </si>
  <si>
    <t>Percent of Households with Retirement Income</t>
  </si>
  <si>
    <t>Percent of Households with Cash Public Assistance Income</t>
  </si>
  <si>
    <t>Median Earnings for Male Full-Time, Year-Round Workers</t>
  </si>
  <si>
    <t>Median Earnings for Female Full-Time, Year-Round Workers</t>
  </si>
  <si>
    <t>Percent of the Civilian Population 18 Years and Over Who Are Veterans</t>
  </si>
  <si>
    <t>Percent of Households That Receive Food Stamps/SNAP</t>
  </si>
  <si>
    <t>Percent of People 16 to 64 Years Who Are in the Labor Force (Including Armed Forces)</t>
  </si>
  <si>
    <t>Percent of Children Under 6 Years Old with All Parents in the Labor Force</t>
  </si>
  <si>
    <t>Employment/Population Ratio for the Civilian Population 16 to 64 Years Old</t>
  </si>
  <si>
    <t>Percent of Married-Couple Families with Both Husband and Wife in the Labor Force</t>
  </si>
  <si>
    <t>Percent of Civilian Employed Population 16 Years and Over in Management, Business, and Financial Occupations</t>
  </si>
  <si>
    <t>Percent of Civilian Employed Population 16 Years and Over in Service Occupations</t>
  </si>
  <si>
    <t>Percent of Civilian Employed Population 16 Years and Over in the Manufacturing Industry</t>
  </si>
  <si>
    <t>Percent of Civilian Employed Population 16 Years and Over in the Information Industry</t>
  </si>
  <si>
    <t>Percent of Civilian Employed Population 16 Years and Over Who Were Private Wage and Salary Workers</t>
  </si>
  <si>
    <t>Percent of Civilian Employed Population 16 Years and Over in Computer, Engineering, and Science Occupations</t>
  </si>
  <si>
    <t>Percent of Civilian Employed Population 16 Years and Over in Healthcare Practitioners and Technical Occupations</t>
  </si>
  <si>
    <t>Percent of Housing Units That Are Mobile Homes</t>
  </si>
  <si>
    <t>Percent of Housing Units That Were Built in 2020 or Later</t>
  </si>
  <si>
    <t>Percent of Housing Units That Were Built in 1939 or Earlier</t>
  </si>
  <si>
    <t>Percent of Occupied Housing Units That Were Moved Into in 2021 or Later</t>
  </si>
  <si>
    <t>Percent of Occupied Housing Units with Gas As Principal Heating Fuel</t>
  </si>
  <si>
    <t>Percent of Occupied Housing Units with Electricity As Principal Heating Fuel</t>
  </si>
  <si>
    <t>Percent of Occupied Housing Units with Fuel Oil, Kerosene, Etc. As Principal Heating Fuel</t>
  </si>
  <si>
    <t>Percent of Occupied Housing Units with 1.01 or More Occupants Per Room</t>
  </si>
  <si>
    <t>Median Housing Value of Owner-Occupied Housing Units (Dollars)</t>
  </si>
  <si>
    <t>Median Monthly Housing Costs for Owner-Occupied Housing Units with a Mortgage (Dollars)</t>
  </si>
  <si>
    <t>Percent of Occupied Housing Units That Are Owner-Occupied</t>
  </si>
  <si>
    <t>Percent of Mortgaged Owners Spending 30 Percent or More of Household Income On Selected Monthly Owner Costs</t>
  </si>
  <si>
    <t>Median Monthly Housing Costs for Renter-Occupied Housing Units (Dollars)</t>
  </si>
  <si>
    <t>Percent of Renter-Occupied Units Spending 30 Percent or More of Household Income On Rent and Utilities</t>
  </si>
  <si>
    <t>Percent without Health Insurance Coverage</t>
  </si>
  <si>
    <t>Percent of Children without Health Insurance Coverage</t>
  </si>
  <si>
    <t>Percent of Households with a Broadband Internet Subscription</t>
  </si>
  <si>
    <t>Read Me:</t>
  </si>
  <si>
    <t>The Ranking tables allow data users to compare national and state estimates to each other for selected American Community Survey (ACS) estimates.  In addition, the results for the statistical testing is also provided so that data users may determine whether a difference between two areas is statistically significant.  The current dissemination platform for ACS, data.census.gov, currently does not have this functionality.    Therefore, the ACS Ranking tables are released in this tool.  Ranking tables are available on the FTP site.</t>
  </si>
  <si>
    <t>The ACS dissemination platform, data.census.gov, is located here:</t>
  </si>
  <si>
    <t>https://data.census.gov/</t>
  </si>
  <si>
    <t>What is data.census.gov?</t>
  </si>
  <si>
    <t>https://www.census.gov/data/what-is-data-census-gov.html</t>
  </si>
  <si>
    <t>Tutorials on data.census.gov:</t>
  </si>
  <si>
    <t>https://www.census.gov/data/what-is-data-census-gov/guidance-for-data-users/video-tutorials.html</t>
  </si>
  <si>
    <t>Webinars on how to use data.census.gov:</t>
  </si>
  <si>
    <t>https://www.census.gov/data/what-is-data-census-gov/guidance-for-data-users/webinars.html</t>
  </si>
  <si>
    <t>Explanation of this spreadsheet:</t>
  </si>
  <si>
    <t>Ranking tables display estimates for the Nation, 50 states, the District of Columbia, and Puerto Rico.  Statistical testing is also available to allow data users to compare a state against the other geographies.  
To use, simply select a geography from the "Select a Geography" cell (highlighted in blue).  Note, if you click on the blue cell, a drop down arrow will appear on the right hand side of the cell, allowing you to choose a geography.  The estimate and margin of error (in the orange boxes) will automatically update, as will the column labelled "Statistical Significance".  Any geographies that are not significantly different will change to say "Not Significantly Different" and will be highlighted in light red.  The geography selected will say "Geography Selected" and will be gray.  Note that ACS data uses a 90% confidence level margin of error.</t>
  </si>
  <si>
    <t>A list of the Ranking Tables may be found here:</t>
  </si>
  <si>
    <t>https://www.census.gov/acs/www/data/data-tables-and-tools/ranking-tables/</t>
  </si>
  <si>
    <t>2023 American Community Survey 1-Year Estimates Ranking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</si>
</sst>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4"/>
      <name val="Aptos Narrow"/>
      <family val="2"/>
      <scheme val="minor"/>
    </font>
    <font>
      <sz val="9"/>
      <color theme="1"/>
      <name val="Aptos Narrow"/>
      <family val="2"/>
      <scheme val="minor"/>
    </font>
    <font>
      <u/>
      <sz val="11"/>
      <color theme="4" tint="-0.249977111117893"/>
      <name val="Aptos Narrow"/>
      <family val="2"/>
      <scheme val="minor"/>
    </font>
    <font>
      <u/>
      <sz val="11"/>
      <color theme="10"/>
      <name val="Aptos Narrow"/>
      <family val="2"/>
      <scheme val="minor"/>
    </font>
    <font>
      <b/>
      <sz val="18"/>
      <color theme="1"/>
      <name val="Times New Roman"/>
      <family val="1"/>
    </font>
    <font>
      <sz val="10"/>
      <name val="MS Sans Serif"/>
      <family val="2"/>
    </font>
    <font>
      <b/>
      <u/>
      <sz val="12"/>
      <name val="Times New Roman"/>
      <family val="1"/>
    </font>
    <font>
      <sz val="10"/>
      <name val="Arial"/>
      <family val="2"/>
    </font>
    <font>
      <sz val="12"/>
      <color indexed="14"/>
      <name val="Times New Roman"/>
      <family val="1"/>
    </font>
    <font>
      <u/>
      <sz val="10"/>
      <color indexed="12"/>
      <name val="MS Sans Serif"/>
      <family val="2"/>
    </font>
    <font>
      <u/>
      <sz val="12"/>
      <color indexed="12"/>
      <name val="Times New Roman"/>
      <family val="1"/>
    </font>
    <font>
      <sz val="12"/>
      <name val="Times New Roman"/>
      <family val="1"/>
    </font>
    <font>
      <sz val="11"/>
      <color theme="3"/>
      <name val="Aptos Narrow"/>
      <family val="2"/>
      <scheme val="minor"/>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92D050"/>
        <bgColor indexed="64"/>
      </patternFill>
    </fill>
  </fills>
  <borders count="11">
    <border>
      <left/>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s>
  <cellStyleXfs count="7">
    <xf numFmtId="0" fontId="0" fillId="0" borderId="0"/>
    <xf numFmtId="0" fontId="6" fillId="0" borderId="0" applyNumberFormat="0" applyFill="0" applyBorder="0" applyAlignment="0" applyProtection="0"/>
    <xf numFmtId="0" fontId="1" fillId="0" borderId="0"/>
    <xf numFmtId="0" fontId="8" fillId="0" borderId="0"/>
    <xf numFmtId="0" fontId="10" fillId="0" borderId="0"/>
    <xf numFmtId="0" fontId="12" fillId="0" borderId="0" applyNumberFormat="0" applyFill="0" applyBorder="0" applyAlignment="0" applyProtection="0"/>
    <xf numFmtId="0" fontId="8" fillId="0" borderId="0"/>
  </cellStyleXfs>
  <cellXfs count="64">
    <xf numFmtId="0" fontId="0" fillId="0" borderId="0" xfId="0"/>
    <xf numFmtId="2" fontId="0" fillId="0" borderId="0" xfId="0" applyNumberFormat="1"/>
    <xf numFmtId="0" fontId="0" fillId="0" borderId="0" xfId="0" applyAlignment="1">
      <alignment wrapText="1"/>
    </xf>
    <xf numFmtId="0" fontId="4" fillId="0" borderId="0" xfId="0" applyFont="1" applyAlignment="1">
      <alignment vertical="top" wrapText="1"/>
    </xf>
    <xf numFmtId="0" fontId="0" fillId="0" borderId="0" xfId="0" applyAlignment="1">
      <alignment vertical="top" wrapText="1"/>
    </xf>
    <xf numFmtId="0" fontId="0" fillId="2" borderId="0" xfId="0" applyFill="1" applyAlignment="1">
      <alignment wrapText="1"/>
    </xf>
    <xf numFmtId="0" fontId="0" fillId="0" borderId="0" xfId="0"/>
    <xf numFmtId="0" fontId="0" fillId="0" borderId="1" xfId="0" applyBorder="1"/>
    <xf numFmtId="0" fontId="0" fillId="3" borderId="2" xfId="0" applyFill="1" applyBorder="1" applyAlignment="1">
      <alignment horizontal="center"/>
    </xf>
    <xf numFmtId="164" fontId="0" fillId="3" borderId="2" xfId="0" applyNumberFormat="1" applyFill="1" applyBorder="1"/>
    <xf numFmtId="0" fontId="0" fillId="3" borderId="2" xfId="0" applyFill="1" applyBorder="1"/>
    <xf numFmtId="0" fontId="0" fillId="3" borderId="3" xfId="0" applyFill="1" applyBorder="1"/>
    <xf numFmtId="0" fontId="0" fillId="0" borderId="4" xfId="0" applyBorder="1"/>
    <xf numFmtId="0" fontId="0" fillId="3" borderId="0" xfId="0" applyFill="1" applyAlignment="1">
      <alignment horizontal="center"/>
    </xf>
    <xf numFmtId="164" fontId="0" fillId="3" borderId="0" xfId="0" applyNumberFormat="1" applyFill="1"/>
    <xf numFmtId="0" fontId="0" fillId="3" borderId="0" xfId="0" applyFill="1"/>
    <xf numFmtId="0" fontId="0" fillId="3" borderId="5" xfId="0" applyFill="1" applyBorder="1"/>
    <xf numFmtId="0" fontId="0" fillId="3" borderId="0" xfId="0" quotePrefix="1" applyFill="1" applyAlignment="1">
      <alignment horizontal="center"/>
    </xf>
    <xf numFmtId="0" fontId="2" fillId="0" borderId="0" xfId="0" applyFont="1"/>
    <xf numFmtId="2" fontId="2" fillId="0" borderId="0" xfId="0" applyNumberFormat="1" applyFont="1"/>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165" fontId="0" fillId="0" borderId="0" xfId="0" applyNumberFormat="1"/>
    <xf numFmtId="0" fontId="0" fillId="4" borderId="1" xfId="0" applyFill="1" applyBorder="1" applyAlignment="1">
      <alignment horizontal="right"/>
    </xf>
    <xf numFmtId="49" fontId="2" fillId="0" borderId="0" xfId="0" applyNumberFormat="1" applyFont="1" applyAlignment="1">
      <alignment horizontal="right"/>
    </xf>
    <xf numFmtId="164" fontId="0" fillId="4" borderId="9" xfId="0" applyNumberFormat="1" applyFill="1" applyBorder="1"/>
    <xf numFmtId="0" fontId="0" fillId="5" borderId="0" xfId="0" applyFill="1"/>
    <xf numFmtId="0" fontId="2" fillId="5" borderId="0" xfId="0" applyFont="1" applyFill="1"/>
    <xf numFmtId="0" fontId="0" fillId="3" borderId="6" xfId="0" applyFill="1" applyBorder="1" applyProtection="1">
      <protection locked="0"/>
    </xf>
    <xf numFmtId="0" fontId="2" fillId="0" borderId="0" xfId="0" applyFont="1" applyAlignment="1">
      <alignment horizontal="right"/>
    </xf>
    <xf numFmtId="0" fontId="2" fillId="0" borderId="0" xfId="0" applyFont="1" applyAlignment="1" applyProtection="1">
      <alignment horizontal="right"/>
      <protection locked="0"/>
    </xf>
    <xf numFmtId="2" fontId="0" fillId="3" borderId="2" xfId="0" applyNumberFormat="1" applyFill="1" applyBorder="1"/>
    <xf numFmtId="2" fontId="0" fillId="3" borderId="0" xfId="0" applyNumberFormat="1" applyFill="1"/>
    <xf numFmtId="2" fontId="2" fillId="0" borderId="7" xfId="0" applyNumberFormat="1" applyFont="1" applyBorder="1" applyAlignment="1">
      <alignment horizontal="center"/>
    </xf>
    <xf numFmtId="2" fontId="0" fillId="4" borderId="9" xfId="0" applyNumberFormat="1" applyFill="1" applyBorder="1"/>
    <xf numFmtId="2" fontId="2" fillId="5" borderId="0" xfId="0" applyNumberFormat="1" applyFont="1" applyFill="1"/>
    <xf numFmtId="1" fontId="0" fillId="0" borderId="0" xfId="0" applyNumberFormat="1"/>
    <xf numFmtId="1" fontId="0" fillId="3" borderId="2" xfId="0" applyNumberFormat="1" applyFill="1" applyBorder="1"/>
    <xf numFmtId="1" fontId="0" fillId="3" borderId="0" xfId="0" applyNumberFormat="1" applyFill="1"/>
    <xf numFmtId="1" fontId="2" fillId="0" borderId="7" xfId="0" applyNumberFormat="1" applyFont="1" applyBorder="1" applyAlignment="1">
      <alignment horizontal="center"/>
    </xf>
    <xf numFmtId="1" fontId="0" fillId="4" borderId="9" xfId="0" applyNumberFormat="1" applyFill="1" applyBorder="1"/>
    <xf numFmtId="1" fontId="2" fillId="5" borderId="0" xfId="0" applyNumberFormat="1" applyFont="1" applyFill="1"/>
    <xf numFmtId="3" fontId="0" fillId="0" borderId="0" xfId="0" applyNumberFormat="1"/>
    <xf numFmtId="3" fontId="0" fillId="3" borderId="2" xfId="0" applyNumberFormat="1" applyFill="1" applyBorder="1"/>
    <xf numFmtId="3" fontId="0" fillId="3" borderId="0" xfId="0" applyNumberFormat="1" applyFill="1"/>
    <xf numFmtId="3" fontId="2" fillId="0" borderId="7" xfId="0" applyNumberFormat="1" applyFont="1" applyBorder="1" applyAlignment="1">
      <alignment horizontal="center"/>
    </xf>
    <xf numFmtId="3" fontId="0" fillId="4" borderId="9" xfId="0" applyNumberFormat="1" applyFill="1" applyBorder="1"/>
    <xf numFmtId="3" fontId="2" fillId="5" borderId="0" xfId="0" applyNumberFormat="1" applyFont="1" applyFill="1"/>
    <xf numFmtId="0" fontId="7" fillId="0" borderId="0" xfId="2" applyFont="1" applyAlignment="1">
      <alignment horizontal="centerContinuous"/>
    </xf>
    <xf numFmtId="0" fontId="1" fillId="0" borderId="0" xfId="2" applyAlignment="1">
      <alignment horizontal="centerContinuous"/>
    </xf>
    <xf numFmtId="0" fontId="1" fillId="0" borderId="0" xfId="2"/>
    <xf numFmtId="0" fontId="9" fillId="0" borderId="0" xfId="3" quotePrefix="1" applyFont="1" applyAlignment="1">
      <alignment wrapText="1"/>
    </xf>
    <xf numFmtId="0" fontId="11" fillId="0" borderId="0" xfId="4" applyFont="1"/>
    <xf numFmtId="0" fontId="13" fillId="0" borderId="0" xfId="5" applyNumberFormat="1" applyFont="1" applyAlignment="1">
      <alignment wrapText="1"/>
    </xf>
    <xf numFmtId="0" fontId="13" fillId="0" borderId="10" xfId="5" quotePrefix="1" applyNumberFormat="1" applyFont="1" applyBorder="1" applyAlignment="1">
      <alignment vertical="top"/>
    </xf>
    <xf numFmtId="0" fontId="14" fillId="0" borderId="10" xfId="6" quotePrefix="1" applyFont="1" applyBorder="1" applyAlignment="1">
      <alignment wrapText="1"/>
    </xf>
    <xf numFmtId="0" fontId="15" fillId="0" borderId="0" xfId="2" applyFont="1"/>
    <xf numFmtId="0" fontId="16" fillId="0" borderId="0" xfId="2" applyFont="1"/>
    <xf numFmtId="0" fontId="2" fillId="0" borderId="0" xfId="0" applyFont="1" applyAlignment="1">
      <alignment vertical="top" wrapText="1"/>
    </xf>
    <xf numFmtId="0" fontId="0" fillId="0" borderId="0" xfId="0" applyAlignment="1">
      <alignment vertical="center" wrapText="1"/>
    </xf>
    <xf numFmtId="0" fontId="0" fillId="0" borderId="0" xfId="0" applyAlignment="1">
      <alignment vertical="top" wrapText="1"/>
    </xf>
    <xf numFmtId="0" fontId="6" fillId="0" borderId="0" xfId="1" applyAlignment="1">
      <alignment vertical="top" wrapText="1"/>
    </xf>
    <xf numFmtId="0" fontId="0" fillId="0" borderId="0" xfId="0" applyAlignment="1">
      <alignment wrapText="1"/>
    </xf>
  </cellXfs>
  <cellStyles count="7">
    <cellStyle name="Hyperlink" xfId="1" builtinId="8"/>
    <cellStyle name="Hyperlink 2" xfId="5" xr:uid="{6A2777D2-D1E6-4846-8C24-7383CD21E772}"/>
    <cellStyle name="Normal" xfId="0" builtinId="0"/>
    <cellStyle name="Normal 2" xfId="2" xr:uid="{B9DB8A39-1A7A-4325-A0DB-0E1F67A459AA}"/>
    <cellStyle name="Normal_last year excel compiled sec02_a276" xfId="4" xr:uid="{56C96D47-7AD1-4995-95C7-3135629E651F}"/>
    <cellStyle name="Normal_Revised title_8_4_04" xfId="6" xr:uid="{5D82E2EC-892B-4FB7-8710-E412241ED6A0}"/>
    <cellStyle name="Normal_Section 2 Titles" xfId="3" xr:uid="{59CD5E58-3047-4E1F-BAC1-C9DCFEA921BD}"/>
  </cellStyles>
  <dxfs count="445">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styles" Target="styles.xml"/><Relationship Id="rId98"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10.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11.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12.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13.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14.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15.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16.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17.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18.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19.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20.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21.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22.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23.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24.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25.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26.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27.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28.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29.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3.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30.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31.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32.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33.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34.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35.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36.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37.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38.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39.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4.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40.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41.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42.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43.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44.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45.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46.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47.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48.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49.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5.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50.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51.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52.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53.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54.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55.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56.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57.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58.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59.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6.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60.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61.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62.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63.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64.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65.xml.rels><?xml version="1.0" encoding="UTF-8" standalone="yes"?>
<Relationships xmlns="http://schemas.openxmlformats.org/package/2006/relationships"><Relationship Id="rId3" Type="http://schemas.openxmlformats.org/officeDocument/2006/relationships/hyperlink" Target="https://www.census.gov/programs-surveys/acs/technical-documentation/user-notes.html" TargetMode="External"/><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66.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67.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68.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69.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7.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70.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71.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72.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73.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74.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75.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76.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77.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78.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79.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8.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80.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81.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82.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83.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84.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85.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86.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87.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88.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89.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_rels/drawing9.xml.rels><?xml version="1.0" encoding="UTF-8" standalone="yes"?>
<Relationships xmlns="http://schemas.openxmlformats.org/package/2006/relationships"><Relationship Id="rId2" Type="http://schemas.openxmlformats.org/officeDocument/2006/relationships/hyperlink" Target="https://www.census.gov/programs-surveys/acs/guidance/comparing-acs-data.html" TargetMode="External"/><Relationship Id="rId1" Type="http://schemas.openxmlformats.org/officeDocument/2006/relationships/hyperlink" Target="https://www.census.gov/programs-surveys/acs/geography-acs/geography-boundaries-by-year.html" TargetMode="External"/></Relationships>
</file>

<file path=xl/drawings/drawing1.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2C08A60-CB78-4668-8084-F93E77C493E2}"/>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A4FD32B6-A236-4D4C-96AD-FCCBE164DF27}"/>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77F375C-EE52-4793-AED4-4BA715C0EADD}"/>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DEEDF508-098C-4908-B3B2-C7CA19AD8887}"/>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8B1FC2C-5B9A-4173-9E62-F9C51B8F6FAA}"/>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615C4FAF-269F-49C6-8332-88AF73D84682}"/>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44402BC-5EE0-4DC7-900E-82A370A0966F}"/>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3F04C844-62CD-4E9C-87CB-85E7A80A261D}"/>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ECDFCDA-B999-4A68-B532-11AB22B10877}"/>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309F157A-1C42-44B4-8E42-5AB3316BACD6}"/>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C015944-D60C-4F51-BF32-C3740E4C4016}"/>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E5F3516B-C883-4739-97C8-51AB9BAB8B62}"/>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D04BC55-FC28-409C-983E-2D1AFB4E1F4B}"/>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F9E4EF21-F8B3-42C2-8AEE-59F20A4E7FA0}"/>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718A040B-2B01-4DBA-A492-970D4CF46C23}"/>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DCBDA0BF-FAD1-4E65-BE89-42A64CFB0E90}"/>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A78EFE4C-7994-4B87-B44F-181ED73FB99B}"/>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71F93441-8B71-474A-9971-68B1A78A8D86}"/>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F4433E4-9F6B-415A-84CF-3D1BA2C86E8C}"/>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BBE6638E-0521-44C3-AA2F-DE949D972292}"/>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6C5BB14-092F-4F28-83D5-5FDFF44DD45B}"/>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2C04560B-AEE5-4E1D-B28B-04F432A016E7}"/>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DDCC3EC-51B9-493D-8B5C-8A878CE5037E}"/>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EA63D87C-E11E-431D-8F76-44B647113AA5}"/>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DCD6FA3-2466-43DF-9368-B2A5618C9688}"/>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357EF9BA-0736-4968-9D2A-35770AD79EFD}"/>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C04A277-E511-46FB-A345-792BA7F74C26}"/>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53A08E88-BE16-41DD-9D1A-88A771400C0F}"/>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44DFC3D-9C76-45A6-8CE6-3DE5F45626C1}"/>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AD76400F-E15B-4D9D-AA7C-38D822568628}"/>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979FB38-4BAC-458E-BBFD-C0B33495A0BD}"/>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14E5A32-4781-4069-B271-89EC48A02202}"/>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A7EF5F24-7002-430C-A79C-868485DE2F48}"/>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FF51A438-53EA-474C-836F-9DE2ADE12770}"/>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AB57EC5-421C-44B9-BD3B-19819D48984B}"/>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C3E8AC68-3C5E-4107-8375-C84AB72422C5}"/>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F8F3E10-A563-42D2-A153-657F9E62B267}"/>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CFAED26F-68DD-4DD8-8CE2-3A112D0A7BFC}"/>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9E811F3-E126-4482-BF52-36CEDCA608EC}"/>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E6FF3001-B593-4A28-A788-0FFBBBF94999}"/>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8DE09F1-8851-4244-ABA1-FE492D376469}"/>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76F0A81B-0CC2-4509-8948-7DE17449E52C}"/>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58C4516-B069-47E6-A7B7-56029A284195}"/>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5B9BBB39-78B2-4EEF-B4AC-E3B24E886D42}"/>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204D87D-C495-4CCA-A248-94F25D974C3D}"/>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95ED7C49-B878-4594-8BB5-CC79F308044F}"/>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A38F9EC-4E15-4343-A3DC-0FA49E13485D}"/>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FF20E45B-8689-49FA-9D5B-E52C5494DCBB}"/>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1A4F913-D798-45F9-80E7-0430A1CFD797}"/>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33B1B57C-D81D-4116-BB75-385F8B288548}"/>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AEF8338-0E3C-4C6A-A769-0D770FBD97AF}"/>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CFBF2D1-D386-4DC1-9036-48E5FD2D9394}"/>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32FE188-B1DF-4010-AD66-6DD569932152}"/>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5702E493-86A4-46AD-9A8E-77B072EC060C}"/>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ECFF28B-5C37-4E53-B2A4-AA41BEFF8C14}"/>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8662EB81-F14D-4D62-8A28-DF0AFCCC94F7}"/>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D28628C-5CE4-4CE1-93D3-56CDB56DFE7C}"/>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B574BB18-4552-41D8-B4D4-E646A2180335}"/>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89B5EC4-3F72-4602-9517-2BBD2D2D17BE}"/>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5622C903-5F47-4D82-9F2C-A62F8275F346}"/>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2188099-4704-4C78-8A5A-64AFDD554466}"/>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9AFFC64A-B616-4079-94D2-376EF29CF381}"/>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1577F31-5BFC-4F35-B559-D23C8146D375}"/>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24F85381-E1AA-43F9-B90D-EC904271DFAC}"/>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3A78B76-34DA-49BA-BA0F-F19BC674125E}"/>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38E85388-2298-4322-9CB3-76BE3E7FD0DB}"/>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5D87DCA-C111-4157-968F-FDEEB02E9528}"/>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8341CA7F-5631-45A1-AA8E-1719CC00F3F9}"/>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A6A916E7-3FDF-460C-BD1C-2EA6E839C9C5}"/>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CF614027-B0E5-493B-96A9-AE1DB97A93F9}"/>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ADB63FC2-C093-426C-AA48-3366DF1679DD}"/>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354FD49B-7F67-4185-9442-BB61DC8A89C1}"/>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FFCCFD5-2DB2-4838-AD52-EA610CC88017}"/>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9D0C7FA9-200C-4125-9FA3-0ACCF35175E7}"/>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1B11862-7B40-4996-B818-021F682E7975}"/>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19B0E50F-FC1F-4FFA-A192-AABA1EC191A9}"/>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AF848537-4DC8-4B28-BE59-CAB174498D8C}"/>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25045DF9-9259-4844-B01E-9F0819EEA6D2}"/>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C3042C4-2D3B-4C8A-BABA-ABDD79A00059}"/>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B9A9A853-B4B0-49FC-AC4B-B916B49F22FD}"/>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F759151-3D8B-4E68-B56E-C380F3CCC176}"/>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D6E3FBC1-D9EE-472F-86DE-6E5E8E6C33B9}"/>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6AB068C-E3CF-4E56-9F36-CEBE8C424CB5}"/>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A9FB573E-5982-40FF-88A5-4775E042C3CF}"/>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458DC4C-F418-4B49-AF0D-5FB1FD50F4F1}"/>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41D1B65E-65CA-4179-880E-30CCC2D505CD}"/>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90192BE-A857-4127-AE96-1F14C92F3DBA}"/>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2ABB9E90-F3B4-4651-A01D-A50960AA31BC}"/>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C1A865C-3683-4B0A-80E1-8B97406F861B}"/>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78CBB438-BE0C-4D50-9689-CBF0195A9059}"/>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4628E8E-BDC4-4888-A97A-BAF6DA1AACDE}"/>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70CA3C15-7BB9-442D-A92D-D55E3DA9B353}"/>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5123696-A52E-43CE-A6CC-D2C7CC31FF81}"/>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E0AF1D10-81C3-441F-B4B2-5F5E78AE9F4F}"/>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A618A2-C676-4484-9BD5-65F5A6B9C493}"/>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BD4B0720-0075-49BB-82ED-18007BE4F18A}"/>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18EF78D-5955-4DA4-B65F-5F30EDAD4402}"/>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A23F3405-1EF9-4C05-B07E-FAA5ABB5535C}"/>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5D117EE-2B11-467F-9762-5BE22CBB6C0F}"/>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FD8312E6-EC2A-4163-9FF5-530013E0B8C1}"/>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0BE82DC-44EF-4764-A6C2-8E496D080C53}"/>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4DAF485D-F1CC-4085-A347-66110DCE9CD9}"/>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F4796FC-5949-42E2-B4B7-32B4BEF52AC7}"/>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83CA719D-5593-4968-BBB3-B53986C885E5}"/>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81F5171-CAC4-4E1D-A002-7A103D8811C8}"/>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D76E9009-3736-4F28-85E0-555D646DFBF0}"/>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19F35A9-52BD-4ED0-916F-457DFD1B4B10}"/>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8C9A74DD-6C9C-4B35-BC90-18A702B9FC05}"/>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E4B7486-5349-4685-9DCB-9DD9DE6E939F}"/>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15FD18F4-3444-44B4-8796-D5224DB2E681}"/>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61041C9-BE77-4AD4-9F5D-C268082118D1}"/>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E950D77C-47DC-4E98-8A2B-831316F9146E}"/>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7A2398D-1CB2-4DFA-AF6E-7DDF1648D4B0}"/>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7D17CBAD-7DDE-4692-B95E-77F0A52D5206}"/>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03A7A1D-8CAF-46A3-AAE7-C2E703D9B4CD}"/>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2887BFA0-E622-47BA-9506-890464E40236}"/>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A24F02B-25E0-4DDC-8D72-606F9DC5D534}"/>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CAEF77AA-1238-44F0-9A1A-47464E51A87A}"/>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2B00847-754D-4E04-AFED-449C79C36547}"/>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EECCAE2D-606F-40AC-80FB-5C82F5246E33}"/>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9663D55-008C-42BB-9279-261BB77C27F6}"/>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839B4822-3576-458B-B6F3-E80D7559279E}"/>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48CD3BE-A212-4558-864B-45565F647B2C}"/>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74FC9A7-7677-4B5A-B357-2DF5D53692B3}"/>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361950</xdr:colOff>
      <xdr:row>72</xdr:row>
      <xdr:rowOff>44450</xdr:rowOff>
    </xdr:from>
    <xdr:to>
      <xdr:col>16</xdr:col>
      <xdr:colOff>368300</xdr:colOff>
      <xdr:row>72</xdr:row>
      <xdr:rowOff>165100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C08F2BEE-F4B1-4400-BD07-DC73B4E2D9F1}"/>
            </a:ext>
          </a:extLst>
        </xdr:cNvPr>
        <xdr:cNvSpPr/>
      </xdr:nvSpPr>
      <xdr:spPr>
        <a:xfrm>
          <a:off x="9505950" y="13303250"/>
          <a:ext cx="615950" cy="1206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u="sng">
            <a:solidFill>
              <a:schemeClr val="accent1"/>
            </a:solidFill>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49F98BD-AFEE-420A-BD1B-6C1591038D1D}"/>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4E43686C-A038-4AB2-BCA4-2975BDC7E0F2}"/>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00EBCDC-5D48-4807-AC1C-8B3981D0076B}"/>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D2D712BD-0FDF-402C-97FB-C12EF717E5E4}"/>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CD78DCA-F0B5-45EE-AF89-4009FF658469}"/>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AF475184-6807-4386-BB3F-383B5F1D8340}"/>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BB4A428-40E7-42B3-A8EA-E6D3E7E457F7}"/>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85EB026-87EE-49D6-90CC-F3DA9D34C72E}"/>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BC2105E-F8EC-49E5-8825-FF1A64BE98AC}"/>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4AC7AA65-0B05-4122-A922-125E28AB7F1A}"/>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EA6B1BD-52A1-4F3C-8C54-474F3FA2FD1B}"/>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972A825E-5E16-4CC8-8219-E203732F741B}"/>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AF136DA3-1B3F-473E-96BB-CE2194FF87EA}"/>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A4CFA7F4-B330-4E5B-AF3B-CACA5D98CD29}"/>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7E2D766-2843-4457-B964-37C3A3364F75}"/>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B6E749CA-6A32-4B54-93A3-7E2955EAFA36}"/>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99BEE78-CF68-43DC-B45D-E76F6492A686}"/>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44C80A37-CEB8-41B6-B638-7B7AD715E6BF}"/>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0296BCB-2BD3-4390-A873-F8A01F73A697}"/>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18FDCBC3-1505-402E-A4C1-8F8421433DEE}"/>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03C4517-EF86-47CC-9F6A-D2FF1813C043}"/>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BD24AC9B-F356-48D1-BD91-8ACE617817AB}"/>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0417EDA-D66C-4D47-8F3B-88B47676AC6D}"/>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C068E5F0-25C2-458A-A84C-27508032181C}"/>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D75435B-4F61-4946-9641-7FC9E5EE02C6}"/>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A67E8E2B-4EB2-4810-B459-35DA30AF4FC9}"/>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74F9811-C955-4E81-9C6B-415E6C7DA672}"/>
            </a:ext>
          </a:extLst>
        </xdr:cNvPr>
        <xdr:cNvSpPr/>
      </xdr:nvSpPr>
      <xdr:spPr>
        <a:xfrm>
          <a:off x="8413750" y="1428750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83A05D7E-F6D0-4DEC-8AA9-46E710110A14}"/>
            </a:ext>
          </a:extLst>
        </xdr:cNvPr>
        <xdr:cNvSpPr/>
      </xdr:nvSpPr>
      <xdr:spPr>
        <a:xfrm>
          <a:off x="1028700" y="14681200"/>
          <a:ext cx="118110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1CE02B9-4AB8-4CFD-9114-B82730DC6C04}"/>
            </a:ext>
          </a:extLst>
        </xdr:cNvPr>
        <xdr:cNvSpPr/>
      </xdr:nvSpPr>
      <xdr:spPr>
        <a:xfrm>
          <a:off x="8413750" y="1428750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A6DFCC1A-452B-4476-949F-CEB9793BB0AB}"/>
            </a:ext>
          </a:extLst>
        </xdr:cNvPr>
        <xdr:cNvSpPr/>
      </xdr:nvSpPr>
      <xdr:spPr>
        <a:xfrm>
          <a:off x="1028700" y="14681200"/>
          <a:ext cx="118110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DEBF456-4CDE-46F3-BBD0-8463C778371C}"/>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5B9A4CAE-3E8E-4E23-93EE-DE4CE89F670E}"/>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2F6EF1D-95B3-4187-B4BB-77EB6C3C0878}"/>
            </a:ext>
          </a:extLst>
        </xdr:cNvPr>
        <xdr:cNvSpPr/>
      </xdr:nvSpPr>
      <xdr:spPr>
        <a:xfrm>
          <a:off x="8413750" y="1428750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B8681A43-5024-41F8-B3BB-A75D9F93522C}"/>
            </a:ext>
          </a:extLst>
        </xdr:cNvPr>
        <xdr:cNvSpPr/>
      </xdr:nvSpPr>
      <xdr:spPr>
        <a:xfrm>
          <a:off x="1028700" y="14681200"/>
          <a:ext cx="118110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970BD77-889E-4EEE-900B-C6CB76D8F655}"/>
            </a:ext>
          </a:extLst>
        </xdr:cNvPr>
        <xdr:cNvSpPr/>
      </xdr:nvSpPr>
      <xdr:spPr>
        <a:xfrm>
          <a:off x="8413750" y="1428750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7E9827C7-DAE9-4810-875F-D7EE5E5C45DB}"/>
            </a:ext>
          </a:extLst>
        </xdr:cNvPr>
        <xdr:cNvSpPr/>
      </xdr:nvSpPr>
      <xdr:spPr>
        <a:xfrm>
          <a:off x="1028700" y="14681200"/>
          <a:ext cx="118110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7ACE51A-8AC2-40E0-B4A5-B3C18A91955B}"/>
            </a:ext>
          </a:extLst>
        </xdr:cNvPr>
        <xdr:cNvSpPr/>
      </xdr:nvSpPr>
      <xdr:spPr>
        <a:xfrm>
          <a:off x="8413750" y="1428750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DA6C7305-ADEC-45B8-8C6F-03E7C00C2F88}"/>
            </a:ext>
          </a:extLst>
        </xdr:cNvPr>
        <xdr:cNvSpPr/>
      </xdr:nvSpPr>
      <xdr:spPr>
        <a:xfrm>
          <a:off x="1028700" y="14681200"/>
          <a:ext cx="118110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A4EA0C0-5503-4907-8713-A10E016D62A0}"/>
            </a:ext>
          </a:extLst>
        </xdr:cNvPr>
        <xdr:cNvSpPr/>
      </xdr:nvSpPr>
      <xdr:spPr>
        <a:xfrm>
          <a:off x="8413750" y="1428750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2D2E282A-BC1F-49BD-BBCF-9AE531BA7A77}"/>
            </a:ext>
          </a:extLst>
        </xdr:cNvPr>
        <xdr:cNvSpPr/>
      </xdr:nvSpPr>
      <xdr:spPr>
        <a:xfrm>
          <a:off x="1028700" y="14681200"/>
          <a:ext cx="118110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1267343-F43B-4E8B-A02E-22835D9FA953}"/>
            </a:ext>
          </a:extLst>
        </xdr:cNvPr>
        <xdr:cNvSpPr/>
      </xdr:nvSpPr>
      <xdr:spPr>
        <a:xfrm>
          <a:off x="8413750" y="1428750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8CF08FB9-0160-452F-81A0-EADB2AB15140}"/>
            </a:ext>
          </a:extLst>
        </xdr:cNvPr>
        <xdr:cNvSpPr/>
      </xdr:nvSpPr>
      <xdr:spPr>
        <a:xfrm>
          <a:off x="1028700" y="14681200"/>
          <a:ext cx="118110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449A420-231F-44B1-AD56-741FAB22B510}"/>
            </a:ext>
          </a:extLst>
        </xdr:cNvPr>
        <xdr:cNvSpPr/>
      </xdr:nvSpPr>
      <xdr:spPr>
        <a:xfrm>
          <a:off x="8413750" y="1428750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B4DCCAC-AEC1-4161-BF0C-EC4D466DA0BC}"/>
            </a:ext>
          </a:extLst>
        </xdr:cNvPr>
        <xdr:cNvSpPr/>
      </xdr:nvSpPr>
      <xdr:spPr>
        <a:xfrm>
          <a:off x="1028700" y="14681200"/>
          <a:ext cx="118110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FBD7CF6-CCD8-471E-AFEF-95011AD8C2FC}"/>
            </a:ext>
          </a:extLst>
        </xdr:cNvPr>
        <xdr:cNvSpPr/>
      </xdr:nvSpPr>
      <xdr:spPr>
        <a:xfrm>
          <a:off x="8413750" y="1428750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E016E78B-A841-465E-9949-6570B0C8CEE7}"/>
            </a:ext>
          </a:extLst>
        </xdr:cNvPr>
        <xdr:cNvSpPr/>
      </xdr:nvSpPr>
      <xdr:spPr>
        <a:xfrm>
          <a:off x="1028700" y="14681200"/>
          <a:ext cx="118110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06DBF50-51AD-490C-899A-70D529D708B4}"/>
            </a:ext>
          </a:extLst>
        </xdr:cNvPr>
        <xdr:cNvSpPr/>
      </xdr:nvSpPr>
      <xdr:spPr>
        <a:xfrm>
          <a:off x="8413750" y="1428750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6FF95ADA-137A-4C1B-B7BC-F3A0AC0D561B}"/>
            </a:ext>
          </a:extLst>
        </xdr:cNvPr>
        <xdr:cNvSpPr/>
      </xdr:nvSpPr>
      <xdr:spPr>
        <a:xfrm>
          <a:off x="1028700" y="14681200"/>
          <a:ext cx="118110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D529814-2BEA-4D0B-BDF1-78F5FC7371D3}"/>
            </a:ext>
          </a:extLst>
        </xdr:cNvPr>
        <xdr:cNvSpPr/>
      </xdr:nvSpPr>
      <xdr:spPr>
        <a:xfrm>
          <a:off x="8413750" y="1428750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CAFEE57B-E499-412B-8700-ED7DBC681171}"/>
            </a:ext>
          </a:extLst>
        </xdr:cNvPr>
        <xdr:cNvSpPr/>
      </xdr:nvSpPr>
      <xdr:spPr>
        <a:xfrm>
          <a:off x="1028700" y="14681200"/>
          <a:ext cx="118110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70AF2210-3543-4C6A-ABDE-5591F77456DF}"/>
            </a:ext>
          </a:extLst>
        </xdr:cNvPr>
        <xdr:cNvSpPr/>
      </xdr:nvSpPr>
      <xdr:spPr>
        <a:xfrm>
          <a:off x="8413750" y="1428750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EBE6EE1-86B6-4E42-8C79-7593A2134F8F}"/>
            </a:ext>
          </a:extLst>
        </xdr:cNvPr>
        <xdr:cNvSpPr/>
      </xdr:nvSpPr>
      <xdr:spPr>
        <a:xfrm>
          <a:off x="1028700" y="14681200"/>
          <a:ext cx="118110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25400</xdr:colOff>
      <xdr:row>70</xdr:row>
      <xdr:rowOff>228600</xdr:rowOff>
    </xdr:from>
    <xdr:to>
      <xdr:col>20</xdr:col>
      <xdr:colOff>6350</xdr:colOff>
      <xdr:row>70</xdr:row>
      <xdr:rowOff>361950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773D4DCD-BBE6-4A68-88D5-827A687E5222}"/>
            </a:ext>
          </a:extLst>
        </xdr:cNvPr>
        <xdr:cNvSpPr/>
      </xdr:nvSpPr>
      <xdr:spPr>
        <a:xfrm>
          <a:off x="10388600" y="13074650"/>
          <a:ext cx="180975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1028700</xdr:colOff>
      <xdr:row>71</xdr:row>
      <xdr:rowOff>393700</xdr:rowOff>
    </xdr:from>
    <xdr:to>
      <xdr:col>1</xdr:col>
      <xdr:colOff>641350</xdr:colOff>
      <xdr:row>71</xdr:row>
      <xdr:rowOff>546100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DE97879E-C8C4-4258-9BCD-44F9D2856F72}"/>
            </a:ext>
          </a:extLst>
        </xdr:cNvPr>
        <xdr:cNvSpPr/>
      </xdr:nvSpPr>
      <xdr:spPr>
        <a:xfrm>
          <a:off x="609600" y="13258800"/>
          <a:ext cx="609600" cy="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8.xml"/><Relationship Id="rId5" Type="http://schemas.openxmlformats.org/officeDocument/2006/relationships/printerSettings" Target="../printerSettings/printerSettings10.bin"/><Relationship Id="rId4" Type="http://schemas.openxmlformats.org/officeDocument/2006/relationships/hyperlink" Target="https://www.census.gov/programs-surveys/acs/technical-documentation/code-lists.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9.xml"/><Relationship Id="rId5" Type="http://schemas.openxmlformats.org/officeDocument/2006/relationships/printerSettings" Target="../printerSettings/printerSettings11.bin"/><Relationship Id="rId4" Type="http://schemas.openxmlformats.org/officeDocument/2006/relationships/hyperlink" Target="https://www.census.gov/programs-surveys/acs/technical-documentation/code-lists.html"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10.xml"/><Relationship Id="rId5" Type="http://schemas.openxmlformats.org/officeDocument/2006/relationships/printerSettings" Target="../printerSettings/printerSettings12.bin"/><Relationship Id="rId4" Type="http://schemas.openxmlformats.org/officeDocument/2006/relationships/hyperlink" Target="https://www.census.gov/programs-surveys/acs/technical-documentation/code-lists.html"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11.xml"/><Relationship Id="rId5" Type="http://schemas.openxmlformats.org/officeDocument/2006/relationships/printerSettings" Target="../printerSettings/printerSettings13.bin"/><Relationship Id="rId4" Type="http://schemas.openxmlformats.org/officeDocument/2006/relationships/hyperlink" Target="https://www.census.gov/programs-surveys/acs/technical-documentation/code-lists.html"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12.xml"/><Relationship Id="rId5" Type="http://schemas.openxmlformats.org/officeDocument/2006/relationships/printerSettings" Target="../printerSettings/printerSettings14.bin"/><Relationship Id="rId4" Type="http://schemas.openxmlformats.org/officeDocument/2006/relationships/hyperlink" Target="https://www.census.gov/programs-surveys/acs/technical-documentation/code-lists.html"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13.xml"/><Relationship Id="rId5" Type="http://schemas.openxmlformats.org/officeDocument/2006/relationships/printerSettings" Target="../printerSettings/printerSettings15.bin"/><Relationship Id="rId4" Type="http://schemas.openxmlformats.org/officeDocument/2006/relationships/hyperlink" Target="https://www.census.gov/programs-surveys/acs/technical-documentation/code-lists.html"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14.xml"/><Relationship Id="rId5" Type="http://schemas.openxmlformats.org/officeDocument/2006/relationships/printerSettings" Target="../printerSettings/printerSettings16.bin"/><Relationship Id="rId4" Type="http://schemas.openxmlformats.org/officeDocument/2006/relationships/hyperlink" Target="https://www.census.gov/programs-surveys/acs/technical-documentation/code-lists.html"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15.xml"/><Relationship Id="rId5" Type="http://schemas.openxmlformats.org/officeDocument/2006/relationships/printerSettings" Target="../printerSettings/printerSettings17.bin"/><Relationship Id="rId4" Type="http://schemas.openxmlformats.org/officeDocument/2006/relationships/hyperlink" Target="https://www.census.gov/programs-surveys/acs/technical-documentation/code-lists.html"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16.xml"/><Relationship Id="rId5" Type="http://schemas.openxmlformats.org/officeDocument/2006/relationships/printerSettings" Target="../printerSettings/printerSettings18.bin"/><Relationship Id="rId4" Type="http://schemas.openxmlformats.org/officeDocument/2006/relationships/hyperlink" Target="https://www.census.gov/programs-surveys/acs/technical-documentation/code-lists.html"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17.xml"/><Relationship Id="rId5" Type="http://schemas.openxmlformats.org/officeDocument/2006/relationships/printerSettings" Target="../printerSettings/printerSettings19.bin"/><Relationship Id="rId4" Type="http://schemas.openxmlformats.org/officeDocument/2006/relationships/hyperlink" Target="https://www.census.gov/programs-surveys/acs/technical-documentation/code-lists.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census.gov/data/what-is-data-census-gov.html" TargetMode="External"/><Relationship Id="rId2" Type="http://schemas.openxmlformats.org/officeDocument/2006/relationships/hyperlink" Target="https://www.census.gov/acs/www/data/data-tables-and-tools/ranking-tables/" TargetMode="External"/><Relationship Id="rId1" Type="http://schemas.openxmlformats.org/officeDocument/2006/relationships/hyperlink" Target="https://data.census.gov/" TargetMode="External"/><Relationship Id="rId6" Type="http://schemas.openxmlformats.org/officeDocument/2006/relationships/printerSettings" Target="../printerSettings/printerSettings2.bin"/><Relationship Id="rId5" Type="http://schemas.openxmlformats.org/officeDocument/2006/relationships/hyperlink" Target="https://www.census.gov/data/what-is-data-census-gov/guidance-for-data-users/webinars.html" TargetMode="External"/><Relationship Id="rId4" Type="http://schemas.openxmlformats.org/officeDocument/2006/relationships/hyperlink" Target="https://www.census.gov/data/what-is-data-census-gov/guidance-for-data-users/video-tutorials.html"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18.xml"/><Relationship Id="rId5" Type="http://schemas.openxmlformats.org/officeDocument/2006/relationships/printerSettings" Target="../printerSettings/printerSettings20.bin"/><Relationship Id="rId4" Type="http://schemas.openxmlformats.org/officeDocument/2006/relationships/hyperlink" Target="https://www.census.gov/programs-surveys/acs/technical-documentation/code-lists.html"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19.xml"/><Relationship Id="rId5" Type="http://schemas.openxmlformats.org/officeDocument/2006/relationships/printerSettings" Target="../printerSettings/printerSettings21.bin"/><Relationship Id="rId4" Type="http://schemas.openxmlformats.org/officeDocument/2006/relationships/hyperlink" Target="https://www.census.gov/programs-surveys/acs/technical-documentation/code-lists.html"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20.xml"/><Relationship Id="rId5" Type="http://schemas.openxmlformats.org/officeDocument/2006/relationships/printerSettings" Target="../printerSettings/printerSettings22.bin"/><Relationship Id="rId4" Type="http://schemas.openxmlformats.org/officeDocument/2006/relationships/hyperlink" Target="https://www.census.gov/programs-surveys/acs/technical-documentation/code-lists.html"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21.xml"/><Relationship Id="rId5" Type="http://schemas.openxmlformats.org/officeDocument/2006/relationships/printerSettings" Target="../printerSettings/printerSettings23.bin"/><Relationship Id="rId4" Type="http://schemas.openxmlformats.org/officeDocument/2006/relationships/hyperlink" Target="https://www.census.gov/programs-surveys/acs/technical-documentation/code-lists.html"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22.xml"/><Relationship Id="rId5" Type="http://schemas.openxmlformats.org/officeDocument/2006/relationships/printerSettings" Target="../printerSettings/printerSettings24.bin"/><Relationship Id="rId4" Type="http://schemas.openxmlformats.org/officeDocument/2006/relationships/hyperlink" Target="https://www.census.gov/programs-surveys/acs/technical-documentation/code-lists.html"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23.xml"/><Relationship Id="rId5" Type="http://schemas.openxmlformats.org/officeDocument/2006/relationships/printerSettings" Target="../printerSettings/printerSettings25.bin"/><Relationship Id="rId4" Type="http://schemas.openxmlformats.org/officeDocument/2006/relationships/hyperlink" Target="https://www.census.gov/programs-surveys/acs/technical-documentation/code-lists.html"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24.xml"/><Relationship Id="rId5" Type="http://schemas.openxmlformats.org/officeDocument/2006/relationships/printerSettings" Target="../printerSettings/printerSettings26.bin"/><Relationship Id="rId4" Type="http://schemas.openxmlformats.org/officeDocument/2006/relationships/hyperlink" Target="https://www.census.gov/programs-surveys/acs/technical-documentation/code-lists.html"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25.xml"/><Relationship Id="rId5" Type="http://schemas.openxmlformats.org/officeDocument/2006/relationships/printerSettings" Target="../printerSettings/printerSettings27.bin"/><Relationship Id="rId4" Type="http://schemas.openxmlformats.org/officeDocument/2006/relationships/hyperlink" Target="https://www.census.gov/programs-surveys/acs/technical-documentation/code-lists.html"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26.xml"/><Relationship Id="rId5" Type="http://schemas.openxmlformats.org/officeDocument/2006/relationships/printerSettings" Target="../printerSettings/printerSettings28.bin"/><Relationship Id="rId4" Type="http://schemas.openxmlformats.org/officeDocument/2006/relationships/hyperlink" Target="https://www.census.gov/programs-surveys/acs/technical-documentation/code-lists.html"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27.xml"/><Relationship Id="rId5" Type="http://schemas.openxmlformats.org/officeDocument/2006/relationships/printerSettings" Target="../printerSettings/printerSettings29.bin"/><Relationship Id="rId4" Type="http://schemas.openxmlformats.org/officeDocument/2006/relationships/hyperlink" Target="https://www.census.gov/programs-surveys/acs/technical-documentation/code-lists.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www.census.gov/programs-surveys/acs/technical-documentation/code-lists.html" TargetMode="External"/></Relationships>
</file>

<file path=xl/worksheets/_rels/sheet3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28.xml"/><Relationship Id="rId5" Type="http://schemas.openxmlformats.org/officeDocument/2006/relationships/printerSettings" Target="../printerSettings/printerSettings30.bin"/><Relationship Id="rId4" Type="http://schemas.openxmlformats.org/officeDocument/2006/relationships/hyperlink" Target="https://www.census.gov/programs-surveys/acs/technical-documentation/code-lists.html"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29.xml"/><Relationship Id="rId5" Type="http://schemas.openxmlformats.org/officeDocument/2006/relationships/printerSettings" Target="../printerSettings/printerSettings31.bin"/><Relationship Id="rId4" Type="http://schemas.openxmlformats.org/officeDocument/2006/relationships/hyperlink" Target="https://www.census.gov/programs-surveys/acs/technical-documentation/code-lists.html"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30.xml"/><Relationship Id="rId5" Type="http://schemas.openxmlformats.org/officeDocument/2006/relationships/printerSettings" Target="../printerSettings/printerSettings32.bin"/><Relationship Id="rId4" Type="http://schemas.openxmlformats.org/officeDocument/2006/relationships/hyperlink" Target="https://www.census.gov/programs-surveys/acs/technical-documentation/code-lists.html" TargetMode="External"/></Relationships>
</file>

<file path=xl/worksheets/_rels/sheet3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31.xml"/><Relationship Id="rId5" Type="http://schemas.openxmlformats.org/officeDocument/2006/relationships/printerSettings" Target="../printerSettings/printerSettings33.bin"/><Relationship Id="rId4" Type="http://schemas.openxmlformats.org/officeDocument/2006/relationships/hyperlink" Target="https://www.census.gov/programs-surveys/acs/technical-documentation/code-lists.html" TargetMode="External"/></Relationships>
</file>

<file path=xl/worksheets/_rels/sheet3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32.xml"/><Relationship Id="rId5" Type="http://schemas.openxmlformats.org/officeDocument/2006/relationships/printerSettings" Target="../printerSettings/printerSettings34.bin"/><Relationship Id="rId4" Type="http://schemas.openxmlformats.org/officeDocument/2006/relationships/hyperlink" Target="https://www.census.gov/programs-surveys/acs/technical-documentation/code-lists.html" TargetMode="External"/></Relationships>
</file>

<file path=xl/worksheets/_rels/sheet3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33.xml"/><Relationship Id="rId5" Type="http://schemas.openxmlformats.org/officeDocument/2006/relationships/printerSettings" Target="../printerSettings/printerSettings35.bin"/><Relationship Id="rId4" Type="http://schemas.openxmlformats.org/officeDocument/2006/relationships/hyperlink" Target="https://www.census.gov/programs-surveys/acs/technical-documentation/code-lists.html" TargetMode="External"/></Relationships>
</file>

<file path=xl/worksheets/_rels/sheet3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34.xml"/><Relationship Id="rId5" Type="http://schemas.openxmlformats.org/officeDocument/2006/relationships/printerSettings" Target="../printerSettings/printerSettings36.bin"/><Relationship Id="rId4" Type="http://schemas.openxmlformats.org/officeDocument/2006/relationships/hyperlink" Target="https://www.census.gov/programs-surveys/acs/technical-documentation/code-lists.html" TargetMode="External"/></Relationships>
</file>

<file path=xl/worksheets/_rels/sheet3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35.xml"/><Relationship Id="rId5" Type="http://schemas.openxmlformats.org/officeDocument/2006/relationships/printerSettings" Target="../printerSettings/printerSettings37.bin"/><Relationship Id="rId4" Type="http://schemas.openxmlformats.org/officeDocument/2006/relationships/hyperlink" Target="https://www.census.gov/programs-surveys/acs/technical-documentation/code-lists.html" TargetMode="External"/></Relationships>
</file>

<file path=xl/worksheets/_rels/sheet3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36.xml"/><Relationship Id="rId5" Type="http://schemas.openxmlformats.org/officeDocument/2006/relationships/printerSettings" Target="../printerSettings/printerSettings38.bin"/><Relationship Id="rId4" Type="http://schemas.openxmlformats.org/officeDocument/2006/relationships/hyperlink" Target="https://www.census.gov/programs-surveys/acs/technical-documentation/code-lists.html" TargetMode="External"/></Relationships>
</file>

<file path=xl/worksheets/_rels/sheet3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37.xml"/><Relationship Id="rId5" Type="http://schemas.openxmlformats.org/officeDocument/2006/relationships/printerSettings" Target="../printerSettings/printerSettings39.bin"/><Relationship Id="rId4" Type="http://schemas.openxmlformats.org/officeDocument/2006/relationships/hyperlink" Target="https://www.census.gov/programs-surveys/acs/technical-documentation/code-lists.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2.xml"/><Relationship Id="rId5" Type="http://schemas.openxmlformats.org/officeDocument/2006/relationships/printerSettings" Target="../printerSettings/printerSettings4.bin"/><Relationship Id="rId4" Type="http://schemas.openxmlformats.org/officeDocument/2006/relationships/hyperlink" Target="https://www.census.gov/programs-surveys/acs/technical-documentation/code-lists.html" TargetMode="External"/></Relationships>
</file>

<file path=xl/worksheets/_rels/sheet4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38.xml"/><Relationship Id="rId5" Type="http://schemas.openxmlformats.org/officeDocument/2006/relationships/printerSettings" Target="../printerSettings/printerSettings40.bin"/><Relationship Id="rId4" Type="http://schemas.openxmlformats.org/officeDocument/2006/relationships/hyperlink" Target="https://www.census.gov/programs-surveys/acs/technical-documentation/code-lists.html"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39.xml"/><Relationship Id="rId5" Type="http://schemas.openxmlformats.org/officeDocument/2006/relationships/printerSettings" Target="../printerSettings/printerSettings41.bin"/><Relationship Id="rId4" Type="http://schemas.openxmlformats.org/officeDocument/2006/relationships/hyperlink" Target="https://www.census.gov/programs-surveys/acs/technical-documentation/code-lists.html" TargetMode="External"/></Relationships>
</file>

<file path=xl/worksheets/_rels/sheet4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40.xml"/><Relationship Id="rId5" Type="http://schemas.openxmlformats.org/officeDocument/2006/relationships/printerSettings" Target="../printerSettings/printerSettings42.bin"/><Relationship Id="rId4" Type="http://schemas.openxmlformats.org/officeDocument/2006/relationships/hyperlink" Target="https://www.census.gov/programs-surveys/acs/technical-documentation/code-lists.html"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41.xml"/><Relationship Id="rId5" Type="http://schemas.openxmlformats.org/officeDocument/2006/relationships/printerSettings" Target="../printerSettings/printerSettings43.bin"/><Relationship Id="rId4" Type="http://schemas.openxmlformats.org/officeDocument/2006/relationships/hyperlink" Target="https://www.census.gov/programs-surveys/acs/technical-documentation/code-lists.html" TargetMode="External"/></Relationships>
</file>

<file path=xl/worksheets/_rels/sheet4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42.xml"/><Relationship Id="rId5" Type="http://schemas.openxmlformats.org/officeDocument/2006/relationships/printerSettings" Target="../printerSettings/printerSettings44.bin"/><Relationship Id="rId4" Type="http://schemas.openxmlformats.org/officeDocument/2006/relationships/hyperlink" Target="https://www.census.gov/programs-surveys/acs/technical-documentation/code-lists.html" TargetMode="External"/></Relationships>
</file>

<file path=xl/worksheets/_rels/sheet4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43.xml"/><Relationship Id="rId5" Type="http://schemas.openxmlformats.org/officeDocument/2006/relationships/printerSettings" Target="../printerSettings/printerSettings45.bin"/><Relationship Id="rId4" Type="http://schemas.openxmlformats.org/officeDocument/2006/relationships/hyperlink" Target="https://www.census.gov/programs-surveys/acs/technical-documentation/code-lists.html" TargetMode="External"/></Relationships>
</file>

<file path=xl/worksheets/_rels/sheet4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44.xml"/><Relationship Id="rId5" Type="http://schemas.openxmlformats.org/officeDocument/2006/relationships/printerSettings" Target="../printerSettings/printerSettings46.bin"/><Relationship Id="rId4" Type="http://schemas.openxmlformats.org/officeDocument/2006/relationships/hyperlink" Target="https://www.census.gov/programs-surveys/acs/technical-documentation/code-lists.html" TargetMode="External"/></Relationships>
</file>

<file path=xl/worksheets/_rels/sheet4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45.xml"/><Relationship Id="rId5" Type="http://schemas.openxmlformats.org/officeDocument/2006/relationships/printerSettings" Target="../printerSettings/printerSettings47.bin"/><Relationship Id="rId4" Type="http://schemas.openxmlformats.org/officeDocument/2006/relationships/hyperlink" Target="https://www.census.gov/programs-surveys/acs/technical-documentation/code-lists.html" TargetMode="External"/></Relationships>
</file>

<file path=xl/worksheets/_rels/sheet4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46.xml"/><Relationship Id="rId5" Type="http://schemas.openxmlformats.org/officeDocument/2006/relationships/printerSettings" Target="../printerSettings/printerSettings48.bin"/><Relationship Id="rId4" Type="http://schemas.openxmlformats.org/officeDocument/2006/relationships/hyperlink" Target="https://www.census.gov/programs-surveys/acs/technical-documentation/code-lists.html" TargetMode="External"/></Relationships>
</file>

<file path=xl/worksheets/_rels/sheet4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47.xml"/><Relationship Id="rId5" Type="http://schemas.openxmlformats.org/officeDocument/2006/relationships/printerSettings" Target="../printerSettings/printerSettings49.bin"/><Relationship Id="rId4" Type="http://schemas.openxmlformats.org/officeDocument/2006/relationships/hyperlink" Target="https://www.census.gov/programs-surveys/acs/technical-documentation/code-lists.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3.xml"/><Relationship Id="rId5" Type="http://schemas.openxmlformats.org/officeDocument/2006/relationships/printerSettings" Target="../printerSettings/printerSettings5.bin"/><Relationship Id="rId4" Type="http://schemas.openxmlformats.org/officeDocument/2006/relationships/hyperlink" Target="https://www.census.gov/programs-surveys/acs/technical-documentation/code-lists.html" TargetMode="External"/></Relationships>
</file>

<file path=xl/worksheets/_rels/sheet5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48.xml"/><Relationship Id="rId5" Type="http://schemas.openxmlformats.org/officeDocument/2006/relationships/printerSettings" Target="../printerSettings/printerSettings50.bin"/><Relationship Id="rId4" Type="http://schemas.openxmlformats.org/officeDocument/2006/relationships/hyperlink" Target="https://www.census.gov/programs-surveys/acs/technical-documentation/code-lists.html" TargetMode="External"/></Relationships>
</file>

<file path=xl/worksheets/_rels/sheet5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49.xml"/><Relationship Id="rId5" Type="http://schemas.openxmlformats.org/officeDocument/2006/relationships/printerSettings" Target="../printerSettings/printerSettings51.bin"/><Relationship Id="rId4" Type="http://schemas.openxmlformats.org/officeDocument/2006/relationships/hyperlink" Target="https://www.census.gov/programs-surveys/acs/technical-documentation/code-lists.html"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50.xml"/><Relationship Id="rId5" Type="http://schemas.openxmlformats.org/officeDocument/2006/relationships/printerSettings" Target="../printerSettings/printerSettings52.bin"/><Relationship Id="rId4" Type="http://schemas.openxmlformats.org/officeDocument/2006/relationships/hyperlink" Target="https://www.census.gov/programs-surveys/acs/technical-documentation/code-lists.html" TargetMode="External"/></Relationships>
</file>

<file path=xl/worksheets/_rels/sheet5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51.xml"/><Relationship Id="rId5" Type="http://schemas.openxmlformats.org/officeDocument/2006/relationships/printerSettings" Target="../printerSettings/printerSettings53.bin"/><Relationship Id="rId4" Type="http://schemas.openxmlformats.org/officeDocument/2006/relationships/hyperlink" Target="https://www.census.gov/programs-surveys/acs/technical-documentation/code-lists.html" TargetMode="External"/></Relationships>
</file>

<file path=xl/worksheets/_rels/sheet5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52.xml"/><Relationship Id="rId5" Type="http://schemas.openxmlformats.org/officeDocument/2006/relationships/printerSettings" Target="../printerSettings/printerSettings54.bin"/><Relationship Id="rId4" Type="http://schemas.openxmlformats.org/officeDocument/2006/relationships/hyperlink" Target="https://www.census.gov/programs-surveys/acs/technical-documentation/code-lists.html" TargetMode="External"/></Relationships>
</file>

<file path=xl/worksheets/_rels/sheet5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53.xml"/><Relationship Id="rId5" Type="http://schemas.openxmlformats.org/officeDocument/2006/relationships/printerSettings" Target="../printerSettings/printerSettings55.bin"/><Relationship Id="rId4" Type="http://schemas.openxmlformats.org/officeDocument/2006/relationships/hyperlink" Target="https://www.census.gov/programs-surveys/acs/technical-documentation/code-lists.html" TargetMode="External"/></Relationships>
</file>

<file path=xl/worksheets/_rels/sheet5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54.xml"/><Relationship Id="rId5" Type="http://schemas.openxmlformats.org/officeDocument/2006/relationships/printerSettings" Target="../printerSettings/printerSettings56.bin"/><Relationship Id="rId4" Type="http://schemas.openxmlformats.org/officeDocument/2006/relationships/hyperlink" Target="https://www.census.gov/programs-surveys/acs/technical-documentation/code-lists.html" TargetMode="External"/></Relationships>
</file>

<file path=xl/worksheets/_rels/sheet5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55.xml"/><Relationship Id="rId5" Type="http://schemas.openxmlformats.org/officeDocument/2006/relationships/printerSettings" Target="../printerSettings/printerSettings57.bin"/><Relationship Id="rId4" Type="http://schemas.openxmlformats.org/officeDocument/2006/relationships/hyperlink" Target="https://www.census.gov/programs-surveys/acs/technical-documentation/code-lists.html" TargetMode="External"/></Relationships>
</file>

<file path=xl/worksheets/_rels/sheet5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56.xml"/><Relationship Id="rId5" Type="http://schemas.openxmlformats.org/officeDocument/2006/relationships/printerSettings" Target="../printerSettings/printerSettings58.bin"/><Relationship Id="rId4" Type="http://schemas.openxmlformats.org/officeDocument/2006/relationships/hyperlink" Target="https://www.census.gov/programs-surveys/acs/technical-documentation/code-lists.html" TargetMode="External"/></Relationships>
</file>

<file path=xl/worksheets/_rels/sheet5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57.xml"/><Relationship Id="rId5" Type="http://schemas.openxmlformats.org/officeDocument/2006/relationships/printerSettings" Target="../printerSettings/printerSettings59.bin"/><Relationship Id="rId4" Type="http://schemas.openxmlformats.org/officeDocument/2006/relationships/hyperlink" Target="https://www.census.gov/programs-surveys/acs/technical-documentation/code-lists.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4.xml"/><Relationship Id="rId5" Type="http://schemas.openxmlformats.org/officeDocument/2006/relationships/printerSettings" Target="../printerSettings/printerSettings6.bin"/><Relationship Id="rId4" Type="http://schemas.openxmlformats.org/officeDocument/2006/relationships/hyperlink" Target="https://www.census.gov/programs-surveys/acs/technical-documentation/code-lists.html" TargetMode="External"/></Relationships>
</file>

<file path=xl/worksheets/_rels/sheet6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58.xml"/><Relationship Id="rId5" Type="http://schemas.openxmlformats.org/officeDocument/2006/relationships/printerSettings" Target="../printerSettings/printerSettings60.bin"/><Relationship Id="rId4" Type="http://schemas.openxmlformats.org/officeDocument/2006/relationships/hyperlink" Target="https://www.census.gov/programs-surveys/acs/technical-documentation/code-lists.html" TargetMode="External"/></Relationships>
</file>

<file path=xl/worksheets/_rels/sheet6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59.xml"/><Relationship Id="rId5" Type="http://schemas.openxmlformats.org/officeDocument/2006/relationships/printerSettings" Target="../printerSettings/printerSettings61.bin"/><Relationship Id="rId4" Type="http://schemas.openxmlformats.org/officeDocument/2006/relationships/hyperlink" Target="https://www.census.gov/programs-surveys/acs/technical-documentation/code-lists.html" TargetMode="External"/></Relationships>
</file>

<file path=xl/worksheets/_rels/sheet6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60.xml"/><Relationship Id="rId5" Type="http://schemas.openxmlformats.org/officeDocument/2006/relationships/printerSettings" Target="../printerSettings/printerSettings62.bin"/><Relationship Id="rId4" Type="http://schemas.openxmlformats.org/officeDocument/2006/relationships/hyperlink" Target="https://www.census.gov/programs-surveys/acs/technical-documentation/code-lists.html" TargetMode="External"/></Relationships>
</file>

<file path=xl/worksheets/_rels/sheet6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61.xml"/><Relationship Id="rId5" Type="http://schemas.openxmlformats.org/officeDocument/2006/relationships/printerSettings" Target="../printerSettings/printerSettings63.bin"/><Relationship Id="rId4" Type="http://schemas.openxmlformats.org/officeDocument/2006/relationships/hyperlink" Target="https://www.census.gov/programs-surveys/acs/technical-documentation/code-lists.html" TargetMode="External"/></Relationships>
</file>

<file path=xl/worksheets/_rels/sheet6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62.xml"/><Relationship Id="rId5" Type="http://schemas.openxmlformats.org/officeDocument/2006/relationships/printerSettings" Target="../printerSettings/printerSettings64.bin"/><Relationship Id="rId4" Type="http://schemas.openxmlformats.org/officeDocument/2006/relationships/hyperlink" Target="https://www.census.gov/programs-surveys/acs/technical-documentation/code-lists.html" TargetMode="External"/></Relationships>
</file>

<file path=xl/worksheets/_rels/sheet6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63.xml"/><Relationship Id="rId5" Type="http://schemas.openxmlformats.org/officeDocument/2006/relationships/printerSettings" Target="../printerSettings/printerSettings65.bin"/><Relationship Id="rId4" Type="http://schemas.openxmlformats.org/officeDocument/2006/relationships/hyperlink" Target="https://www.census.gov/programs-surveys/acs/technical-documentation/code-lists.html" TargetMode="External"/></Relationships>
</file>

<file path=xl/worksheets/_rels/sheet6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64.xml"/><Relationship Id="rId5" Type="http://schemas.openxmlformats.org/officeDocument/2006/relationships/printerSettings" Target="../printerSettings/printerSettings66.bin"/><Relationship Id="rId4" Type="http://schemas.openxmlformats.org/officeDocument/2006/relationships/hyperlink" Target="https://www.census.gov/programs-surveys/acs/technical-documentation/code-lists.html" TargetMode="External"/></Relationships>
</file>

<file path=xl/worksheets/_rels/sheet6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65.xml"/><Relationship Id="rId5" Type="http://schemas.openxmlformats.org/officeDocument/2006/relationships/printerSettings" Target="../printerSettings/printerSettings67.bin"/><Relationship Id="rId4" Type="http://schemas.openxmlformats.org/officeDocument/2006/relationships/hyperlink" Target="https://www.census.gov/programs-surveys/acs/technical-documentation/code-lists.html" TargetMode="External"/></Relationships>
</file>

<file path=xl/worksheets/_rels/sheet6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66.xml"/><Relationship Id="rId5" Type="http://schemas.openxmlformats.org/officeDocument/2006/relationships/printerSettings" Target="../printerSettings/printerSettings68.bin"/><Relationship Id="rId4" Type="http://schemas.openxmlformats.org/officeDocument/2006/relationships/hyperlink" Target="https://www.census.gov/programs-surveys/acs/technical-documentation/code-lists.html" TargetMode="External"/></Relationships>
</file>

<file path=xl/worksheets/_rels/sheet6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67.xml"/><Relationship Id="rId5" Type="http://schemas.openxmlformats.org/officeDocument/2006/relationships/printerSettings" Target="../printerSettings/printerSettings69.bin"/><Relationship Id="rId4" Type="http://schemas.openxmlformats.org/officeDocument/2006/relationships/hyperlink" Target="https://www.census.gov/programs-surveys/acs/technical-documentation/code-lists.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5.xml"/><Relationship Id="rId5" Type="http://schemas.openxmlformats.org/officeDocument/2006/relationships/printerSettings" Target="../printerSettings/printerSettings7.bin"/><Relationship Id="rId4" Type="http://schemas.openxmlformats.org/officeDocument/2006/relationships/hyperlink" Target="https://www.census.gov/programs-surveys/acs/technical-documentation/code-lists.html" TargetMode="External"/></Relationships>
</file>

<file path=xl/worksheets/_rels/sheet7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68.xml"/><Relationship Id="rId5" Type="http://schemas.openxmlformats.org/officeDocument/2006/relationships/printerSettings" Target="../printerSettings/printerSettings70.bin"/><Relationship Id="rId4" Type="http://schemas.openxmlformats.org/officeDocument/2006/relationships/hyperlink" Target="https://www.census.gov/programs-surveys/acs/technical-documentation/code-lists.html" TargetMode="External"/></Relationships>
</file>

<file path=xl/worksheets/_rels/sheet7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69.xml"/><Relationship Id="rId5" Type="http://schemas.openxmlformats.org/officeDocument/2006/relationships/printerSettings" Target="../printerSettings/printerSettings71.bin"/><Relationship Id="rId4" Type="http://schemas.openxmlformats.org/officeDocument/2006/relationships/hyperlink" Target="https://www.census.gov/programs-surveys/acs/technical-documentation/code-lists.html" TargetMode="External"/></Relationships>
</file>

<file path=xl/worksheets/_rels/sheet7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70.xml"/><Relationship Id="rId5" Type="http://schemas.openxmlformats.org/officeDocument/2006/relationships/printerSettings" Target="../printerSettings/printerSettings72.bin"/><Relationship Id="rId4" Type="http://schemas.openxmlformats.org/officeDocument/2006/relationships/hyperlink" Target="https://www.census.gov/programs-surveys/acs/technical-documentation/code-lists.html" TargetMode="External"/></Relationships>
</file>

<file path=xl/worksheets/_rels/sheet7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71.xml"/><Relationship Id="rId5" Type="http://schemas.openxmlformats.org/officeDocument/2006/relationships/printerSettings" Target="../printerSettings/printerSettings73.bin"/><Relationship Id="rId4" Type="http://schemas.openxmlformats.org/officeDocument/2006/relationships/hyperlink" Target="https://www.census.gov/programs-surveys/acs/technical-documentation/code-lists.html" TargetMode="External"/></Relationships>
</file>

<file path=xl/worksheets/_rels/sheet7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72.xml"/><Relationship Id="rId5" Type="http://schemas.openxmlformats.org/officeDocument/2006/relationships/printerSettings" Target="../printerSettings/printerSettings74.bin"/><Relationship Id="rId4" Type="http://schemas.openxmlformats.org/officeDocument/2006/relationships/hyperlink" Target="https://www.census.gov/programs-surveys/acs/technical-documentation/code-lists.html" TargetMode="External"/></Relationships>
</file>

<file path=xl/worksheets/_rels/sheet7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73.xml"/><Relationship Id="rId5" Type="http://schemas.openxmlformats.org/officeDocument/2006/relationships/printerSettings" Target="../printerSettings/printerSettings75.bin"/><Relationship Id="rId4" Type="http://schemas.openxmlformats.org/officeDocument/2006/relationships/hyperlink" Target="https://www.census.gov/programs-surveys/acs/technical-documentation/code-lists.html" TargetMode="External"/></Relationships>
</file>

<file path=xl/worksheets/_rels/sheet7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74.xml"/><Relationship Id="rId5" Type="http://schemas.openxmlformats.org/officeDocument/2006/relationships/printerSettings" Target="../printerSettings/printerSettings76.bin"/><Relationship Id="rId4" Type="http://schemas.openxmlformats.org/officeDocument/2006/relationships/hyperlink" Target="https://www.census.gov/programs-surveys/acs/technical-documentation/code-lists.html" TargetMode="External"/></Relationships>
</file>

<file path=xl/worksheets/_rels/sheet7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75.xml"/><Relationship Id="rId5" Type="http://schemas.openxmlformats.org/officeDocument/2006/relationships/printerSettings" Target="../printerSettings/printerSettings77.bin"/><Relationship Id="rId4" Type="http://schemas.openxmlformats.org/officeDocument/2006/relationships/hyperlink" Target="https://www.census.gov/programs-surveys/acs/technical-documentation/code-lists.html" TargetMode="External"/></Relationships>
</file>

<file path=xl/worksheets/_rels/sheet7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76.xml"/><Relationship Id="rId5" Type="http://schemas.openxmlformats.org/officeDocument/2006/relationships/printerSettings" Target="../printerSettings/printerSettings78.bin"/><Relationship Id="rId4" Type="http://schemas.openxmlformats.org/officeDocument/2006/relationships/hyperlink" Target="https://www.census.gov/programs-surveys/acs/technical-documentation/code-lists.html" TargetMode="External"/></Relationships>
</file>

<file path=xl/worksheets/_rels/sheet7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77.xml"/><Relationship Id="rId5" Type="http://schemas.openxmlformats.org/officeDocument/2006/relationships/printerSettings" Target="../printerSettings/printerSettings79.bin"/><Relationship Id="rId4" Type="http://schemas.openxmlformats.org/officeDocument/2006/relationships/hyperlink" Target="https://www.census.gov/programs-surveys/acs/technical-documentation/code-lists.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6.xml"/><Relationship Id="rId5" Type="http://schemas.openxmlformats.org/officeDocument/2006/relationships/printerSettings" Target="../printerSettings/printerSettings8.bin"/><Relationship Id="rId4" Type="http://schemas.openxmlformats.org/officeDocument/2006/relationships/hyperlink" Target="https://www.census.gov/programs-surveys/acs/technical-documentation/code-lists.html" TargetMode="External"/></Relationships>
</file>

<file path=xl/worksheets/_rels/sheet8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78.xml"/><Relationship Id="rId5" Type="http://schemas.openxmlformats.org/officeDocument/2006/relationships/printerSettings" Target="../printerSettings/printerSettings80.bin"/><Relationship Id="rId4" Type="http://schemas.openxmlformats.org/officeDocument/2006/relationships/hyperlink" Target="https://www.census.gov/programs-surveys/acs/technical-documentation/code-lists.html" TargetMode="External"/></Relationships>
</file>

<file path=xl/worksheets/_rels/sheet8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79.xml"/><Relationship Id="rId5" Type="http://schemas.openxmlformats.org/officeDocument/2006/relationships/printerSettings" Target="../printerSettings/printerSettings81.bin"/><Relationship Id="rId4" Type="http://schemas.openxmlformats.org/officeDocument/2006/relationships/hyperlink" Target="https://www.census.gov/programs-surveys/acs/technical-documentation/code-lists.html" TargetMode="External"/></Relationships>
</file>

<file path=xl/worksheets/_rels/sheet8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80.xml"/><Relationship Id="rId5" Type="http://schemas.openxmlformats.org/officeDocument/2006/relationships/printerSettings" Target="../printerSettings/printerSettings82.bin"/><Relationship Id="rId4" Type="http://schemas.openxmlformats.org/officeDocument/2006/relationships/hyperlink" Target="https://www.census.gov/programs-surveys/acs/technical-documentation/code-lists.html" TargetMode="External"/></Relationships>
</file>

<file path=xl/worksheets/_rels/sheet8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81.xml"/><Relationship Id="rId5" Type="http://schemas.openxmlformats.org/officeDocument/2006/relationships/printerSettings" Target="../printerSettings/printerSettings83.bin"/><Relationship Id="rId4" Type="http://schemas.openxmlformats.org/officeDocument/2006/relationships/hyperlink" Target="https://www.census.gov/programs-surveys/acs/technical-documentation/code-lists.html" TargetMode="External"/></Relationships>
</file>

<file path=xl/worksheets/_rels/sheet8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82.xml"/><Relationship Id="rId5" Type="http://schemas.openxmlformats.org/officeDocument/2006/relationships/printerSettings" Target="../printerSettings/printerSettings84.bin"/><Relationship Id="rId4" Type="http://schemas.openxmlformats.org/officeDocument/2006/relationships/hyperlink" Target="https://www.census.gov/programs-surveys/acs/technical-documentation/code-lists.html" TargetMode="External"/></Relationships>
</file>

<file path=xl/worksheets/_rels/sheet8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83.xml"/><Relationship Id="rId5" Type="http://schemas.openxmlformats.org/officeDocument/2006/relationships/printerSettings" Target="../printerSettings/printerSettings85.bin"/><Relationship Id="rId4" Type="http://schemas.openxmlformats.org/officeDocument/2006/relationships/hyperlink" Target="https://www.census.gov/programs-surveys/acs/technical-documentation/code-lists.html" TargetMode="External"/></Relationships>
</file>

<file path=xl/worksheets/_rels/sheet8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84.xml"/><Relationship Id="rId5" Type="http://schemas.openxmlformats.org/officeDocument/2006/relationships/printerSettings" Target="../printerSettings/printerSettings86.bin"/><Relationship Id="rId4" Type="http://schemas.openxmlformats.org/officeDocument/2006/relationships/hyperlink" Target="https://www.census.gov/programs-surveys/acs/technical-documentation/code-lists.html" TargetMode="External"/></Relationships>
</file>

<file path=xl/worksheets/_rels/sheet8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85.xml"/><Relationship Id="rId5" Type="http://schemas.openxmlformats.org/officeDocument/2006/relationships/printerSettings" Target="../printerSettings/printerSettings87.bin"/><Relationship Id="rId4" Type="http://schemas.openxmlformats.org/officeDocument/2006/relationships/hyperlink" Target="https://www.census.gov/programs-surveys/acs/technical-documentation/code-lists.html" TargetMode="External"/></Relationships>
</file>

<file path=xl/worksheets/_rels/sheet8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86.xml"/><Relationship Id="rId5" Type="http://schemas.openxmlformats.org/officeDocument/2006/relationships/printerSettings" Target="../printerSettings/printerSettings88.bin"/><Relationship Id="rId4" Type="http://schemas.openxmlformats.org/officeDocument/2006/relationships/hyperlink" Target="https://www.census.gov/programs-surveys/acs/technical-documentation/code-lists.html" TargetMode="External"/></Relationships>
</file>

<file path=xl/worksheets/_rels/sheet8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87.xml"/><Relationship Id="rId5" Type="http://schemas.openxmlformats.org/officeDocument/2006/relationships/printerSettings" Target="../printerSettings/printerSettings89.bin"/><Relationship Id="rId4" Type="http://schemas.openxmlformats.org/officeDocument/2006/relationships/hyperlink" Target="https://www.census.gov/programs-surveys/acs/technical-documentation/code-lists.html"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7.xml"/><Relationship Id="rId5" Type="http://schemas.openxmlformats.org/officeDocument/2006/relationships/printerSettings" Target="../printerSettings/printerSettings9.bin"/><Relationship Id="rId4" Type="http://schemas.openxmlformats.org/officeDocument/2006/relationships/hyperlink" Target="https://www.census.gov/programs-surveys/acs/technical-documentation/code-lists.html" TargetMode="External"/></Relationships>
</file>

<file path=xl/worksheets/_rels/sheet9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88.xml"/><Relationship Id="rId5" Type="http://schemas.openxmlformats.org/officeDocument/2006/relationships/printerSettings" Target="../printerSettings/printerSettings90.bin"/><Relationship Id="rId4" Type="http://schemas.openxmlformats.org/officeDocument/2006/relationships/hyperlink" Target="https://www.census.gov/programs-surveys/acs/technical-documentation/code-lists.html" TargetMode="External"/></Relationships>
</file>

<file path=xl/worksheets/_rels/sheet9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drawing" Target="../drawings/drawing89.xml"/><Relationship Id="rId5" Type="http://schemas.openxmlformats.org/officeDocument/2006/relationships/printerSettings" Target="../printerSettings/printerSettings91.bin"/><Relationship Id="rId4" Type="http://schemas.openxmlformats.org/officeDocument/2006/relationships/hyperlink" Target="https://www.census.gov/programs-surveys/acs/technical-documentation/code-list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67EA8-FAE5-4D32-BD8F-3C6CD275B368}">
  <sheetPr codeName="Sheet2">
    <tabColor rgb="FF0070C0"/>
  </sheetPr>
  <dimension ref="A1:C97"/>
  <sheetViews>
    <sheetView tabSelected="1" workbookViewId="0"/>
  </sheetViews>
  <sheetFormatPr defaultRowHeight="14.5" x14ac:dyDescent="0.35"/>
  <cols>
    <col min="1" max="1" width="8.7265625" style="51"/>
    <col min="2" max="2" width="112.81640625" style="51" customWidth="1"/>
    <col min="3" max="256" width="8.7265625" style="51"/>
    <col min="257" max="257" width="112.81640625" style="51" customWidth="1"/>
    <col min="258" max="512" width="8.7265625" style="51"/>
    <col min="513" max="513" width="112.81640625" style="51" customWidth="1"/>
    <col min="514" max="768" width="8.7265625" style="51"/>
    <col min="769" max="769" width="112.81640625" style="51" customWidth="1"/>
    <col min="770" max="1024" width="8.7265625" style="51"/>
    <col min="1025" max="1025" width="112.81640625" style="51" customWidth="1"/>
    <col min="1026" max="1280" width="8.7265625" style="51"/>
    <col min="1281" max="1281" width="112.81640625" style="51" customWidth="1"/>
    <col min="1282" max="1536" width="8.7265625" style="51"/>
    <col min="1537" max="1537" width="112.81640625" style="51" customWidth="1"/>
    <col min="1538" max="1792" width="8.7265625" style="51"/>
    <col min="1793" max="1793" width="112.81640625" style="51" customWidth="1"/>
    <col min="1794" max="2048" width="8.7265625" style="51"/>
    <col min="2049" max="2049" width="112.81640625" style="51" customWidth="1"/>
    <col min="2050" max="2304" width="8.7265625" style="51"/>
    <col min="2305" max="2305" width="112.81640625" style="51" customWidth="1"/>
    <col min="2306" max="2560" width="8.7265625" style="51"/>
    <col min="2561" max="2561" width="112.81640625" style="51" customWidth="1"/>
    <col min="2562" max="2816" width="8.7265625" style="51"/>
    <col min="2817" max="2817" width="112.81640625" style="51" customWidth="1"/>
    <col min="2818" max="3072" width="8.7265625" style="51"/>
    <col min="3073" max="3073" width="112.81640625" style="51" customWidth="1"/>
    <col min="3074" max="3328" width="8.7265625" style="51"/>
    <col min="3329" max="3329" width="112.81640625" style="51" customWidth="1"/>
    <col min="3330" max="3584" width="8.7265625" style="51"/>
    <col min="3585" max="3585" width="112.81640625" style="51" customWidth="1"/>
    <col min="3586" max="3840" width="8.7265625" style="51"/>
    <col min="3841" max="3841" width="112.81640625" style="51" customWidth="1"/>
    <col min="3842" max="4096" width="8.7265625" style="51"/>
    <col min="4097" max="4097" width="112.81640625" style="51" customWidth="1"/>
    <col min="4098" max="4352" width="8.7265625" style="51"/>
    <col min="4353" max="4353" width="112.81640625" style="51" customWidth="1"/>
    <col min="4354" max="4608" width="8.7265625" style="51"/>
    <col min="4609" max="4609" width="112.81640625" style="51" customWidth="1"/>
    <col min="4610" max="4864" width="8.7265625" style="51"/>
    <col min="4865" max="4865" width="112.81640625" style="51" customWidth="1"/>
    <col min="4866" max="5120" width="8.7265625" style="51"/>
    <col min="5121" max="5121" width="112.81640625" style="51" customWidth="1"/>
    <col min="5122" max="5376" width="8.7265625" style="51"/>
    <col min="5377" max="5377" width="112.81640625" style="51" customWidth="1"/>
    <col min="5378" max="5632" width="8.7265625" style="51"/>
    <col min="5633" max="5633" width="112.81640625" style="51" customWidth="1"/>
    <col min="5634" max="5888" width="8.7265625" style="51"/>
    <col min="5889" max="5889" width="112.81640625" style="51" customWidth="1"/>
    <col min="5890" max="6144" width="8.7265625" style="51"/>
    <col min="6145" max="6145" width="112.81640625" style="51" customWidth="1"/>
    <col min="6146" max="6400" width="8.7265625" style="51"/>
    <col min="6401" max="6401" width="112.81640625" style="51" customWidth="1"/>
    <col min="6402" max="6656" width="8.7265625" style="51"/>
    <col min="6657" max="6657" width="112.81640625" style="51" customWidth="1"/>
    <col min="6658" max="6912" width="8.7265625" style="51"/>
    <col min="6913" max="6913" width="112.81640625" style="51" customWidth="1"/>
    <col min="6914" max="7168" width="8.7265625" style="51"/>
    <col min="7169" max="7169" width="112.81640625" style="51" customWidth="1"/>
    <col min="7170" max="7424" width="8.7265625" style="51"/>
    <col min="7425" max="7425" width="112.81640625" style="51" customWidth="1"/>
    <col min="7426" max="7680" width="8.7265625" style="51"/>
    <col min="7681" max="7681" width="112.81640625" style="51" customWidth="1"/>
    <col min="7682" max="7936" width="8.7265625" style="51"/>
    <col min="7937" max="7937" width="112.81640625" style="51" customWidth="1"/>
    <col min="7938" max="8192" width="8.7265625" style="51"/>
    <col min="8193" max="8193" width="112.81640625" style="51" customWidth="1"/>
    <col min="8194" max="8448" width="8.7265625" style="51"/>
    <col min="8449" max="8449" width="112.81640625" style="51" customWidth="1"/>
    <col min="8450" max="8704" width="8.7265625" style="51"/>
    <col min="8705" max="8705" width="112.81640625" style="51" customWidth="1"/>
    <col min="8706" max="8960" width="8.7265625" style="51"/>
    <col min="8961" max="8961" width="112.81640625" style="51" customWidth="1"/>
    <col min="8962" max="9216" width="8.7265625" style="51"/>
    <col min="9217" max="9217" width="112.81640625" style="51" customWidth="1"/>
    <col min="9218" max="9472" width="8.7265625" style="51"/>
    <col min="9473" max="9473" width="112.81640625" style="51" customWidth="1"/>
    <col min="9474" max="9728" width="8.7265625" style="51"/>
    <col min="9729" max="9729" width="112.81640625" style="51" customWidth="1"/>
    <col min="9730" max="9984" width="8.7265625" style="51"/>
    <col min="9985" max="9985" width="112.81640625" style="51" customWidth="1"/>
    <col min="9986" max="10240" width="8.7265625" style="51"/>
    <col min="10241" max="10241" width="112.81640625" style="51" customWidth="1"/>
    <col min="10242" max="10496" width="8.7265625" style="51"/>
    <col min="10497" max="10497" width="112.81640625" style="51" customWidth="1"/>
    <col min="10498" max="10752" width="8.7265625" style="51"/>
    <col min="10753" max="10753" width="112.81640625" style="51" customWidth="1"/>
    <col min="10754" max="11008" width="8.7265625" style="51"/>
    <col min="11009" max="11009" width="112.81640625" style="51" customWidth="1"/>
    <col min="11010" max="11264" width="8.7265625" style="51"/>
    <col min="11265" max="11265" width="112.81640625" style="51" customWidth="1"/>
    <col min="11266" max="11520" width="8.7265625" style="51"/>
    <col min="11521" max="11521" width="112.81640625" style="51" customWidth="1"/>
    <col min="11522" max="11776" width="8.7265625" style="51"/>
    <col min="11777" max="11777" width="112.81640625" style="51" customWidth="1"/>
    <col min="11778" max="12032" width="8.7265625" style="51"/>
    <col min="12033" max="12033" width="112.81640625" style="51" customWidth="1"/>
    <col min="12034" max="12288" width="8.7265625" style="51"/>
    <col min="12289" max="12289" width="112.81640625" style="51" customWidth="1"/>
    <col min="12290" max="12544" width="8.7265625" style="51"/>
    <col min="12545" max="12545" width="112.81640625" style="51" customWidth="1"/>
    <col min="12546" max="12800" width="8.7265625" style="51"/>
    <col min="12801" max="12801" width="112.81640625" style="51" customWidth="1"/>
    <col min="12802" max="13056" width="8.7265625" style="51"/>
    <col min="13057" max="13057" width="112.81640625" style="51" customWidth="1"/>
    <col min="13058" max="13312" width="8.7265625" style="51"/>
    <col min="13313" max="13313" width="112.81640625" style="51" customWidth="1"/>
    <col min="13314" max="13568" width="8.7265625" style="51"/>
    <col min="13569" max="13569" width="112.81640625" style="51" customWidth="1"/>
    <col min="13570" max="13824" width="8.7265625" style="51"/>
    <col min="13825" max="13825" width="112.81640625" style="51" customWidth="1"/>
    <col min="13826" max="14080" width="8.7265625" style="51"/>
    <col min="14081" max="14081" width="112.81640625" style="51" customWidth="1"/>
    <col min="14082" max="14336" width="8.7265625" style="51"/>
    <col min="14337" max="14337" width="112.81640625" style="51" customWidth="1"/>
    <col min="14338" max="14592" width="8.7265625" style="51"/>
    <col min="14593" max="14593" width="112.81640625" style="51" customWidth="1"/>
    <col min="14594" max="14848" width="8.7265625" style="51"/>
    <col min="14849" max="14849" width="112.81640625" style="51" customWidth="1"/>
    <col min="14850" max="15104" width="8.7265625" style="51"/>
    <col min="15105" max="15105" width="112.81640625" style="51" customWidth="1"/>
    <col min="15106" max="15360" width="8.7265625" style="51"/>
    <col min="15361" max="15361" width="112.81640625" style="51" customWidth="1"/>
    <col min="15362" max="15616" width="8.7265625" style="51"/>
    <col min="15617" max="15617" width="112.81640625" style="51" customWidth="1"/>
    <col min="15618" max="15872" width="8.7265625" style="51"/>
    <col min="15873" max="15873" width="112.81640625" style="51" customWidth="1"/>
    <col min="15874" max="16128" width="8.7265625" style="51"/>
    <col min="16129" max="16129" width="112.81640625" style="51" customWidth="1"/>
    <col min="16130" max="16384" width="8.7265625" style="51"/>
  </cols>
  <sheetData>
    <row r="1" spans="1:2" ht="22.5" x14ac:dyDescent="0.45">
      <c r="A1" s="49" t="s">
        <v>841</v>
      </c>
      <c r="B1" s="50"/>
    </row>
    <row r="3" spans="1:2" ht="30.5" x14ac:dyDescent="0.35">
      <c r="A3" s="52" t="s">
        <v>711</v>
      </c>
      <c r="B3" s="52" t="s">
        <v>712</v>
      </c>
    </row>
    <row r="4" spans="1:2" ht="15.5" x14ac:dyDescent="0.35">
      <c r="A4" s="52"/>
      <c r="B4" s="52"/>
    </row>
    <row r="5" spans="1:2" ht="15.5" x14ac:dyDescent="0.35">
      <c r="A5" s="53" t="s">
        <v>713</v>
      </c>
      <c r="B5" s="52"/>
    </row>
    <row r="6" spans="1:2" ht="15.5" x14ac:dyDescent="0.35">
      <c r="A6" s="53" t="s">
        <v>714</v>
      </c>
      <c r="B6" s="52"/>
    </row>
    <row r="7" spans="1:2" ht="15.5" x14ac:dyDescent="0.35">
      <c r="A7" s="54"/>
      <c r="B7" s="52"/>
    </row>
    <row r="8" spans="1:2" ht="15.5" x14ac:dyDescent="0.35">
      <c r="A8" s="55" t="s">
        <v>715</v>
      </c>
      <c r="B8" s="56" t="s">
        <v>716</v>
      </c>
    </row>
    <row r="9" spans="1:2" ht="15.5" x14ac:dyDescent="0.35">
      <c r="A9" s="55" t="s">
        <v>717</v>
      </c>
      <c r="B9" s="56" t="s">
        <v>718</v>
      </c>
    </row>
    <row r="10" spans="1:2" ht="15.5" x14ac:dyDescent="0.35">
      <c r="A10" s="55" t="s">
        <v>719</v>
      </c>
      <c r="B10" s="56" t="s">
        <v>720</v>
      </c>
    </row>
    <row r="11" spans="1:2" ht="15.5" x14ac:dyDescent="0.35">
      <c r="A11" s="55" t="s">
        <v>721</v>
      </c>
      <c r="B11" s="56" t="s">
        <v>722</v>
      </c>
    </row>
    <row r="12" spans="1:2" ht="15.5" x14ac:dyDescent="0.35">
      <c r="A12" s="55" t="s">
        <v>723</v>
      </c>
      <c r="B12" s="56" t="s">
        <v>724</v>
      </c>
    </row>
    <row r="13" spans="1:2" ht="15.5" x14ac:dyDescent="0.35">
      <c r="A13" s="55" t="s">
        <v>725</v>
      </c>
      <c r="B13" s="56" t="s">
        <v>726</v>
      </c>
    </row>
    <row r="14" spans="1:2" ht="15.5" x14ac:dyDescent="0.35">
      <c r="A14" s="55" t="s">
        <v>727</v>
      </c>
      <c r="B14" s="56" t="s">
        <v>728</v>
      </c>
    </row>
    <row r="15" spans="1:2" ht="15.5" x14ac:dyDescent="0.35">
      <c r="A15" s="55" t="s">
        <v>729</v>
      </c>
      <c r="B15" s="56" t="s">
        <v>730</v>
      </c>
    </row>
    <row r="16" spans="1:2" ht="15.5" x14ac:dyDescent="0.35">
      <c r="A16" s="55" t="s">
        <v>731</v>
      </c>
      <c r="B16" s="56" t="s">
        <v>732</v>
      </c>
    </row>
    <row r="17" spans="1:2" ht="15.5" x14ac:dyDescent="0.35">
      <c r="A17" s="55" t="s">
        <v>733</v>
      </c>
      <c r="B17" s="56" t="s">
        <v>734</v>
      </c>
    </row>
    <row r="18" spans="1:2" ht="15.5" x14ac:dyDescent="0.35">
      <c r="A18" s="55" t="s">
        <v>735</v>
      </c>
      <c r="B18" s="56" t="s">
        <v>736</v>
      </c>
    </row>
    <row r="19" spans="1:2" ht="15.5" x14ac:dyDescent="0.35">
      <c r="A19" s="55" t="s">
        <v>737</v>
      </c>
      <c r="B19" s="56" t="s">
        <v>738</v>
      </c>
    </row>
    <row r="20" spans="1:2" ht="15.5" x14ac:dyDescent="0.35">
      <c r="A20" s="55" t="s">
        <v>739</v>
      </c>
      <c r="B20" s="56" t="s">
        <v>740</v>
      </c>
    </row>
    <row r="21" spans="1:2" ht="15.5" x14ac:dyDescent="0.35">
      <c r="A21" s="55" t="s">
        <v>741</v>
      </c>
      <c r="B21" s="56" t="s">
        <v>742</v>
      </c>
    </row>
    <row r="22" spans="1:2" ht="15.5" x14ac:dyDescent="0.35">
      <c r="A22" s="55" t="s">
        <v>743</v>
      </c>
      <c r="B22" s="56" t="s">
        <v>744</v>
      </c>
    </row>
    <row r="23" spans="1:2" ht="15.5" x14ac:dyDescent="0.35">
      <c r="A23" s="55" t="s">
        <v>745</v>
      </c>
      <c r="B23" s="56" t="s">
        <v>746</v>
      </c>
    </row>
    <row r="24" spans="1:2" ht="15" customHeight="1" x14ac:dyDescent="0.35">
      <c r="A24" s="55" t="s">
        <v>747</v>
      </c>
      <c r="B24" s="56" t="s">
        <v>748</v>
      </c>
    </row>
    <row r="25" spans="1:2" ht="15.5" x14ac:dyDescent="0.35">
      <c r="A25" s="55" t="s">
        <v>749</v>
      </c>
      <c r="B25" s="56" t="s">
        <v>750</v>
      </c>
    </row>
    <row r="26" spans="1:2" ht="15.5" x14ac:dyDescent="0.35">
      <c r="A26" s="55" t="s">
        <v>751</v>
      </c>
      <c r="B26" s="56" t="s">
        <v>752</v>
      </c>
    </row>
    <row r="27" spans="1:2" ht="15.5" x14ac:dyDescent="0.35">
      <c r="A27" s="55" t="s">
        <v>753</v>
      </c>
      <c r="B27" s="56" t="s">
        <v>754</v>
      </c>
    </row>
    <row r="28" spans="1:2" ht="15.5" x14ac:dyDescent="0.35">
      <c r="A28" s="55" t="s">
        <v>755</v>
      </c>
      <c r="B28" s="56" t="s">
        <v>756</v>
      </c>
    </row>
    <row r="29" spans="1:2" ht="15.5" x14ac:dyDescent="0.35">
      <c r="A29" s="55" t="s">
        <v>757</v>
      </c>
      <c r="B29" s="56" t="s">
        <v>758</v>
      </c>
    </row>
    <row r="30" spans="1:2" ht="15.5" x14ac:dyDescent="0.35">
      <c r="A30" s="55" t="s">
        <v>759</v>
      </c>
      <c r="B30" s="56" t="s">
        <v>760</v>
      </c>
    </row>
    <row r="31" spans="1:2" ht="31" x14ac:dyDescent="0.35">
      <c r="A31" s="55" t="s">
        <v>217</v>
      </c>
      <c r="B31" s="56" t="s">
        <v>761</v>
      </c>
    </row>
    <row r="32" spans="1:2" ht="15.5" x14ac:dyDescent="0.35">
      <c r="A32" s="55" t="s">
        <v>219</v>
      </c>
      <c r="B32" s="56" t="s">
        <v>762</v>
      </c>
    </row>
    <row r="33" spans="1:2" ht="15.5" x14ac:dyDescent="0.35">
      <c r="A33" s="55" t="s">
        <v>221</v>
      </c>
      <c r="B33" s="56" t="s">
        <v>763</v>
      </c>
    </row>
    <row r="34" spans="1:2" ht="15.5" x14ac:dyDescent="0.35">
      <c r="A34" s="55" t="s">
        <v>223</v>
      </c>
      <c r="B34" s="56" t="s">
        <v>764</v>
      </c>
    </row>
    <row r="35" spans="1:2" ht="15.5" x14ac:dyDescent="0.35">
      <c r="A35" s="55" t="s">
        <v>225</v>
      </c>
      <c r="B35" s="56" t="s">
        <v>765</v>
      </c>
    </row>
    <row r="36" spans="1:2" ht="15.5" x14ac:dyDescent="0.35">
      <c r="A36" s="55" t="s">
        <v>230</v>
      </c>
      <c r="B36" s="56" t="s">
        <v>766</v>
      </c>
    </row>
    <row r="37" spans="1:2" ht="15.5" x14ac:dyDescent="0.35">
      <c r="A37" s="55" t="s">
        <v>232</v>
      </c>
      <c r="B37" s="56" t="s">
        <v>767</v>
      </c>
    </row>
    <row r="38" spans="1:2" ht="15.5" x14ac:dyDescent="0.35">
      <c r="A38" s="55" t="s">
        <v>234</v>
      </c>
      <c r="B38" s="56" t="s">
        <v>768</v>
      </c>
    </row>
    <row r="39" spans="1:2" ht="15.5" x14ac:dyDescent="0.35">
      <c r="A39" s="55" t="s">
        <v>236</v>
      </c>
      <c r="B39" s="56" t="s">
        <v>769</v>
      </c>
    </row>
    <row r="40" spans="1:2" ht="15.5" x14ac:dyDescent="0.35">
      <c r="A40" s="55" t="s">
        <v>239</v>
      </c>
      <c r="B40" s="56" t="s">
        <v>770</v>
      </c>
    </row>
    <row r="41" spans="1:2" ht="15.5" x14ac:dyDescent="0.35">
      <c r="A41" s="55" t="s">
        <v>241</v>
      </c>
      <c r="B41" s="56" t="s">
        <v>771</v>
      </c>
    </row>
    <row r="42" spans="1:2" ht="15.5" x14ac:dyDescent="0.35">
      <c r="A42" s="55" t="s">
        <v>243</v>
      </c>
      <c r="B42" s="56" t="s">
        <v>772</v>
      </c>
    </row>
    <row r="43" spans="1:2" ht="15.5" x14ac:dyDescent="0.35">
      <c r="A43" s="55" t="s">
        <v>246</v>
      </c>
      <c r="B43" s="56" t="s">
        <v>773</v>
      </c>
    </row>
    <row r="44" spans="1:2" ht="15.5" x14ac:dyDescent="0.35">
      <c r="A44" s="55" t="s">
        <v>251</v>
      </c>
      <c r="B44" s="56" t="s">
        <v>774</v>
      </c>
    </row>
    <row r="45" spans="1:2" ht="15.5" x14ac:dyDescent="0.35">
      <c r="A45" s="55" t="s">
        <v>254</v>
      </c>
      <c r="B45" s="56" t="s">
        <v>775</v>
      </c>
    </row>
    <row r="46" spans="1:2" ht="15.5" x14ac:dyDescent="0.35">
      <c r="A46" s="55" t="s">
        <v>256</v>
      </c>
      <c r="B46" s="56" t="s">
        <v>776</v>
      </c>
    </row>
    <row r="47" spans="1:2" ht="15.5" x14ac:dyDescent="0.35">
      <c r="A47" s="55" t="s">
        <v>270</v>
      </c>
      <c r="B47" s="56" t="s">
        <v>777</v>
      </c>
    </row>
    <row r="48" spans="1:2" ht="15.5" x14ac:dyDescent="0.35">
      <c r="A48" s="55" t="s">
        <v>323</v>
      </c>
      <c r="B48" s="56" t="s">
        <v>778</v>
      </c>
    </row>
    <row r="49" spans="1:3" ht="15.5" x14ac:dyDescent="0.35">
      <c r="A49" s="55" t="s">
        <v>325</v>
      </c>
      <c r="B49" s="56" t="s">
        <v>779</v>
      </c>
    </row>
    <row r="50" spans="1:3" ht="15.5" x14ac:dyDescent="0.35">
      <c r="A50" s="55" t="s">
        <v>327</v>
      </c>
      <c r="B50" s="56" t="s">
        <v>780</v>
      </c>
    </row>
    <row r="51" spans="1:3" ht="15.5" x14ac:dyDescent="0.35">
      <c r="A51" s="55" t="s">
        <v>329</v>
      </c>
      <c r="B51" s="56" t="s">
        <v>781</v>
      </c>
    </row>
    <row r="52" spans="1:3" ht="15.5" x14ac:dyDescent="0.35">
      <c r="A52" s="55" t="s">
        <v>331</v>
      </c>
      <c r="B52" s="56" t="s">
        <v>782</v>
      </c>
    </row>
    <row r="53" spans="1:3" ht="15.5" x14ac:dyDescent="0.35">
      <c r="A53" s="55" t="s">
        <v>333</v>
      </c>
      <c r="B53" s="56" t="s">
        <v>783</v>
      </c>
    </row>
    <row r="54" spans="1:3" ht="15.5" x14ac:dyDescent="0.35">
      <c r="A54" s="55" t="s">
        <v>335</v>
      </c>
      <c r="B54" s="56" t="s">
        <v>784</v>
      </c>
    </row>
    <row r="55" spans="1:3" ht="15.5" x14ac:dyDescent="0.35">
      <c r="A55" s="55" t="s">
        <v>337</v>
      </c>
      <c r="B55" s="56" t="s">
        <v>785</v>
      </c>
    </row>
    <row r="56" spans="1:3" ht="15.5" x14ac:dyDescent="0.35">
      <c r="A56" s="55" t="s">
        <v>339</v>
      </c>
      <c r="B56" s="56" t="s">
        <v>786</v>
      </c>
    </row>
    <row r="57" spans="1:3" ht="15.5" x14ac:dyDescent="0.35">
      <c r="A57" s="55" t="s">
        <v>341</v>
      </c>
      <c r="B57" s="56" t="s">
        <v>787</v>
      </c>
    </row>
    <row r="58" spans="1:3" ht="15.5" x14ac:dyDescent="0.35">
      <c r="A58" s="55" t="s">
        <v>343</v>
      </c>
      <c r="B58" s="56" t="s">
        <v>788</v>
      </c>
    </row>
    <row r="59" spans="1:3" ht="15.5" x14ac:dyDescent="0.35">
      <c r="A59" s="55" t="s">
        <v>345</v>
      </c>
      <c r="B59" s="56" t="s">
        <v>789</v>
      </c>
    </row>
    <row r="60" spans="1:3" ht="15.5" x14ac:dyDescent="0.35">
      <c r="A60" s="55" t="s">
        <v>347</v>
      </c>
      <c r="B60" s="56" t="s">
        <v>790</v>
      </c>
    </row>
    <row r="61" spans="1:3" ht="15.5" x14ac:dyDescent="0.35">
      <c r="A61" s="55" t="s">
        <v>402</v>
      </c>
      <c r="B61" s="56" t="s">
        <v>791</v>
      </c>
      <c r="C61" s="57"/>
    </row>
    <row r="62" spans="1:3" ht="15.5" x14ac:dyDescent="0.35">
      <c r="A62" s="55" t="s">
        <v>457</v>
      </c>
      <c r="B62" s="56" t="s">
        <v>792</v>
      </c>
      <c r="C62" s="57"/>
    </row>
    <row r="63" spans="1:3" ht="15.5" x14ac:dyDescent="0.35">
      <c r="A63" s="55" t="s">
        <v>459</v>
      </c>
      <c r="B63" s="56" t="s">
        <v>793</v>
      </c>
    </row>
    <row r="64" spans="1:3" ht="15.5" x14ac:dyDescent="0.35">
      <c r="A64" s="55" t="s">
        <v>461</v>
      </c>
      <c r="B64" s="56" t="s">
        <v>794</v>
      </c>
    </row>
    <row r="65" spans="1:3" ht="15.5" x14ac:dyDescent="0.35">
      <c r="A65" s="55" t="s">
        <v>512</v>
      </c>
      <c r="B65" s="56" t="s">
        <v>795</v>
      </c>
      <c r="C65" s="57"/>
    </row>
    <row r="66" spans="1:3" ht="15.5" x14ac:dyDescent="0.35">
      <c r="A66" s="55" t="s">
        <v>563</v>
      </c>
      <c r="B66" s="56" t="s">
        <v>796</v>
      </c>
      <c r="C66" s="57"/>
    </row>
    <row r="67" spans="1:3" ht="15.5" x14ac:dyDescent="0.35">
      <c r="A67" s="55" t="s">
        <v>565</v>
      </c>
      <c r="B67" s="56" t="s">
        <v>797</v>
      </c>
    </row>
    <row r="68" spans="1:3" ht="15.5" x14ac:dyDescent="0.35">
      <c r="A68" s="55" t="s">
        <v>567</v>
      </c>
      <c r="B68" s="56" t="s">
        <v>798</v>
      </c>
    </row>
    <row r="69" spans="1:3" ht="15.5" x14ac:dyDescent="0.35">
      <c r="A69" s="55" t="s">
        <v>569</v>
      </c>
      <c r="B69" s="56" t="s">
        <v>799</v>
      </c>
    </row>
    <row r="70" spans="1:3" ht="15.5" x14ac:dyDescent="0.35">
      <c r="A70" s="55" t="s">
        <v>573</v>
      </c>
      <c r="B70" s="56" t="s">
        <v>800</v>
      </c>
    </row>
    <row r="71" spans="1:3" ht="15.5" x14ac:dyDescent="0.35">
      <c r="A71" s="55" t="s">
        <v>575</v>
      </c>
      <c r="B71" s="56" t="s">
        <v>801</v>
      </c>
    </row>
    <row r="72" spans="1:3" ht="15.5" x14ac:dyDescent="0.35">
      <c r="A72" s="55" t="s">
        <v>578</v>
      </c>
      <c r="B72" s="56" t="s">
        <v>802</v>
      </c>
    </row>
    <row r="73" spans="1:3" ht="15.5" x14ac:dyDescent="0.35">
      <c r="A73" s="55" t="s">
        <v>581</v>
      </c>
      <c r="B73" s="56" t="s">
        <v>803</v>
      </c>
    </row>
    <row r="74" spans="1:3" ht="15.5" x14ac:dyDescent="0.35">
      <c r="A74" s="55" t="s">
        <v>583</v>
      </c>
      <c r="B74" s="56" t="s">
        <v>804</v>
      </c>
    </row>
    <row r="75" spans="1:3" ht="15.5" x14ac:dyDescent="0.35">
      <c r="A75" s="55" t="s">
        <v>586</v>
      </c>
      <c r="B75" s="56" t="s">
        <v>805</v>
      </c>
    </row>
    <row r="76" spans="1:3" ht="15.5" x14ac:dyDescent="0.35">
      <c r="A76" s="55" t="s">
        <v>588</v>
      </c>
      <c r="B76" s="56" t="s">
        <v>806</v>
      </c>
    </row>
    <row r="77" spans="1:3" ht="15.5" x14ac:dyDescent="0.35">
      <c r="A77" s="55" t="s">
        <v>590</v>
      </c>
      <c r="B77" s="56" t="s">
        <v>807</v>
      </c>
    </row>
    <row r="78" spans="1:3" ht="15.5" x14ac:dyDescent="0.35">
      <c r="A78" s="55" t="s">
        <v>592</v>
      </c>
      <c r="B78" s="56" t="s">
        <v>808</v>
      </c>
    </row>
    <row r="79" spans="1:3" ht="15.5" x14ac:dyDescent="0.35">
      <c r="A79" s="55" t="s">
        <v>594</v>
      </c>
      <c r="B79" s="56" t="s">
        <v>809</v>
      </c>
    </row>
    <row r="80" spans="1:3" ht="15.5" x14ac:dyDescent="0.35">
      <c r="A80" s="55" t="s">
        <v>596</v>
      </c>
      <c r="B80" s="56" t="s">
        <v>810</v>
      </c>
    </row>
    <row r="81" spans="1:2" ht="15.5" x14ac:dyDescent="0.35">
      <c r="A81" s="55" t="s">
        <v>598</v>
      </c>
      <c r="B81" s="56" t="s">
        <v>811</v>
      </c>
    </row>
    <row r="82" spans="1:2" ht="15.5" x14ac:dyDescent="0.35">
      <c r="A82" s="55" t="s">
        <v>600</v>
      </c>
      <c r="B82" s="56" t="s">
        <v>812</v>
      </c>
    </row>
    <row r="83" spans="1:2" ht="15.5" x14ac:dyDescent="0.35">
      <c r="A83" s="55" t="s">
        <v>602</v>
      </c>
      <c r="B83" s="56" t="s">
        <v>813</v>
      </c>
    </row>
    <row r="84" spans="1:2" ht="15.5" x14ac:dyDescent="0.35">
      <c r="A84" s="55" t="s">
        <v>604</v>
      </c>
      <c r="B84" s="56" t="s">
        <v>814</v>
      </c>
    </row>
    <row r="85" spans="1:2" ht="15.5" x14ac:dyDescent="0.35">
      <c r="A85" s="55" t="s">
        <v>605</v>
      </c>
      <c r="B85" s="56" t="s">
        <v>815</v>
      </c>
    </row>
    <row r="86" spans="1:2" ht="15.5" x14ac:dyDescent="0.35">
      <c r="A86" s="55" t="s">
        <v>607</v>
      </c>
      <c r="B86" s="56" t="s">
        <v>816</v>
      </c>
    </row>
    <row r="87" spans="1:2" ht="15.5" x14ac:dyDescent="0.35">
      <c r="A87" s="55" t="s">
        <v>609</v>
      </c>
      <c r="B87" s="56" t="s">
        <v>817</v>
      </c>
    </row>
    <row r="88" spans="1:2" ht="15.5" x14ac:dyDescent="0.35">
      <c r="A88" s="55" t="s">
        <v>611</v>
      </c>
      <c r="B88" s="56" t="s">
        <v>818</v>
      </c>
    </row>
    <row r="89" spans="1:2" ht="15.5" x14ac:dyDescent="0.35">
      <c r="A89" s="55" t="s">
        <v>666</v>
      </c>
      <c r="B89" s="56" t="s">
        <v>819</v>
      </c>
    </row>
    <row r="90" spans="1:2" ht="15.5" x14ac:dyDescent="0.35">
      <c r="A90" s="55" t="s">
        <v>692</v>
      </c>
      <c r="B90" s="56" t="s">
        <v>820</v>
      </c>
    </row>
    <row r="91" spans="1:2" ht="15.5" x14ac:dyDescent="0.35">
      <c r="A91" s="55" t="s">
        <v>694</v>
      </c>
      <c r="B91" s="56" t="s">
        <v>821</v>
      </c>
    </row>
    <row r="92" spans="1:2" ht="15.5" x14ac:dyDescent="0.35">
      <c r="A92" s="55" t="s">
        <v>696</v>
      </c>
      <c r="B92" s="56" t="s">
        <v>822</v>
      </c>
    </row>
    <row r="93" spans="1:2" ht="15.5" x14ac:dyDescent="0.35">
      <c r="A93" s="55" t="s">
        <v>700</v>
      </c>
      <c r="B93" s="56" t="s">
        <v>823</v>
      </c>
    </row>
    <row r="94" spans="1:2" ht="15.5" x14ac:dyDescent="0.35">
      <c r="A94" s="55" t="s">
        <v>702</v>
      </c>
      <c r="B94" s="56" t="s">
        <v>824</v>
      </c>
    </row>
    <row r="95" spans="1:2" ht="15.5" x14ac:dyDescent="0.35">
      <c r="A95" s="55" t="s">
        <v>704</v>
      </c>
      <c r="B95" s="56" t="s">
        <v>825</v>
      </c>
    </row>
    <row r="96" spans="1:2" ht="15.5" x14ac:dyDescent="0.35">
      <c r="A96" s="55" t="s">
        <v>706</v>
      </c>
      <c r="B96" s="56" t="s">
        <v>826</v>
      </c>
    </row>
    <row r="97" spans="1:1" ht="15.5" x14ac:dyDescent="0.35">
      <c r="A97" s="58"/>
    </row>
  </sheetData>
  <hyperlinks>
    <hyperlink ref="A8:A16" location="'20.01'!A1" display="20.01" xr:uid="{2EA06628-A958-42F5-85E1-B30F1AADFE0B}"/>
    <hyperlink ref="A8" location="'R0201'!A1" display="R201" xr:uid="{47A5753A-B47F-42DC-8A19-ABEDED23BFF3}"/>
    <hyperlink ref="A9" location="'R0202'!A1" display="R202" xr:uid="{F464E902-E0DC-42E3-9A92-8191C4C0FCB8}"/>
    <hyperlink ref="A10" location="'R0203'!A1" display="R203" xr:uid="{6D8B3D05-F7A1-483E-94BA-BA031AACC681}"/>
    <hyperlink ref="A11" location="'R0204'!A1" display="R204" xr:uid="{18AC4120-25C5-457F-A67A-D342B19F2537}"/>
    <hyperlink ref="A12" location="'R0205'!A1" display="R205" xr:uid="{4EB8A899-7611-4EE0-9356-65AD4C130072}"/>
    <hyperlink ref="A13" location="'R0206'!A1" display="R206" xr:uid="{2D507C41-6E43-4CEF-8B50-6A614DEC1D76}"/>
    <hyperlink ref="A14" location="'R0207'!A1" display="R207" xr:uid="{EB3973E3-24C8-408B-9349-56C3B6F32620}"/>
    <hyperlink ref="A15" location="'R0208'!A1" display="R208" xr:uid="{AEBF69D8-71F0-466B-9A5F-084E89540B25}"/>
    <hyperlink ref="A16" location="'R0209'!A1" display="R209" xr:uid="{0A71A8E9-C409-4CF7-A5C7-FCEE90A6FC3D}"/>
    <hyperlink ref="A17" location="'R0501'!A1" display="R501" xr:uid="{DF7F256B-BDE1-47C3-AB86-F256F9654540}"/>
    <hyperlink ref="A18" location="'R0502'!A1" display="R502" xr:uid="{03947E3C-6E2A-4D03-80F0-999760E4EF6F}"/>
    <hyperlink ref="A19" location="'R0503'!A1" display="R503" xr:uid="{DEDDCB1F-7944-412C-8360-736CBC2FE287}"/>
    <hyperlink ref="A20" location="'R0504'!A1" display="R504" xr:uid="{C51C7BE9-134E-4101-867D-577FC0E0812B}"/>
    <hyperlink ref="A21" location="'R0505'!A1" display="R505" xr:uid="{9E182036-6579-4106-8110-95094332B021}"/>
    <hyperlink ref="A22" location="'R0601'!A1" display="R601" xr:uid="{72568C40-341B-4C41-89B5-A1A70D434A5C}"/>
    <hyperlink ref="A23" location="'R0701'!A1" display="R701" xr:uid="{6DB1BA84-D16F-4CEC-B4D7-6597EAC0F8E4}"/>
    <hyperlink ref="A24" location="'R0702'!A1" display="R702" xr:uid="{A9A76D8A-BD64-4F4C-B506-55773B02E6B2}"/>
    <hyperlink ref="A25" location="'R0703'!A1" display="R703" xr:uid="{CA361C7A-8B2D-42BC-A2AA-BA8125E1ACCD}"/>
    <hyperlink ref="A26" location="'R0801'!A1" display="R801" xr:uid="{4F2893E0-75A4-484B-8DE4-6D8D737F27A7}"/>
    <hyperlink ref="A27" location="'R0802'!A1" display="R802" xr:uid="{A1DEBD29-C648-4C33-871C-5ADC4FE02173}"/>
    <hyperlink ref="A28" location="'R0803'!A1" display="R803" xr:uid="{702DD2FC-176A-4018-88B9-DAD5F4A650A5}"/>
    <hyperlink ref="A29" location="'R0804'!A1" display="R804" xr:uid="{B172CED6-722C-4EE4-9A47-74F8E5628BA6}"/>
    <hyperlink ref="A30" location="'R0805'!A1" display="R805" xr:uid="{CB5C70EB-EA54-4481-A63A-5D4156134ADF}"/>
    <hyperlink ref="A31" location="'R1001'!A1" display="R1001" xr:uid="{BE13A6A8-76D8-4E6F-9A2C-ADE153A9804D}"/>
    <hyperlink ref="A32" location="'R1101'!A1" display="R1101" xr:uid="{A4204B48-7C96-4162-96C3-037CAB5BC599}"/>
    <hyperlink ref="A33" location="'R1102'!A1" display="R1102" xr:uid="{FADAC38C-BA53-46DF-9CD1-F5F835D1370F}"/>
    <hyperlink ref="A34" location="'R1103'!A1" display="R1103" xr:uid="{22B1A4EE-7DE9-4DCE-B101-1BE8443C95C1}"/>
    <hyperlink ref="A35" location="'R1104'!A1" display="R1104" xr:uid="{E556F181-C94A-481F-8F4B-D90BC28A0304}"/>
    <hyperlink ref="A36" location="'R1105'!A1" display="R1105" xr:uid="{D605DFC1-7368-46DE-9DE9-96DD7FB54760}"/>
    <hyperlink ref="A37" location="'R1106'!A1" display="R1106" xr:uid="{A2A51094-8968-49F1-8E07-5E5CBD488446}"/>
    <hyperlink ref="A38" location="'R1201'!A1" display="R1201" xr:uid="{BB379166-6456-47F9-B924-16728D286A74}"/>
    <hyperlink ref="A39" location="'R1202'!A1" display="R1202" xr:uid="{40021510-BC48-419E-9628-D0A3D4477113}"/>
    <hyperlink ref="A40" location="'R1203'!A1" display="R1203" xr:uid="{FF00DF1A-DD1B-4571-84E0-3E9857E8ADC2}"/>
    <hyperlink ref="A41" location="'R1204'!A1" display="R1204" xr:uid="{2F8B1B5D-2031-4DF8-ABAF-B1D3723086EC}"/>
    <hyperlink ref="A42" location="'R1205'!A1" display="R1205" xr:uid="{71E47CAF-5EDA-4CEF-AB16-2303FFEBB4E9}"/>
    <hyperlink ref="A43" location="'R1251'!A1" display="R1251" xr:uid="{CACE9300-3F52-4915-9602-60C098E054C1}"/>
    <hyperlink ref="A44" location="'R1252'!A1" display="R1252" xr:uid="{D2D28A48-3BA9-442B-93A6-58387B8405B8}"/>
    <hyperlink ref="A45" location="'R1253'!A1" display="R1253" xr:uid="{3C5EF869-E6F4-43F2-BC34-01A18E6EF872}"/>
    <hyperlink ref="A46" location="'R1254'!A1" display="R1254" xr:uid="{3442BDD3-07A7-4521-8058-02E7A104CE4A}"/>
    <hyperlink ref="A47" location="'R1303'!A1" display="R1303" xr:uid="{E973AFC5-E309-4C06-A28A-306DC38FBB08}"/>
    <hyperlink ref="A48" location="'R1304'!A1" display="R1304" xr:uid="{D12594F4-F6C4-456D-9B64-DB9BD47A4E56}"/>
    <hyperlink ref="A49" location="'R1501'!A1" display="R1501" xr:uid="{4F9B5E54-4AD7-4DEE-9283-ED226DC44C85}"/>
    <hyperlink ref="A50" location="'R1502'!A1" display="R1502" xr:uid="{33EA27B2-7723-4B2E-AE3C-3BE7D1CFC931}"/>
    <hyperlink ref="A51" location="'R1503'!A1" display="R1503" xr:uid="{823F82FA-A4DA-402D-98D6-95CA9A0D29CF}"/>
    <hyperlink ref="A52" location="'R1601'!A1" display="R1601" xr:uid="{8E1B9ED5-08FE-4078-BD7E-F4143EC649B3}"/>
    <hyperlink ref="A53" location="'R1602'!A1" display="R1602" xr:uid="{43EF34D2-6906-4730-8406-4062AB20817D}"/>
    <hyperlink ref="A54" location="'R1603'!A1" display="R1603" xr:uid="{8266C5AA-9BA5-4249-A487-E393AB410386}"/>
    <hyperlink ref="A55" location="'R1701'!A1" display="R1701" xr:uid="{7AADD756-ACA5-4F61-81B3-31345458A63D}"/>
    <hyperlink ref="A56" location="'R1702'!A1" display="R1702" xr:uid="{92A057CB-CF8E-425D-A8F3-C304FA2F4D90}"/>
    <hyperlink ref="A57" location="'R1703'!A1" display="R1703" xr:uid="{DB8D71FE-25BF-4B63-ABBA-3E24273C48C3}"/>
    <hyperlink ref="A58" location="'R1704'!A1" display="R1704" xr:uid="{88CA2D18-C6E8-4F1A-B0DE-1B5FE9F690AA}"/>
    <hyperlink ref="A59" location="'R1810'!A1" display="R1810" xr:uid="{AE616FEA-96B0-4210-8A93-567D75413156}"/>
    <hyperlink ref="A60" location="'R1811'!A1" display="R1811" xr:uid="{42110570-83A1-4DB2-A23C-58FB156CBB76}"/>
    <hyperlink ref="A61" location="'R1901'!A1" display="R1901" xr:uid="{ECC20483-BF5A-40E9-B1EF-FCBD8515C0E4}"/>
    <hyperlink ref="A62" location="'R1902'!A1" display="R1902" xr:uid="{36CBD25B-7EB9-4359-BD99-79DA5BF4B792}"/>
    <hyperlink ref="A63" location="'R1903'!A1" display="R1903" xr:uid="{F01696F7-5B1E-4930-BFB0-0F18F7D48D12}"/>
    <hyperlink ref="A64" location="'R1904'!A1" display="R1904" xr:uid="{401F98B5-850E-46C1-B8BE-B4088DBAE127}"/>
    <hyperlink ref="A65" location="'R2001'!A1" display="R2001" xr:uid="{DB55CBAF-E6F9-40A7-8BCB-BA146E04B86B}"/>
    <hyperlink ref="A66" location="'R2002'!A1" display="R2002" xr:uid="{362EC204-9C10-4CE6-B826-E81F72F5A9D4}"/>
    <hyperlink ref="A67" location="'R2101'!A1" display="R2101" xr:uid="{2BAE1960-DE36-4766-8417-1671CEFA5D96}"/>
    <hyperlink ref="A68" location="'R2201'!A1" display="R2201" xr:uid="{2607B650-C457-41D2-839D-99734F92D7BA}"/>
    <hyperlink ref="A69" location="'R2301'!A1" display="R2301" xr:uid="{7B594D1E-1158-4BCA-9899-994C51B0A838}"/>
    <hyperlink ref="A70" location="'R2302'!A1" display="R2302" xr:uid="{9FA3EB3A-7C8E-479F-8F66-9583478A4B8A}"/>
    <hyperlink ref="A71" location="'R2303'!A1" display="R2303" xr:uid="{86D822D4-0266-464C-B0A9-E28E5AD0E6D4}"/>
    <hyperlink ref="A72" location="'R2304'!A1" display="R2304" xr:uid="{B524C95E-C24F-4799-B012-BE89CE064E31}"/>
    <hyperlink ref="A73" location="'R2401'!A1" display="R2401" xr:uid="{B006C113-B3D2-4951-A59F-8061BE0907FB}"/>
    <hyperlink ref="A74" location="'R2403'!A1" display="R2403" xr:uid="{21214976-B016-4836-AF07-B1042D5F5099}"/>
    <hyperlink ref="A75" location="'R2404'!A1" display="R2404" xr:uid="{41E4643F-A36D-48E5-9B26-A8CF7B99932F}"/>
    <hyperlink ref="A76" location="'R2405'!A1" display="R2405" xr:uid="{7957179C-A0A9-45AE-9C8E-FF73FF6B2C6C}"/>
    <hyperlink ref="A77" location="'R2406'!A1" display="R2406" xr:uid="{224DC0AF-DB4B-4C4C-82EC-1B199866A83E}"/>
    <hyperlink ref="A78" location="'R2407'!A1" display="R2407" xr:uid="{BA268AB6-739C-4D67-A3EC-50E1DFFCE144}"/>
    <hyperlink ref="A79" location="'R2408'!A1" display="R2408" xr:uid="{FD865457-AC27-4D83-97FB-139A7BEB229F}"/>
    <hyperlink ref="A80" location="'R2501'!A1" display="R2501" xr:uid="{7BF139BC-2292-40CD-9BBF-D44FD312E6B0}"/>
    <hyperlink ref="A81" location="'R2502'!A1" display="R2502" xr:uid="{DCAD13A9-C981-4E01-9667-360CE1F3CC94}"/>
    <hyperlink ref="A82" location="'R2503'!A1" display="R2503" xr:uid="{553DE6C1-86CA-4ABC-91C9-6F69A7FA5FD5}"/>
    <hyperlink ref="A83" location="'R2504'!A1" display="R2504" xr:uid="{AD3AC0EA-1A69-4FE9-85F0-A45529560BB8}"/>
    <hyperlink ref="A84" location="'R2505'!A1" display="R2505" xr:uid="{934CA3A9-C758-403D-9210-E7497C05DA1F}"/>
    <hyperlink ref="A85" location="'R2506'!A1" display="R2506" xr:uid="{5FD9BB92-EE09-426C-AB39-67F6B8B03C4B}"/>
    <hyperlink ref="A86" location="'R2507'!A1" display="R2507" xr:uid="{9A6D3916-0CA5-4D7C-846B-5A6162590912}"/>
    <hyperlink ref="A87" location="'R2509'!A1" display="R2509" xr:uid="{9DFED40C-FDCA-47B1-8CCE-EB44D7E0A993}"/>
    <hyperlink ref="A88" location="'R2510'!A1" display="R2510" xr:uid="{53DA1AA1-C426-4444-9A8C-EE217424742F}"/>
    <hyperlink ref="A89" location="'R2511'!A1" display="R2511" xr:uid="{76D3A894-F1A0-488F-8C1D-7D76AEA9D3F5}"/>
    <hyperlink ref="A90" location="'R2512'!A1" display="R2512" xr:uid="{9BAE81F1-12CF-454D-BD4E-9273B69BBF44}"/>
    <hyperlink ref="A91" location="'R2513'!A1" display="R2513" xr:uid="{716516DC-91E2-41CD-B563-060FC00C780E}"/>
    <hyperlink ref="A92" location="'R2514'!A1" display="R2514" xr:uid="{86A39231-D631-4E79-922A-17F0C25773EE}"/>
    <hyperlink ref="A93" location="'R2515'!A1" display="R2515" xr:uid="{BFA4621E-8383-4D94-B3BF-CA58327A587E}"/>
    <hyperlink ref="A94" location="'R2701'!A1" display="R2701" xr:uid="{4C46E27C-86F2-4D37-B956-2CE476485B61}"/>
    <hyperlink ref="A95" location="'R2702'!A1" display="R2702" xr:uid="{CBE4E0C5-9680-4D88-8E37-8E41A892A660}"/>
    <hyperlink ref="A96" location="'R2801'!A1" display="R2801" xr:uid="{429B1FA7-48D8-4F4C-A034-C1A19A8FF760}"/>
  </hyperlinks>
  <pageMargins left="0.7" right="0.7" top="0.75" bottom="0.75" header="0.3" footer="0.3"/>
  <pageSetup scale="7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4339D-5939-4CEF-8F47-7F42D4CFE3CF}">
  <sheetPr codeName="Sheet10"/>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127</v>
      </c>
    </row>
    <row r="2" spans="1:16" x14ac:dyDescent="0.35">
      <c r="A2" s="30" t="s">
        <v>108</v>
      </c>
      <c r="B2" t="s">
        <v>126</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4.2</v>
      </c>
      <c r="C6" t="s">
        <v>102</v>
      </c>
      <c r="H6" s="18" t="s">
        <v>101</v>
      </c>
      <c r="I6">
        <f>VLOOKUP($B$4,$B$9:$K$62,6,FALSE)</f>
        <v>4.2</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4.2</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4.2</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29</v>
      </c>
      <c r="C11" s="14">
        <v>26</v>
      </c>
      <c r="D11" s="17" t="s">
        <v>83</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26</v>
      </c>
      <c r="H11">
        <f>LEN(TRIM(D11))</f>
        <v>6</v>
      </c>
      <c r="I11" t="str">
        <f>IF(H11&gt;=3,MID(TRIM(D11),1,3),"NO")</f>
        <v>+/-</v>
      </c>
      <c r="J11" t="str">
        <f>IF(TRIM(I11)="+/-",MID(TRIM(D11),4,H11-3),D11)</f>
        <v>0.7</v>
      </c>
      <c r="K11" s="1">
        <f>IF(TRIM(J11)="*****",0,IF(ISERROR(VALUE(J11)),"NA",VALUE(J11/$I$4)))</f>
        <v>0.42553191489361697</v>
      </c>
      <c r="L11" s="1">
        <f>IF(AND(ISNUMBER(G11),ISNUMBER($I$6)),$I$6-G11,"N/A")</f>
        <v>-21.8</v>
      </c>
      <c r="M11" s="1">
        <f>IF(AND(ISNUMBER(K11),ISNUMBER($I$7)),SQRT(K11^2+($I$7)^2),"N/A")</f>
        <v>0.42985214661796195</v>
      </c>
      <c r="N11" s="1">
        <f>IF(AND(ISNUMBER(L11),ISNUMBER(M11),M11&lt;&gt;0),L11/M11,"NA")</f>
        <v>-50.715112560261574</v>
      </c>
      <c r="O11" t="s">
        <v>68</v>
      </c>
    </row>
    <row r="12" spans="1:16" x14ac:dyDescent="0.35">
      <c r="A12" s="16">
        <v>2</v>
      </c>
      <c r="B12" s="15" t="s">
        <v>62</v>
      </c>
      <c r="C12" s="14">
        <v>11.3</v>
      </c>
      <c r="D12" s="13" t="s">
        <v>121</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11.3</v>
      </c>
      <c r="H12">
        <f>LEN(TRIM(D12))</f>
        <v>6</v>
      </c>
      <c r="I12" t="str">
        <f>IF(H12&gt;=3,MID(TRIM(D12),1,3),"NO")</f>
        <v>+/-</v>
      </c>
      <c r="J12" t="str">
        <f>IF(TRIM(I12)="+/-",MID(TRIM(D12),4,H12-3),D12)</f>
        <v>0.8</v>
      </c>
      <c r="K12" s="1">
        <f>IF(TRIM(J12)="*****",0,IF(ISERROR(VALUE(J12)),"NA",VALUE(J12/$I$4)))</f>
        <v>0.48632218844984804</v>
      </c>
      <c r="L12" s="1">
        <f>IF(AND(ISNUMBER(G12),ISNUMBER($I$6)),$I$6-G12,"N/A")</f>
        <v>-7.1000000000000005</v>
      </c>
      <c r="M12" s="1">
        <f>IF(AND(ISNUMBER(K12),ISNUMBER($I$7)),SQRT(K12^2+($I$7)^2),"N/A")</f>
        <v>0.49010685399991183</v>
      </c>
      <c r="N12" s="1">
        <f>IF(AND(ISNUMBER(L12),ISNUMBER(M12),M12&lt;&gt;0),L12/M12,"NA")</f>
        <v>-14.486636826346603</v>
      </c>
      <c r="O12" t="s">
        <v>62</v>
      </c>
    </row>
    <row r="13" spans="1:16" x14ac:dyDescent="0.35">
      <c r="A13" s="16">
        <v>3</v>
      </c>
      <c r="B13" s="15" t="s">
        <v>59</v>
      </c>
      <c r="C13" s="14">
        <v>9.6</v>
      </c>
      <c r="D13" s="13" t="s">
        <v>57</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9.6</v>
      </c>
      <c r="H13">
        <f>LEN(TRIM(D13))</f>
        <v>6</v>
      </c>
      <c r="I13" t="str">
        <f>IF(H13&gt;=3,MID(TRIM(D13),1,3),"NO")</f>
        <v>+/-</v>
      </c>
      <c r="J13" t="str">
        <f>IF(TRIM(I13)="+/-",MID(TRIM(D13),4,H13-3),D13)</f>
        <v>0.3</v>
      </c>
      <c r="K13" s="1">
        <f>IF(TRIM(J13)="*****",0,IF(ISERROR(VALUE(J13)),"NA",VALUE(J13/$I$4)))</f>
        <v>0.18237082066869301</v>
      </c>
      <c r="L13" s="1">
        <f>IF(AND(ISNUMBER(G13),ISNUMBER($I$6)),$I$6-G13,"N/A")</f>
        <v>-5.3999999999999995</v>
      </c>
      <c r="M13" s="1">
        <f>IF(AND(ISNUMBER(K13),ISNUMBER($I$7)),SQRT(K13^2+($I$7)^2),"N/A")</f>
        <v>0.19223572402239389</v>
      </c>
      <c r="N13" s="1">
        <f>IF(AND(ISNUMBER(L13),ISNUMBER(M13),M13&lt;&gt;0),L13/M13,"NA")</f>
        <v>-28.090512455275711</v>
      </c>
      <c r="O13" t="s">
        <v>58</v>
      </c>
    </row>
    <row r="14" spans="1:16" x14ac:dyDescent="0.35">
      <c r="A14" s="16">
        <v>4</v>
      </c>
      <c r="B14" s="15" t="s">
        <v>44</v>
      </c>
      <c r="C14" s="14">
        <v>6.7</v>
      </c>
      <c r="D14" s="13" t="s">
        <v>34</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6.7</v>
      </c>
      <c r="H14">
        <f>LEN(TRIM(D14))</f>
        <v>6</v>
      </c>
      <c r="I14" t="str">
        <f>IF(H14&gt;=3,MID(TRIM(D14),1,3),"NO")</f>
        <v>+/-</v>
      </c>
      <c r="J14" t="str">
        <f>IF(TRIM(I14)="+/-",MID(TRIM(D14),4,H14-3),D14)</f>
        <v>0.4</v>
      </c>
      <c r="K14" s="1">
        <f>IF(TRIM(J14)="*****",0,IF(ISERROR(VALUE(J14)),"NA",VALUE(J14/$I$4)))</f>
        <v>0.24316109422492402</v>
      </c>
      <c r="L14" s="1">
        <f>IF(AND(ISNUMBER(G14),ISNUMBER($I$6)),$I$6-G14,"N/A")</f>
        <v>-2.5</v>
      </c>
      <c r="M14" s="1">
        <f>IF(AND(ISNUMBER(K14),ISNUMBER($I$7)),SQRT(K14^2+($I$7)^2),"N/A")</f>
        <v>0.25064471888253259</v>
      </c>
      <c r="N14" s="1">
        <f>IF(AND(ISNUMBER(L14),ISNUMBER(M14),M14&lt;&gt;0),L14/M14,"NA")</f>
        <v>-9.9742775796191925</v>
      </c>
      <c r="O14" t="s">
        <v>73</v>
      </c>
    </row>
    <row r="15" spans="1:16" x14ac:dyDescent="0.35">
      <c r="A15" s="16">
        <v>4</v>
      </c>
      <c r="B15" s="15" t="s">
        <v>36</v>
      </c>
      <c r="C15" s="14">
        <v>6.7</v>
      </c>
      <c r="D15" s="13" t="s">
        <v>28</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6.7</v>
      </c>
      <c r="H15">
        <f>LEN(TRIM(D15))</f>
        <v>6</v>
      </c>
      <c r="I15" t="str">
        <f>IF(H15&gt;=3,MID(TRIM(D15),1,3),"NO")</f>
        <v>+/-</v>
      </c>
      <c r="J15" t="str">
        <f>IF(TRIM(I15)="+/-",MID(TRIM(D15),4,H15-3),D15)</f>
        <v>0.2</v>
      </c>
      <c r="K15" s="1">
        <f>IF(TRIM(J15)="*****",0,IF(ISERROR(VALUE(J15)),"NA",VALUE(J15/$I$4)))</f>
        <v>0.12158054711246201</v>
      </c>
      <c r="L15" s="1">
        <f>IF(AND(ISNUMBER(G15),ISNUMBER($I$6)),$I$6-G15,"N/A")</f>
        <v>-2.5</v>
      </c>
      <c r="M15" s="1">
        <f>IF(AND(ISNUMBER(K15),ISNUMBER($I$7)),SQRT(K15^2+($I$7)^2),"N/A")</f>
        <v>0.1359311840425404</v>
      </c>
      <c r="N15" s="1">
        <f>IF(AND(ISNUMBER(L15),ISNUMBER(M15),M15&lt;&gt;0),L15/M15,"NA")</f>
        <v>-18.39165911493577</v>
      </c>
      <c r="O15" t="s">
        <v>32</v>
      </c>
    </row>
    <row r="16" spans="1:16" x14ac:dyDescent="0.35">
      <c r="A16" s="16">
        <v>6</v>
      </c>
      <c r="B16" s="15" t="s">
        <v>35</v>
      </c>
      <c r="C16" s="14">
        <v>6</v>
      </c>
      <c r="D16" s="13" t="s">
        <v>121</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6</v>
      </c>
      <c r="H16">
        <f>LEN(TRIM(D16))</f>
        <v>6</v>
      </c>
      <c r="I16" t="str">
        <f>IF(H16&gt;=3,MID(TRIM(D16),1,3),"NO")</f>
        <v>+/-</v>
      </c>
      <c r="J16" t="str">
        <f>IF(TRIM(I16)="+/-",MID(TRIM(D16),4,H16-3),D16)</f>
        <v>0.8</v>
      </c>
      <c r="K16" s="1">
        <f>IF(TRIM(J16)="*****",0,IF(ISERROR(VALUE(J16)),"NA",VALUE(J16/$I$4)))</f>
        <v>0.48632218844984804</v>
      </c>
      <c r="L16" s="1">
        <f>IF(AND(ISNUMBER(G16),ISNUMBER($I$6)),$I$6-G16,"N/A")</f>
        <v>-1.7999999999999998</v>
      </c>
      <c r="M16" s="1">
        <f>IF(AND(ISNUMBER(K16),ISNUMBER($I$7)),SQRT(K16^2+($I$7)^2),"N/A")</f>
        <v>0.49010685399991183</v>
      </c>
      <c r="N16" s="1">
        <f>IF(AND(ISNUMBER(L16),ISNUMBER(M16),M16&lt;&gt;0),L16/M16,"NA")</f>
        <v>-3.672668491186462</v>
      </c>
      <c r="O16" t="s">
        <v>75</v>
      </c>
    </row>
    <row r="17" spans="1:15" x14ac:dyDescent="0.35">
      <c r="A17" s="16">
        <v>7</v>
      </c>
      <c r="B17" s="15" t="s">
        <v>56</v>
      </c>
      <c r="C17" s="14">
        <v>5.7</v>
      </c>
      <c r="D17" s="13" t="s">
        <v>28</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5.7</v>
      </c>
      <c r="H17">
        <f>LEN(TRIM(D17))</f>
        <v>6</v>
      </c>
      <c r="I17" t="str">
        <f>IF(H17&gt;=3,MID(TRIM(D17),1,3),"NO")</f>
        <v>+/-</v>
      </c>
      <c r="J17" t="str">
        <f>IF(TRIM(I17)="+/-",MID(TRIM(D17),4,H17-3),D17)</f>
        <v>0.2</v>
      </c>
      <c r="K17" s="1">
        <f>IF(TRIM(J17)="*****",0,IF(ISERROR(VALUE(J17)),"NA",VALUE(J17/$I$4)))</f>
        <v>0.12158054711246201</v>
      </c>
      <c r="L17" s="1">
        <f>IF(AND(ISNUMBER(G17),ISNUMBER($I$6)),$I$6-G17,"N/A")</f>
        <v>-1.5</v>
      </c>
      <c r="M17" s="1">
        <f>IF(AND(ISNUMBER(K17),ISNUMBER($I$7)),SQRT(K17^2+($I$7)^2),"N/A")</f>
        <v>0.1359311840425404</v>
      </c>
      <c r="N17" s="1">
        <f>IF(AND(ISNUMBER(L17),ISNUMBER(M17),M17&lt;&gt;0),L17/M17,"NA")</f>
        <v>-11.034995468961462</v>
      </c>
      <c r="O17" t="s">
        <v>66</v>
      </c>
    </row>
    <row r="18" spans="1:15" x14ac:dyDescent="0.35">
      <c r="A18" s="16">
        <v>8</v>
      </c>
      <c r="B18" s="15" t="s">
        <v>32</v>
      </c>
      <c r="C18" s="14">
        <v>5</v>
      </c>
      <c r="D18" s="13" t="s">
        <v>31</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5</v>
      </c>
      <c r="H18">
        <f>LEN(TRIM(D18))</f>
        <v>6</v>
      </c>
      <c r="I18" t="str">
        <f>IF(H18&gt;=3,MID(TRIM(D18),1,3),"NO")</f>
        <v>+/-</v>
      </c>
      <c r="J18" t="str">
        <f>IF(TRIM(I18)="+/-",MID(TRIM(D18),4,H18-3),D18)</f>
        <v>0.1</v>
      </c>
      <c r="K18" s="1">
        <f>IF(TRIM(J18)="*****",0,IF(ISERROR(VALUE(J18)),"NA",VALUE(J18/$I$4)))</f>
        <v>6.0790273556231005E-2</v>
      </c>
      <c r="L18" s="1">
        <f>IF(AND(ISNUMBER(G18),ISNUMBER($I$6)),$I$6-G18,"N/A")</f>
        <v>-0.79999999999999982</v>
      </c>
      <c r="M18" s="1">
        <f>IF(AND(ISNUMBER(K18),ISNUMBER($I$7)),SQRT(K18^2+($I$7)^2),"N/A")</f>
        <v>8.5970429323592404E-2</v>
      </c>
      <c r="N18" s="1">
        <f>IF(AND(ISNUMBER(L18),ISNUMBER(M18),M18&lt;&gt;0),L18/M18,"NA")</f>
        <v>-9.3055252404149638</v>
      </c>
      <c r="O18" t="s">
        <v>60</v>
      </c>
    </row>
    <row r="19" spans="1:15" x14ac:dyDescent="0.35">
      <c r="A19" s="16">
        <v>8</v>
      </c>
      <c r="B19" s="15" t="s">
        <v>75</v>
      </c>
      <c r="C19" s="14">
        <v>5</v>
      </c>
      <c r="D19" s="13" t="s">
        <v>28</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5</v>
      </c>
      <c r="H19">
        <f>LEN(TRIM(D19))</f>
        <v>6</v>
      </c>
      <c r="I19" t="str">
        <f>IF(H19&gt;=3,MID(TRIM(D19),1,3),"NO")</f>
        <v>+/-</v>
      </c>
      <c r="J19" t="str">
        <f>IF(TRIM(I19)="+/-",MID(TRIM(D19),4,H19-3),D19)</f>
        <v>0.2</v>
      </c>
      <c r="K19" s="1">
        <f>IF(TRIM(J19)="*****",0,IF(ISERROR(VALUE(J19)),"NA",VALUE(J19/$I$4)))</f>
        <v>0.12158054711246201</v>
      </c>
      <c r="L19" s="1">
        <f>IF(AND(ISNUMBER(G19),ISNUMBER($I$6)),$I$6-G19,"N/A")</f>
        <v>-0.79999999999999982</v>
      </c>
      <c r="M19" s="1">
        <f>IF(AND(ISNUMBER(K19),ISNUMBER($I$7)),SQRT(K19^2+($I$7)^2),"N/A")</f>
        <v>0.1359311840425404</v>
      </c>
      <c r="N19" s="1">
        <f>IF(AND(ISNUMBER(L19),ISNUMBER(M19),M19&lt;&gt;0),L19/M19,"NA")</f>
        <v>-5.8853309167794459</v>
      </c>
      <c r="O19" t="s">
        <v>35</v>
      </c>
    </row>
    <row r="20" spans="1:15" x14ac:dyDescent="0.35">
      <c r="A20" s="16">
        <v>10</v>
      </c>
      <c r="B20" s="15" t="s">
        <v>58</v>
      </c>
      <c r="C20" s="14">
        <v>4.9000000000000004</v>
      </c>
      <c r="D20" s="17" t="s">
        <v>28</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4.9000000000000004</v>
      </c>
      <c r="H20">
        <f>LEN(TRIM(D20))</f>
        <v>6</v>
      </c>
      <c r="I20" t="str">
        <f>IF(H20&gt;=3,MID(TRIM(D20),1,3),"NO")</f>
        <v>+/-</v>
      </c>
      <c r="J20" t="str">
        <f>IF(TRIM(I20)="+/-",MID(TRIM(D20),4,H20-3),D20)</f>
        <v>0.2</v>
      </c>
      <c r="K20" s="1">
        <f>IF(TRIM(J20)="*****",0,IF(ISERROR(VALUE(J20)),"NA",VALUE(J20/$I$4)))</f>
        <v>0.12158054711246201</v>
      </c>
      <c r="L20" s="1">
        <f>IF(AND(ISNUMBER(G20),ISNUMBER($I$6)),$I$6-G20,"N/A")</f>
        <v>-0.70000000000000018</v>
      </c>
      <c r="M20" s="1">
        <f>IF(AND(ISNUMBER(K20),ISNUMBER($I$7)),SQRT(K20^2+($I$7)^2),"N/A")</f>
        <v>0.1359311840425404</v>
      </c>
      <c r="N20" s="1">
        <f>IF(AND(ISNUMBER(L20),ISNUMBER(M20),M20&lt;&gt;0),L20/M20,"NA")</f>
        <v>-5.149664552182017</v>
      </c>
      <c r="O20" t="s">
        <v>51</v>
      </c>
    </row>
    <row r="21" spans="1:15" x14ac:dyDescent="0.35">
      <c r="A21" s="16">
        <v>10</v>
      </c>
      <c r="B21" s="15" t="s">
        <v>78</v>
      </c>
      <c r="C21" s="14">
        <v>4.9000000000000004</v>
      </c>
      <c r="D21" s="13" t="s">
        <v>57</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4.9000000000000004</v>
      </c>
      <c r="H21">
        <f>LEN(TRIM(D21))</f>
        <v>6</v>
      </c>
      <c r="I21" t="str">
        <f>IF(H21&gt;=3,MID(TRIM(D21),1,3),"NO")</f>
        <v>+/-</v>
      </c>
      <c r="J21" t="str">
        <f>IF(TRIM(I21)="+/-",MID(TRIM(D21),4,H21-3),D21)</f>
        <v>0.3</v>
      </c>
      <c r="K21" s="1">
        <f>IF(TRIM(J21)="*****",0,IF(ISERROR(VALUE(J21)),"NA",VALUE(J21/$I$4)))</f>
        <v>0.18237082066869301</v>
      </c>
      <c r="L21" s="1">
        <f>IF(AND(ISNUMBER(G21),ISNUMBER($I$6)),$I$6-G21,"N/A")</f>
        <v>-0.70000000000000018</v>
      </c>
      <c r="M21" s="1">
        <f>IF(AND(ISNUMBER(K21),ISNUMBER($I$7)),SQRT(K21^2+($I$7)^2),"N/A")</f>
        <v>0.19223572402239389</v>
      </c>
      <c r="N21" s="1">
        <f>IF(AND(ISNUMBER(L21),ISNUMBER(M21),M21&lt;&gt;0),L21/M21,"NA")</f>
        <v>-3.6413627256838894</v>
      </c>
      <c r="O21" t="s">
        <v>45</v>
      </c>
    </row>
    <row r="22" spans="1:15" x14ac:dyDescent="0.35">
      <c r="A22" s="16">
        <v>10</v>
      </c>
      <c r="B22" s="15" t="s">
        <v>38</v>
      </c>
      <c r="C22" s="14">
        <v>4.9000000000000004</v>
      </c>
      <c r="D22" s="13" t="s">
        <v>28</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4.9000000000000004</v>
      </c>
      <c r="H22">
        <f>LEN(TRIM(D22))</f>
        <v>6</v>
      </c>
      <c r="I22" t="str">
        <f>IF(H22&gt;=3,MID(TRIM(D22),1,3),"NO")</f>
        <v>+/-</v>
      </c>
      <c r="J22" t="str">
        <f>IF(TRIM(I22)="+/-",MID(TRIM(D22),4,H22-3),D22)</f>
        <v>0.2</v>
      </c>
      <c r="K22" s="1">
        <f>IF(TRIM(J22)="*****",0,IF(ISERROR(VALUE(J22)),"NA",VALUE(J22/$I$4)))</f>
        <v>0.12158054711246201</v>
      </c>
      <c r="L22" s="1">
        <f>IF(AND(ISNUMBER(G22),ISNUMBER($I$6)),$I$6-G22,"N/A")</f>
        <v>-0.70000000000000018</v>
      </c>
      <c r="M22" s="1">
        <f>IF(AND(ISNUMBER(K22),ISNUMBER($I$7)),SQRT(K22^2+($I$7)^2),"N/A")</f>
        <v>0.1359311840425404</v>
      </c>
      <c r="N22" s="1">
        <f>IF(AND(ISNUMBER(L22),ISNUMBER(M22),M22&lt;&gt;0),L22/M22,"NA")</f>
        <v>-5.149664552182017</v>
      </c>
      <c r="O22" t="s">
        <v>29</v>
      </c>
    </row>
    <row r="23" spans="1:15" x14ac:dyDescent="0.35">
      <c r="A23" s="16">
        <v>13</v>
      </c>
      <c r="B23" s="15" t="s">
        <v>41</v>
      </c>
      <c r="C23" s="14">
        <v>4.5999999999999996</v>
      </c>
      <c r="D23" s="13" t="s">
        <v>28</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4.5999999999999996</v>
      </c>
      <c r="H23">
        <f>LEN(TRIM(D23))</f>
        <v>6</v>
      </c>
      <c r="I23" t="str">
        <f>IF(H23&gt;=3,MID(TRIM(D23),1,3),"NO")</f>
        <v>+/-</v>
      </c>
      <c r="J23" t="str">
        <f>IF(TRIM(I23)="+/-",MID(TRIM(D23),4,H23-3),D23)</f>
        <v>0.2</v>
      </c>
      <c r="K23" s="1">
        <f>IF(TRIM(J23)="*****",0,IF(ISERROR(VALUE(J23)),"NA",VALUE(J23/$I$4)))</f>
        <v>0.12158054711246201</v>
      </c>
      <c r="L23" s="1">
        <f>IF(AND(ISNUMBER(G23),ISNUMBER($I$6)),$I$6-G23,"N/A")</f>
        <v>-0.39999999999999947</v>
      </c>
      <c r="M23" s="1">
        <f>IF(AND(ISNUMBER(K23),ISNUMBER($I$7)),SQRT(K23^2+($I$7)^2),"N/A")</f>
        <v>0.1359311840425404</v>
      </c>
      <c r="N23" s="1">
        <f>IF(AND(ISNUMBER(L23),ISNUMBER(M23),M23&lt;&gt;0),L23/M23,"NA")</f>
        <v>-2.9426654583897194</v>
      </c>
      <c r="O23" t="s">
        <v>82</v>
      </c>
    </row>
    <row r="24" spans="1:15" x14ac:dyDescent="0.35">
      <c r="A24" s="16">
        <v>13</v>
      </c>
      <c r="B24" s="15" t="s">
        <v>52</v>
      </c>
      <c r="C24" s="14">
        <v>4.5999999999999996</v>
      </c>
      <c r="D24" s="13" t="s">
        <v>26</v>
      </c>
      <c r="E24" s="12" t="str">
        <f>IF($B$4=B24,"Geography Selected",
IF(AND(ISNUMBER(N24),ISNUMBER($I$4)),
IF(ABS(N24)&lt;=$I$4,"Not Significantly Different",
IF(ABS(N24)&gt;$I$4,"Significantly Different","Error - Both Z-score and Confidence Level are Numbers but Comparison Failed")),
IF(N24="NA","Statistical Test not applicable","N/A")
))</f>
        <v>Not Significantly Different</v>
      </c>
      <c r="G24">
        <f>IF(ISNUMBER(C24),C24,"NAN")</f>
        <v>4.5999999999999996</v>
      </c>
      <c r="H24">
        <f>LEN(TRIM(D24))</f>
        <v>6</v>
      </c>
      <c r="I24" t="str">
        <f>IF(H24&gt;=3,MID(TRIM(D24),1,3),"NO")</f>
        <v>+/-</v>
      </c>
      <c r="J24" t="str">
        <f>IF(TRIM(I24)="+/-",MID(TRIM(D24),4,H24-3),D24)</f>
        <v>0.6</v>
      </c>
      <c r="K24" s="1">
        <f>IF(TRIM(J24)="*****",0,IF(ISERROR(VALUE(J24)),"NA",VALUE(J24/$I$4)))</f>
        <v>0.36474164133738601</v>
      </c>
      <c r="L24" s="1">
        <f>IF(AND(ISNUMBER(G24),ISNUMBER($I$6)),$I$6-G24,"N/A")</f>
        <v>-0.39999999999999947</v>
      </c>
      <c r="M24" s="1">
        <f>IF(AND(ISNUMBER(K24),ISNUMBER($I$7)),SQRT(K24^2+($I$7)^2),"N/A")</f>
        <v>0.36977279819442066</v>
      </c>
      <c r="N24" s="1">
        <f>IF(AND(ISNUMBER(L24),ISNUMBER(M24),M24&lt;&gt;0),L24/M24,"NA")</f>
        <v>-1.0817453364692495</v>
      </c>
      <c r="O24" t="s">
        <v>65</v>
      </c>
    </row>
    <row r="25" spans="1:15" x14ac:dyDescent="0.35">
      <c r="A25" s="16">
        <v>15</v>
      </c>
      <c r="B25" s="15" t="s">
        <v>70</v>
      </c>
      <c r="C25" s="14">
        <v>4.2</v>
      </c>
      <c r="D25" s="13" t="s">
        <v>57</v>
      </c>
      <c r="E25" s="12" t="str">
        <f>IF($B$4=B25,"Geography Selected",
IF(AND(ISNUMBER(N25),ISNUMBER($I$4)),
IF(ABS(N25)&lt;=$I$4,"Not Significantly Different",
IF(ABS(N25)&gt;$I$4,"Significantly Different","Error - Both Z-score and Confidence Level are Numbers but Comparison Failed")),
IF(N25="NA","Statistical Test not applicable","N/A")
))</f>
        <v>Not Significantly Different</v>
      </c>
      <c r="G25">
        <f>IF(ISNUMBER(C25),C25,"NAN")</f>
        <v>4.2</v>
      </c>
      <c r="H25">
        <f>LEN(TRIM(D25))</f>
        <v>6</v>
      </c>
      <c r="I25" t="str">
        <f>IF(H25&gt;=3,MID(TRIM(D25),1,3),"NO")</f>
        <v>+/-</v>
      </c>
      <c r="J25" t="str">
        <f>IF(TRIM(I25)="+/-",MID(TRIM(D25),4,H25-3),D25)</f>
        <v>0.3</v>
      </c>
      <c r="K25" s="1">
        <f>IF(TRIM(J25)="*****",0,IF(ISERROR(VALUE(J25)),"NA",VALUE(J25/$I$4)))</f>
        <v>0.18237082066869301</v>
      </c>
      <c r="L25" s="1">
        <f>IF(AND(ISNUMBER(G25),ISNUMBER($I$6)),$I$6-G25,"N/A")</f>
        <v>0</v>
      </c>
      <c r="M25" s="1">
        <f>IF(AND(ISNUMBER(K25),ISNUMBER($I$7)),SQRT(K25^2+($I$7)^2),"N/A")</f>
        <v>0.19223572402239389</v>
      </c>
      <c r="N25" s="1">
        <f>IF(AND(ISNUMBER(L25),ISNUMBER(M25),M25&lt;&gt;0),L25/M25,"NA")</f>
        <v>0</v>
      </c>
      <c r="O25" t="s">
        <v>81</v>
      </c>
    </row>
    <row r="26" spans="1:15" x14ac:dyDescent="0.35">
      <c r="A26" s="16">
        <v>15</v>
      </c>
      <c r="B26" s="15" t="s">
        <v>69</v>
      </c>
      <c r="C26" s="14">
        <v>4.2</v>
      </c>
      <c r="D26" s="13" t="s">
        <v>57</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4.2</v>
      </c>
      <c r="H26">
        <f>LEN(TRIM(D26))</f>
        <v>6</v>
      </c>
      <c r="I26" t="str">
        <f>IF(H26&gt;=3,MID(TRIM(D26),1,3),"NO")</f>
        <v>+/-</v>
      </c>
      <c r="J26" t="str">
        <f>IF(TRIM(I26)="+/-",MID(TRIM(D26),4,H26-3),D26)</f>
        <v>0.3</v>
      </c>
      <c r="K26" s="1">
        <f>IF(TRIM(J26)="*****",0,IF(ISERROR(VALUE(J26)),"NA",VALUE(J26/$I$4)))</f>
        <v>0.18237082066869301</v>
      </c>
      <c r="L26" s="1">
        <f>IF(AND(ISNUMBER(G26),ISNUMBER($I$6)),$I$6-G26,"N/A")</f>
        <v>0</v>
      </c>
      <c r="M26" s="1">
        <f>IF(AND(ISNUMBER(K26),ISNUMBER($I$7)),SQRT(K26^2+($I$7)^2),"N/A")</f>
        <v>0.19223572402239389</v>
      </c>
      <c r="N26" s="1">
        <f>IF(AND(ISNUMBER(L26),ISNUMBER(M26),M26&lt;&gt;0),L26/M26,"NA")</f>
        <v>0</v>
      </c>
      <c r="O26" t="s">
        <v>80</v>
      </c>
    </row>
    <row r="27" spans="1:15" x14ac:dyDescent="0.35">
      <c r="A27" s="16">
        <v>15</v>
      </c>
      <c r="B27" s="15" t="s">
        <v>37</v>
      </c>
      <c r="C27" s="14">
        <v>4.2</v>
      </c>
      <c r="D27" s="13" t="s">
        <v>34</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4.2</v>
      </c>
      <c r="H27">
        <f>LEN(TRIM(D27))</f>
        <v>6</v>
      </c>
      <c r="I27" t="str">
        <f>IF(H27&gt;=3,MID(TRIM(D27),1,3),"NO")</f>
        <v>+/-</v>
      </c>
      <c r="J27" t="str">
        <f>IF(TRIM(I27)="+/-",MID(TRIM(D27),4,H27-3),D27)</f>
        <v>0.4</v>
      </c>
      <c r="K27" s="1">
        <f>IF(TRIM(J27)="*****",0,IF(ISERROR(VALUE(J27)),"NA",VALUE(J27/$I$4)))</f>
        <v>0.24316109422492402</v>
      </c>
      <c r="L27" s="1">
        <f>IF(AND(ISNUMBER(G27),ISNUMBER($I$6)),$I$6-G27,"N/A")</f>
        <v>0</v>
      </c>
      <c r="M27" s="1">
        <f>IF(AND(ISNUMBER(K27),ISNUMBER($I$7)),SQRT(K27^2+($I$7)^2),"N/A")</f>
        <v>0.25064471888253259</v>
      </c>
      <c r="N27" s="1">
        <f>IF(AND(ISNUMBER(L27),ISNUMBER(M27),M27&lt;&gt;0),L27/M27,"NA")</f>
        <v>0</v>
      </c>
      <c r="O27" t="s">
        <v>78</v>
      </c>
    </row>
    <row r="28" spans="1:15" x14ac:dyDescent="0.35">
      <c r="A28" s="16">
        <v>15</v>
      </c>
      <c r="B28" s="15" t="s">
        <v>61</v>
      </c>
      <c r="C28" s="14">
        <v>4.2</v>
      </c>
      <c r="D28" s="13" t="s">
        <v>28</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4.2</v>
      </c>
      <c r="H28">
        <f>LEN(TRIM(D28))</f>
        <v>6</v>
      </c>
      <c r="I28" t="str">
        <f>IF(H28&gt;=3,MID(TRIM(D28),1,3),"NO")</f>
        <v>+/-</v>
      </c>
      <c r="J28" t="str">
        <f>IF(TRIM(I28)="+/-",MID(TRIM(D28),4,H28-3),D28)</f>
        <v>0.2</v>
      </c>
      <c r="K28" s="1">
        <f>IF(TRIM(J28)="*****",0,IF(ISERROR(VALUE(J28)),"NA",VALUE(J28/$I$4)))</f>
        <v>0.12158054711246201</v>
      </c>
      <c r="L28" s="1">
        <f>IF(AND(ISNUMBER(G28),ISNUMBER($I$6)),$I$6-G28,"N/A")</f>
        <v>0</v>
      </c>
      <c r="M28" s="1">
        <f>IF(AND(ISNUMBER(K28),ISNUMBER($I$7)),SQRT(K28^2+($I$7)^2),"N/A")</f>
        <v>0.1359311840425404</v>
      </c>
      <c r="N28" s="1">
        <f>IF(AND(ISNUMBER(L28),ISNUMBER(M28),M28&lt;&gt;0),L28/M28,"NA")</f>
        <v>0</v>
      </c>
      <c r="O28" t="s">
        <v>79</v>
      </c>
    </row>
    <row r="29" spans="1:15" x14ac:dyDescent="0.35">
      <c r="A29" s="16">
        <v>19</v>
      </c>
      <c r="B29" s="15" t="s">
        <v>45</v>
      </c>
      <c r="C29" s="14">
        <v>4.0999999999999996</v>
      </c>
      <c r="D29" s="13" t="s">
        <v>28</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4.0999999999999996</v>
      </c>
      <c r="H29">
        <f>LEN(TRIM(D29))</f>
        <v>6</v>
      </c>
      <c r="I29" t="str">
        <f>IF(H29&gt;=3,MID(TRIM(D29),1,3),"NO")</f>
        <v>+/-</v>
      </c>
      <c r="J29" t="str">
        <f>IF(TRIM(I29)="+/-",MID(TRIM(D29),4,H29-3),D29)</f>
        <v>0.2</v>
      </c>
      <c r="K29" s="1">
        <f>IF(TRIM(J29)="*****",0,IF(ISERROR(VALUE(J29)),"NA",VALUE(J29/$I$4)))</f>
        <v>0.12158054711246201</v>
      </c>
      <c r="L29" s="1">
        <f>IF(AND(ISNUMBER(G29),ISNUMBER($I$6)),$I$6-G29,"N/A")</f>
        <v>0.10000000000000053</v>
      </c>
      <c r="M29" s="1">
        <f>IF(AND(ISNUMBER(K29),ISNUMBER($I$7)),SQRT(K29^2+($I$7)^2),"N/A")</f>
        <v>0.1359311840425404</v>
      </c>
      <c r="N29" s="1">
        <f>IF(AND(ISNUMBER(L29),ISNUMBER(M29),M29&lt;&gt;0),L29/M29,"NA")</f>
        <v>0.73566636459743473</v>
      </c>
      <c r="O29" t="s">
        <v>55</v>
      </c>
    </row>
    <row r="30" spans="1:15" x14ac:dyDescent="0.35">
      <c r="A30" s="16">
        <v>20</v>
      </c>
      <c r="B30" s="15" t="s">
        <v>73</v>
      </c>
      <c r="C30" s="14">
        <v>4</v>
      </c>
      <c r="D30" s="13" t="s">
        <v>28</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4</v>
      </c>
      <c r="H30">
        <f>LEN(TRIM(D30))</f>
        <v>6</v>
      </c>
      <c r="I30" t="str">
        <f>IF(H30&gt;=3,MID(TRIM(D30),1,3),"NO")</f>
        <v>+/-</v>
      </c>
      <c r="J30" t="str">
        <f>IF(TRIM(I30)="+/-",MID(TRIM(D30),4,H30-3),D30)</f>
        <v>0.2</v>
      </c>
      <c r="K30" s="1">
        <f>IF(TRIM(J30)="*****",0,IF(ISERROR(VALUE(J30)),"NA",VALUE(J30/$I$4)))</f>
        <v>0.12158054711246201</v>
      </c>
      <c r="L30" s="1">
        <f>IF(AND(ISNUMBER(G30),ISNUMBER($I$6)),$I$6-G30,"N/A")</f>
        <v>0.20000000000000018</v>
      </c>
      <c r="M30" s="1">
        <f>IF(AND(ISNUMBER(K30),ISNUMBER($I$7)),SQRT(K30^2+($I$7)^2),"N/A")</f>
        <v>0.1359311840425404</v>
      </c>
      <c r="N30" s="1">
        <f>IF(AND(ISNUMBER(L30),ISNUMBER(M30),M30&lt;&gt;0),L30/M30,"NA")</f>
        <v>1.471332729194863</v>
      </c>
      <c r="O30" t="s">
        <v>77</v>
      </c>
    </row>
    <row r="31" spans="1:15" x14ac:dyDescent="0.35">
      <c r="A31" s="16">
        <v>20</v>
      </c>
      <c r="B31" s="15" t="s">
        <v>72</v>
      </c>
      <c r="C31" s="14">
        <v>4</v>
      </c>
      <c r="D31" s="13" t="s">
        <v>28</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4</v>
      </c>
      <c r="H31">
        <f>LEN(TRIM(D31))</f>
        <v>6</v>
      </c>
      <c r="I31" t="str">
        <f>IF(H31&gt;=3,MID(TRIM(D31),1,3),"NO")</f>
        <v>+/-</v>
      </c>
      <c r="J31" t="str">
        <f>IF(TRIM(I31)="+/-",MID(TRIM(D31),4,H31-3),D31)</f>
        <v>0.2</v>
      </c>
      <c r="K31" s="1">
        <f>IF(TRIM(J31)="*****",0,IF(ISERROR(VALUE(J31)),"NA",VALUE(J31/$I$4)))</f>
        <v>0.12158054711246201</v>
      </c>
      <c r="L31" s="1">
        <f>IF(AND(ISNUMBER(G31),ISNUMBER($I$6)),$I$6-G31,"N/A")</f>
        <v>0.20000000000000018</v>
      </c>
      <c r="M31" s="1">
        <f>IF(AND(ISNUMBER(K31),ISNUMBER($I$7)),SQRT(K31^2+($I$7)^2),"N/A")</f>
        <v>0.1359311840425404</v>
      </c>
      <c r="N31" s="1">
        <f>IF(AND(ISNUMBER(L31),ISNUMBER(M31),M31&lt;&gt;0),L31/M31,"NA")</f>
        <v>1.471332729194863</v>
      </c>
      <c r="O31" t="s">
        <v>41</v>
      </c>
    </row>
    <row r="32" spans="1:15" x14ac:dyDescent="0.35">
      <c r="A32" s="16">
        <v>20</v>
      </c>
      <c r="B32" s="15" t="s">
        <v>64</v>
      </c>
      <c r="C32" s="14">
        <v>4</v>
      </c>
      <c r="D32" s="13" t="s">
        <v>28</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4</v>
      </c>
      <c r="H32">
        <f>LEN(TRIM(D32))</f>
        <v>6</v>
      </c>
      <c r="I32" t="str">
        <f>IF(H32&gt;=3,MID(TRIM(D32),1,3),"NO")</f>
        <v>+/-</v>
      </c>
      <c r="J32" t="str">
        <f>IF(TRIM(I32)="+/-",MID(TRIM(D32),4,H32-3),D32)</f>
        <v>0.2</v>
      </c>
      <c r="K32" s="1">
        <f>IF(TRIM(J32)="*****",0,IF(ISERROR(VALUE(J32)),"NA",VALUE(J32/$I$4)))</f>
        <v>0.12158054711246201</v>
      </c>
      <c r="L32" s="1">
        <f>IF(AND(ISNUMBER(G32),ISNUMBER($I$6)),$I$6-G32,"N/A")</f>
        <v>0.20000000000000018</v>
      </c>
      <c r="M32" s="1">
        <f>IF(AND(ISNUMBER(K32),ISNUMBER($I$7)),SQRT(K32^2+($I$7)^2),"N/A")</f>
        <v>0.1359311840425404</v>
      </c>
      <c r="N32" s="1">
        <f>IF(AND(ISNUMBER(L32),ISNUMBER(M32),M32&lt;&gt;0),L32/M32,"NA")</f>
        <v>1.471332729194863</v>
      </c>
      <c r="O32" t="s">
        <v>71</v>
      </c>
    </row>
    <row r="33" spans="1:15" x14ac:dyDescent="0.35">
      <c r="A33" s="16">
        <v>23</v>
      </c>
      <c r="B33" s="15" t="s">
        <v>79</v>
      </c>
      <c r="C33" s="14">
        <v>3.9</v>
      </c>
      <c r="D33" s="13" t="s">
        <v>28</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3.9</v>
      </c>
      <c r="H33">
        <f>LEN(TRIM(D33))</f>
        <v>6</v>
      </c>
      <c r="I33" t="str">
        <f>IF(H33&gt;=3,MID(TRIM(D33),1,3),"NO")</f>
        <v>+/-</v>
      </c>
      <c r="J33" t="str">
        <f>IF(TRIM(I33)="+/-",MID(TRIM(D33),4,H33-3),D33)</f>
        <v>0.2</v>
      </c>
      <c r="K33" s="1">
        <f>IF(TRIM(J33)="*****",0,IF(ISERROR(VALUE(J33)),"NA",VALUE(J33/$I$4)))</f>
        <v>0.12158054711246201</v>
      </c>
      <c r="L33" s="1">
        <f>IF(AND(ISNUMBER(G33),ISNUMBER($I$6)),$I$6-G33,"N/A")</f>
        <v>0.30000000000000027</v>
      </c>
      <c r="M33" s="1">
        <f>IF(AND(ISNUMBER(K33),ISNUMBER($I$7)),SQRT(K33^2+($I$7)^2),"N/A")</f>
        <v>0.1359311840425404</v>
      </c>
      <c r="N33" s="1">
        <f>IF(AND(ISNUMBER(L33),ISNUMBER(M33),M33&lt;&gt;0),L33/M33,"NA")</f>
        <v>2.2069990937922945</v>
      </c>
      <c r="O33" t="s">
        <v>76</v>
      </c>
    </row>
    <row r="34" spans="1:15" x14ac:dyDescent="0.35">
      <c r="A34" s="16">
        <v>23</v>
      </c>
      <c r="B34" s="15" t="s">
        <v>74</v>
      </c>
      <c r="C34" s="14">
        <v>3.9</v>
      </c>
      <c r="D34" s="13" t="s">
        <v>28</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3.9</v>
      </c>
      <c r="H34">
        <f>LEN(TRIM(D34))</f>
        <v>6</v>
      </c>
      <c r="I34" t="str">
        <f>IF(H34&gt;=3,MID(TRIM(D34),1,3),"NO")</f>
        <v>+/-</v>
      </c>
      <c r="J34" t="str">
        <f>IF(TRIM(I34)="+/-",MID(TRIM(D34),4,H34-3),D34)</f>
        <v>0.2</v>
      </c>
      <c r="K34" s="1">
        <f>IF(TRIM(J34)="*****",0,IF(ISERROR(VALUE(J34)),"NA",VALUE(J34/$I$4)))</f>
        <v>0.12158054711246201</v>
      </c>
      <c r="L34" s="1">
        <f>IF(AND(ISNUMBER(G34),ISNUMBER($I$6)),$I$6-G34,"N/A")</f>
        <v>0.30000000000000027</v>
      </c>
      <c r="M34" s="1">
        <f>IF(AND(ISNUMBER(K34),ISNUMBER($I$7)),SQRT(K34^2+($I$7)^2),"N/A")</f>
        <v>0.1359311840425404</v>
      </c>
      <c r="N34" s="1">
        <f>IF(AND(ISNUMBER(L34),ISNUMBER(M34),M34&lt;&gt;0),L34/M34,"NA")</f>
        <v>2.2069990937922945</v>
      </c>
      <c r="O34" t="s">
        <v>74</v>
      </c>
    </row>
    <row r="35" spans="1:15" x14ac:dyDescent="0.35">
      <c r="A35" s="16">
        <v>23</v>
      </c>
      <c r="B35" s="15" t="s">
        <v>63</v>
      </c>
      <c r="C35" s="14">
        <v>3.9</v>
      </c>
      <c r="D35" s="13" t="s">
        <v>43</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3.9</v>
      </c>
      <c r="H35">
        <f>LEN(TRIM(D35))</f>
        <v>6</v>
      </c>
      <c r="I35" t="str">
        <f>IF(H35&gt;=3,MID(TRIM(D35),1,3),"NO")</f>
        <v>+/-</v>
      </c>
      <c r="J35" t="str">
        <f>IF(TRIM(I35)="+/-",MID(TRIM(D35),4,H35-3),D35)</f>
        <v>0.5</v>
      </c>
      <c r="K35" s="1">
        <f>IF(TRIM(J35)="*****",0,IF(ISERROR(VALUE(J35)),"NA",VALUE(J35/$I$4)))</f>
        <v>0.303951367781155</v>
      </c>
      <c r="L35" s="1">
        <f>IF(AND(ISNUMBER(G35),ISNUMBER($I$6)),$I$6-G35,"N/A")</f>
        <v>0.30000000000000027</v>
      </c>
      <c r="M35" s="1">
        <f>IF(AND(ISNUMBER(K35),ISNUMBER($I$7)),SQRT(K35^2+($I$7)^2),"N/A")</f>
        <v>0.30997079109986531</v>
      </c>
      <c r="N35" s="1">
        <f>IF(AND(ISNUMBER(L35),ISNUMBER(M35),M35&lt;&gt;0),L35/M35,"NA")</f>
        <v>0.96783312690693912</v>
      </c>
      <c r="O35" t="s">
        <v>53</v>
      </c>
    </row>
    <row r="36" spans="1:15" x14ac:dyDescent="0.35">
      <c r="A36" s="16">
        <v>26</v>
      </c>
      <c r="B36" s="15" t="s">
        <v>81</v>
      </c>
      <c r="C36" s="14">
        <v>3.8</v>
      </c>
      <c r="D36" s="13" t="s">
        <v>28</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3.8</v>
      </c>
      <c r="H36">
        <f>LEN(TRIM(D36))</f>
        <v>6</v>
      </c>
      <c r="I36" t="str">
        <f>IF(H36&gt;=3,MID(TRIM(D36),1,3),"NO")</f>
        <v>+/-</v>
      </c>
      <c r="J36" t="str">
        <f>IF(TRIM(I36)="+/-",MID(TRIM(D36),4,H36-3),D36)</f>
        <v>0.2</v>
      </c>
      <c r="K36" s="1">
        <f>IF(TRIM(J36)="*****",0,IF(ISERROR(VALUE(J36)),"NA",VALUE(J36/$I$4)))</f>
        <v>0.12158054711246201</v>
      </c>
      <c r="L36" s="1">
        <f>IF(AND(ISNUMBER(G36),ISNUMBER($I$6)),$I$6-G36,"N/A")</f>
        <v>0.40000000000000036</v>
      </c>
      <c r="M36" s="1">
        <f>IF(AND(ISNUMBER(K36),ISNUMBER($I$7)),SQRT(K36^2+($I$7)^2),"N/A")</f>
        <v>0.1359311840425404</v>
      </c>
      <c r="N36" s="1">
        <f>IF(AND(ISNUMBER(L36),ISNUMBER(M36),M36&lt;&gt;0),L36/M36,"NA")</f>
        <v>2.942665458389726</v>
      </c>
      <c r="O36" t="s">
        <v>72</v>
      </c>
    </row>
    <row r="37" spans="1:15" x14ac:dyDescent="0.35">
      <c r="A37" s="16">
        <v>26</v>
      </c>
      <c r="B37" s="15" t="s">
        <v>76</v>
      </c>
      <c r="C37" s="14">
        <v>3.8</v>
      </c>
      <c r="D37" s="13" t="s">
        <v>31</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3.8</v>
      </c>
      <c r="H37">
        <f>LEN(TRIM(D37))</f>
        <v>6</v>
      </c>
      <c r="I37" t="str">
        <f>IF(H37&gt;=3,MID(TRIM(D37),1,3),"NO")</f>
        <v>+/-</v>
      </c>
      <c r="J37" t="str">
        <f>IF(TRIM(I37)="+/-",MID(TRIM(D37),4,H37-3),D37)</f>
        <v>0.1</v>
      </c>
      <c r="K37" s="1">
        <f>IF(TRIM(J37)="*****",0,IF(ISERROR(VALUE(J37)),"NA",VALUE(J37/$I$4)))</f>
        <v>6.0790273556231005E-2</v>
      </c>
      <c r="L37" s="1">
        <f>IF(AND(ISNUMBER(G37),ISNUMBER($I$6)),$I$6-G37,"N/A")</f>
        <v>0.40000000000000036</v>
      </c>
      <c r="M37" s="1">
        <f>IF(AND(ISNUMBER(K37),ISNUMBER($I$7)),SQRT(K37^2+($I$7)^2),"N/A")</f>
        <v>8.5970429323592404E-2</v>
      </c>
      <c r="N37" s="1">
        <f>IF(AND(ISNUMBER(L37),ISNUMBER(M37),M37&lt;&gt;0),L37/M37,"NA")</f>
        <v>4.6527626202074872</v>
      </c>
      <c r="O37" t="s">
        <v>70</v>
      </c>
    </row>
    <row r="38" spans="1:15" x14ac:dyDescent="0.35">
      <c r="A38" s="16">
        <v>26</v>
      </c>
      <c r="B38" s="15" t="s">
        <v>48</v>
      </c>
      <c r="C38" s="14">
        <v>3.8</v>
      </c>
      <c r="D38" s="13" t="s">
        <v>34</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3.8</v>
      </c>
      <c r="H38">
        <f>LEN(TRIM(D38))</f>
        <v>6</v>
      </c>
      <c r="I38" t="str">
        <f>IF(H38&gt;=3,MID(TRIM(D38),1,3),"NO")</f>
        <v>+/-</v>
      </c>
      <c r="J38" t="str">
        <f>IF(TRIM(I38)="+/-",MID(TRIM(D38),4,H38-3),D38)</f>
        <v>0.4</v>
      </c>
      <c r="K38" s="1">
        <f>IF(TRIM(J38)="*****",0,IF(ISERROR(VALUE(J38)),"NA",VALUE(J38/$I$4)))</f>
        <v>0.24316109422492402</v>
      </c>
      <c r="L38" s="1">
        <f>IF(AND(ISNUMBER(G38),ISNUMBER($I$6)),$I$6-G38,"N/A")</f>
        <v>0.40000000000000036</v>
      </c>
      <c r="M38" s="1">
        <f>IF(AND(ISNUMBER(K38),ISNUMBER($I$7)),SQRT(K38^2+($I$7)^2),"N/A")</f>
        <v>0.25064471888253259</v>
      </c>
      <c r="N38" s="1">
        <f>IF(AND(ISNUMBER(L38),ISNUMBER(M38),M38&lt;&gt;0),L38/M38,"NA")</f>
        <v>1.5958844127390721</v>
      </c>
      <c r="O38" t="s">
        <v>69</v>
      </c>
    </row>
    <row r="39" spans="1:15" x14ac:dyDescent="0.35">
      <c r="A39" s="16">
        <v>26</v>
      </c>
      <c r="B39" s="15" t="s">
        <v>42</v>
      </c>
      <c r="C39" s="14">
        <v>3.8</v>
      </c>
      <c r="D39" s="13" t="s">
        <v>28</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3.8</v>
      </c>
      <c r="H39">
        <f>LEN(TRIM(D39))</f>
        <v>6</v>
      </c>
      <c r="I39" t="str">
        <f>IF(H39&gt;=3,MID(TRIM(D39),1,3),"NO")</f>
        <v>+/-</v>
      </c>
      <c r="J39" t="str">
        <f>IF(TRIM(I39)="+/-",MID(TRIM(D39),4,H39-3),D39)</f>
        <v>0.2</v>
      </c>
      <c r="K39" s="1">
        <f>IF(TRIM(J39)="*****",0,IF(ISERROR(VALUE(J39)),"NA",VALUE(J39/$I$4)))</f>
        <v>0.12158054711246201</v>
      </c>
      <c r="L39" s="1">
        <f>IF(AND(ISNUMBER(G39),ISNUMBER($I$6)),$I$6-G39,"N/A")</f>
        <v>0.40000000000000036</v>
      </c>
      <c r="M39" s="1">
        <f>IF(AND(ISNUMBER(K39),ISNUMBER($I$7)),SQRT(K39^2+($I$7)^2),"N/A")</f>
        <v>0.1359311840425404</v>
      </c>
      <c r="N39" s="1">
        <f>IF(AND(ISNUMBER(L39),ISNUMBER(M39),M39&lt;&gt;0),L39/M39,"NA")</f>
        <v>2.942665458389726</v>
      </c>
      <c r="O39" t="s">
        <v>44</v>
      </c>
    </row>
    <row r="40" spans="1:15" x14ac:dyDescent="0.35">
      <c r="A40" s="16">
        <v>30</v>
      </c>
      <c r="B40" s="15" t="s">
        <v>66</v>
      </c>
      <c r="C40" s="14">
        <v>3.7</v>
      </c>
      <c r="D40" s="13" t="s">
        <v>57</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3.7</v>
      </c>
      <c r="H40">
        <f>LEN(TRIM(D40))</f>
        <v>6</v>
      </c>
      <c r="I40" t="str">
        <f>IF(H40&gt;=3,MID(TRIM(D40),1,3),"NO")</f>
        <v>+/-</v>
      </c>
      <c r="J40" t="str">
        <f>IF(TRIM(I40)="+/-",MID(TRIM(D40),4,H40-3),D40)</f>
        <v>0.3</v>
      </c>
      <c r="K40" s="1">
        <f>IF(TRIM(J40)="*****",0,IF(ISERROR(VALUE(J40)),"NA",VALUE(J40/$I$4)))</f>
        <v>0.18237082066869301</v>
      </c>
      <c r="L40" s="1">
        <f>IF(AND(ISNUMBER(G40),ISNUMBER($I$6)),$I$6-G40,"N/A")</f>
        <v>0.5</v>
      </c>
      <c r="M40" s="1">
        <f>IF(AND(ISNUMBER(K40),ISNUMBER($I$7)),SQRT(K40^2+($I$7)^2),"N/A")</f>
        <v>0.19223572402239389</v>
      </c>
      <c r="N40" s="1">
        <f>IF(AND(ISNUMBER(L40),ISNUMBER(M40),M40&lt;&gt;0),L40/M40,"NA")</f>
        <v>2.6009733754884921</v>
      </c>
      <c r="O40" t="s">
        <v>67</v>
      </c>
    </row>
    <row r="41" spans="1:15" x14ac:dyDescent="0.35">
      <c r="A41" s="16">
        <v>30</v>
      </c>
      <c r="B41" s="15" t="s">
        <v>60</v>
      </c>
      <c r="C41" s="14">
        <v>3.7</v>
      </c>
      <c r="D41" s="13" t="s">
        <v>43</v>
      </c>
      <c r="E41" s="12" t="str">
        <f>IF($B$4=B41,"Geography Selected",
IF(AND(ISNUMBER(N41),ISNUMBER($I$4)),
IF(ABS(N41)&lt;=$I$4,"Not Significantly Different",
IF(ABS(N41)&gt;$I$4,"Significantly Different","Error - Both Z-score and Confidence Level are Numbers but Comparison Failed")),
IF(N41="NA","Statistical Test not applicable","N/A")
))</f>
        <v>Not Significantly Different</v>
      </c>
      <c r="G41">
        <f>IF(ISNUMBER(C41),C41,"NAN")</f>
        <v>3.7</v>
      </c>
      <c r="H41">
        <f>LEN(TRIM(D41))</f>
        <v>6</v>
      </c>
      <c r="I41" t="str">
        <f>IF(H41&gt;=3,MID(TRIM(D41),1,3),"NO")</f>
        <v>+/-</v>
      </c>
      <c r="J41" t="str">
        <f>IF(TRIM(I41)="+/-",MID(TRIM(D41),4,H41-3),D41)</f>
        <v>0.5</v>
      </c>
      <c r="K41" s="1">
        <f>IF(TRIM(J41)="*****",0,IF(ISERROR(VALUE(J41)),"NA",VALUE(J41/$I$4)))</f>
        <v>0.303951367781155</v>
      </c>
      <c r="L41" s="1">
        <f>IF(AND(ISNUMBER(G41),ISNUMBER($I$6)),$I$6-G41,"N/A")</f>
        <v>0.5</v>
      </c>
      <c r="M41" s="1">
        <f>IF(AND(ISNUMBER(K41),ISNUMBER($I$7)),SQRT(K41^2+($I$7)^2),"N/A")</f>
        <v>0.30997079109986531</v>
      </c>
      <c r="N41" s="1">
        <f>IF(AND(ISNUMBER(L41),ISNUMBER(M41),M41&lt;&gt;0),L41/M41,"NA")</f>
        <v>1.6130552115115637</v>
      </c>
      <c r="O41" t="s">
        <v>47</v>
      </c>
    </row>
    <row r="42" spans="1:15" x14ac:dyDescent="0.35">
      <c r="A42" s="16">
        <v>30</v>
      </c>
      <c r="B42" s="15" t="s">
        <v>65</v>
      </c>
      <c r="C42" s="14">
        <v>3.7</v>
      </c>
      <c r="D42" s="13" t="s">
        <v>28</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3.7</v>
      </c>
      <c r="H42">
        <f>LEN(TRIM(D42))</f>
        <v>6</v>
      </c>
      <c r="I42" t="str">
        <f>IF(H42&gt;=3,MID(TRIM(D42),1,3),"NO")</f>
        <v>+/-</v>
      </c>
      <c r="J42" t="str">
        <f>IF(TRIM(I42)="+/-",MID(TRIM(D42),4,H42-3),D42)</f>
        <v>0.2</v>
      </c>
      <c r="K42" s="1">
        <f>IF(TRIM(J42)="*****",0,IF(ISERROR(VALUE(J42)),"NA",VALUE(J42/$I$4)))</f>
        <v>0.12158054711246201</v>
      </c>
      <c r="L42" s="1">
        <f>IF(AND(ISNUMBER(G42),ISNUMBER($I$6)),$I$6-G42,"N/A")</f>
        <v>0.5</v>
      </c>
      <c r="M42" s="1">
        <f>IF(AND(ISNUMBER(K42),ISNUMBER($I$7)),SQRT(K42^2+($I$7)^2),"N/A")</f>
        <v>0.1359311840425404</v>
      </c>
      <c r="N42" s="1">
        <f>IF(AND(ISNUMBER(L42),ISNUMBER(M42),M42&lt;&gt;0),L42/M42,"NA")</f>
        <v>3.6783318229871544</v>
      </c>
      <c r="O42" t="s">
        <v>37</v>
      </c>
    </row>
    <row r="43" spans="1:15" x14ac:dyDescent="0.35">
      <c r="A43" s="16">
        <v>30</v>
      </c>
      <c r="B43" s="15" t="s">
        <v>55</v>
      </c>
      <c r="C43" s="14">
        <v>3.7</v>
      </c>
      <c r="D43" s="13" t="s">
        <v>28</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3.7</v>
      </c>
      <c r="H43">
        <f>LEN(TRIM(D43))</f>
        <v>6</v>
      </c>
      <c r="I43" t="str">
        <f>IF(H43&gt;=3,MID(TRIM(D43),1,3),"NO")</f>
        <v>+/-</v>
      </c>
      <c r="J43" t="str">
        <f>IF(TRIM(I43)="+/-",MID(TRIM(D43),4,H43-3),D43)</f>
        <v>0.2</v>
      </c>
      <c r="K43" s="1">
        <f>IF(TRIM(J43)="*****",0,IF(ISERROR(VALUE(J43)),"NA",VALUE(J43/$I$4)))</f>
        <v>0.12158054711246201</v>
      </c>
      <c r="L43" s="1">
        <f>IF(AND(ISNUMBER(G43),ISNUMBER($I$6)),$I$6-G43,"N/A")</f>
        <v>0.5</v>
      </c>
      <c r="M43" s="1">
        <f>IF(AND(ISNUMBER(K43),ISNUMBER($I$7)),SQRT(K43^2+($I$7)^2),"N/A")</f>
        <v>0.1359311840425404</v>
      </c>
      <c r="N43" s="1">
        <f>IF(AND(ISNUMBER(L43),ISNUMBER(M43),M43&lt;&gt;0),L43/M43,"NA")</f>
        <v>3.6783318229871544</v>
      </c>
      <c r="O43" t="s">
        <v>49</v>
      </c>
    </row>
    <row r="44" spans="1:15" x14ac:dyDescent="0.35">
      <c r="A44" s="16">
        <v>30</v>
      </c>
      <c r="B44" s="15" t="s">
        <v>50</v>
      </c>
      <c r="C44" s="14">
        <v>3.7</v>
      </c>
      <c r="D44" s="13" t="s">
        <v>28</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3.7</v>
      </c>
      <c r="H44">
        <f>LEN(TRIM(D44))</f>
        <v>6</v>
      </c>
      <c r="I44" t="str">
        <f>IF(H44&gt;=3,MID(TRIM(D44),1,3),"NO")</f>
        <v>+/-</v>
      </c>
      <c r="J44" t="str">
        <f>IF(TRIM(I44)="+/-",MID(TRIM(D44),4,H44-3),D44)</f>
        <v>0.2</v>
      </c>
      <c r="K44" s="1">
        <f>IF(TRIM(J44)="*****",0,IF(ISERROR(VALUE(J44)),"NA",VALUE(J44/$I$4)))</f>
        <v>0.12158054711246201</v>
      </c>
      <c r="L44" s="1">
        <f>IF(AND(ISNUMBER(G44),ISNUMBER($I$6)),$I$6-G44,"N/A")</f>
        <v>0.5</v>
      </c>
      <c r="M44" s="1">
        <f>IF(AND(ISNUMBER(K44),ISNUMBER($I$7)),SQRT(K44^2+($I$7)^2),"N/A")</f>
        <v>0.1359311840425404</v>
      </c>
      <c r="N44" s="1">
        <f>IF(AND(ISNUMBER(L44),ISNUMBER(M44),M44&lt;&gt;0),L44/M44,"NA")</f>
        <v>3.6783318229871544</v>
      </c>
      <c r="O44" t="s">
        <v>64</v>
      </c>
    </row>
    <row r="45" spans="1:15" x14ac:dyDescent="0.35">
      <c r="A45" s="16">
        <v>35</v>
      </c>
      <c r="B45" s="15" t="s">
        <v>51</v>
      </c>
      <c r="C45" s="14">
        <v>3.6</v>
      </c>
      <c r="D45" s="13" t="s">
        <v>31</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3.6</v>
      </c>
      <c r="H45">
        <f>LEN(TRIM(D45))</f>
        <v>6</v>
      </c>
      <c r="I45" t="str">
        <f>IF(H45&gt;=3,MID(TRIM(D45),1,3),"NO")</f>
        <v>+/-</v>
      </c>
      <c r="J45" t="str">
        <f>IF(TRIM(I45)="+/-",MID(TRIM(D45),4,H45-3),D45)</f>
        <v>0.1</v>
      </c>
      <c r="K45" s="1">
        <f>IF(TRIM(J45)="*****",0,IF(ISERROR(VALUE(J45)),"NA",VALUE(J45/$I$4)))</f>
        <v>6.0790273556231005E-2</v>
      </c>
      <c r="L45" s="1">
        <f>IF(AND(ISNUMBER(G45),ISNUMBER($I$6)),$I$6-G45,"N/A")</f>
        <v>0.60000000000000009</v>
      </c>
      <c r="M45" s="1">
        <f>IF(AND(ISNUMBER(K45),ISNUMBER($I$7)),SQRT(K45^2+($I$7)^2),"N/A")</f>
        <v>8.5970429323592404E-2</v>
      </c>
      <c r="N45" s="1">
        <f>IF(AND(ISNUMBER(L45),ISNUMBER(M45),M45&lt;&gt;0),L45/M45,"NA")</f>
        <v>6.979143930311225</v>
      </c>
      <c r="O45" t="s">
        <v>63</v>
      </c>
    </row>
    <row r="46" spans="1:15" x14ac:dyDescent="0.35">
      <c r="A46" s="16">
        <v>35</v>
      </c>
      <c r="B46" s="15" t="s">
        <v>82</v>
      </c>
      <c r="C46" s="14">
        <v>3.6</v>
      </c>
      <c r="D46" s="13" t="s">
        <v>28</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3.6</v>
      </c>
      <c r="H46">
        <f>LEN(TRIM(D46))</f>
        <v>6</v>
      </c>
      <c r="I46" t="str">
        <f>IF(H46&gt;=3,MID(TRIM(D46),1,3),"NO")</f>
        <v>+/-</v>
      </c>
      <c r="J46" t="str">
        <f>IF(TRIM(I46)="+/-",MID(TRIM(D46),4,H46-3),D46)</f>
        <v>0.2</v>
      </c>
      <c r="K46" s="1">
        <f>IF(TRIM(J46)="*****",0,IF(ISERROR(VALUE(J46)),"NA",VALUE(J46/$I$4)))</f>
        <v>0.12158054711246201</v>
      </c>
      <c r="L46" s="1">
        <f>IF(AND(ISNUMBER(G46),ISNUMBER($I$6)),$I$6-G46,"N/A")</f>
        <v>0.60000000000000009</v>
      </c>
      <c r="M46" s="1">
        <f>IF(AND(ISNUMBER(K46),ISNUMBER($I$7)),SQRT(K46^2+($I$7)^2),"N/A")</f>
        <v>0.1359311840425404</v>
      </c>
      <c r="N46" s="1">
        <f>IF(AND(ISNUMBER(L46),ISNUMBER(M46),M46&lt;&gt;0),L46/M46,"NA")</f>
        <v>4.4139981875845855</v>
      </c>
      <c r="O46" t="s">
        <v>61</v>
      </c>
    </row>
    <row r="47" spans="1:15" x14ac:dyDescent="0.35">
      <c r="A47" s="16">
        <v>35</v>
      </c>
      <c r="B47" s="15" t="s">
        <v>71</v>
      </c>
      <c r="C47" s="14">
        <v>3.6</v>
      </c>
      <c r="D47" s="13" t="s">
        <v>28</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3.6</v>
      </c>
      <c r="H47">
        <f>LEN(TRIM(D47))</f>
        <v>6</v>
      </c>
      <c r="I47" t="str">
        <f>IF(H47&gt;=3,MID(TRIM(D47),1,3),"NO")</f>
        <v>+/-</v>
      </c>
      <c r="J47" t="str">
        <f>IF(TRIM(I47)="+/-",MID(TRIM(D47),4,H47-3),D47)</f>
        <v>0.2</v>
      </c>
      <c r="K47" s="1">
        <f>IF(TRIM(J47)="*****",0,IF(ISERROR(VALUE(J47)),"NA",VALUE(J47/$I$4)))</f>
        <v>0.12158054711246201</v>
      </c>
      <c r="L47" s="1">
        <f>IF(AND(ISNUMBER(G47),ISNUMBER($I$6)),$I$6-G47,"N/A")</f>
        <v>0.60000000000000009</v>
      </c>
      <c r="M47" s="1">
        <f>IF(AND(ISNUMBER(K47),ISNUMBER($I$7)),SQRT(K47^2+($I$7)^2),"N/A")</f>
        <v>0.1359311840425404</v>
      </c>
      <c r="N47" s="1">
        <f>IF(AND(ISNUMBER(L47),ISNUMBER(M47),M47&lt;&gt;0),L47/M47,"NA")</f>
        <v>4.4139981875845855</v>
      </c>
      <c r="O47" t="s">
        <v>59</v>
      </c>
    </row>
    <row r="48" spans="1:15" x14ac:dyDescent="0.35">
      <c r="A48" s="16">
        <v>35</v>
      </c>
      <c r="B48" s="15" t="s">
        <v>53</v>
      </c>
      <c r="C48" s="14">
        <v>3.6</v>
      </c>
      <c r="D48" s="13" t="s">
        <v>57</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3.6</v>
      </c>
      <c r="H48">
        <f>LEN(TRIM(D48))</f>
        <v>6</v>
      </c>
      <c r="I48" t="str">
        <f>IF(H48&gt;=3,MID(TRIM(D48),1,3),"NO")</f>
        <v>+/-</v>
      </c>
      <c r="J48" t="str">
        <f>IF(TRIM(I48)="+/-",MID(TRIM(D48),4,H48-3),D48)</f>
        <v>0.3</v>
      </c>
      <c r="K48" s="1">
        <f>IF(TRIM(J48)="*****",0,IF(ISERROR(VALUE(J48)),"NA",VALUE(J48/$I$4)))</f>
        <v>0.18237082066869301</v>
      </c>
      <c r="L48" s="1">
        <f>IF(AND(ISNUMBER(G48),ISNUMBER($I$6)),$I$6-G48,"N/A")</f>
        <v>0.60000000000000009</v>
      </c>
      <c r="M48" s="1">
        <f>IF(AND(ISNUMBER(K48),ISNUMBER($I$7)),SQRT(K48^2+($I$7)^2),"N/A")</f>
        <v>0.19223572402239389</v>
      </c>
      <c r="N48" s="1">
        <f>IF(AND(ISNUMBER(L48),ISNUMBER(M48),M48&lt;&gt;0),L48/M48,"NA")</f>
        <v>3.1211680505861907</v>
      </c>
      <c r="O48" t="s">
        <v>56</v>
      </c>
    </row>
    <row r="49" spans="1:15" x14ac:dyDescent="0.35">
      <c r="A49" s="16">
        <v>35</v>
      </c>
      <c r="B49" s="15" t="s">
        <v>46</v>
      </c>
      <c r="C49" s="14">
        <v>3.6</v>
      </c>
      <c r="D49" s="13" t="s">
        <v>28</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3.6</v>
      </c>
      <c r="H49">
        <f>LEN(TRIM(D49))</f>
        <v>6</v>
      </c>
      <c r="I49" t="str">
        <f>IF(H49&gt;=3,MID(TRIM(D49),1,3),"NO")</f>
        <v>+/-</v>
      </c>
      <c r="J49" t="str">
        <f>IF(TRIM(I49)="+/-",MID(TRIM(D49),4,H49-3),D49)</f>
        <v>0.2</v>
      </c>
      <c r="K49" s="1">
        <f>IF(TRIM(J49)="*****",0,IF(ISERROR(VALUE(J49)),"NA",VALUE(J49/$I$4)))</f>
        <v>0.12158054711246201</v>
      </c>
      <c r="L49" s="1">
        <f>IF(AND(ISNUMBER(G49),ISNUMBER($I$6)),$I$6-G49,"N/A")</f>
        <v>0.60000000000000009</v>
      </c>
      <c r="M49" s="1">
        <f>IF(AND(ISNUMBER(K49),ISNUMBER($I$7)),SQRT(K49^2+($I$7)^2),"N/A")</f>
        <v>0.1359311840425404</v>
      </c>
      <c r="N49" s="1">
        <f>IF(AND(ISNUMBER(L49),ISNUMBER(M49),M49&lt;&gt;0),L49/M49,"NA")</f>
        <v>4.4139981875845855</v>
      </c>
      <c r="O49" t="s">
        <v>54</v>
      </c>
    </row>
    <row r="50" spans="1:15" x14ac:dyDescent="0.35">
      <c r="A50" s="16">
        <v>35</v>
      </c>
      <c r="B50" s="15" t="s">
        <v>39</v>
      </c>
      <c r="C50" s="14">
        <v>3.6</v>
      </c>
      <c r="D50" s="13" t="s">
        <v>31</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3.6</v>
      </c>
      <c r="H50">
        <f>LEN(TRIM(D50))</f>
        <v>6</v>
      </c>
      <c r="I50" t="str">
        <f>IF(H50&gt;=3,MID(TRIM(D50),1,3),"NO")</f>
        <v>+/-</v>
      </c>
      <c r="J50" t="str">
        <f>IF(TRIM(I50)="+/-",MID(TRIM(D50),4,H50-3),D50)</f>
        <v>0.1</v>
      </c>
      <c r="K50" s="1">
        <f>IF(TRIM(J50)="*****",0,IF(ISERROR(VALUE(J50)),"NA",VALUE(J50/$I$4)))</f>
        <v>6.0790273556231005E-2</v>
      </c>
      <c r="L50" s="1">
        <f>IF(AND(ISNUMBER(G50),ISNUMBER($I$6)),$I$6-G50,"N/A")</f>
        <v>0.60000000000000009</v>
      </c>
      <c r="M50" s="1">
        <f>IF(AND(ISNUMBER(K50),ISNUMBER($I$7)),SQRT(K50^2+($I$7)^2),"N/A")</f>
        <v>8.5970429323592404E-2</v>
      </c>
      <c r="N50" s="1">
        <f>IF(AND(ISNUMBER(L50),ISNUMBER(M50),M50&lt;&gt;0),L50/M50,"NA")</f>
        <v>6.979143930311225</v>
      </c>
      <c r="O50" t="s">
        <v>52</v>
      </c>
    </row>
    <row r="51" spans="1:15" x14ac:dyDescent="0.35">
      <c r="A51" s="16">
        <v>35</v>
      </c>
      <c r="B51" s="15" t="s">
        <v>27</v>
      </c>
      <c r="C51" s="14">
        <v>3.6</v>
      </c>
      <c r="D51" s="13" t="s">
        <v>57</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3.6</v>
      </c>
      <c r="H51">
        <f>LEN(TRIM(D51))</f>
        <v>6</v>
      </c>
      <c r="I51" t="str">
        <f>IF(H51&gt;=3,MID(TRIM(D51),1,3),"NO")</f>
        <v>+/-</v>
      </c>
      <c r="J51" t="str">
        <f>IF(TRIM(I51)="+/-",MID(TRIM(D51),4,H51-3),D51)</f>
        <v>0.3</v>
      </c>
      <c r="K51" s="1">
        <f>IF(TRIM(J51)="*****",0,IF(ISERROR(VALUE(J51)),"NA",VALUE(J51/$I$4)))</f>
        <v>0.18237082066869301</v>
      </c>
      <c r="L51" s="1">
        <f>IF(AND(ISNUMBER(G51),ISNUMBER($I$6)),$I$6-G51,"N/A")</f>
        <v>0.60000000000000009</v>
      </c>
      <c r="M51" s="1">
        <f>IF(AND(ISNUMBER(K51),ISNUMBER($I$7)),SQRT(K51^2+($I$7)^2),"N/A")</f>
        <v>0.19223572402239389</v>
      </c>
      <c r="N51" s="1">
        <f>IF(AND(ISNUMBER(L51),ISNUMBER(M51),M51&lt;&gt;0),L51/M51,"NA")</f>
        <v>3.1211680505861907</v>
      </c>
      <c r="O51" t="s">
        <v>50</v>
      </c>
    </row>
    <row r="52" spans="1:15" x14ac:dyDescent="0.35">
      <c r="A52" s="16">
        <v>42</v>
      </c>
      <c r="B52" s="15" t="s">
        <v>49</v>
      </c>
      <c r="C52" s="14">
        <v>3.4</v>
      </c>
      <c r="D52" s="13" t="s">
        <v>31</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3.4</v>
      </c>
      <c r="H52">
        <f>LEN(TRIM(D52))</f>
        <v>6</v>
      </c>
      <c r="I52" t="str">
        <f>IF(H52&gt;=3,MID(TRIM(D52),1,3),"NO")</f>
        <v>+/-</v>
      </c>
      <c r="J52" t="str">
        <f>IF(TRIM(I52)="+/-",MID(TRIM(D52),4,H52-3),D52)</f>
        <v>0.1</v>
      </c>
      <c r="K52" s="1">
        <f>IF(TRIM(J52)="*****",0,IF(ISERROR(VALUE(J52)),"NA",VALUE(J52/$I$4)))</f>
        <v>6.0790273556231005E-2</v>
      </c>
      <c r="L52" s="1">
        <f>IF(AND(ISNUMBER(G52),ISNUMBER($I$6)),$I$6-G52,"N/A")</f>
        <v>0.80000000000000027</v>
      </c>
      <c r="M52" s="1">
        <f>IF(AND(ISNUMBER(K52),ISNUMBER($I$7)),SQRT(K52^2+($I$7)^2),"N/A")</f>
        <v>8.5970429323592404E-2</v>
      </c>
      <c r="N52" s="1">
        <f>IF(AND(ISNUMBER(L52),ISNUMBER(M52),M52&lt;&gt;0),L52/M52,"NA")</f>
        <v>9.3055252404149691</v>
      </c>
      <c r="O52" t="s">
        <v>48</v>
      </c>
    </row>
    <row r="53" spans="1:15" x14ac:dyDescent="0.35">
      <c r="A53" s="16">
        <v>42</v>
      </c>
      <c r="B53" s="15" t="s">
        <v>54</v>
      </c>
      <c r="C53" s="14">
        <v>3.4</v>
      </c>
      <c r="D53" s="13" t="s">
        <v>31</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3.4</v>
      </c>
      <c r="H53">
        <f>LEN(TRIM(D53))</f>
        <v>6</v>
      </c>
      <c r="I53" t="str">
        <f>IF(H53&gt;=3,MID(TRIM(D53),1,3),"NO")</f>
        <v>+/-</v>
      </c>
      <c r="J53" t="str">
        <f>IF(TRIM(I53)="+/-",MID(TRIM(D53),4,H53-3),D53)</f>
        <v>0.1</v>
      </c>
      <c r="K53" s="1">
        <f>IF(TRIM(J53)="*****",0,IF(ISERROR(VALUE(J53)),"NA",VALUE(J53/$I$4)))</f>
        <v>6.0790273556231005E-2</v>
      </c>
      <c r="L53" s="1">
        <f>IF(AND(ISNUMBER(G53),ISNUMBER($I$6)),$I$6-G53,"N/A")</f>
        <v>0.80000000000000027</v>
      </c>
      <c r="M53" s="1">
        <f>IF(AND(ISNUMBER(K53),ISNUMBER($I$7)),SQRT(K53^2+($I$7)^2),"N/A")</f>
        <v>8.5970429323592404E-2</v>
      </c>
      <c r="N53" s="1">
        <f>IF(AND(ISNUMBER(L53),ISNUMBER(M53),M53&lt;&gt;0),L53/M53,"NA")</f>
        <v>9.3055252404149691</v>
      </c>
      <c r="O53" t="s">
        <v>46</v>
      </c>
    </row>
    <row r="54" spans="1:15" x14ac:dyDescent="0.35">
      <c r="A54" s="16">
        <v>42</v>
      </c>
      <c r="B54" s="15" t="s">
        <v>40</v>
      </c>
      <c r="C54" s="14">
        <v>3.4</v>
      </c>
      <c r="D54" s="13" t="s">
        <v>57</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3.4</v>
      </c>
      <c r="H54">
        <f>LEN(TRIM(D54))</f>
        <v>6</v>
      </c>
      <c r="I54" t="str">
        <f>IF(H54&gt;=3,MID(TRIM(D54),1,3),"NO")</f>
        <v>+/-</v>
      </c>
      <c r="J54" t="str">
        <f>IF(TRIM(I54)="+/-",MID(TRIM(D54),4,H54-3),D54)</f>
        <v>0.3</v>
      </c>
      <c r="K54" s="1">
        <f>IF(TRIM(J54)="*****",0,IF(ISERROR(VALUE(J54)),"NA",VALUE(J54/$I$4)))</f>
        <v>0.18237082066869301</v>
      </c>
      <c r="L54" s="1">
        <f>IF(AND(ISNUMBER(G54),ISNUMBER($I$6)),$I$6-G54,"N/A")</f>
        <v>0.80000000000000027</v>
      </c>
      <c r="M54" s="1">
        <f>IF(AND(ISNUMBER(K54),ISNUMBER($I$7)),SQRT(K54^2+($I$7)^2),"N/A")</f>
        <v>0.19223572402239389</v>
      </c>
      <c r="N54" s="1">
        <f>IF(AND(ISNUMBER(L54),ISNUMBER(M54),M54&lt;&gt;0),L54/M54,"NA")</f>
        <v>4.1615574007815885</v>
      </c>
      <c r="O54" t="s">
        <v>39</v>
      </c>
    </row>
    <row r="55" spans="1:15" x14ac:dyDescent="0.35">
      <c r="A55" s="16">
        <v>45</v>
      </c>
      <c r="B55" s="15" t="s">
        <v>80</v>
      </c>
      <c r="C55" s="14">
        <v>3.3</v>
      </c>
      <c r="D55" s="13" t="s">
        <v>57</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3.3</v>
      </c>
      <c r="H55">
        <f>LEN(TRIM(D55))</f>
        <v>6</v>
      </c>
      <c r="I55" t="str">
        <f>IF(H55&gt;=3,MID(TRIM(D55),1,3),"NO")</f>
        <v>+/-</v>
      </c>
      <c r="J55" t="str">
        <f>IF(TRIM(I55)="+/-",MID(TRIM(D55),4,H55-3),D55)</f>
        <v>0.3</v>
      </c>
      <c r="K55" s="1">
        <f>IF(TRIM(J55)="*****",0,IF(ISERROR(VALUE(J55)),"NA",VALUE(J55/$I$4)))</f>
        <v>0.18237082066869301</v>
      </c>
      <c r="L55" s="1">
        <f>IF(AND(ISNUMBER(G55),ISNUMBER($I$6)),$I$6-G55,"N/A")</f>
        <v>0.90000000000000036</v>
      </c>
      <c r="M55" s="1">
        <f>IF(AND(ISNUMBER(K55),ISNUMBER($I$7)),SQRT(K55^2+($I$7)^2),"N/A")</f>
        <v>0.19223572402239389</v>
      </c>
      <c r="N55" s="1">
        <f>IF(AND(ISNUMBER(L55),ISNUMBER(M55),M55&lt;&gt;0),L55/M55,"NA")</f>
        <v>4.6817520758792872</v>
      </c>
      <c r="O55" t="s">
        <v>42</v>
      </c>
    </row>
    <row r="56" spans="1:15" x14ac:dyDescent="0.35">
      <c r="A56" s="16">
        <v>45</v>
      </c>
      <c r="B56" s="15" t="s">
        <v>30</v>
      </c>
      <c r="C56" s="14">
        <v>3.3</v>
      </c>
      <c r="D56" s="13" t="s">
        <v>28</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3.3</v>
      </c>
      <c r="H56">
        <f>LEN(TRIM(D56))</f>
        <v>6</v>
      </c>
      <c r="I56" t="str">
        <f>IF(H56&gt;=3,MID(TRIM(D56),1,3),"NO")</f>
        <v>+/-</v>
      </c>
      <c r="J56" t="str">
        <f>IF(TRIM(I56)="+/-",MID(TRIM(D56),4,H56-3),D56)</f>
        <v>0.2</v>
      </c>
      <c r="K56" s="1">
        <f>IF(TRIM(J56)="*****",0,IF(ISERROR(VALUE(J56)),"NA",VALUE(J56/$I$4)))</f>
        <v>0.12158054711246201</v>
      </c>
      <c r="L56" s="1">
        <f>IF(AND(ISNUMBER(G56),ISNUMBER($I$6)),$I$6-G56,"N/A")</f>
        <v>0.90000000000000036</v>
      </c>
      <c r="M56" s="1">
        <f>IF(AND(ISNUMBER(K56),ISNUMBER($I$7)),SQRT(K56^2+($I$7)^2),"N/A")</f>
        <v>0.1359311840425404</v>
      </c>
      <c r="N56" s="1">
        <f>IF(AND(ISNUMBER(L56),ISNUMBER(M56),M56&lt;&gt;0),L56/M56,"NA")</f>
        <v>6.62099728137688</v>
      </c>
      <c r="O56" t="s">
        <v>40</v>
      </c>
    </row>
    <row r="57" spans="1:15" x14ac:dyDescent="0.35">
      <c r="A57" s="16">
        <v>47</v>
      </c>
      <c r="B57" s="15" t="s">
        <v>47</v>
      </c>
      <c r="C57" s="14">
        <v>3.2</v>
      </c>
      <c r="D57" s="13" t="s">
        <v>31</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3.2</v>
      </c>
      <c r="H57">
        <f>LEN(TRIM(D57))</f>
        <v>6</v>
      </c>
      <c r="I57" t="str">
        <f>IF(H57&gt;=3,MID(TRIM(D57),1,3),"NO")</f>
        <v>+/-</v>
      </c>
      <c r="J57" t="str">
        <f>IF(TRIM(I57)="+/-",MID(TRIM(D57),4,H57-3),D57)</f>
        <v>0.1</v>
      </c>
      <c r="K57" s="1">
        <f>IF(TRIM(J57)="*****",0,IF(ISERROR(VALUE(J57)),"NA",VALUE(J57/$I$4)))</f>
        <v>6.0790273556231005E-2</v>
      </c>
      <c r="L57" s="1">
        <f>IF(AND(ISNUMBER(G57),ISNUMBER($I$6)),$I$6-G57,"N/A")</f>
        <v>1</v>
      </c>
      <c r="M57" s="1">
        <f>IF(AND(ISNUMBER(K57),ISNUMBER($I$7)),SQRT(K57^2+($I$7)^2),"N/A")</f>
        <v>8.5970429323592404E-2</v>
      </c>
      <c r="N57" s="1">
        <f>IF(AND(ISNUMBER(L57),ISNUMBER(M57),M57&lt;&gt;0),L57/M57,"NA")</f>
        <v>11.631906550518707</v>
      </c>
      <c r="O57" t="s">
        <v>38</v>
      </c>
    </row>
    <row r="58" spans="1:15" x14ac:dyDescent="0.35">
      <c r="A58" s="16">
        <v>47</v>
      </c>
      <c r="B58" s="15" t="s">
        <v>33</v>
      </c>
      <c r="C58" s="14">
        <v>3.2</v>
      </c>
      <c r="D58" s="13" t="s">
        <v>28</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3.2</v>
      </c>
      <c r="H58">
        <f>LEN(TRIM(D58))</f>
        <v>6</v>
      </c>
      <c r="I58" t="str">
        <f>IF(H58&gt;=3,MID(TRIM(D58),1,3),"NO")</f>
        <v>+/-</v>
      </c>
      <c r="J58" t="str">
        <f>IF(TRIM(I58)="+/-",MID(TRIM(D58),4,H58-3),D58)</f>
        <v>0.2</v>
      </c>
      <c r="K58" s="1">
        <f>IF(TRIM(J58)="*****",0,IF(ISERROR(VALUE(J58)),"NA",VALUE(J58/$I$4)))</f>
        <v>0.12158054711246201</v>
      </c>
      <c r="L58" s="1">
        <f>IF(AND(ISNUMBER(G58),ISNUMBER($I$6)),$I$6-G58,"N/A")</f>
        <v>1</v>
      </c>
      <c r="M58" s="1">
        <f>IF(AND(ISNUMBER(K58),ISNUMBER($I$7)),SQRT(K58^2+($I$7)^2),"N/A")</f>
        <v>0.1359311840425404</v>
      </c>
      <c r="N58" s="1">
        <f>IF(AND(ISNUMBER(L58),ISNUMBER(M58),M58&lt;&gt;0),L58/M58,"NA")</f>
        <v>7.3566636459743089</v>
      </c>
      <c r="O58" t="s">
        <v>36</v>
      </c>
    </row>
    <row r="59" spans="1:15" x14ac:dyDescent="0.35">
      <c r="A59" s="16">
        <v>49</v>
      </c>
      <c r="B59" s="15" t="s">
        <v>68</v>
      </c>
      <c r="C59" s="14">
        <v>3.1</v>
      </c>
      <c r="D59" s="13" t="s">
        <v>28</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3.1</v>
      </c>
      <c r="H59">
        <f>LEN(TRIM(D59))</f>
        <v>6</v>
      </c>
      <c r="I59" t="str">
        <f>IF(H59&gt;=3,MID(TRIM(D59),1,3),"NO")</f>
        <v>+/-</v>
      </c>
      <c r="J59" t="str">
        <f>IF(TRIM(I59)="+/-",MID(TRIM(D59),4,H59-3),D59)</f>
        <v>0.2</v>
      </c>
      <c r="K59" s="1">
        <f>IF(TRIM(J59)="*****",0,IF(ISERROR(VALUE(J59)),"NA",VALUE(J59/$I$4)))</f>
        <v>0.12158054711246201</v>
      </c>
      <c r="L59" s="1">
        <f>IF(AND(ISNUMBER(G59),ISNUMBER($I$6)),$I$6-G59,"N/A")</f>
        <v>1.1000000000000001</v>
      </c>
      <c r="M59" s="1">
        <f>IF(AND(ISNUMBER(K59),ISNUMBER($I$7)),SQRT(K59^2+($I$7)^2),"N/A")</f>
        <v>0.1359311840425404</v>
      </c>
      <c r="N59" s="1">
        <f>IF(AND(ISNUMBER(L59),ISNUMBER(M59),M59&lt;&gt;0),L59/M59,"NA")</f>
        <v>8.0923300105717395</v>
      </c>
      <c r="O59" t="s">
        <v>33</v>
      </c>
    </row>
    <row r="60" spans="1:15" x14ac:dyDescent="0.35">
      <c r="A60" s="16">
        <v>50</v>
      </c>
      <c r="B60" s="15" t="s">
        <v>67</v>
      </c>
      <c r="C60" s="14">
        <v>2.9</v>
      </c>
      <c r="D60" s="13" t="s">
        <v>57</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2.9</v>
      </c>
      <c r="H60">
        <f>LEN(TRIM(D60))</f>
        <v>6</v>
      </c>
      <c r="I60" t="str">
        <f>IF(H60&gt;=3,MID(TRIM(D60),1,3),"NO")</f>
        <v>+/-</v>
      </c>
      <c r="J60" t="str">
        <f>IF(TRIM(I60)="+/-",MID(TRIM(D60),4,H60-3),D60)</f>
        <v>0.3</v>
      </c>
      <c r="K60" s="1">
        <f>IF(TRIM(J60)="*****",0,IF(ISERROR(VALUE(J60)),"NA",VALUE(J60/$I$4)))</f>
        <v>0.18237082066869301</v>
      </c>
      <c r="L60" s="1">
        <f>IF(AND(ISNUMBER(G60),ISNUMBER($I$6)),$I$6-G60,"N/A")</f>
        <v>1.3000000000000003</v>
      </c>
      <c r="M60" s="1">
        <f>IF(AND(ISNUMBER(K60),ISNUMBER($I$7)),SQRT(K60^2+($I$7)^2),"N/A")</f>
        <v>0.19223572402239389</v>
      </c>
      <c r="N60" s="1">
        <f>IF(AND(ISNUMBER(L60),ISNUMBER(M60),M60&lt;&gt;0),L60/M60,"NA")</f>
        <v>6.7625307762700801</v>
      </c>
      <c r="O60" t="s">
        <v>30</v>
      </c>
    </row>
    <row r="61" spans="1:15" x14ac:dyDescent="0.35">
      <c r="A61" s="16">
        <v>51</v>
      </c>
      <c r="B61" s="15" t="s">
        <v>77</v>
      </c>
      <c r="C61" s="14">
        <v>2.8</v>
      </c>
      <c r="D61" s="13" t="s">
        <v>28</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2.8</v>
      </c>
      <c r="H61">
        <f>LEN(TRIM(D61))</f>
        <v>6</v>
      </c>
      <c r="I61" t="str">
        <f>IF(H61&gt;=3,MID(TRIM(D61),1,3),"NO")</f>
        <v>+/-</v>
      </c>
      <c r="J61" t="str">
        <f>IF(TRIM(I61)="+/-",MID(TRIM(D61),4,H61-3),D61)</f>
        <v>0.2</v>
      </c>
      <c r="K61" s="1">
        <f>IF(TRIM(J61)="*****",0,IF(ISERROR(VALUE(J61)),"NA",VALUE(J61/$I$4)))</f>
        <v>0.12158054711246201</v>
      </c>
      <c r="L61" s="1">
        <f>IF(AND(ISNUMBER(G61),ISNUMBER($I$6)),$I$6-G61,"N/A")</f>
        <v>1.4000000000000004</v>
      </c>
      <c r="M61" s="1">
        <f>IF(AND(ISNUMBER(K61),ISNUMBER($I$7)),SQRT(K61^2+($I$7)^2),"N/A")</f>
        <v>0.1359311840425404</v>
      </c>
      <c r="N61" s="1">
        <f>IF(AND(ISNUMBER(L61),ISNUMBER(M61),M61&lt;&gt;0),L61/M61,"NA")</f>
        <v>10.299329104364034</v>
      </c>
      <c r="O61" t="s">
        <v>27</v>
      </c>
    </row>
    <row r="62" spans="1:15" ht="15" thickBot="1" x14ac:dyDescent="0.4">
      <c r="A62" s="11"/>
      <c r="B62" s="10" t="s">
        <v>25</v>
      </c>
      <c r="C62" s="9">
        <v>3.4</v>
      </c>
      <c r="D62" s="8" t="s">
        <v>57</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3.4</v>
      </c>
      <c r="H62">
        <f>LEN(TRIM(D62))</f>
        <v>6</v>
      </c>
      <c r="I62" t="str">
        <f>IF(H62&gt;=3,MID(TRIM(D62),1,3),"NO")</f>
        <v>+/-</v>
      </c>
      <c r="J62" t="str">
        <f>IF(TRIM(I62)="+/-",MID(TRIM(D62),4,H62-3),D62)</f>
        <v>0.3</v>
      </c>
      <c r="K62" s="1">
        <f>IF(TRIM(J62)="*****",0,IF(ISERROR(VALUE(J62)),"NA",VALUE(J62/$I$4)))</f>
        <v>0.18237082066869301</v>
      </c>
      <c r="L62" s="1">
        <f>IF(AND(ISNUMBER(G62),ISNUMBER($I$6)),$I$6-G62,"N/A")</f>
        <v>0.80000000000000027</v>
      </c>
      <c r="M62" s="1">
        <f>IF(AND(ISNUMBER(K62),ISNUMBER($I$7)),SQRT(K62^2+($I$7)^2),"N/A")</f>
        <v>0.19223572402239389</v>
      </c>
      <c r="N62" s="1">
        <f>IF(AND(ISNUMBER(L62),ISNUMBER(M62),M62&lt;&gt;0),L62/M62,"NA")</f>
        <v>4.1615574007815885</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409" priority="1" operator="equal">
      <formula>"OTHER ERROR"</formula>
    </cfRule>
    <cfRule type="cellIs" dxfId="408" priority="2" operator="equal">
      <formula>"Statistical Test not applicable"</formula>
    </cfRule>
    <cfRule type="cellIs" dxfId="407" priority="3" operator="equal">
      <formula>"Geography Selected"</formula>
    </cfRule>
  </conditionalFormatting>
  <conditionalFormatting sqref="E10:J62">
    <cfRule type="cellIs" dxfId="406" priority="4" operator="equal">
      <formula>"Not Significantly Different"</formula>
    </cfRule>
  </conditionalFormatting>
  <conditionalFormatting sqref="F10:J62">
    <cfRule type="cellIs" dxfId="40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BA75A2C0-604F-414B-9B45-142AF02E2C67}">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9811BC85-6AB9-4A32-BED1-131D474B146E}"/>
    <hyperlink ref="A68" r:id="rId2" xr:uid="{AA634961-F9A2-4472-8237-00221C1244C7}"/>
    <hyperlink ref="A66" r:id="rId3" xr:uid="{D6BBB7AF-6412-4E12-B6C9-34181C157586}"/>
    <hyperlink ref="A67" r:id="rId4" xr:uid="{9A616CF4-684A-410D-BEA3-C02998857163}"/>
  </hyperlinks>
  <pageMargins left="0.7" right="0.7" top="0.75" bottom="0.75" header="0.3" footer="0.3"/>
  <pageSetup orientation="portrait"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4D92B-195C-4AE0-8538-A13AB3492934}">
  <sheetPr codeName="Sheet11"/>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129</v>
      </c>
    </row>
    <row r="2" spans="1:16" x14ac:dyDescent="0.35">
      <c r="A2" s="30" t="s">
        <v>108</v>
      </c>
      <c r="B2" t="s">
        <v>128</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57.1</v>
      </c>
      <c r="C6" t="s">
        <v>102</v>
      </c>
      <c r="H6" s="18" t="s">
        <v>101</v>
      </c>
      <c r="I6">
        <f>VLOOKUP($B$4,$B$9:$K$62,6,FALSE)</f>
        <v>57.1</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57.1</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57.1</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77</v>
      </c>
      <c r="C11" s="14">
        <v>89.5</v>
      </c>
      <c r="D11" s="17" t="s">
        <v>34</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89.5</v>
      </c>
      <c r="H11">
        <f>LEN(TRIM(D11))</f>
        <v>6</v>
      </c>
      <c r="I11" t="str">
        <f>IF(H11&gt;=3,MID(TRIM(D11),1,3),"NO")</f>
        <v>+/-</v>
      </c>
      <c r="J11" t="str">
        <f>IF(TRIM(I11)="+/-",MID(TRIM(D11),4,H11-3),D11)</f>
        <v>0.4</v>
      </c>
      <c r="K11" s="1">
        <f>IF(TRIM(J11)="*****",0,IF(ISERROR(VALUE(J11)),"NA",VALUE(J11/$I$4)))</f>
        <v>0.24316109422492402</v>
      </c>
      <c r="L11" s="1">
        <f>IF(AND(ISNUMBER(G11),ISNUMBER($I$6)),$I$6-G11,"N/A")</f>
        <v>-32.4</v>
      </c>
      <c r="M11" s="1">
        <f>IF(AND(ISNUMBER(K11),ISNUMBER($I$7)),SQRT(K11^2+($I$7)^2),"N/A")</f>
        <v>0.25064471888253259</v>
      </c>
      <c r="N11" s="1">
        <f>IF(AND(ISNUMBER(L11),ISNUMBER(M11),M11&lt;&gt;0),L11/M11,"NA")</f>
        <v>-129.26663743186472</v>
      </c>
      <c r="O11" t="s">
        <v>68</v>
      </c>
    </row>
    <row r="12" spans="1:16" x14ac:dyDescent="0.35">
      <c r="A12" s="16">
        <v>2</v>
      </c>
      <c r="B12" s="15" t="s">
        <v>33</v>
      </c>
      <c r="C12" s="14">
        <v>89.4</v>
      </c>
      <c r="D12" s="13" t="s">
        <v>28</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89.4</v>
      </c>
      <c r="H12">
        <f>LEN(TRIM(D12))</f>
        <v>6</v>
      </c>
      <c r="I12" t="str">
        <f>IF(H12&gt;=3,MID(TRIM(D12),1,3),"NO")</f>
        <v>+/-</v>
      </c>
      <c r="J12" t="str">
        <f>IF(TRIM(I12)="+/-",MID(TRIM(D12),4,H12-3),D12)</f>
        <v>0.2</v>
      </c>
      <c r="K12" s="1">
        <f>IF(TRIM(J12)="*****",0,IF(ISERROR(VALUE(J12)),"NA",VALUE(J12/$I$4)))</f>
        <v>0.12158054711246201</v>
      </c>
      <c r="L12" s="1">
        <f>IF(AND(ISNUMBER(G12),ISNUMBER($I$6)),$I$6-G12,"N/A")</f>
        <v>-32.300000000000004</v>
      </c>
      <c r="M12" s="1">
        <f>IF(AND(ISNUMBER(K12),ISNUMBER($I$7)),SQRT(K12^2+($I$7)^2),"N/A")</f>
        <v>0.1359311840425404</v>
      </c>
      <c r="N12" s="1">
        <f>IF(AND(ISNUMBER(L12),ISNUMBER(M12),M12&lt;&gt;0),L12/M12,"NA")</f>
        <v>-237.6202357649702</v>
      </c>
      <c r="O12" t="s">
        <v>62</v>
      </c>
    </row>
    <row r="13" spans="1:16" x14ac:dyDescent="0.35">
      <c r="A13" s="16">
        <v>3</v>
      </c>
      <c r="B13" s="15" t="s">
        <v>40</v>
      </c>
      <c r="C13" s="14">
        <v>89.3</v>
      </c>
      <c r="D13" s="13" t="s">
        <v>34</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89.3</v>
      </c>
      <c r="H13">
        <f>LEN(TRIM(D13))</f>
        <v>6</v>
      </c>
      <c r="I13" t="str">
        <f>IF(H13&gt;=3,MID(TRIM(D13),1,3),"NO")</f>
        <v>+/-</v>
      </c>
      <c r="J13" t="str">
        <f>IF(TRIM(I13)="+/-",MID(TRIM(D13),4,H13-3),D13)</f>
        <v>0.4</v>
      </c>
      <c r="K13" s="1">
        <f>IF(TRIM(J13)="*****",0,IF(ISERROR(VALUE(J13)),"NA",VALUE(J13/$I$4)))</f>
        <v>0.24316109422492402</v>
      </c>
      <c r="L13" s="1">
        <f>IF(AND(ISNUMBER(G13),ISNUMBER($I$6)),$I$6-G13,"N/A")</f>
        <v>-32.199999999999996</v>
      </c>
      <c r="M13" s="1">
        <f>IF(AND(ISNUMBER(K13),ISNUMBER($I$7)),SQRT(K13^2+($I$7)^2),"N/A")</f>
        <v>0.25064471888253259</v>
      </c>
      <c r="N13" s="1">
        <f>IF(AND(ISNUMBER(L13),ISNUMBER(M13),M13&lt;&gt;0),L13/M13,"NA")</f>
        <v>-128.46869522549517</v>
      </c>
      <c r="O13" t="s">
        <v>58</v>
      </c>
    </row>
    <row r="14" spans="1:16" x14ac:dyDescent="0.35">
      <c r="A14" s="16">
        <v>4</v>
      </c>
      <c r="B14" s="15" t="s">
        <v>67</v>
      </c>
      <c r="C14" s="14">
        <v>86.5</v>
      </c>
      <c r="D14" s="13" t="s">
        <v>34</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86.5</v>
      </c>
      <c r="H14">
        <f>LEN(TRIM(D14))</f>
        <v>6</v>
      </c>
      <c r="I14" t="str">
        <f>IF(H14&gt;=3,MID(TRIM(D14),1,3),"NO")</f>
        <v>+/-</v>
      </c>
      <c r="J14" t="str">
        <f>IF(TRIM(I14)="+/-",MID(TRIM(D14),4,H14-3),D14)</f>
        <v>0.4</v>
      </c>
      <c r="K14" s="1">
        <f>IF(TRIM(J14)="*****",0,IF(ISERROR(VALUE(J14)),"NA",VALUE(J14/$I$4)))</f>
        <v>0.24316109422492402</v>
      </c>
      <c r="L14" s="1">
        <f>IF(AND(ISNUMBER(G14),ISNUMBER($I$6)),$I$6-G14,"N/A")</f>
        <v>-29.4</v>
      </c>
      <c r="M14" s="1">
        <f>IF(AND(ISNUMBER(K14),ISNUMBER($I$7)),SQRT(K14^2+($I$7)^2),"N/A")</f>
        <v>0.25064471888253259</v>
      </c>
      <c r="N14" s="1">
        <f>IF(AND(ISNUMBER(L14),ISNUMBER(M14),M14&lt;&gt;0),L14/M14,"NA")</f>
        <v>-117.29750433632169</v>
      </c>
      <c r="O14" t="s">
        <v>73</v>
      </c>
    </row>
    <row r="15" spans="1:16" x14ac:dyDescent="0.35">
      <c r="A15" s="16">
        <v>5</v>
      </c>
      <c r="B15" s="15" t="s">
        <v>70</v>
      </c>
      <c r="C15" s="14">
        <v>83.3</v>
      </c>
      <c r="D15" s="13" t="s">
        <v>57</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83.3</v>
      </c>
      <c r="H15">
        <f>LEN(TRIM(D15))</f>
        <v>6</v>
      </c>
      <c r="I15" t="str">
        <f>IF(H15&gt;=3,MID(TRIM(D15),1,3),"NO")</f>
        <v>+/-</v>
      </c>
      <c r="J15" t="str">
        <f>IF(TRIM(I15)="+/-",MID(TRIM(D15),4,H15-3),D15)</f>
        <v>0.3</v>
      </c>
      <c r="K15" s="1">
        <f>IF(TRIM(J15)="*****",0,IF(ISERROR(VALUE(J15)),"NA",VALUE(J15/$I$4)))</f>
        <v>0.18237082066869301</v>
      </c>
      <c r="L15" s="1">
        <f>IF(AND(ISNUMBER(G15),ISNUMBER($I$6)),$I$6-G15,"N/A")</f>
        <v>-26.199999999999996</v>
      </c>
      <c r="M15" s="1">
        <f>IF(AND(ISNUMBER(K15),ISNUMBER($I$7)),SQRT(K15^2+($I$7)^2),"N/A")</f>
        <v>0.19223572402239389</v>
      </c>
      <c r="N15" s="1">
        <f>IF(AND(ISNUMBER(L15),ISNUMBER(M15),M15&lt;&gt;0),L15/M15,"NA")</f>
        <v>-136.29100487559694</v>
      </c>
      <c r="O15" t="s">
        <v>32</v>
      </c>
    </row>
    <row r="16" spans="1:16" x14ac:dyDescent="0.35">
      <c r="A16" s="16">
        <v>6</v>
      </c>
      <c r="B16" s="15" t="s">
        <v>80</v>
      </c>
      <c r="C16" s="14">
        <v>82.4</v>
      </c>
      <c r="D16" s="13" t="s">
        <v>31</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82.4</v>
      </c>
      <c r="H16">
        <f>LEN(TRIM(D16))</f>
        <v>6</v>
      </c>
      <c r="I16" t="str">
        <f>IF(H16&gt;=3,MID(TRIM(D16),1,3),"NO")</f>
        <v>+/-</v>
      </c>
      <c r="J16" t="str">
        <f>IF(TRIM(I16)="+/-",MID(TRIM(D16),4,H16-3),D16)</f>
        <v>0.1</v>
      </c>
      <c r="K16" s="1">
        <f>IF(TRIM(J16)="*****",0,IF(ISERROR(VALUE(J16)),"NA",VALUE(J16/$I$4)))</f>
        <v>6.0790273556231005E-2</v>
      </c>
      <c r="L16" s="1">
        <f>IF(AND(ISNUMBER(G16),ISNUMBER($I$6)),$I$6-G16,"N/A")</f>
        <v>-25.300000000000004</v>
      </c>
      <c r="M16" s="1">
        <f>IF(AND(ISNUMBER(K16),ISNUMBER($I$7)),SQRT(K16^2+($I$7)^2),"N/A")</f>
        <v>8.5970429323592404E-2</v>
      </c>
      <c r="N16" s="1">
        <f>IF(AND(ISNUMBER(L16),ISNUMBER(M16),M16&lt;&gt;0),L16/M16,"NA")</f>
        <v>-294.28723572812333</v>
      </c>
      <c r="O16" t="s">
        <v>75</v>
      </c>
    </row>
    <row r="17" spans="1:15" x14ac:dyDescent="0.35">
      <c r="A17" s="16">
        <v>7</v>
      </c>
      <c r="B17" s="15" t="s">
        <v>79</v>
      </c>
      <c r="C17" s="14">
        <v>81.5</v>
      </c>
      <c r="D17" s="13" t="s">
        <v>31</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81.5</v>
      </c>
      <c r="H17">
        <f>LEN(TRIM(D17))</f>
        <v>6</v>
      </c>
      <c r="I17" t="str">
        <f>IF(H17&gt;=3,MID(TRIM(D17),1,3),"NO")</f>
        <v>+/-</v>
      </c>
      <c r="J17" t="str">
        <f>IF(TRIM(I17)="+/-",MID(TRIM(D17),4,H17-3),D17)</f>
        <v>0.1</v>
      </c>
      <c r="K17" s="1">
        <f>IF(TRIM(J17)="*****",0,IF(ISERROR(VALUE(J17)),"NA",VALUE(J17/$I$4)))</f>
        <v>6.0790273556231005E-2</v>
      </c>
      <c r="L17" s="1">
        <f>IF(AND(ISNUMBER(G17),ISNUMBER($I$6)),$I$6-G17,"N/A")</f>
        <v>-24.4</v>
      </c>
      <c r="M17" s="1">
        <f>IF(AND(ISNUMBER(K17),ISNUMBER($I$7)),SQRT(K17^2+($I$7)^2),"N/A")</f>
        <v>8.5970429323592404E-2</v>
      </c>
      <c r="N17" s="1">
        <f>IF(AND(ISNUMBER(L17),ISNUMBER(M17),M17&lt;&gt;0),L17/M17,"NA")</f>
        <v>-283.81851983265642</v>
      </c>
      <c r="O17" t="s">
        <v>66</v>
      </c>
    </row>
    <row r="18" spans="1:15" x14ac:dyDescent="0.35">
      <c r="A18" s="16">
        <v>7</v>
      </c>
      <c r="B18" s="15" t="s">
        <v>63</v>
      </c>
      <c r="C18" s="14">
        <v>81.5</v>
      </c>
      <c r="D18" s="13" t="s">
        <v>57</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81.5</v>
      </c>
      <c r="H18">
        <f>LEN(TRIM(D18))</f>
        <v>6</v>
      </c>
      <c r="I18" t="str">
        <f>IF(H18&gt;=3,MID(TRIM(D18),1,3),"NO")</f>
        <v>+/-</v>
      </c>
      <c r="J18" t="str">
        <f>IF(TRIM(I18)="+/-",MID(TRIM(D18),4,H18-3),D18)</f>
        <v>0.3</v>
      </c>
      <c r="K18" s="1">
        <f>IF(TRIM(J18)="*****",0,IF(ISERROR(VALUE(J18)),"NA",VALUE(J18/$I$4)))</f>
        <v>0.18237082066869301</v>
      </c>
      <c r="L18" s="1">
        <f>IF(AND(ISNUMBER(G18),ISNUMBER($I$6)),$I$6-G18,"N/A")</f>
        <v>-24.4</v>
      </c>
      <c r="M18" s="1">
        <f>IF(AND(ISNUMBER(K18),ISNUMBER($I$7)),SQRT(K18^2+($I$7)^2),"N/A")</f>
        <v>0.19223572402239389</v>
      </c>
      <c r="N18" s="1">
        <f>IF(AND(ISNUMBER(L18),ISNUMBER(M18),M18&lt;&gt;0),L18/M18,"NA")</f>
        <v>-126.92750072383839</v>
      </c>
      <c r="O18" t="s">
        <v>60</v>
      </c>
    </row>
    <row r="19" spans="1:15" x14ac:dyDescent="0.35">
      <c r="A19" s="16">
        <v>9</v>
      </c>
      <c r="B19" s="15" t="s">
        <v>27</v>
      </c>
      <c r="C19" s="14">
        <v>81.3</v>
      </c>
      <c r="D19" s="13" t="s">
        <v>43</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81.3</v>
      </c>
      <c r="H19">
        <f>LEN(TRIM(D19))</f>
        <v>6</v>
      </c>
      <c r="I19" t="str">
        <f>IF(H19&gt;=3,MID(TRIM(D19),1,3),"NO")</f>
        <v>+/-</v>
      </c>
      <c r="J19" t="str">
        <f>IF(TRIM(I19)="+/-",MID(TRIM(D19),4,H19-3),D19)</f>
        <v>0.5</v>
      </c>
      <c r="K19" s="1">
        <f>IF(TRIM(J19)="*****",0,IF(ISERROR(VALUE(J19)),"NA",VALUE(J19/$I$4)))</f>
        <v>0.303951367781155</v>
      </c>
      <c r="L19" s="1">
        <f>IF(AND(ISNUMBER(G19),ISNUMBER($I$6)),$I$6-G19,"N/A")</f>
        <v>-24.199999999999996</v>
      </c>
      <c r="M19" s="1">
        <f>IF(AND(ISNUMBER(K19),ISNUMBER($I$7)),SQRT(K19^2+($I$7)^2),"N/A")</f>
        <v>0.30997079109986531</v>
      </c>
      <c r="N19" s="1">
        <f>IF(AND(ISNUMBER(L19),ISNUMBER(M19),M19&lt;&gt;0),L19/M19,"NA")</f>
        <v>-78.071872237159681</v>
      </c>
      <c r="O19" t="s">
        <v>35</v>
      </c>
    </row>
    <row r="20" spans="1:15" x14ac:dyDescent="0.35">
      <c r="A20" s="16">
        <v>10</v>
      </c>
      <c r="B20" s="15" t="s">
        <v>48</v>
      </c>
      <c r="C20" s="14">
        <v>79.400000000000006</v>
      </c>
      <c r="D20" s="17" t="s">
        <v>57</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79.400000000000006</v>
      </c>
      <c r="H20">
        <f>LEN(TRIM(D20))</f>
        <v>6</v>
      </c>
      <c r="I20" t="str">
        <f>IF(H20&gt;=3,MID(TRIM(D20),1,3),"NO")</f>
        <v>+/-</v>
      </c>
      <c r="J20" t="str">
        <f>IF(TRIM(I20)="+/-",MID(TRIM(D20),4,H20-3),D20)</f>
        <v>0.3</v>
      </c>
      <c r="K20" s="1">
        <f>IF(TRIM(J20)="*****",0,IF(ISERROR(VALUE(J20)),"NA",VALUE(J20/$I$4)))</f>
        <v>0.18237082066869301</v>
      </c>
      <c r="L20" s="1">
        <f>IF(AND(ISNUMBER(G20),ISNUMBER($I$6)),$I$6-G20,"N/A")</f>
        <v>-22.300000000000004</v>
      </c>
      <c r="M20" s="1">
        <f>IF(AND(ISNUMBER(K20),ISNUMBER($I$7)),SQRT(K20^2+($I$7)^2),"N/A")</f>
        <v>0.19223572402239389</v>
      </c>
      <c r="N20" s="1">
        <f>IF(AND(ISNUMBER(L20),ISNUMBER(M20),M20&lt;&gt;0),L20/M20,"NA")</f>
        <v>-116.00341254678676</v>
      </c>
      <c r="O20" t="s">
        <v>51</v>
      </c>
    </row>
    <row r="21" spans="1:15" x14ac:dyDescent="0.35">
      <c r="A21" s="16">
        <v>11</v>
      </c>
      <c r="B21" s="15" t="s">
        <v>82</v>
      </c>
      <c r="C21" s="14">
        <v>78.400000000000006</v>
      </c>
      <c r="D21" s="13" t="s">
        <v>57</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78.400000000000006</v>
      </c>
      <c r="H21">
        <f>LEN(TRIM(D21))</f>
        <v>6</v>
      </c>
      <c r="I21" t="str">
        <f>IF(H21&gt;=3,MID(TRIM(D21),1,3),"NO")</f>
        <v>+/-</v>
      </c>
      <c r="J21" t="str">
        <f>IF(TRIM(I21)="+/-",MID(TRIM(D21),4,H21-3),D21)</f>
        <v>0.3</v>
      </c>
      <c r="K21" s="1">
        <f>IF(TRIM(J21)="*****",0,IF(ISERROR(VALUE(J21)),"NA",VALUE(J21/$I$4)))</f>
        <v>0.18237082066869301</v>
      </c>
      <c r="L21" s="1">
        <f>IF(AND(ISNUMBER(G21),ISNUMBER($I$6)),$I$6-G21,"N/A")</f>
        <v>-21.300000000000004</v>
      </c>
      <c r="M21" s="1">
        <f>IF(AND(ISNUMBER(K21),ISNUMBER($I$7)),SQRT(K21^2+($I$7)^2),"N/A")</f>
        <v>0.19223572402239389</v>
      </c>
      <c r="N21" s="1">
        <f>IF(AND(ISNUMBER(L21),ISNUMBER(M21),M21&lt;&gt;0),L21/M21,"NA")</f>
        <v>-110.80146579580978</v>
      </c>
      <c r="O21" t="s">
        <v>45</v>
      </c>
    </row>
    <row r="22" spans="1:15" x14ac:dyDescent="0.35">
      <c r="A22" s="16">
        <v>11</v>
      </c>
      <c r="B22" s="15" t="s">
        <v>30</v>
      </c>
      <c r="C22" s="14">
        <v>78.400000000000006</v>
      </c>
      <c r="D22" s="13" t="s">
        <v>31</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78.400000000000006</v>
      </c>
      <c r="H22">
        <f>LEN(TRIM(D22))</f>
        <v>6</v>
      </c>
      <c r="I22" t="str">
        <f>IF(H22&gt;=3,MID(TRIM(D22),1,3),"NO")</f>
        <v>+/-</v>
      </c>
      <c r="J22" t="str">
        <f>IF(TRIM(I22)="+/-",MID(TRIM(D22),4,H22-3),D22)</f>
        <v>0.1</v>
      </c>
      <c r="K22" s="1">
        <f>IF(TRIM(J22)="*****",0,IF(ISERROR(VALUE(J22)),"NA",VALUE(J22/$I$4)))</f>
        <v>6.0790273556231005E-2</v>
      </c>
      <c r="L22" s="1">
        <f>IF(AND(ISNUMBER(G22),ISNUMBER($I$6)),$I$6-G22,"N/A")</f>
        <v>-21.300000000000004</v>
      </c>
      <c r="M22" s="1">
        <f>IF(AND(ISNUMBER(K22),ISNUMBER($I$7)),SQRT(K22^2+($I$7)^2),"N/A")</f>
        <v>8.5970429323592404E-2</v>
      </c>
      <c r="N22" s="1">
        <f>IF(AND(ISNUMBER(L22),ISNUMBER(M22),M22&lt;&gt;0),L22/M22,"NA")</f>
        <v>-247.75960952604851</v>
      </c>
      <c r="O22" t="s">
        <v>29</v>
      </c>
    </row>
    <row r="23" spans="1:15" x14ac:dyDescent="0.35">
      <c r="A23" s="16">
        <v>13</v>
      </c>
      <c r="B23" s="15" t="s">
        <v>72</v>
      </c>
      <c r="C23" s="14">
        <v>76.5</v>
      </c>
      <c r="D23" s="13" t="s">
        <v>28</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76.5</v>
      </c>
      <c r="H23">
        <f>LEN(TRIM(D23))</f>
        <v>6</v>
      </c>
      <c r="I23" t="str">
        <f>IF(H23&gt;=3,MID(TRIM(D23),1,3),"NO")</f>
        <v>+/-</v>
      </c>
      <c r="J23" t="str">
        <f>IF(TRIM(I23)="+/-",MID(TRIM(D23),4,H23-3),D23)</f>
        <v>0.2</v>
      </c>
      <c r="K23" s="1">
        <f>IF(TRIM(J23)="*****",0,IF(ISERROR(VALUE(J23)),"NA",VALUE(J23/$I$4)))</f>
        <v>0.12158054711246201</v>
      </c>
      <c r="L23" s="1">
        <f>IF(AND(ISNUMBER(G23),ISNUMBER($I$6)),$I$6-G23,"N/A")</f>
        <v>-19.399999999999999</v>
      </c>
      <c r="M23" s="1">
        <f>IF(AND(ISNUMBER(K23),ISNUMBER($I$7)),SQRT(K23^2+($I$7)^2),"N/A")</f>
        <v>0.1359311840425404</v>
      </c>
      <c r="N23" s="1">
        <f>IF(AND(ISNUMBER(L23),ISNUMBER(M23),M23&lt;&gt;0),L23/M23,"NA")</f>
        <v>-142.71927473190158</v>
      </c>
      <c r="O23" t="s">
        <v>82</v>
      </c>
    </row>
    <row r="24" spans="1:15" x14ac:dyDescent="0.35">
      <c r="A24" s="16">
        <v>14</v>
      </c>
      <c r="B24" s="15" t="s">
        <v>74</v>
      </c>
      <c r="C24" s="14">
        <v>75.599999999999994</v>
      </c>
      <c r="D24" s="13" t="s">
        <v>31</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75.599999999999994</v>
      </c>
      <c r="H24">
        <f>LEN(TRIM(D24))</f>
        <v>6</v>
      </c>
      <c r="I24" t="str">
        <f>IF(H24&gt;=3,MID(TRIM(D24),1,3),"NO")</f>
        <v>+/-</v>
      </c>
      <c r="J24" t="str">
        <f>IF(TRIM(I24)="+/-",MID(TRIM(D24),4,H24-3),D24)</f>
        <v>0.1</v>
      </c>
      <c r="K24" s="1">
        <f>IF(TRIM(J24)="*****",0,IF(ISERROR(VALUE(J24)),"NA",VALUE(J24/$I$4)))</f>
        <v>6.0790273556231005E-2</v>
      </c>
      <c r="L24" s="1">
        <f>IF(AND(ISNUMBER(G24),ISNUMBER($I$6)),$I$6-G24,"N/A")</f>
        <v>-18.499999999999993</v>
      </c>
      <c r="M24" s="1">
        <f>IF(AND(ISNUMBER(K24),ISNUMBER($I$7)),SQRT(K24^2+($I$7)^2),"N/A")</f>
        <v>8.5970429323592404E-2</v>
      </c>
      <c r="N24" s="1">
        <f>IF(AND(ISNUMBER(L24),ISNUMBER(M24),M24&lt;&gt;0),L24/M24,"NA")</f>
        <v>-215.19027118459599</v>
      </c>
      <c r="O24" t="s">
        <v>65</v>
      </c>
    </row>
    <row r="25" spans="1:15" x14ac:dyDescent="0.35">
      <c r="A25" s="16">
        <v>14</v>
      </c>
      <c r="B25" s="15" t="s">
        <v>61</v>
      </c>
      <c r="C25" s="14">
        <v>75.599999999999994</v>
      </c>
      <c r="D25" s="13" t="s">
        <v>31</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75.599999999999994</v>
      </c>
      <c r="H25">
        <f>LEN(TRIM(D25))</f>
        <v>6</v>
      </c>
      <c r="I25" t="str">
        <f>IF(H25&gt;=3,MID(TRIM(D25),1,3),"NO")</f>
        <v>+/-</v>
      </c>
      <c r="J25" t="str">
        <f>IF(TRIM(I25)="+/-",MID(TRIM(D25),4,H25-3),D25)</f>
        <v>0.1</v>
      </c>
      <c r="K25" s="1">
        <f>IF(TRIM(J25)="*****",0,IF(ISERROR(VALUE(J25)),"NA",VALUE(J25/$I$4)))</f>
        <v>6.0790273556231005E-2</v>
      </c>
      <c r="L25" s="1">
        <f>IF(AND(ISNUMBER(G25),ISNUMBER($I$6)),$I$6-G25,"N/A")</f>
        <v>-18.499999999999993</v>
      </c>
      <c r="M25" s="1">
        <f>IF(AND(ISNUMBER(K25),ISNUMBER($I$7)),SQRT(K25^2+($I$7)^2),"N/A")</f>
        <v>8.5970429323592404E-2</v>
      </c>
      <c r="N25" s="1">
        <f>IF(AND(ISNUMBER(L25),ISNUMBER(M25),M25&lt;&gt;0),L25/M25,"NA")</f>
        <v>-215.19027118459599</v>
      </c>
      <c r="O25" t="s">
        <v>81</v>
      </c>
    </row>
    <row r="26" spans="1:15" x14ac:dyDescent="0.35">
      <c r="A26" s="16">
        <v>16</v>
      </c>
      <c r="B26" s="15" t="s">
        <v>69</v>
      </c>
      <c r="C26" s="14">
        <v>75.2</v>
      </c>
      <c r="D26" s="13" t="s">
        <v>28</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75.2</v>
      </c>
      <c r="H26">
        <f>LEN(TRIM(D26))</f>
        <v>6</v>
      </c>
      <c r="I26" t="str">
        <f>IF(H26&gt;=3,MID(TRIM(D26),1,3),"NO")</f>
        <v>+/-</v>
      </c>
      <c r="J26" t="str">
        <f>IF(TRIM(I26)="+/-",MID(TRIM(D26),4,H26-3),D26)</f>
        <v>0.2</v>
      </c>
      <c r="K26" s="1">
        <f>IF(TRIM(J26)="*****",0,IF(ISERROR(VALUE(J26)),"NA",VALUE(J26/$I$4)))</f>
        <v>0.12158054711246201</v>
      </c>
      <c r="L26" s="1">
        <f>IF(AND(ISNUMBER(G26),ISNUMBER($I$6)),$I$6-G26,"N/A")</f>
        <v>-18.100000000000001</v>
      </c>
      <c r="M26" s="1">
        <f>IF(AND(ISNUMBER(K26),ISNUMBER($I$7)),SQRT(K26^2+($I$7)^2),"N/A")</f>
        <v>0.1359311840425404</v>
      </c>
      <c r="N26" s="1">
        <f>IF(AND(ISNUMBER(L26),ISNUMBER(M26),M26&lt;&gt;0),L26/M26,"NA")</f>
        <v>-133.15561199213499</v>
      </c>
      <c r="O26" t="s">
        <v>80</v>
      </c>
    </row>
    <row r="27" spans="1:15" x14ac:dyDescent="0.35">
      <c r="A27" s="16">
        <v>17</v>
      </c>
      <c r="B27" s="15" t="s">
        <v>81</v>
      </c>
      <c r="C27" s="14">
        <v>75.099999999999994</v>
      </c>
      <c r="D27" s="13" t="s">
        <v>31</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75.099999999999994</v>
      </c>
      <c r="H27">
        <f>LEN(TRIM(D27))</f>
        <v>6</v>
      </c>
      <c r="I27" t="str">
        <f>IF(H27&gt;=3,MID(TRIM(D27),1,3),"NO")</f>
        <v>+/-</v>
      </c>
      <c r="J27" t="str">
        <f>IF(TRIM(I27)="+/-",MID(TRIM(D27),4,H27-3),D27)</f>
        <v>0.1</v>
      </c>
      <c r="K27" s="1">
        <f>IF(TRIM(J27)="*****",0,IF(ISERROR(VALUE(J27)),"NA",VALUE(J27/$I$4)))</f>
        <v>6.0790273556231005E-2</v>
      </c>
      <c r="L27" s="1">
        <f>IF(AND(ISNUMBER(G27),ISNUMBER($I$6)),$I$6-G27,"N/A")</f>
        <v>-17.999999999999993</v>
      </c>
      <c r="M27" s="1">
        <f>IF(AND(ISNUMBER(K27),ISNUMBER($I$7)),SQRT(K27^2+($I$7)^2),"N/A")</f>
        <v>8.5970429323592404E-2</v>
      </c>
      <c r="N27" s="1">
        <f>IF(AND(ISNUMBER(L27),ISNUMBER(M27),M27&lt;&gt;0),L27/M27,"NA")</f>
        <v>-209.37431790933664</v>
      </c>
      <c r="O27" t="s">
        <v>78</v>
      </c>
    </row>
    <row r="28" spans="1:15" x14ac:dyDescent="0.35">
      <c r="A28" s="16">
        <v>18</v>
      </c>
      <c r="B28" s="15" t="s">
        <v>42</v>
      </c>
      <c r="C28" s="14">
        <v>74.5</v>
      </c>
      <c r="D28" s="13" t="s">
        <v>28</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74.5</v>
      </c>
      <c r="H28">
        <f>LEN(TRIM(D28))</f>
        <v>6</v>
      </c>
      <c r="I28" t="str">
        <f>IF(H28&gt;=3,MID(TRIM(D28),1,3),"NO")</f>
        <v>+/-</v>
      </c>
      <c r="J28" t="str">
        <f>IF(TRIM(I28)="+/-",MID(TRIM(D28),4,H28-3),D28)</f>
        <v>0.2</v>
      </c>
      <c r="K28" s="1">
        <f>IF(TRIM(J28)="*****",0,IF(ISERROR(VALUE(J28)),"NA",VALUE(J28/$I$4)))</f>
        <v>0.12158054711246201</v>
      </c>
      <c r="L28" s="1">
        <f>IF(AND(ISNUMBER(G28),ISNUMBER($I$6)),$I$6-G28,"N/A")</f>
        <v>-17.399999999999999</v>
      </c>
      <c r="M28" s="1">
        <f>IF(AND(ISNUMBER(K28),ISNUMBER($I$7)),SQRT(K28^2+($I$7)^2),"N/A")</f>
        <v>0.1359311840425404</v>
      </c>
      <c r="N28" s="1">
        <f>IF(AND(ISNUMBER(L28),ISNUMBER(M28),M28&lt;&gt;0),L28/M28,"NA")</f>
        <v>-128.00594743995296</v>
      </c>
      <c r="O28" t="s">
        <v>79</v>
      </c>
    </row>
    <row r="29" spans="1:15" x14ac:dyDescent="0.35">
      <c r="A29" s="16">
        <v>19</v>
      </c>
      <c r="B29" s="15" t="s">
        <v>78</v>
      </c>
      <c r="C29" s="14">
        <v>72.7</v>
      </c>
      <c r="D29" s="13" t="s">
        <v>31</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72.7</v>
      </c>
      <c r="H29">
        <f>LEN(TRIM(D29))</f>
        <v>6</v>
      </c>
      <c r="I29" t="str">
        <f>IF(H29&gt;=3,MID(TRIM(D29),1,3),"NO")</f>
        <v>+/-</v>
      </c>
      <c r="J29" t="str">
        <f>IF(TRIM(I29)="+/-",MID(TRIM(D29),4,H29-3),D29)</f>
        <v>0.1</v>
      </c>
      <c r="K29" s="1">
        <f>IF(TRIM(J29)="*****",0,IF(ISERROR(VALUE(J29)),"NA",VALUE(J29/$I$4)))</f>
        <v>6.0790273556231005E-2</v>
      </c>
      <c r="L29" s="1">
        <f>IF(AND(ISNUMBER(G29),ISNUMBER($I$6)),$I$6-G29,"N/A")</f>
        <v>-15.600000000000001</v>
      </c>
      <c r="M29" s="1">
        <f>IF(AND(ISNUMBER(K29),ISNUMBER($I$7)),SQRT(K29^2+($I$7)^2),"N/A")</f>
        <v>8.5970429323592404E-2</v>
      </c>
      <c r="N29" s="1">
        <f>IF(AND(ISNUMBER(L29),ISNUMBER(M29),M29&lt;&gt;0),L29/M29,"NA")</f>
        <v>-181.45774218809186</v>
      </c>
      <c r="O29" t="s">
        <v>55</v>
      </c>
    </row>
    <row r="30" spans="1:15" x14ac:dyDescent="0.35">
      <c r="A30" s="16">
        <v>19</v>
      </c>
      <c r="B30" s="15" t="s">
        <v>54</v>
      </c>
      <c r="C30" s="14">
        <v>72.7</v>
      </c>
      <c r="D30" s="13" t="s">
        <v>31</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72.7</v>
      </c>
      <c r="H30">
        <f>LEN(TRIM(D30))</f>
        <v>6</v>
      </c>
      <c r="I30" t="str">
        <f>IF(H30&gt;=3,MID(TRIM(D30),1,3),"NO")</f>
        <v>+/-</v>
      </c>
      <c r="J30" t="str">
        <f>IF(TRIM(I30)="+/-",MID(TRIM(D30),4,H30-3),D30)</f>
        <v>0.1</v>
      </c>
      <c r="K30" s="1">
        <f>IF(TRIM(J30)="*****",0,IF(ISERROR(VALUE(J30)),"NA",VALUE(J30/$I$4)))</f>
        <v>6.0790273556231005E-2</v>
      </c>
      <c r="L30" s="1">
        <f>IF(AND(ISNUMBER(G30),ISNUMBER($I$6)),$I$6-G30,"N/A")</f>
        <v>-15.600000000000001</v>
      </c>
      <c r="M30" s="1">
        <f>IF(AND(ISNUMBER(K30),ISNUMBER($I$7)),SQRT(K30^2+($I$7)^2),"N/A")</f>
        <v>8.5970429323592404E-2</v>
      </c>
      <c r="N30" s="1">
        <f>IF(AND(ISNUMBER(L30),ISNUMBER(M30),M30&lt;&gt;0),L30/M30,"NA")</f>
        <v>-181.45774218809186</v>
      </c>
      <c r="O30" t="s">
        <v>77</v>
      </c>
    </row>
    <row r="31" spans="1:15" x14ac:dyDescent="0.35">
      <c r="A31" s="16">
        <v>21</v>
      </c>
      <c r="B31" s="15" t="s">
        <v>76</v>
      </c>
      <c r="C31" s="14">
        <v>72.3</v>
      </c>
      <c r="D31" s="13" t="s">
        <v>31</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72.3</v>
      </c>
      <c r="H31">
        <f>LEN(TRIM(D31))</f>
        <v>6</v>
      </c>
      <c r="I31" t="str">
        <f>IF(H31&gt;=3,MID(TRIM(D31),1,3),"NO")</f>
        <v>+/-</v>
      </c>
      <c r="J31" t="str">
        <f>IF(TRIM(I31)="+/-",MID(TRIM(D31),4,H31-3),D31)</f>
        <v>0.1</v>
      </c>
      <c r="K31" s="1">
        <f>IF(TRIM(J31)="*****",0,IF(ISERROR(VALUE(J31)),"NA",VALUE(J31/$I$4)))</f>
        <v>6.0790273556231005E-2</v>
      </c>
      <c r="L31" s="1">
        <f>IF(AND(ISNUMBER(G31),ISNUMBER($I$6)),$I$6-G31,"N/A")</f>
        <v>-15.199999999999996</v>
      </c>
      <c r="M31" s="1">
        <f>IF(AND(ISNUMBER(K31),ISNUMBER($I$7)),SQRT(K31^2+($I$7)^2),"N/A")</f>
        <v>8.5970429323592404E-2</v>
      </c>
      <c r="N31" s="1">
        <f>IF(AND(ISNUMBER(L31),ISNUMBER(M31),M31&lt;&gt;0),L31/M31,"NA")</f>
        <v>-176.80497956788429</v>
      </c>
      <c r="O31" t="s">
        <v>41</v>
      </c>
    </row>
    <row r="32" spans="1:15" x14ac:dyDescent="0.35">
      <c r="A32" s="16">
        <v>22</v>
      </c>
      <c r="B32" s="15" t="s">
        <v>46</v>
      </c>
      <c r="C32" s="14">
        <v>71.099999999999994</v>
      </c>
      <c r="D32" s="13" t="s">
        <v>31</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71.099999999999994</v>
      </c>
      <c r="H32">
        <f>LEN(TRIM(D32))</f>
        <v>6</v>
      </c>
      <c r="I32" t="str">
        <f>IF(H32&gt;=3,MID(TRIM(D32),1,3),"NO")</f>
        <v>+/-</v>
      </c>
      <c r="J32" t="str">
        <f>IF(TRIM(I32)="+/-",MID(TRIM(D32),4,H32-3),D32)</f>
        <v>0.1</v>
      </c>
      <c r="K32" s="1">
        <f>IF(TRIM(J32)="*****",0,IF(ISERROR(VALUE(J32)),"NA",VALUE(J32/$I$4)))</f>
        <v>6.0790273556231005E-2</v>
      </c>
      <c r="L32" s="1">
        <f>IF(AND(ISNUMBER(G32),ISNUMBER($I$6)),$I$6-G32,"N/A")</f>
        <v>-13.999999999999993</v>
      </c>
      <c r="M32" s="1">
        <f>IF(AND(ISNUMBER(K32),ISNUMBER($I$7)),SQRT(K32^2+($I$7)^2),"N/A")</f>
        <v>8.5970429323592404E-2</v>
      </c>
      <c r="N32" s="1">
        <f>IF(AND(ISNUMBER(L32),ISNUMBER(M32),M32&lt;&gt;0),L32/M32,"NA")</f>
        <v>-162.84669170726181</v>
      </c>
      <c r="O32" t="s">
        <v>71</v>
      </c>
    </row>
    <row r="33" spans="1:15" x14ac:dyDescent="0.35">
      <c r="A33" s="16">
        <v>23</v>
      </c>
      <c r="B33" s="15" t="s">
        <v>56</v>
      </c>
      <c r="C33" s="14">
        <v>70.8</v>
      </c>
      <c r="D33" s="13" t="s">
        <v>28</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70.8</v>
      </c>
      <c r="H33">
        <f>LEN(TRIM(D33))</f>
        <v>6</v>
      </c>
      <c r="I33" t="str">
        <f>IF(H33&gt;=3,MID(TRIM(D33),1,3),"NO")</f>
        <v>+/-</v>
      </c>
      <c r="J33" t="str">
        <f>IF(TRIM(I33)="+/-",MID(TRIM(D33),4,H33-3),D33)</f>
        <v>0.2</v>
      </c>
      <c r="K33" s="1">
        <f>IF(TRIM(J33)="*****",0,IF(ISERROR(VALUE(J33)),"NA",VALUE(J33/$I$4)))</f>
        <v>0.12158054711246201</v>
      </c>
      <c r="L33" s="1">
        <f>IF(AND(ISNUMBER(G33),ISNUMBER($I$6)),$I$6-G33,"N/A")</f>
        <v>-13.699999999999996</v>
      </c>
      <c r="M33" s="1">
        <f>IF(AND(ISNUMBER(K33),ISNUMBER($I$7)),SQRT(K33^2+($I$7)^2),"N/A")</f>
        <v>0.1359311840425404</v>
      </c>
      <c r="N33" s="1">
        <f>IF(AND(ISNUMBER(L33),ISNUMBER(M33),M33&lt;&gt;0),L33/M33,"NA")</f>
        <v>-100.78629194984799</v>
      </c>
      <c r="O33" t="s">
        <v>76</v>
      </c>
    </row>
    <row r="34" spans="1:15" x14ac:dyDescent="0.35">
      <c r="A34" s="16">
        <v>24</v>
      </c>
      <c r="B34" s="15" t="s">
        <v>52</v>
      </c>
      <c r="C34" s="14">
        <v>67.7</v>
      </c>
      <c r="D34" s="13" t="s">
        <v>57</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67.7</v>
      </c>
      <c r="H34">
        <f>LEN(TRIM(D34))</f>
        <v>6</v>
      </c>
      <c r="I34" t="str">
        <f>IF(H34&gt;=3,MID(TRIM(D34),1,3),"NO")</f>
        <v>+/-</v>
      </c>
      <c r="J34" t="str">
        <f>IF(TRIM(I34)="+/-",MID(TRIM(D34),4,H34-3),D34)</f>
        <v>0.3</v>
      </c>
      <c r="K34" s="1">
        <f>IF(TRIM(J34)="*****",0,IF(ISERROR(VALUE(J34)),"NA",VALUE(J34/$I$4)))</f>
        <v>0.18237082066869301</v>
      </c>
      <c r="L34" s="1">
        <f>IF(AND(ISNUMBER(G34),ISNUMBER($I$6)),$I$6-G34,"N/A")</f>
        <v>-10.600000000000001</v>
      </c>
      <c r="M34" s="1">
        <f>IF(AND(ISNUMBER(K34),ISNUMBER($I$7)),SQRT(K34^2+($I$7)^2),"N/A")</f>
        <v>0.19223572402239389</v>
      </c>
      <c r="N34" s="1">
        <f>IF(AND(ISNUMBER(L34),ISNUMBER(M34),M34&lt;&gt;0),L34/M34,"NA")</f>
        <v>-55.140635560356039</v>
      </c>
      <c r="O34" t="s">
        <v>74</v>
      </c>
    </row>
    <row r="35" spans="1:15" x14ac:dyDescent="0.35">
      <c r="A35" s="16">
        <v>25</v>
      </c>
      <c r="B35" s="15" t="s">
        <v>73</v>
      </c>
      <c r="C35" s="14">
        <v>67.099999999999994</v>
      </c>
      <c r="D35" s="13" t="s">
        <v>57</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67.099999999999994</v>
      </c>
      <c r="H35">
        <f>LEN(TRIM(D35))</f>
        <v>6</v>
      </c>
      <c r="I35" t="str">
        <f>IF(H35&gt;=3,MID(TRIM(D35),1,3),"NO")</f>
        <v>+/-</v>
      </c>
      <c r="J35" t="str">
        <f>IF(TRIM(I35)="+/-",MID(TRIM(D35),4,H35-3),D35)</f>
        <v>0.3</v>
      </c>
      <c r="K35" s="1">
        <f>IF(TRIM(J35)="*****",0,IF(ISERROR(VALUE(J35)),"NA",VALUE(J35/$I$4)))</f>
        <v>0.18237082066869301</v>
      </c>
      <c r="L35" s="1">
        <f>IF(AND(ISNUMBER(G35),ISNUMBER($I$6)),$I$6-G35,"N/A")</f>
        <v>-9.9999999999999929</v>
      </c>
      <c r="M35" s="1">
        <f>IF(AND(ISNUMBER(K35),ISNUMBER($I$7)),SQRT(K35^2+($I$7)^2),"N/A")</f>
        <v>0.19223572402239389</v>
      </c>
      <c r="N35" s="1">
        <f>IF(AND(ISNUMBER(L35),ISNUMBER(M35),M35&lt;&gt;0),L35/M35,"NA")</f>
        <v>-52.019467509769804</v>
      </c>
      <c r="O35" t="s">
        <v>53</v>
      </c>
    </row>
    <row r="36" spans="1:15" x14ac:dyDescent="0.35">
      <c r="A36" s="16">
        <v>26</v>
      </c>
      <c r="B36" s="15" t="s">
        <v>71</v>
      </c>
      <c r="C36" s="14">
        <v>65.900000000000006</v>
      </c>
      <c r="D36" s="13" t="s">
        <v>28</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65.900000000000006</v>
      </c>
      <c r="H36">
        <f>LEN(TRIM(D36))</f>
        <v>6</v>
      </c>
      <c r="I36" t="str">
        <f>IF(H36&gt;=3,MID(TRIM(D36),1,3),"NO")</f>
        <v>+/-</v>
      </c>
      <c r="J36" t="str">
        <f>IF(TRIM(I36)="+/-",MID(TRIM(D36),4,H36-3),D36)</f>
        <v>0.2</v>
      </c>
      <c r="K36" s="1">
        <f>IF(TRIM(J36)="*****",0,IF(ISERROR(VALUE(J36)),"NA",VALUE(J36/$I$4)))</f>
        <v>0.12158054711246201</v>
      </c>
      <c r="L36" s="1">
        <f>IF(AND(ISNUMBER(G36),ISNUMBER($I$6)),$I$6-G36,"N/A")</f>
        <v>-8.8000000000000043</v>
      </c>
      <c r="M36" s="1">
        <f>IF(AND(ISNUMBER(K36),ISNUMBER($I$7)),SQRT(K36^2+($I$7)^2),"N/A")</f>
        <v>0.1359311840425404</v>
      </c>
      <c r="N36" s="1">
        <f>IF(AND(ISNUMBER(L36),ISNUMBER(M36),M36&lt;&gt;0),L36/M36,"NA")</f>
        <v>-64.738640084573944</v>
      </c>
      <c r="O36" t="s">
        <v>72</v>
      </c>
    </row>
    <row r="37" spans="1:15" x14ac:dyDescent="0.35">
      <c r="A37" s="16">
        <v>27</v>
      </c>
      <c r="B37" s="15" t="s">
        <v>75</v>
      </c>
      <c r="C37" s="14">
        <v>64.5</v>
      </c>
      <c r="D37" s="13" t="s">
        <v>31</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64.5</v>
      </c>
      <c r="H37">
        <f>LEN(TRIM(D37))</f>
        <v>6</v>
      </c>
      <c r="I37" t="str">
        <f>IF(H37&gt;=3,MID(TRIM(D37),1,3),"NO")</f>
        <v>+/-</v>
      </c>
      <c r="J37" t="str">
        <f>IF(TRIM(I37)="+/-",MID(TRIM(D37),4,H37-3),D37)</f>
        <v>0.1</v>
      </c>
      <c r="K37" s="1">
        <f>IF(TRIM(J37)="*****",0,IF(ISERROR(VALUE(J37)),"NA",VALUE(J37/$I$4)))</f>
        <v>6.0790273556231005E-2</v>
      </c>
      <c r="L37" s="1">
        <f>IF(AND(ISNUMBER(G37),ISNUMBER($I$6)),$I$6-G37,"N/A")</f>
        <v>-7.3999999999999986</v>
      </c>
      <c r="M37" s="1">
        <f>IF(AND(ISNUMBER(K37),ISNUMBER($I$7)),SQRT(K37^2+($I$7)^2),"N/A")</f>
        <v>8.5970429323592404E-2</v>
      </c>
      <c r="N37" s="1">
        <f>IF(AND(ISNUMBER(L37),ISNUMBER(M37),M37&lt;&gt;0),L37/M37,"NA")</f>
        <v>-86.076108473838417</v>
      </c>
      <c r="O37" t="s">
        <v>70</v>
      </c>
    </row>
    <row r="38" spans="1:15" x14ac:dyDescent="0.35">
      <c r="A38" s="16">
        <v>28</v>
      </c>
      <c r="B38" s="15" t="s">
        <v>68</v>
      </c>
      <c r="C38" s="14">
        <v>63.3</v>
      </c>
      <c r="D38" s="13" t="s">
        <v>31</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63.3</v>
      </c>
      <c r="H38">
        <f>LEN(TRIM(D38))</f>
        <v>6</v>
      </c>
      <c r="I38" t="str">
        <f>IF(H38&gt;=3,MID(TRIM(D38),1,3),"NO")</f>
        <v>+/-</v>
      </c>
      <c r="J38" t="str">
        <f>IF(TRIM(I38)="+/-",MID(TRIM(D38),4,H38-3),D38)</f>
        <v>0.1</v>
      </c>
      <c r="K38" s="1">
        <f>IF(TRIM(J38)="*****",0,IF(ISERROR(VALUE(J38)),"NA",VALUE(J38/$I$4)))</f>
        <v>6.0790273556231005E-2</v>
      </c>
      <c r="L38" s="1">
        <f>IF(AND(ISNUMBER(G38),ISNUMBER($I$6)),$I$6-G38,"N/A")</f>
        <v>-6.1999999999999957</v>
      </c>
      <c r="M38" s="1">
        <f>IF(AND(ISNUMBER(K38),ISNUMBER($I$7)),SQRT(K38^2+($I$7)^2),"N/A")</f>
        <v>8.5970429323592404E-2</v>
      </c>
      <c r="N38" s="1">
        <f>IF(AND(ISNUMBER(L38),ISNUMBER(M38),M38&lt;&gt;0),L38/M38,"NA")</f>
        <v>-72.117820613215926</v>
      </c>
      <c r="O38" t="s">
        <v>69</v>
      </c>
    </row>
    <row r="39" spans="1:15" x14ac:dyDescent="0.35">
      <c r="A39" s="16">
        <v>29</v>
      </c>
      <c r="B39" s="15" t="s">
        <v>36</v>
      </c>
      <c r="C39" s="14">
        <v>62.4</v>
      </c>
      <c r="D39" s="13" t="s">
        <v>31</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62.4</v>
      </c>
      <c r="H39">
        <f>LEN(TRIM(D39))</f>
        <v>6</v>
      </c>
      <c r="I39" t="str">
        <f>IF(H39&gt;=3,MID(TRIM(D39),1,3),"NO")</f>
        <v>+/-</v>
      </c>
      <c r="J39" t="str">
        <f>IF(TRIM(I39)="+/-",MID(TRIM(D39),4,H39-3),D39)</f>
        <v>0.1</v>
      </c>
      <c r="K39" s="1">
        <f>IF(TRIM(J39)="*****",0,IF(ISERROR(VALUE(J39)),"NA",VALUE(J39/$I$4)))</f>
        <v>6.0790273556231005E-2</v>
      </c>
      <c r="L39" s="1">
        <f>IF(AND(ISNUMBER(G39),ISNUMBER($I$6)),$I$6-G39,"N/A")</f>
        <v>-5.2999999999999972</v>
      </c>
      <c r="M39" s="1">
        <f>IF(AND(ISNUMBER(K39),ISNUMBER($I$7)),SQRT(K39^2+($I$7)^2),"N/A")</f>
        <v>8.5970429323592404E-2</v>
      </c>
      <c r="N39" s="1">
        <f>IF(AND(ISNUMBER(L39),ISNUMBER(M39),M39&lt;&gt;0),L39/M39,"NA")</f>
        <v>-61.649104717749111</v>
      </c>
      <c r="O39" t="s">
        <v>44</v>
      </c>
    </row>
    <row r="40" spans="1:15" x14ac:dyDescent="0.35">
      <c r="A40" s="16">
        <v>30</v>
      </c>
      <c r="B40" s="15" t="s">
        <v>50</v>
      </c>
      <c r="C40" s="14">
        <v>61.9</v>
      </c>
      <c r="D40" s="13" t="s">
        <v>31</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61.9</v>
      </c>
      <c r="H40">
        <f>LEN(TRIM(D40))</f>
        <v>6</v>
      </c>
      <c r="I40" t="str">
        <f>IF(H40&gt;=3,MID(TRIM(D40),1,3),"NO")</f>
        <v>+/-</v>
      </c>
      <c r="J40" t="str">
        <f>IF(TRIM(I40)="+/-",MID(TRIM(D40),4,H40-3),D40)</f>
        <v>0.1</v>
      </c>
      <c r="K40" s="1">
        <f>IF(TRIM(J40)="*****",0,IF(ISERROR(VALUE(J40)),"NA",VALUE(J40/$I$4)))</f>
        <v>6.0790273556231005E-2</v>
      </c>
      <c r="L40" s="1">
        <f>IF(AND(ISNUMBER(G40),ISNUMBER($I$6)),$I$6-G40,"N/A")</f>
        <v>-4.7999999999999972</v>
      </c>
      <c r="M40" s="1">
        <f>IF(AND(ISNUMBER(K40),ISNUMBER($I$7)),SQRT(K40^2+($I$7)^2),"N/A")</f>
        <v>8.5970429323592404E-2</v>
      </c>
      <c r="N40" s="1">
        <f>IF(AND(ISNUMBER(L40),ISNUMBER(M40),M40&lt;&gt;0),L40/M40,"NA")</f>
        <v>-55.833151442489758</v>
      </c>
      <c r="O40" t="s">
        <v>67</v>
      </c>
    </row>
    <row r="41" spans="1:15" x14ac:dyDescent="0.35">
      <c r="A41" s="16">
        <v>31</v>
      </c>
      <c r="B41" s="15" t="s">
        <v>59</v>
      </c>
      <c r="C41" s="14">
        <v>61.7</v>
      </c>
      <c r="D41" s="13" t="s">
        <v>31</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61.7</v>
      </c>
      <c r="H41">
        <f>LEN(TRIM(D41))</f>
        <v>6</v>
      </c>
      <c r="I41" t="str">
        <f>IF(H41&gt;=3,MID(TRIM(D41),1,3),"NO")</f>
        <v>+/-</v>
      </c>
      <c r="J41" t="str">
        <f>IF(TRIM(I41)="+/-",MID(TRIM(D41),4,H41-3),D41)</f>
        <v>0.1</v>
      </c>
      <c r="K41" s="1">
        <f>IF(TRIM(J41)="*****",0,IF(ISERROR(VALUE(J41)),"NA",VALUE(J41/$I$4)))</f>
        <v>6.0790273556231005E-2</v>
      </c>
      <c r="L41" s="1">
        <f>IF(AND(ISNUMBER(G41),ISNUMBER($I$6)),$I$6-G41,"N/A")</f>
        <v>-4.6000000000000014</v>
      </c>
      <c r="M41" s="1">
        <f>IF(AND(ISNUMBER(K41),ISNUMBER($I$7)),SQRT(K41^2+($I$7)^2),"N/A")</f>
        <v>8.5970429323592404E-2</v>
      </c>
      <c r="N41" s="1">
        <f>IF(AND(ISNUMBER(L41),ISNUMBER(M41),M41&lt;&gt;0),L41/M41,"NA")</f>
        <v>-53.506770132386066</v>
      </c>
      <c r="O41" t="s">
        <v>47</v>
      </c>
    </row>
    <row r="42" spans="1:15" x14ac:dyDescent="0.35">
      <c r="A42" s="16">
        <v>32</v>
      </c>
      <c r="B42" s="15" t="s">
        <v>66</v>
      </c>
      <c r="C42" s="14">
        <v>61.4</v>
      </c>
      <c r="D42" s="13" t="s">
        <v>28</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61.4</v>
      </c>
      <c r="H42">
        <f>LEN(TRIM(D42))</f>
        <v>6</v>
      </c>
      <c r="I42" t="str">
        <f>IF(H42&gt;=3,MID(TRIM(D42),1,3),"NO")</f>
        <v>+/-</v>
      </c>
      <c r="J42" t="str">
        <f>IF(TRIM(I42)="+/-",MID(TRIM(D42),4,H42-3),D42)</f>
        <v>0.2</v>
      </c>
      <c r="K42" s="1">
        <f>IF(TRIM(J42)="*****",0,IF(ISERROR(VALUE(J42)),"NA",VALUE(J42/$I$4)))</f>
        <v>0.12158054711246201</v>
      </c>
      <c r="L42" s="1">
        <f>IF(AND(ISNUMBER(G42),ISNUMBER($I$6)),$I$6-G42,"N/A")</f>
        <v>-4.2999999999999972</v>
      </c>
      <c r="M42" s="1">
        <f>IF(AND(ISNUMBER(K42),ISNUMBER($I$7)),SQRT(K42^2+($I$7)^2),"N/A")</f>
        <v>0.1359311840425404</v>
      </c>
      <c r="N42" s="1">
        <f>IF(AND(ISNUMBER(L42),ISNUMBER(M42),M42&lt;&gt;0),L42/M42,"NA")</f>
        <v>-31.633653677689505</v>
      </c>
      <c r="O42" t="s">
        <v>37</v>
      </c>
    </row>
    <row r="43" spans="1:15" x14ac:dyDescent="0.35">
      <c r="A43" s="16">
        <v>33</v>
      </c>
      <c r="B43" s="15" t="s">
        <v>64</v>
      </c>
      <c r="C43" s="14">
        <v>59.8</v>
      </c>
      <c r="D43" s="13" t="s">
        <v>31</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59.8</v>
      </c>
      <c r="H43">
        <f>LEN(TRIM(D43))</f>
        <v>6</v>
      </c>
      <c r="I43" t="str">
        <f>IF(H43&gt;=3,MID(TRIM(D43),1,3),"NO")</f>
        <v>+/-</v>
      </c>
      <c r="J43" t="str">
        <f>IF(TRIM(I43)="+/-",MID(TRIM(D43),4,H43-3),D43)</f>
        <v>0.1</v>
      </c>
      <c r="K43" s="1">
        <f>IF(TRIM(J43)="*****",0,IF(ISERROR(VALUE(J43)),"NA",VALUE(J43/$I$4)))</f>
        <v>6.0790273556231005E-2</v>
      </c>
      <c r="L43" s="1">
        <f>IF(AND(ISNUMBER(G43),ISNUMBER($I$6)),$I$6-G43,"N/A")</f>
        <v>-2.6999999999999957</v>
      </c>
      <c r="M43" s="1">
        <f>IF(AND(ISNUMBER(K43),ISNUMBER($I$7)),SQRT(K43^2+($I$7)^2),"N/A")</f>
        <v>8.5970429323592404E-2</v>
      </c>
      <c r="N43" s="1">
        <f>IF(AND(ISNUMBER(L43),ISNUMBER(M43),M43&lt;&gt;0),L43/M43,"NA")</f>
        <v>-31.406147686400459</v>
      </c>
      <c r="O43" t="s">
        <v>49</v>
      </c>
    </row>
    <row r="44" spans="1:15" x14ac:dyDescent="0.35">
      <c r="A44" s="16">
        <v>34</v>
      </c>
      <c r="B44" s="15" t="s">
        <v>38</v>
      </c>
      <c r="C44" s="14">
        <v>58.1</v>
      </c>
      <c r="D44" s="13" t="s">
        <v>31</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58.1</v>
      </c>
      <c r="H44">
        <f>LEN(TRIM(D44))</f>
        <v>6</v>
      </c>
      <c r="I44" t="str">
        <f>IF(H44&gt;=3,MID(TRIM(D44),1,3),"NO")</f>
        <v>+/-</v>
      </c>
      <c r="J44" t="str">
        <f>IF(TRIM(I44)="+/-",MID(TRIM(D44),4,H44-3),D44)</f>
        <v>0.1</v>
      </c>
      <c r="K44" s="1">
        <f>IF(TRIM(J44)="*****",0,IF(ISERROR(VALUE(J44)),"NA",VALUE(J44/$I$4)))</f>
        <v>6.0790273556231005E-2</v>
      </c>
      <c r="L44" s="1">
        <f>IF(AND(ISNUMBER(G44),ISNUMBER($I$6)),$I$6-G44,"N/A")</f>
        <v>-1</v>
      </c>
      <c r="M44" s="1">
        <f>IF(AND(ISNUMBER(K44),ISNUMBER($I$7)),SQRT(K44^2+($I$7)^2),"N/A")</f>
        <v>8.5970429323592404E-2</v>
      </c>
      <c r="N44" s="1">
        <f>IF(AND(ISNUMBER(L44),ISNUMBER(M44),M44&lt;&gt;0),L44/M44,"NA")</f>
        <v>-11.631906550518707</v>
      </c>
      <c r="O44" t="s">
        <v>64</v>
      </c>
    </row>
    <row r="45" spans="1:15" x14ac:dyDescent="0.35">
      <c r="A45" s="16">
        <v>35</v>
      </c>
      <c r="B45" s="15" t="s">
        <v>60</v>
      </c>
      <c r="C45" s="14">
        <v>58</v>
      </c>
      <c r="D45" s="13" t="s">
        <v>28</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58</v>
      </c>
      <c r="H45">
        <f>LEN(TRIM(D45))</f>
        <v>6</v>
      </c>
      <c r="I45" t="str">
        <f>IF(H45&gt;=3,MID(TRIM(D45),1,3),"NO")</f>
        <v>+/-</v>
      </c>
      <c r="J45" t="str">
        <f>IF(TRIM(I45)="+/-",MID(TRIM(D45),4,H45-3),D45)</f>
        <v>0.2</v>
      </c>
      <c r="K45" s="1">
        <f>IF(TRIM(J45)="*****",0,IF(ISERROR(VALUE(J45)),"NA",VALUE(J45/$I$4)))</f>
        <v>0.12158054711246201</v>
      </c>
      <c r="L45" s="1">
        <f>IF(AND(ISNUMBER(G45),ISNUMBER($I$6)),$I$6-G45,"N/A")</f>
        <v>-0.89999999999999858</v>
      </c>
      <c r="M45" s="1">
        <f>IF(AND(ISNUMBER(K45),ISNUMBER($I$7)),SQRT(K45^2+($I$7)^2),"N/A")</f>
        <v>0.1359311840425404</v>
      </c>
      <c r="N45" s="1">
        <f>IF(AND(ISNUMBER(L45),ISNUMBER(M45),M45&lt;&gt;0),L45/M45,"NA")</f>
        <v>-6.6209972813768676</v>
      </c>
      <c r="O45" t="s">
        <v>63</v>
      </c>
    </row>
    <row r="46" spans="1:15" x14ac:dyDescent="0.35">
      <c r="A46" s="16">
        <v>36</v>
      </c>
      <c r="B46" s="15" t="s">
        <v>65</v>
      </c>
      <c r="C46" s="14">
        <v>57.9</v>
      </c>
      <c r="D46" s="13" t="s">
        <v>31</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57.9</v>
      </c>
      <c r="H46">
        <f>LEN(TRIM(D46))</f>
        <v>6</v>
      </c>
      <c r="I46" t="str">
        <f>IF(H46&gt;=3,MID(TRIM(D46),1,3),"NO")</f>
        <v>+/-</v>
      </c>
      <c r="J46" t="str">
        <f>IF(TRIM(I46)="+/-",MID(TRIM(D46),4,H46-3),D46)</f>
        <v>0.1</v>
      </c>
      <c r="K46" s="1">
        <f>IF(TRIM(J46)="*****",0,IF(ISERROR(VALUE(J46)),"NA",VALUE(J46/$I$4)))</f>
        <v>6.0790273556231005E-2</v>
      </c>
      <c r="L46" s="1">
        <f>IF(AND(ISNUMBER(G46),ISNUMBER($I$6)),$I$6-G46,"N/A")</f>
        <v>-0.79999999999999716</v>
      </c>
      <c r="M46" s="1">
        <f>IF(AND(ISNUMBER(K46),ISNUMBER($I$7)),SQRT(K46^2+($I$7)^2),"N/A")</f>
        <v>8.5970429323592404E-2</v>
      </c>
      <c r="N46" s="1">
        <f>IF(AND(ISNUMBER(L46),ISNUMBER(M46),M46&lt;&gt;0),L46/M46,"NA")</f>
        <v>-9.3055252404149318</v>
      </c>
      <c r="O46" t="s">
        <v>61</v>
      </c>
    </row>
    <row r="47" spans="1:15" x14ac:dyDescent="0.35">
      <c r="A47" s="16">
        <v>37</v>
      </c>
      <c r="B47" s="15" t="s">
        <v>62</v>
      </c>
      <c r="C47" s="14">
        <v>57.7</v>
      </c>
      <c r="D47" s="13" t="s">
        <v>34</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57.7</v>
      </c>
      <c r="H47">
        <f>LEN(TRIM(D47))</f>
        <v>6</v>
      </c>
      <c r="I47" t="str">
        <f>IF(H47&gt;=3,MID(TRIM(D47),1,3),"NO")</f>
        <v>+/-</v>
      </c>
      <c r="J47" t="str">
        <f>IF(TRIM(I47)="+/-",MID(TRIM(D47),4,H47-3),D47)</f>
        <v>0.4</v>
      </c>
      <c r="K47" s="1">
        <f>IF(TRIM(J47)="*****",0,IF(ISERROR(VALUE(J47)),"NA",VALUE(J47/$I$4)))</f>
        <v>0.24316109422492402</v>
      </c>
      <c r="L47" s="1">
        <f>IF(AND(ISNUMBER(G47),ISNUMBER($I$6)),$I$6-G47,"N/A")</f>
        <v>-0.60000000000000142</v>
      </c>
      <c r="M47" s="1">
        <f>IF(AND(ISNUMBER(K47),ISNUMBER($I$7)),SQRT(K47^2+($I$7)^2),"N/A")</f>
        <v>0.25064471888253259</v>
      </c>
      <c r="N47" s="1">
        <f>IF(AND(ISNUMBER(L47),ISNUMBER(M47),M47&lt;&gt;0),L47/M47,"NA")</f>
        <v>-2.3938266191086117</v>
      </c>
      <c r="O47" t="s">
        <v>59</v>
      </c>
    </row>
    <row r="48" spans="1:15" x14ac:dyDescent="0.35">
      <c r="A48" s="16">
        <v>38</v>
      </c>
      <c r="B48" s="15" t="s">
        <v>55</v>
      </c>
      <c r="C48" s="14">
        <v>55.7</v>
      </c>
      <c r="D48" s="13" t="s">
        <v>31</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55.7</v>
      </c>
      <c r="H48">
        <f>LEN(TRIM(D48))</f>
        <v>6</v>
      </c>
      <c r="I48" t="str">
        <f>IF(H48&gt;=3,MID(TRIM(D48),1,3),"NO")</f>
        <v>+/-</v>
      </c>
      <c r="J48" t="str">
        <f>IF(TRIM(I48)="+/-",MID(TRIM(D48),4,H48-3),D48)</f>
        <v>0.1</v>
      </c>
      <c r="K48" s="1">
        <f>IF(TRIM(J48)="*****",0,IF(ISERROR(VALUE(J48)),"NA",VALUE(J48/$I$4)))</f>
        <v>6.0790273556231005E-2</v>
      </c>
      <c r="L48" s="1">
        <f>IF(AND(ISNUMBER(G48),ISNUMBER($I$6)),$I$6-G48,"N/A")</f>
        <v>1.3999999999999986</v>
      </c>
      <c r="M48" s="1">
        <f>IF(AND(ISNUMBER(K48),ISNUMBER($I$7)),SQRT(K48^2+($I$7)^2),"N/A")</f>
        <v>8.5970429323592404E-2</v>
      </c>
      <c r="N48" s="1">
        <f>IF(AND(ISNUMBER(L48),ISNUMBER(M48),M48&lt;&gt;0),L48/M48,"NA")</f>
        <v>16.284669170726172</v>
      </c>
      <c r="O48" t="s">
        <v>56</v>
      </c>
    </row>
    <row r="49" spans="1:15" x14ac:dyDescent="0.35">
      <c r="A49" s="16">
        <v>39</v>
      </c>
      <c r="B49" s="15" t="s">
        <v>53</v>
      </c>
      <c r="C49" s="14">
        <v>55.1</v>
      </c>
      <c r="D49" s="13" t="s">
        <v>31</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55.1</v>
      </c>
      <c r="H49">
        <f>LEN(TRIM(D49))</f>
        <v>6</v>
      </c>
      <c r="I49" t="str">
        <f>IF(H49&gt;=3,MID(TRIM(D49),1,3),"NO")</f>
        <v>+/-</v>
      </c>
      <c r="J49" t="str">
        <f>IF(TRIM(I49)="+/-",MID(TRIM(D49),4,H49-3),D49)</f>
        <v>0.1</v>
      </c>
      <c r="K49" s="1">
        <f>IF(TRIM(J49)="*****",0,IF(ISERROR(VALUE(J49)),"NA",VALUE(J49/$I$4)))</f>
        <v>6.0790273556231005E-2</v>
      </c>
      <c r="L49" s="1">
        <f>IF(AND(ISNUMBER(G49),ISNUMBER($I$6)),$I$6-G49,"N/A")</f>
        <v>2</v>
      </c>
      <c r="M49" s="1">
        <f>IF(AND(ISNUMBER(K49),ISNUMBER($I$7)),SQRT(K49^2+($I$7)^2),"N/A")</f>
        <v>8.5970429323592404E-2</v>
      </c>
      <c r="N49" s="1">
        <f>IF(AND(ISNUMBER(L49),ISNUMBER(M49),M49&lt;&gt;0),L49/M49,"NA")</f>
        <v>23.263813101037414</v>
      </c>
      <c r="O49" t="s">
        <v>54</v>
      </c>
    </row>
    <row r="50" spans="1:15" x14ac:dyDescent="0.35">
      <c r="A50" s="16">
        <v>40</v>
      </c>
      <c r="B50" s="15" t="s">
        <v>49</v>
      </c>
      <c r="C50" s="14">
        <v>52.8</v>
      </c>
      <c r="D50" s="13" t="s">
        <v>31</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52.8</v>
      </c>
      <c r="H50">
        <f>LEN(TRIM(D50))</f>
        <v>6</v>
      </c>
      <c r="I50" t="str">
        <f>IF(H50&gt;=3,MID(TRIM(D50),1,3),"NO")</f>
        <v>+/-</v>
      </c>
      <c r="J50" t="str">
        <f>IF(TRIM(I50)="+/-",MID(TRIM(D50),4,H50-3),D50)</f>
        <v>0.1</v>
      </c>
      <c r="K50" s="1">
        <f>IF(TRIM(J50)="*****",0,IF(ISERROR(VALUE(J50)),"NA",VALUE(J50/$I$4)))</f>
        <v>6.0790273556231005E-2</v>
      </c>
      <c r="L50" s="1">
        <f>IF(AND(ISNUMBER(G50),ISNUMBER($I$6)),$I$6-G50,"N/A")</f>
        <v>4.3000000000000043</v>
      </c>
      <c r="M50" s="1">
        <f>IF(AND(ISNUMBER(K50),ISNUMBER($I$7)),SQRT(K50^2+($I$7)^2),"N/A")</f>
        <v>8.5970429323592404E-2</v>
      </c>
      <c r="N50" s="1">
        <f>IF(AND(ISNUMBER(L50),ISNUMBER(M50),M50&lt;&gt;0),L50/M50,"NA")</f>
        <v>50.01719816723049</v>
      </c>
      <c r="O50" t="s">
        <v>52</v>
      </c>
    </row>
    <row r="51" spans="1:15" x14ac:dyDescent="0.35">
      <c r="A51" s="16">
        <v>41</v>
      </c>
      <c r="B51" s="15" t="s">
        <v>58</v>
      </c>
      <c r="C51" s="14">
        <v>52.3</v>
      </c>
      <c r="D51" s="13" t="s">
        <v>31</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52.3</v>
      </c>
      <c r="H51">
        <f>LEN(TRIM(D51))</f>
        <v>6</v>
      </c>
      <c r="I51" t="str">
        <f>IF(H51&gt;=3,MID(TRIM(D51),1,3),"NO")</f>
        <v>+/-</v>
      </c>
      <c r="J51" t="str">
        <f>IF(TRIM(I51)="+/-",MID(TRIM(D51),4,H51-3),D51)</f>
        <v>0.1</v>
      </c>
      <c r="K51" s="1">
        <f>IF(TRIM(J51)="*****",0,IF(ISERROR(VALUE(J51)),"NA",VALUE(J51/$I$4)))</f>
        <v>6.0790273556231005E-2</v>
      </c>
      <c r="L51" s="1">
        <f>IF(AND(ISNUMBER(G51),ISNUMBER($I$6)),$I$6-G51,"N/A")</f>
        <v>4.8000000000000043</v>
      </c>
      <c r="M51" s="1">
        <f>IF(AND(ISNUMBER(K51),ISNUMBER($I$7)),SQRT(K51^2+($I$7)^2),"N/A")</f>
        <v>8.5970429323592404E-2</v>
      </c>
      <c r="N51" s="1">
        <f>IF(AND(ISNUMBER(L51),ISNUMBER(M51),M51&lt;&gt;0),L51/M51,"NA")</f>
        <v>55.833151442489843</v>
      </c>
      <c r="O51" t="s">
        <v>50</v>
      </c>
    </row>
    <row r="52" spans="1:15" x14ac:dyDescent="0.35">
      <c r="A52" s="16">
        <v>42</v>
      </c>
      <c r="B52" s="15" t="s">
        <v>47</v>
      </c>
      <c r="C52" s="14">
        <v>50.6</v>
      </c>
      <c r="D52" s="13" t="s">
        <v>31</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50.6</v>
      </c>
      <c r="H52">
        <f>LEN(TRIM(D52))</f>
        <v>6</v>
      </c>
      <c r="I52" t="str">
        <f>IF(H52&gt;=3,MID(TRIM(D52),1,3),"NO")</f>
        <v>+/-</v>
      </c>
      <c r="J52" t="str">
        <f>IF(TRIM(I52)="+/-",MID(TRIM(D52),4,H52-3),D52)</f>
        <v>0.1</v>
      </c>
      <c r="K52" s="1">
        <f>IF(TRIM(J52)="*****",0,IF(ISERROR(VALUE(J52)),"NA",VALUE(J52/$I$4)))</f>
        <v>6.0790273556231005E-2</v>
      </c>
      <c r="L52" s="1">
        <f>IF(AND(ISNUMBER(G52),ISNUMBER($I$6)),$I$6-G52,"N/A")</f>
        <v>6.5</v>
      </c>
      <c r="M52" s="1">
        <f>IF(AND(ISNUMBER(K52),ISNUMBER($I$7)),SQRT(K52^2+($I$7)^2),"N/A")</f>
        <v>8.5970429323592404E-2</v>
      </c>
      <c r="N52" s="1">
        <f>IF(AND(ISNUMBER(L52),ISNUMBER(M52),M52&lt;&gt;0),L52/M52,"NA")</f>
        <v>75.607392578371588</v>
      </c>
      <c r="O52" t="s">
        <v>48</v>
      </c>
    </row>
    <row r="53" spans="1:15" x14ac:dyDescent="0.35">
      <c r="A53" s="16">
        <v>43</v>
      </c>
      <c r="B53" s="15" t="s">
        <v>51</v>
      </c>
      <c r="C53" s="14">
        <v>50.3</v>
      </c>
      <c r="D53" s="13" t="s">
        <v>31</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50.3</v>
      </c>
      <c r="H53">
        <f>LEN(TRIM(D53))</f>
        <v>6</v>
      </c>
      <c r="I53" t="str">
        <f>IF(H53&gt;=3,MID(TRIM(D53),1,3),"NO")</f>
        <v>+/-</v>
      </c>
      <c r="J53" t="str">
        <f>IF(TRIM(I53)="+/-",MID(TRIM(D53),4,H53-3),D53)</f>
        <v>0.1</v>
      </c>
      <c r="K53" s="1">
        <f>IF(TRIM(J53)="*****",0,IF(ISERROR(VALUE(J53)),"NA",VALUE(J53/$I$4)))</f>
        <v>6.0790273556231005E-2</v>
      </c>
      <c r="L53" s="1">
        <f>IF(AND(ISNUMBER(G53),ISNUMBER($I$6)),$I$6-G53,"N/A")</f>
        <v>6.8000000000000043</v>
      </c>
      <c r="M53" s="1">
        <f>IF(AND(ISNUMBER(K53),ISNUMBER($I$7)),SQRT(K53^2+($I$7)^2),"N/A")</f>
        <v>8.5970429323592404E-2</v>
      </c>
      <c r="N53" s="1">
        <f>IF(AND(ISNUMBER(L53),ISNUMBER(M53),M53&lt;&gt;0),L53/M53,"NA")</f>
        <v>79.09696454352725</v>
      </c>
      <c r="O53" t="s">
        <v>46</v>
      </c>
    </row>
    <row r="54" spans="1:15" x14ac:dyDescent="0.35">
      <c r="A54" s="16">
        <v>44</v>
      </c>
      <c r="B54" s="15" t="s">
        <v>45</v>
      </c>
      <c r="C54" s="14">
        <v>48.7</v>
      </c>
      <c r="D54" s="13" t="s">
        <v>31</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48.7</v>
      </c>
      <c r="H54">
        <f>LEN(TRIM(D54))</f>
        <v>6</v>
      </c>
      <c r="I54" t="str">
        <f>IF(H54&gt;=3,MID(TRIM(D54),1,3),"NO")</f>
        <v>+/-</v>
      </c>
      <c r="J54" t="str">
        <f>IF(TRIM(I54)="+/-",MID(TRIM(D54),4,H54-3),D54)</f>
        <v>0.1</v>
      </c>
      <c r="K54" s="1">
        <f>IF(TRIM(J54)="*****",0,IF(ISERROR(VALUE(J54)),"NA",VALUE(J54/$I$4)))</f>
        <v>6.0790273556231005E-2</v>
      </c>
      <c r="L54" s="1">
        <f>IF(AND(ISNUMBER(G54),ISNUMBER($I$6)),$I$6-G54,"N/A")</f>
        <v>8.3999999999999986</v>
      </c>
      <c r="M54" s="1">
        <f>IF(AND(ISNUMBER(K54),ISNUMBER($I$7)),SQRT(K54^2+($I$7)^2),"N/A")</f>
        <v>8.5970429323592404E-2</v>
      </c>
      <c r="N54" s="1">
        <f>IF(AND(ISNUMBER(L54),ISNUMBER(M54),M54&lt;&gt;0),L54/M54,"NA")</f>
        <v>97.708015024357124</v>
      </c>
      <c r="O54" t="s">
        <v>39</v>
      </c>
    </row>
    <row r="55" spans="1:15" x14ac:dyDescent="0.35">
      <c r="A55" s="16">
        <v>45</v>
      </c>
      <c r="B55" s="15" t="s">
        <v>41</v>
      </c>
      <c r="C55" s="14">
        <v>46.3</v>
      </c>
      <c r="D55" s="13" t="s">
        <v>31</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46.3</v>
      </c>
      <c r="H55">
        <f>LEN(TRIM(D55))</f>
        <v>6</v>
      </c>
      <c r="I55" t="str">
        <f>IF(H55&gt;=3,MID(TRIM(D55),1,3),"NO")</f>
        <v>+/-</v>
      </c>
      <c r="J55" t="str">
        <f>IF(TRIM(I55)="+/-",MID(TRIM(D55),4,H55-3),D55)</f>
        <v>0.1</v>
      </c>
      <c r="K55" s="1">
        <f>IF(TRIM(J55)="*****",0,IF(ISERROR(VALUE(J55)),"NA",VALUE(J55/$I$4)))</f>
        <v>6.0790273556231005E-2</v>
      </c>
      <c r="L55" s="1">
        <f>IF(AND(ISNUMBER(G55),ISNUMBER($I$6)),$I$6-G55,"N/A")</f>
        <v>10.800000000000004</v>
      </c>
      <c r="M55" s="1">
        <f>IF(AND(ISNUMBER(K55),ISNUMBER($I$7)),SQRT(K55^2+($I$7)^2),"N/A")</f>
        <v>8.5970429323592404E-2</v>
      </c>
      <c r="N55" s="1">
        <f>IF(AND(ISNUMBER(L55),ISNUMBER(M55),M55&lt;&gt;0),L55/M55,"NA")</f>
        <v>125.62459074560208</v>
      </c>
      <c r="O55" t="s">
        <v>42</v>
      </c>
    </row>
    <row r="56" spans="1:15" x14ac:dyDescent="0.35">
      <c r="A56" s="16">
        <v>46</v>
      </c>
      <c r="B56" s="15" t="s">
        <v>44</v>
      </c>
      <c r="C56" s="14">
        <v>44.4</v>
      </c>
      <c r="D56" s="13" t="s">
        <v>28</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44.4</v>
      </c>
      <c r="H56">
        <f>LEN(TRIM(D56))</f>
        <v>6</v>
      </c>
      <c r="I56" t="str">
        <f>IF(H56&gt;=3,MID(TRIM(D56),1,3),"NO")</f>
        <v>+/-</v>
      </c>
      <c r="J56" t="str">
        <f>IF(TRIM(I56)="+/-",MID(TRIM(D56),4,H56-3),D56)</f>
        <v>0.2</v>
      </c>
      <c r="K56" s="1">
        <f>IF(TRIM(J56)="*****",0,IF(ISERROR(VALUE(J56)),"NA",VALUE(J56/$I$4)))</f>
        <v>0.12158054711246201</v>
      </c>
      <c r="L56" s="1">
        <f>IF(AND(ISNUMBER(G56),ISNUMBER($I$6)),$I$6-G56,"N/A")</f>
        <v>12.700000000000003</v>
      </c>
      <c r="M56" s="1">
        <f>IF(AND(ISNUMBER(K56),ISNUMBER($I$7)),SQRT(K56^2+($I$7)^2),"N/A")</f>
        <v>0.1359311840425404</v>
      </c>
      <c r="N56" s="1">
        <f>IF(AND(ISNUMBER(L56),ISNUMBER(M56),M56&lt;&gt;0),L56/M56,"NA")</f>
        <v>93.429628303873741</v>
      </c>
      <c r="O56" t="s">
        <v>40</v>
      </c>
    </row>
    <row r="57" spans="1:15" x14ac:dyDescent="0.35">
      <c r="A57" s="16">
        <v>47</v>
      </c>
      <c r="B57" s="15" t="s">
        <v>39</v>
      </c>
      <c r="C57" s="14">
        <v>38.700000000000003</v>
      </c>
      <c r="D57" s="13" t="s">
        <v>31</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38.700000000000003</v>
      </c>
      <c r="H57">
        <f>LEN(TRIM(D57))</f>
        <v>6</v>
      </c>
      <c r="I57" t="str">
        <f>IF(H57&gt;=3,MID(TRIM(D57),1,3),"NO")</f>
        <v>+/-</v>
      </c>
      <c r="J57" t="str">
        <f>IF(TRIM(I57)="+/-",MID(TRIM(D57),4,H57-3),D57)</f>
        <v>0.1</v>
      </c>
      <c r="K57" s="1">
        <f>IF(TRIM(J57)="*****",0,IF(ISERROR(VALUE(J57)),"NA",VALUE(J57/$I$4)))</f>
        <v>6.0790273556231005E-2</v>
      </c>
      <c r="L57" s="1">
        <f>IF(AND(ISNUMBER(G57),ISNUMBER($I$6)),$I$6-G57,"N/A")</f>
        <v>18.399999999999999</v>
      </c>
      <c r="M57" s="1">
        <f>IF(AND(ISNUMBER(K57),ISNUMBER($I$7)),SQRT(K57^2+($I$7)^2),"N/A")</f>
        <v>8.5970429323592404E-2</v>
      </c>
      <c r="N57" s="1">
        <f>IF(AND(ISNUMBER(L57),ISNUMBER(M57),M57&lt;&gt;0),L57/M57,"NA")</f>
        <v>214.02708052954418</v>
      </c>
      <c r="O57" t="s">
        <v>38</v>
      </c>
    </row>
    <row r="58" spans="1:15" x14ac:dyDescent="0.35">
      <c r="A58" s="16">
        <v>48</v>
      </c>
      <c r="B58" s="15" t="s">
        <v>35</v>
      </c>
      <c r="C58" s="14">
        <v>37.1</v>
      </c>
      <c r="D58" s="13" t="s">
        <v>31</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37.1</v>
      </c>
      <c r="H58">
        <f>LEN(TRIM(D58))</f>
        <v>6</v>
      </c>
      <c r="I58" t="str">
        <f>IF(H58&gt;=3,MID(TRIM(D58),1,3),"NO")</f>
        <v>+/-</v>
      </c>
      <c r="J58" t="str">
        <f>IF(TRIM(I58)="+/-",MID(TRIM(D58),4,H58-3),D58)</f>
        <v>0.1</v>
      </c>
      <c r="K58" s="1">
        <f>IF(TRIM(J58)="*****",0,IF(ISERROR(VALUE(J58)),"NA",VALUE(J58/$I$4)))</f>
        <v>6.0790273556231005E-2</v>
      </c>
      <c r="L58" s="1">
        <f>IF(AND(ISNUMBER(G58),ISNUMBER($I$6)),$I$6-G58,"N/A")</f>
        <v>20</v>
      </c>
      <c r="M58" s="1">
        <f>IF(AND(ISNUMBER(K58),ISNUMBER($I$7)),SQRT(K58^2+($I$7)^2),"N/A")</f>
        <v>8.5970429323592404E-2</v>
      </c>
      <c r="N58" s="1">
        <f>IF(AND(ISNUMBER(L58),ISNUMBER(M58),M58&lt;&gt;0),L58/M58,"NA")</f>
        <v>232.63813101037414</v>
      </c>
      <c r="O58" t="s">
        <v>36</v>
      </c>
    </row>
    <row r="59" spans="1:15" x14ac:dyDescent="0.35">
      <c r="A59" s="16">
        <v>49</v>
      </c>
      <c r="B59" s="15" t="s">
        <v>37</v>
      </c>
      <c r="C59" s="14">
        <v>35.9</v>
      </c>
      <c r="D59" s="13" t="s">
        <v>31</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35.9</v>
      </c>
      <c r="H59">
        <f>LEN(TRIM(D59))</f>
        <v>6</v>
      </c>
      <c r="I59" t="str">
        <f>IF(H59&gt;=3,MID(TRIM(D59),1,3),"NO")</f>
        <v>+/-</v>
      </c>
      <c r="J59" t="str">
        <f>IF(TRIM(I59)="+/-",MID(TRIM(D59),4,H59-3),D59)</f>
        <v>0.1</v>
      </c>
      <c r="K59" s="1">
        <f>IF(TRIM(J59)="*****",0,IF(ISERROR(VALUE(J59)),"NA",VALUE(J59/$I$4)))</f>
        <v>6.0790273556231005E-2</v>
      </c>
      <c r="L59" s="1">
        <f>IF(AND(ISNUMBER(G59),ISNUMBER($I$6)),$I$6-G59,"N/A")</f>
        <v>21.200000000000003</v>
      </c>
      <c r="M59" s="1">
        <f>IF(AND(ISNUMBER(K59),ISNUMBER($I$7)),SQRT(K59^2+($I$7)^2),"N/A")</f>
        <v>8.5970429323592404E-2</v>
      </c>
      <c r="N59" s="1">
        <f>IF(AND(ISNUMBER(L59),ISNUMBER(M59),M59&lt;&gt;0),L59/M59,"NA")</f>
        <v>246.59641887099662</v>
      </c>
      <c r="O59" t="s">
        <v>33</v>
      </c>
    </row>
    <row r="60" spans="1:15" x14ac:dyDescent="0.35">
      <c r="A60" s="16">
        <v>50</v>
      </c>
      <c r="B60" s="15" t="s">
        <v>32</v>
      </c>
      <c r="C60" s="14">
        <v>33.299999999999997</v>
      </c>
      <c r="D60" s="13" t="s">
        <v>31</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33.299999999999997</v>
      </c>
      <c r="H60">
        <f>LEN(TRIM(D60))</f>
        <v>6</v>
      </c>
      <c r="I60" t="str">
        <f>IF(H60&gt;=3,MID(TRIM(D60),1,3),"NO")</f>
        <v>+/-</v>
      </c>
      <c r="J60" t="str">
        <f>IF(TRIM(I60)="+/-",MID(TRIM(D60),4,H60-3),D60)</f>
        <v>0.1</v>
      </c>
      <c r="K60" s="1">
        <f>IF(TRIM(J60)="*****",0,IF(ISERROR(VALUE(J60)),"NA",VALUE(J60/$I$4)))</f>
        <v>6.0790273556231005E-2</v>
      </c>
      <c r="L60" s="1">
        <f>IF(AND(ISNUMBER(G60),ISNUMBER($I$6)),$I$6-G60,"N/A")</f>
        <v>23.800000000000004</v>
      </c>
      <c r="M60" s="1">
        <f>IF(AND(ISNUMBER(K60),ISNUMBER($I$7)),SQRT(K60^2+($I$7)^2),"N/A")</f>
        <v>8.5970429323592404E-2</v>
      </c>
      <c r="N60" s="1">
        <f>IF(AND(ISNUMBER(L60),ISNUMBER(M60),M60&lt;&gt;0),L60/M60,"NA")</f>
        <v>276.8393759023453</v>
      </c>
      <c r="O60" t="s">
        <v>30</v>
      </c>
    </row>
    <row r="61" spans="1:15" x14ac:dyDescent="0.35">
      <c r="A61" s="16">
        <v>51</v>
      </c>
      <c r="B61" s="15" t="s">
        <v>29</v>
      </c>
      <c r="C61" s="14">
        <v>20.9</v>
      </c>
      <c r="D61" s="13" t="s">
        <v>31</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20.9</v>
      </c>
      <c r="H61">
        <f>LEN(TRIM(D61))</f>
        <v>6</v>
      </c>
      <c r="I61" t="str">
        <f>IF(H61&gt;=3,MID(TRIM(D61),1,3),"NO")</f>
        <v>+/-</v>
      </c>
      <c r="J61" t="str">
        <f>IF(TRIM(I61)="+/-",MID(TRIM(D61),4,H61-3),D61)</f>
        <v>0.1</v>
      </c>
      <c r="K61" s="1">
        <f>IF(TRIM(J61)="*****",0,IF(ISERROR(VALUE(J61)),"NA",VALUE(J61/$I$4)))</f>
        <v>6.0790273556231005E-2</v>
      </c>
      <c r="L61" s="1">
        <f>IF(AND(ISNUMBER(G61),ISNUMBER($I$6)),$I$6-G61,"N/A")</f>
        <v>36.200000000000003</v>
      </c>
      <c r="M61" s="1">
        <f>IF(AND(ISNUMBER(K61),ISNUMBER($I$7)),SQRT(K61^2+($I$7)^2),"N/A")</f>
        <v>8.5970429323592404E-2</v>
      </c>
      <c r="N61" s="1">
        <f>IF(AND(ISNUMBER(L61),ISNUMBER(M61),M61&lt;&gt;0),L61/M61,"NA")</f>
        <v>421.07501712877723</v>
      </c>
      <c r="O61" t="s">
        <v>27</v>
      </c>
    </row>
    <row r="62" spans="1:15" ht="15" thickBot="1" x14ac:dyDescent="0.4">
      <c r="A62" s="11"/>
      <c r="B62" s="10" t="s">
        <v>25</v>
      </c>
      <c r="C62" s="9">
        <v>0.6</v>
      </c>
      <c r="D62" s="8" t="s">
        <v>31</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0.6</v>
      </c>
      <c r="H62">
        <f>LEN(TRIM(D62))</f>
        <v>6</v>
      </c>
      <c r="I62" t="str">
        <f>IF(H62&gt;=3,MID(TRIM(D62),1,3),"NO")</f>
        <v>+/-</v>
      </c>
      <c r="J62" t="str">
        <f>IF(TRIM(I62)="+/-",MID(TRIM(D62),4,H62-3),D62)</f>
        <v>0.1</v>
      </c>
      <c r="K62" s="1">
        <f>IF(TRIM(J62)="*****",0,IF(ISERROR(VALUE(J62)),"NA",VALUE(J62/$I$4)))</f>
        <v>6.0790273556231005E-2</v>
      </c>
      <c r="L62" s="1">
        <f>IF(AND(ISNUMBER(G62),ISNUMBER($I$6)),$I$6-G62,"N/A")</f>
        <v>56.5</v>
      </c>
      <c r="M62" s="1">
        <f>IF(AND(ISNUMBER(K62),ISNUMBER($I$7)),SQRT(K62^2+($I$7)^2),"N/A")</f>
        <v>8.5970429323592404E-2</v>
      </c>
      <c r="N62" s="1">
        <f>IF(AND(ISNUMBER(L62),ISNUMBER(M62),M62&lt;&gt;0),L62/M62,"NA")</f>
        <v>657.20272010430699</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404" priority="1" operator="equal">
      <formula>"OTHER ERROR"</formula>
    </cfRule>
    <cfRule type="cellIs" dxfId="403" priority="2" operator="equal">
      <formula>"Statistical Test not applicable"</formula>
    </cfRule>
    <cfRule type="cellIs" dxfId="402" priority="3" operator="equal">
      <formula>"Geography Selected"</formula>
    </cfRule>
  </conditionalFormatting>
  <conditionalFormatting sqref="E10:J62">
    <cfRule type="cellIs" dxfId="401" priority="4" operator="equal">
      <formula>"Not Significantly Different"</formula>
    </cfRule>
  </conditionalFormatting>
  <conditionalFormatting sqref="F10:J62">
    <cfRule type="cellIs" dxfId="40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885FFC0-0547-4EB6-A352-0CBE64D92FA8}">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802186A5-141D-403A-9A2D-A0B91660DEA1}"/>
    <hyperlink ref="A68" r:id="rId2" xr:uid="{9A74AE92-8E87-4868-9267-82E6B8092E74}"/>
    <hyperlink ref="A66" r:id="rId3" xr:uid="{F4D2E9FD-914E-4BC8-8880-B64C71A50468}"/>
    <hyperlink ref="A67" r:id="rId4" xr:uid="{68FD7AE9-FC29-4108-883E-1D99D167B788}"/>
  </hyperlinks>
  <pageMargins left="0.7" right="0.7" top="0.75" bottom="0.75" header="0.3" footer="0.3"/>
  <pageSetup orientation="portrait"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B6E03-E80B-43DF-AA84-AF1EBE4301EF}">
  <sheetPr codeName="Sheet12"/>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131</v>
      </c>
    </row>
    <row r="2" spans="1:16" x14ac:dyDescent="0.35">
      <c r="A2" s="30" t="s">
        <v>108</v>
      </c>
      <c r="B2" t="s">
        <v>130</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14.3</v>
      </c>
      <c r="C6" t="s">
        <v>102</v>
      </c>
      <c r="H6" s="18" t="s">
        <v>101</v>
      </c>
      <c r="I6">
        <f>VLOOKUP($B$4,$B$9:$K$62,6,FALSE)</f>
        <v>14.3</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14.3</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14.3</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32</v>
      </c>
      <c r="C11" s="14">
        <v>27.3</v>
      </c>
      <c r="D11" s="17" t="s">
        <v>28</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27.3</v>
      </c>
      <c r="H11">
        <f>LEN(TRIM(D11))</f>
        <v>6</v>
      </c>
      <c r="I11" t="str">
        <f>IF(H11&gt;=3,MID(TRIM(D11),1,3),"NO")</f>
        <v>+/-</v>
      </c>
      <c r="J11" t="str">
        <f>IF(TRIM(I11)="+/-",MID(TRIM(D11),4,H11-3),D11)</f>
        <v>0.2</v>
      </c>
      <c r="K11" s="1">
        <f>IF(TRIM(J11)="*****",0,IF(ISERROR(VALUE(J11)),"NA",VALUE(J11/$I$4)))</f>
        <v>0.12158054711246201</v>
      </c>
      <c r="L11" s="1">
        <f>IF(AND(ISNUMBER(G11),ISNUMBER($I$6)),$I$6-G11,"N/A")</f>
        <v>-13</v>
      </c>
      <c r="M11" s="1">
        <f>IF(AND(ISNUMBER(K11),ISNUMBER($I$7)),SQRT(K11^2+($I$7)^2),"N/A")</f>
        <v>0.1359311840425404</v>
      </c>
      <c r="N11" s="1">
        <f>IF(AND(ISNUMBER(L11),ISNUMBER(M11),M11&lt;&gt;0),L11/M11,"NA")</f>
        <v>-95.636627397666018</v>
      </c>
      <c r="O11" t="s">
        <v>68</v>
      </c>
    </row>
    <row r="12" spans="1:16" x14ac:dyDescent="0.35">
      <c r="A12" s="16">
        <v>2</v>
      </c>
      <c r="B12" s="15" t="s">
        <v>47</v>
      </c>
      <c r="C12" s="14">
        <v>24.2</v>
      </c>
      <c r="D12" s="13" t="s">
        <v>57</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24.2</v>
      </c>
      <c r="H12">
        <f>LEN(TRIM(D12))</f>
        <v>6</v>
      </c>
      <c r="I12" t="str">
        <f>IF(H12&gt;=3,MID(TRIM(D12),1,3),"NO")</f>
        <v>+/-</v>
      </c>
      <c r="J12" t="str">
        <f>IF(TRIM(I12)="+/-",MID(TRIM(D12),4,H12-3),D12)</f>
        <v>0.3</v>
      </c>
      <c r="K12" s="1">
        <f>IF(TRIM(J12)="*****",0,IF(ISERROR(VALUE(J12)),"NA",VALUE(J12/$I$4)))</f>
        <v>0.18237082066869301</v>
      </c>
      <c r="L12" s="1">
        <f>IF(AND(ISNUMBER(G12),ISNUMBER($I$6)),$I$6-G12,"N/A")</f>
        <v>-9.8999999999999986</v>
      </c>
      <c r="M12" s="1">
        <f>IF(AND(ISNUMBER(K12),ISNUMBER($I$7)),SQRT(K12^2+($I$7)^2),"N/A")</f>
        <v>0.19223572402239389</v>
      </c>
      <c r="N12" s="1">
        <f>IF(AND(ISNUMBER(L12),ISNUMBER(M12),M12&lt;&gt;0),L12/M12,"NA")</f>
        <v>-51.499272834672134</v>
      </c>
      <c r="O12" t="s">
        <v>62</v>
      </c>
    </row>
    <row r="13" spans="1:16" x14ac:dyDescent="0.35">
      <c r="A13" s="16">
        <v>3</v>
      </c>
      <c r="B13" s="15" t="s">
        <v>49</v>
      </c>
      <c r="C13" s="14">
        <v>23.1</v>
      </c>
      <c r="D13" s="13" t="s">
        <v>28</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23.1</v>
      </c>
      <c r="H13">
        <f>LEN(TRIM(D13))</f>
        <v>6</v>
      </c>
      <c r="I13" t="str">
        <f>IF(H13&gt;=3,MID(TRIM(D13),1,3),"NO")</f>
        <v>+/-</v>
      </c>
      <c r="J13" t="str">
        <f>IF(TRIM(I13)="+/-",MID(TRIM(D13),4,H13-3),D13)</f>
        <v>0.2</v>
      </c>
      <c r="K13" s="1">
        <f>IF(TRIM(J13)="*****",0,IF(ISERROR(VALUE(J13)),"NA",VALUE(J13/$I$4)))</f>
        <v>0.12158054711246201</v>
      </c>
      <c r="L13" s="1">
        <f>IF(AND(ISNUMBER(G13),ISNUMBER($I$6)),$I$6-G13,"N/A")</f>
        <v>-8.8000000000000007</v>
      </c>
      <c r="M13" s="1">
        <f>IF(AND(ISNUMBER(K13),ISNUMBER($I$7)),SQRT(K13^2+($I$7)^2),"N/A")</f>
        <v>0.1359311840425404</v>
      </c>
      <c r="N13" s="1">
        <f>IF(AND(ISNUMBER(L13),ISNUMBER(M13),M13&lt;&gt;0),L13/M13,"NA")</f>
        <v>-64.738640084573916</v>
      </c>
      <c r="O13" t="s">
        <v>58</v>
      </c>
    </row>
    <row r="14" spans="1:16" x14ac:dyDescent="0.35">
      <c r="A14" s="16">
        <v>4</v>
      </c>
      <c r="B14" s="15" t="s">
        <v>51</v>
      </c>
      <c r="C14" s="14">
        <v>22.1</v>
      </c>
      <c r="D14" s="13" t="s">
        <v>28</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22.1</v>
      </c>
      <c r="H14">
        <f>LEN(TRIM(D14))</f>
        <v>6</v>
      </c>
      <c r="I14" t="str">
        <f>IF(H14&gt;=3,MID(TRIM(D14),1,3),"NO")</f>
        <v>+/-</v>
      </c>
      <c r="J14" t="str">
        <f>IF(TRIM(I14)="+/-",MID(TRIM(D14),4,H14-3),D14)</f>
        <v>0.2</v>
      </c>
      <c r="K14" s="1">
        <f>IF(TRIM(J14)="*****",0,IF(ISERROR(VALUE(J14)),"NA",VALUE(J14/$I$4)))</f>
        <v>0.12158054711246201</v>
      </c>
      <c r="L14" s="1">
        <f>IF(AND(ISNUMBER(G14),ISNUMBER($I$6)),$I$6-G14,"N/A")</f>
        <v>-7.8000000000000007</v>
      </c>
      <c r="M14" s="1">
        <f>IF(AND(ISNUMBER(K14),ISNUMBER($I$7)),SQRT(K14^2+($I$7)^2),"N/A")</f>
        <v>0.1359311840425404</v>
      </c>
      <c r="N14" s="1">
        <f>IF(AND(ISNUMBER(L14),ISNUMBER(M14),M14&lt;&gt;0),L14/M14,"NA")</f>
        <v>-57.381976438599615</v>
      </c>
      <c r="O14" t="s">
        <v>73</v>
      </c>
    </row>
    <row r="15" spans="1:16" x14ac:dyDescent="0.35">
      <c r="A15" s="16">
        <v>5</v>
      </c>
      <c r="B15" s="15" t="s">
        <v>44</v>
      </c>
      <c r="C15" s="14">
        <v>19.2</v>
      </c>
      <c r="D15" s="13" t="s">
        <v>43</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19.2</v>
      </c>
      <c r="H15">
        <f>LEN(TRIM(D15))</f>
        <v>6</v>
      </c>
      <c r="I15" t="str">
        <f>IF(H15&gt;=3,MID(TRIM(D15),1,3),"NO")</f>
        <v>+/-</v>
      </c>
      <c r="J15" t="str">
        <f>IF(TRIM(I15)="+/-",MID(TRIM(D15),4,H15-3),D15)</f>
        <v>0.5</v>
      </c>
      <c r="K15" s="1">
        <f>IF(TRIM(J15)="*****",0,IF(ISERROR(VALUE(J15)),"NA",VALUE(J15/$I$4)))</f>
        <v>0.303951367781155</v>
      </c>
      <c r="L15" s="1">
        <f>IF(AND(ISNUMBER(G15),ISNUMBER($I$6)),$I$6-G15,"N/A")</f>
        <v>-4.8999999999999986</v>
      </c>
      <c r="M15" s="1">
        <f>IF(AND(ISNUMBER(K15),ISNUMBER($I$7)),SQRT(K15^2+($I$7)^2),"N/A")</f>
        <v>0.30997079109986531</v>
      </c>
      <c r="N15" s="1">
        <f>IF(AND(ISNUMBER(L15),ISNUMBER(M15),M15&lt;&gt;0),L15/M15,"NA")</f>
        <v>-15.807941072813321</v>
      </c>
      <c r="O15" t="s">
        <v>32</v>
      </c>
    </row>
    <row r="16" spans="1:16" x14ac:dyDescent="0.35">
      <c r="A16" s="16">
        <v>6</v>
      </c>
      <c r="B16" s="15" t="s">
        <v>71</v>
      </c>
      <c r="C16" s="14">
        <v>18</v>
      </c>
      <c r="D16" s="13" t="s">
        <v>57</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18</v>
      </c>
      <c r="H16">
        <f>LEN(TRIM(D16))</f>
        <v>6</v>
      </c>
      <c r="I16" t="str">
        <f>IF(H16&gt;=3,MID(TRIM(D16),1,3),"NO")</f>
        <v>+/-</v>
      </c>
      <c r="J16" t="str">
        <f>IF(TRIM(I16)="+/-",MID(TRIM(D16),4,H16-3),D16)</f>
        <v>0.3</v>
      </c>
      <c r="K16" s="1">
        <f>IF(TRIM(J16)="*****",0,IF(ISERROR(VALUE(J16)),"NA",VALUE(J16/$I$4)))</f>
        <v>0.18237082066869301</v>
      </c>
      <c r="L16" s="1">
        <f>IF(AND(ISNUMBER(G16),ISNUMBER($I$6)),$I$6-G16,"N/A")</f>
        <v>-3.6999999999999993</v>
      </c>
      <c r="M16" s="1">
        <f>IF(AND(ISNUMBER(K16),ISNUMBER($I$7)),SQRT(K16^2+($I$7)^2),"N/A")</f>
        <v>0.19223572402239389</v>
      </c>
      <c r="N16" s="1">
        <f>IF(AND(ISNUMBER(L16),ISNUMBER(M16),M16&lt;&gt;0),L16/M16,"NA")</f>
        <v>-19.247202978614837</v>
      </c>
      <c r="O16" t="s">
        <v>75</v>
      </c>
    </row>
    <row r="17" spans="1:15" x14ac:dyDescent="0.35">
      <c r="A17" s="16">
        <v>7</v>
      </c>
      <c r="B17" s="15" t="s">
        <v>39</v>
      </c>
      <c r="C17" s="14">
        <v>17.899999999999999</v>
      </c>
      <c r="D17" s="13" t="s">
        <v>28</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17.899999999999999</v>
      </c>
      <c r="H17">
        <f>LEN(TRIM(D17))</f>
        <v>6</v>
      </c>
      <c r="I17" t="str">
        <f>IF(H17&gt;=3,MID(TRIM(D17),1,3),"NO")</f>
        <v>+/-</v>
      </c>
      <c r="J17" t="str">
        <f>IF(TRIM(I17)="+/-",MID(TRIM(D17),4,H17-3),D17)</f>
        <v>0.2</v>
      </c>
      <c r="K17" s="1">
        <f>IF(TRIM(J17)="*****",0,IF(ISERROR(VALUE(J17)),"NA",VALUE(J17/$I$4)))</f>
        <v>0.12158054711246201</v>
      </c>
      <c r="L17" s="1">
        <f>IF(AND(ISNUMBER(G17),ISNUMBER($I$6)),$I$6-G17,"N/A")</f>
        <v>-3.5999999999999979</v>
      </c>
      <c r="M17" s="1">
        <f>IF(AND(ISNUMBER(K17),ISNUMBER($I$7)),SQRT(K17^2+($I$7)^2),"N/A")</f>
        <v>0.1359311840425404</v>
      </c>
      <c r="N17" s="1">
        <f>IF(AND(ISNUMBER(L17),ISNUMBER(M17),M17&lt;&gt;0),L17/M17,"NA")</f>
        <v>-26.483989125507495</v>
      </c>
      <c r="O17" t="s">
        <v>66</v>
      </c>
    </row>
    <row r="18" spans="1:15" x14ac:dyDescent="0.35">
      <c r="A18" s="16">
        <v>8</v>
      </c>
      <c r="B18" s="15" t="s">
        <v>29</v>
      </c>
      <c r="C18" s="14">
        <v>17.8</v>
      </c>
      <c r="D18" s="13" t="s">
        <v>83</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17.8</v>
      </c>
      <c r="H18">
        <f>LEN(TRIM(D18))</f>
        <v>6</v>
      </c>
      <c r="I18" t="str">
        <f>IF(H18&gt;=3,MID(TRIM(D18),1,3),"NO")</f>
        <v>+/-</v>
      </c>
      <c r="J18" t="str">
        <f>IF(TRIM(I18)="+/-",MID(TRIM(D18),4,H18-3),D18)</f>
        <v>0.7</v>
      </c>
      <c r="K18" s="1">
        <f>IF(TRIM(J18)="*****",0,IF(ISERROR(VALUE(J18)),"NA",VALUE(J18/$I$4)))</f>
        <v>0.42553191489361697</v>
      </c>
      <c r="L18" s="1">
        <f>IF(AND(ISNUMBER(G18),ISNUMBER($I$6)),$I$6-G18,"N/A")</f>
        <v>-3.5</v>
      </c>
      <c r="M18" s="1">
        <f>IF(AND(ISNUMBER(K18),ISNUMBER($I$7)),SQRT(K18^2+($I$7)^2),"N/A")</f>
        <v>0.42985214661796195</v>
      </c>
      <c r="N18" s="1">
        <f>IF(AND(ISNUMBER(L18),ISNUMBER(M18),M18&lt;&gt;0),L18/M18,"NA")</f>
        <v>-8.1423345853630966</v>
      </c>
      <c r="O18" t="s">
        <v>60</v>
      </c>
    </row>
    <row r="19" spans="1:15" x14ac:dyDescent="0.35">
      <c r="A19" s="16">
        <v>9</v>
      </c>
      <c r="B19" s="15" t="s">
        <v>41</v>
      </c>
      <c r="C19" s="14">
        <v>17</v>
      </c>
      <c r="D19" s="13" t="s">
        <v>57</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17</v>
      </c>
      <c r="H19">
        <f>LEN(TRIM(D19))</f>
        <v>6</v>
      </c>
      <c r="I19" t="str">
        <f>IF(H19&gt;=3,MID(TRIM(D19),1,3),"NO")</f>
        <v>+/-</v>
      </c>
      <c r="J19" t="str">
        <f>IF(TRIM(I19)="+/-",MID(TRIM(D19),4,H19-3),D19)</f>
        <v>0.3</v>
      </c>
      <c r="K19" s="1">
        <f>IF(TRIM(J19)="*****",0,IF(ISERROR(VALUE(J19)),"NA",VALUE(J19/$I$4)))</f>
        <v>0.18237082066869301</v>
      </c>
      <c r="L19" s="1">
        <f>IF(AND(ISNUMBER(G19),ISNUMBER($I$6)),$I$6-G19,"N/A")</f>
        <v>-2.6999999999999993</v>
      </c>
      <c r="M19" s="1">
        <f>IF(AND(ISNUMBER(K19),ISNUMBER($I$7)),SQRT(K19^2+($I$7)^2),"N/A")</f>
        <v>0.19223572402239389</v>
      </c>
      <c r="N19" s="1">
        <f>IF(AND(ISNUMBER(L19),ISNUMBER(M19),M19&lt;&gt;0),L19/M19,"NA")</f>
        <v>-14.045256227637852</v>
      </c>
      <c r="O19" t="s">
        <v>35</v>
      </c>
    </row>
    <row r="20" spans="1:15" x14ac:dyDescent="0.35">
      <c r="A20" s="16">
        <v>10</v>
      </c>
      <c r="B20" s="15" t="s">
        <v>66</v>
      </c>
      <c r="C20" s="14">
        <v>16.3</v>
      </c>
      <c r="D20" s="17" t="s">
        <v>43</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16.3</v>
      </c>
      <c r="H20">
        <f>LEN(TRIM(D20))</f>
        <v>6</v>
      </c>
      <c r="I20" t="str">
        <f>IF(H20&gt;=3,MID(TRIM(D20),1,3),"NO")</f>
        <v>+/-</v>
      </c>
      <c r="J20" t="str">
        <f>IF(TRIM(I20)="+/-",MID(TRIM(D20),4,H20-3),D20)</f>
        <v>0.5</v>
      </c>
      <c r="K20" s="1">
        <f>IF(TRIM(J20)="*****",0,IF(ISERROR(VALUE(J20)),"NA",VALUE(J20/$I$4)))</f>
        <v>0.303951367781155</v>
      </c>
      <c r="L20" s="1">
        <f>IF(AND(ISNUMBER(G20),ISNUMBER($I$6)),$I$6-G20,"N/A")</f>
        <v>-2</v>
      </c>
      <c r="M20" s="1">
        <f>IF(AND(ISNUMBER(K20),ISNUMBER($I$7)),SQRT(K20^2+($I$7)^2),"N/A")</f>
        <v>0.30997079109986531</v>
      </c>
      <c r="N20" s="1">
        <f>IF(AND(ISNUMBER(L20),ISNUMBER(M20),M20&lt;&gt;0),L20/M20,"NA")</f>
        <v>-6.4522208460462549</v>
      </c>
      <c r="O20" t="s">
        <v>51</v>
      </c>
    </row>
    <row r="21" spans="1:15" x14ac:dyDescent="0.35">
      <c r="A21" s="16">
        <v>11</v>
      </c>
      <c r="B21" s="15" t="s">
        <v>36</v>
      </c>
      <c r="C21" s="14">
        <v>15.5</v>
      </c>
      <c r="D21" s="13" t="s">
        <v>57</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15.5</v>
      </c>
      <c r="H21">
        <f>LEN(TRIM(D21))</f>
        <v>6</v>
      </c>
      <c r="I21" t="str">
        <f>IF(H21&gt;=3,MID(TRIM(D21),1,3),"NO")</f>
        <v>+/-</v>
      </c>
      <c r="J21" t="str">
        <f>IF(TRIM(I21)="+/-",MID(TRIM(D21),4,H21-3),D21)</f>
        <v>0.3</v>
      </c>
      <c r="K21" s="1">
        <f>IF(TRIM(J21)="*****",0,IF(ISERROR(VALUE(J21)),"NA",VALUE(J21/$I$4)))</f>
        <v>0.18237082066869301</v>
      </c>
      <c r="L21" s="1">
        <f>IF(AND(ISNUMBER(G21),ISNUMBER($I$6)),$I$6-G21,"N/A")</f>
        <v>-1.1999999999999993</v>
      </c>
      <c r="M21" s="1">
        <f>IF(AND(ISNUMBER(K21),ISNUMBER($I$7)),SQRT(K21^2+($I$7)^2),"N/A")</f>
        <v>0.19223572402239389</v>
      </c>
      <c r="N21" s="1">
        <f>IF(AND(ISNUMBER(L21),ISNUMBER(M21),M21&lt;&gt;0),L21/M21,"NA")</f>
        <v>-6.242336101172377</v>
      </c>
      <c r="O21" t="s">
        <v>45</v>
      </c>
    </row>
    <row r="22" spans="1:15" x14ac:dyDescent="0.35">
      <c r="A22" s="16">
        <v>12</v>
      </c>
      <c r="B22" s="15" t="s">
        <v>65</v>
      </c>
      <c r="C22" s="14">
        <v>15</v>
      </c>
      <c r="D22" s="13" t="s">
        <v>28</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15</v>
      </c>
      <c r="H22">
        <f>LEN(TRIM(D22))</f>
        <v>6</v>
      </c>
      <c r="I22" t="str">
        <f>IF(H22&gt;=3,MID(TRIM(D22),1,3),"NO")</f>
        <v>+/-</v>
      </c>
      <c r="J22" t="str">
        <f>IF(TRIM(I22)="+/-",MID(TRIM(D22),4,H22-3),D22)</f>
        <v>0.2</v>
      </c>
      <c r="K22" s="1">
        <f>IF(TRIM(J22)="*****",0,IF(ISERROR(VALUE(J22)),"NA",VALUE(J22/$I$4)))</f>
        <v>0.12158054711246201</v>
      </c>
      <c r="L22" s="1">
        <f>IF(AND(ISNUMBER(G22),ISNUMBER($I$6)),$I$6-G22,"N/A")</f>
        <v>-0.69999999999999929</v>
      </c>
      <c r="M22" s="1">
        <f>IF(AND(ISNUMBER(K22),ISNUMBER($I$7)),SQRT(K22^2+($I$7)^2),"N/A")</f>
        <v>0.1359311840425404</v>
      </c>
      <c r="N22" s="1">
        <f>IF(AND(ISNUMBER(L22),ISNUMBER(M22),M22&lt;&gt;0),L22/M22,"NA")</f>
        <v>-5.1496645521820108</v>
      </c>
      <c r="O22" t="s">
        <v>29</v>
      </c>
    </row>
    <row r="23" spans="1:15" x14ac:dyDescent="0.35">
      <c r="A23" s="16">
        <v>13</v>
      </c>
      <c r="B23" s="15" t="s">
        <v>52</v>
      </c>
      <c r="C23" s="14">
        <v>14.7</v>
      </c>
      <c r="D23" s="13" t="s">
        <v>121</v>
      </c>
      <c r="E23" s="12" t="str">
        <f>IF($B$4=B23,"Geography Selected",
IF(AND(ISNUMBER(N23),ISNUMBER($I$4)),
IF(ABS(N23)&lt;=$I$4,"Not Significantly Different",
IF(ABS(N23)&gt;$I$4,"Significantly Different","Error - Both Z-score and Confidence Level are Numbers but Comparison Failed")),
IF(N23="NA","Statistical Test not applicable","N/A")
))</f>
        <v>Not Significantly Different</v>
      </c>
      <c r="G23">
        <f>IF(ISNUMBER(C23),C23,"NAN")</f>
        <v>14.7</v>
      </c>
      <c r="H23">
        <f>LEN(TRIM(D23))</f>
        <v>6</v>
      </c>
      <c r="I23" t="str">
        <f>IF(H23&gt;=3,MID(TRIM(D23),1,3),"NO")</f>
        <v>+/-</v>
      </c>
      <c r="J23" t="str">
        <f>IF(TRIM(I23)="+/-",MID(TRIM(D23),4,H23-3),D23)</f>
        <v>0.8</v>
      </c>
      <c r="K23" s="1">
        <f>IF(TRIM(J23)="*****",0,IF(ISERROR(VALUE(J23)),"NA",VALUE(J23/$I$4)))</f>
        <v>0.48632218844984804</v>
      </c>
      <c r="L23" s="1">
        <f>IF(AND(ISNUMBER(G23),ISNUMBER($I$6)),$I$6-G23,"N/A")</f>
        <v>-0.39999999999999858</v>
      </c>
      <c r="M23" s="1">
        <f>IF(AND(ISNUMBER(K23),ISNUMBER($I$7)),SQRT(K23^2+($I$7)^2),"N/A")</f>
        <v>0.49010685399991183</v>
      </c>
      <c r="N23" s="1">
        <f>IF(AND(ISNUMBER(L23),ISNUMBER(M23),M23&lt;&gt;0),L23/M23,"NA")</f>
        <v>-0.81614855359698879</v>
      </c>
      <c r="O23" t="s">
        <v>82</v>
      </c>
    </row>
    <row r="24" spans="1:15" x14ac:dyDescent="0.35">
      <c r="A24" s="16">
        <v>14</v>
      </c>
      <c r="B24" s="15" t="s">
        <v>35</v>
      </c>
      <c r="C24" s="14">
        <v>14.1</v>
      </c>
      <c r="D24" s="13" t="s">
        <v>111</v>
      </c>
      <c r="E24" s="12" t="str">
        <f>IF($B$4=B24,"Geography Selected",
IF(AND(ISNUMBER(N24),ISNUMBER($I$4)),
IF(ABS(N24)&lt;=$I$4,"Not Significantly Different",
IF(ABS(N24)&gt;$I$4,"Significantly Different","Error - Both Z-score and Confidence Level are Numbers but Comparison Failed")),
IF(N24="NA","Statistical Test not applicable","N/A")
))</f>
        <v>Not Significantly Different</v>
      </c>
      <c r="G24">
        <f>IF(ISNUMBER(C24),C24,"NAN")</f>
        <v>14.1</v>
      </c>
      <c r="H24">
        <f>LEN(TRIM(D24))</f>
        <v>6</v>
      </c>
      <c r="I24" t="str">
        <f>IF(H24&gt;=3,MID(TRIM(D24),1,3),"NO")</f>
        <v>+/-</v>
      </c>
      <c r="J24" t="str">
        <f>IF(TRIM(I24)="+/-",MID(TRIM(D24),4,H24-3),D24)</f>
        <v>1.0</v>
      </c>
      <c r="K24" s="1">
        <f>IF(TRIM(J24)="*****",0,IF(ISERROR(VALUE(J24)),"NA",VALUE(J24/$I$4)))</f>
        <v>0.60790273556231</v>
      </c>
      <c r="L24" s="1">
        <f>IF(AND(ISNUMBER(G24),ISNUMBER($I$6)),$I$6-G24,"N/A")</f>
        <v>0.20000000000000107</v>
      </c>
      <c r="M24" s="1">
        <f>IF(AND(ISNUMBER(K24),ISNUMBER($I$7)),SQRT(K24^2+($I$7)^2),"N/A")</f>
        <v>0.61093468821403585</v>
      </c>
      <c r="N24" s="1">
        <f>IF(AND(ISNUMBER(L24),ISNUMBER(M24),M24&lt;&gt;0),L24/M24,"NA")</f>
        <v>0.3273672355790882</v>
      </c>
      <c r="O24" t="s">
        <v>65</v>
      </c>
    </row>
    <row r="25" spans="1:15" x14ac:dyDescent="0.35">
      <c r="A25" s="16">
        <v>15</v>
      </c>
      <c r="B25" s="15" t="s">
        <v>38</v>
      </c>
      <c r="C25" s="14">
        <v>13.3</v>
      </c>
      <c r="D25" s="13" t="s">
        <v>28</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13.3</v>
      </c>
      <c r="H25">
        <f>LEN(TRIM(D25))</f>
        <v>6</v>
      </c>
      <c r="I25" t="str">
        <f>IF(H25&gt;=3,MID(TRIM(D25),1,3),"NO")</f>
        <v>+/-</v>
      </c>
      <c r="J25" t="str">
        <f>IF(TRIM(I25)="+/-",MID(TRIM(D25),4,H25-3),D25)</f>
        <v>0.2</v>
      </c>
      <c r="K25" s="1">
        <f>IF(TRIM(J25)="*****",0,IF(ISERROR(VALUE(J25)),"NA",VALUE(J25/$I$4)))</f>
        <v>0.12158054711246201</v>
      </c>
      <c r="L25" s="1">
        <f>IF(AND(ISNUMBER(G25),ISNUMBER($I$6)),$I$6-G25,"N/A")</f>
        <v>1</v>
      </c>
      <c r="M25" s="1">
        <f>IF(AND(ISNUMBER(K25),ISNUMBER($I$7)),SQRT(K25^2+($I$7)^2),"N/A")</f>
        <v>0.1359311840425404</v>
      </c>
      <c r="N25" s="1">
        <f>IF(AND(ISNUMBER(L25),ISNUMBER(M25),M25&lt;&gt;0),L25/M25,"NA")</f>
        <v>7.3566636459743089</v>
      </c>
      <c r="O25" t="s">
        <v>81</v>
      </c>
    </row>
    <row r="26" spans="1:15" x14ac:dyDescent="0.35">
      <c r="A26" s="16">
        <v>16</v>
      </c>
      <c r="B26" s="15" t="s">
        <v>58</v>
      </c>
      <c r="C26" s="14">
        <v>13.2</v>
      </c>
      <c r="D26" s="13" t="s">
        <v>57</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13.2</v>
      </c>
      <c r="H26">
        <f>LEN(TRIM(D26))</f>
        <v>6</v>
      </c>
      <c r="I26" t="str">
        <f>IF(H26&gt;=3,MID(TRIM(D26),1,3),"NO")</f>
        <v>+/-</v>
      </c>
      <c r="J26" t="str">
        <f>IF(TRIM(I26)="+/-",MID(TRIM(D26),4,H26-3),D26)</f>
        <v>0.3</v>
      </c>
      <c r="K26" s="1">
        <f>IF(TRIM(J26)="*****",0,IF(ISERROR(VALUE(J26)),"NA",VALUE(J26/$I$4)))</f>
        <v>0.18237082066869301</v>
      </c>
      <c r="L26" s="1">
        <f>IF(AND(ISNUMBER(G26),ISNUMBER($I$6)),$I$6-G26,"N/A")</f>
        <v>1.1000000000000014</v>
      </c>
      <c r="M26" s="1">
        <f>IF(AND(ISNUMBER(K26),ISNUMBER($I$7)),SQRT(K26^2+($I$7)^2),"N/A")</f>
        <v>0.19223572402239389</v>
      </c>
      <c r="N26" s="1">
        <f>IF(AND(ISNUMBER(L26),ISNUMBER(M26),M26&lt;&gt;0),L26/M26,"NA")</f>
        <v>5.7221414260746899</v>
      </c>
      <c r="O26" t="s">
        <v>80</v>
      </c>
    </row>
    <row r="27" spans="1:15" x14ac:dyDescent="0.35">
      <c r="A27" s="16">
        <v>17</v>
      </c>
      <c r="B27" s="15" t="s">
        <v>45</v>
      </c>
      <c r="C27" s="14">
        <v>11.6</v>
      </c>
      <c r="D27" s="13" t="s">
        <v>28</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11.6</v>
      </c>
      <c r="H27">
        <f>LEN(TRIM(D27))</f>
        <v>6</v>
      </c>
      <c r="I27" t="str">
        <f>IF(H27&gt;=3,MID(TRIM(D27),1,3),"NO")</f>
        <v>+/-</v>
      </c>
      <c r="J27" t="str">
        <f>IF(TRIM(I27)="+/-",MID(TRIM(D27),4,H27-3),D27)</f>
        <v>0.2</v>
      </c>
      <c r="K27" s="1">
        <f>IF(TRIM(J27)="*****",0,IF(ISERROR(VALUE(J27)),"NA",VALUE(J27/$I$4)))</f>
        <v>0.12158054711246201</v>
      </c>
      <c r="L27" s="1">
        <f>IF(AND(ISNUMBER(G27),ISNUMBER($I$6)),$I$6-G27,"N/A")</f>
        <v>2.7000000000000011</v>
      </c>
      <c r="M27" s="1">
        <f>IF(AND(ISNUMBER(K27),ISNUMBER($I$7)),SQRT(K27^2+($I$7)^2),"N/A")</f>
        <v>0.1359311840425404</v>
      </c>
      <c r="N27" s="1">
        <f>IF(AND(ISNUMBER(L27),ISNUMBER(M27),M27&lt;&gt;0),L27/M27,"NA")</f>
        <v>19.86299184413064</v>
      </c>
      <c r="O27" t="s">
        <v>78</v>
      </c>
    </row>
    <row r="28" spans="1:15" x14ac:dyDescent="0.35">
      <c r="A28" s="16">
        <v>18</v>
      </c>
      <c r="B28" s="15" t="s">
        <v>60</v>
      </c>
      <c r="C28" s="14">
        <v>11.2</v>
      </c>
      <c r="D28" s="13" t="s">
        <v>26</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11.2</v>
      </c>
      <c r="H28">
        <f>LEN(TRIM(D28))</f>
        <v>6</v>
      </c>
      <c r="I28" t="str">
        <f>IF(H28&gt;=3,MID(TRIM(D28),1,3),"NO")</f>
        <v>+/-</v>
      </c>
      <c r="J28" t="str">
        <f>IF(TRIM(I28)="+/-",MID(TRIM(D28),4,H28-3),D28)</f>
        <v>0.6</v>
      </c>
      <c r="K28" s="1">
        <f>IF(TRIM(J28)="*****",0,IF(ISERROR(VALUE(J28)),"NA",VALUE(J28/$I$4)))</f>
        <v>0.36474164133738601</v>
      </c>
      <c r="L28" s="1">
        <f>IF(AND(ISNUMBER(G28),ISNUMBER($I$6)),$I$6-G28,"N/A")</f>
        <v>3.1000000000000014</v>
      </c>
      <c r="M28" s="1">
        <f>IF(AND(ISNUMBER(K28),ISNUMBER($I$7)),SQRT(K28^2+($I$7)^2),"N/A")</f>
        <v>0.36977279819442066</v>
      </c>
      <c r="N28" s="1">
        <f>IF(AND(ISNUMBER(L28),ISNUMBER(M28),M28&lt;&gt;0),L28/M28,"NA")</f>
        <v>8.3835263576366987</v>
      </c>
      <c r="O28" t="s">
        <v>79</v>
      </c>
    </row>
    <row r="29" spans="1:15" x14ac:dyDescent="0.35">
      <c r="A29" s="16">
        <v>19</v>
      </c>
      <c r="B29" s="15" t="s">
        <v>37</v>
      </c>
      <c r="C29" s="14">
        <v>10.199999999999999</v>
      </c>
      <c r="D29" s="13" t="s">
        <v>43</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10.199999999999999</v>
      </c>
      <c r="H29">
        <f>LEN(TRIM(D29))</f>
        <v>6</v>
      </c>
      <c r="I29" t="str">
        <f>IF(H29&gt;=3,MID(TRIM(D29),1,3),"NO")</f>
        <v>+/-</v>
      </c>
      <c r="J29" t="str">
        <f>IF(TRIM(I29)="+/-",MID(TRIM(D29),4,H29-3),D29)</f>
        <v>0.5</v>
      </c>
      <c r="K29" s="1">
        <f>IF(TRIM(J29)="*****",0,IF(ISERROR(VALUE(J29)),"NA",VALUE(J29/$I$4)))</f>
        <v>0.303951367781155</v>
      </c>
      <c r="L29" s="1">
        <f>IF(AND(ISNUMBER(G29),ISNUMBER($I$6)),$I$6-G29,"N/A")</f>
        <v>4.1000000000000014</v>
      </c>
      <c r="M29" s="1">
        <f>IF(AND(ISNUMBER(K29),ISNUMBER($I$7)),SQRT(K29^2+($I$7)^2),"N/A")</f>
        <v>0.30997079109986531</v>
      </c>
      <c r="N29" s="1">
        <f>IF(AND(ISNUMBER(L29),ISNUMBER(M29),M29&lt;&gt;0),L29/M29,"NA")</f>
        <v>13.227052734394828</v>
      </c>
      <c r="O29" t="s">
        <v>55</v>
      </c>
    </row>
    <row r="30" spans="1:15" x14ac:dyDescent="0.35">
      <c r="A30" s="16">
        <v>20</v>
      </c>
      <c r="B30" s="15" t="s">
        <v>75</v>
      </c>
      <c r="C30" s="14">
        <v>9.6</v>
      </c>
      <c r="D30" s="13" t="s">
        <v>57</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9.6</v>
      </c>
      <c r="H30">
        <f>LEN(TRIM(D30))</f>
        <v>6</v>
      </c>
      <c r="I30" t="str">
        <f>IF(H30&gt;=3,MID(TRIM(D30),1,3),"NO")</f>
        <v>+/-</v>
      </c>
      <c r="J30" t="str">
        <f>IF(TRIM(I30)="+/-",MID(TRIM(D30),4,H30-3),D30)</f>
        <v>0.3</v>
      </c>
      <c r="K30" s="1">
        <f>IF(TRIM(J30)="*****",0,IF(ISERROR(VALUE(J30)),"NA",VALUE(J30/$I$4)))</f>
        <v>0.18237082066869301</v>
      </c>
      <c r="L30" s="1">
        <f>IF(AND(ISNUMBER(G30),ISNUMBER($I$6)),$I$6-G30,"N/A")</f>
        <v>4.7000000000000011</v>
      </c>
      <c r="M30" s="1">
        <f>IF(AND(ISNUMBER(K30),ISNUMBER($I$7)),SQRT(K30^2+($I$7)^2),"N/A")</f>
        <v>0.19223572402239389</v>
      </c>
      <c r="N30" s="1">
        <f>IF(AND(ISNUMBER(L30),ISNUMBER(M30),M30&lt;&gt;0),L30/M30,"NA")</f>
        <v>24.449149729591831</v>
      </c>
      <c r="O30" t="s">
        <v>77</v>
      </c>
    </row>
    <row r="31" spans="1:15" x14ac:dyDescent="0.35">
      <c r="A31" s="16">
        <v>20</v>
      </c>
      <c r="B31" s="15" t="s">
        <v>56</v>
      </c>
      <c r="C31" s="14">
        <v>9.6</v>
      </c>
      <c r="D31" s="13" t="s">
        <v>57</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9.6</v>
      </c>
      <c r="H31">
        <f>LEN(TRIM(D31))</f>
        <v>6</v>
      </c>
      <c r="I31" t="str">
        <f>IF(H31&gt;=3,MID(TRIM(D31),1,3),"NO")</f>
        <v>+/-</v>
      </c>
      <c r="J31" t="str">
        <f>IF(TRIM(I31)="+/-",MID(TRIM(D31),4,H31-3),D31)</f>
        <v>0.3</v>
      </c>
      <c r="K31" s="1">
        <f>IF(TRIM(J31)="*****",0,IF(ISERROR(VALUE(J31)),"NA",VALUE(J31/$I$4)))</f>
        <v>0.18237082066869301</v>
      </c>
      <c r="L31" s="1">
        <f>IF(AND(ISNUMBER(G31),ISNUMBER($I$6)),$I$6-G31,"N/A")</f>
        <v>4.7000000000000011</v>
      </c>
      <c r="M31" s="1">
        <f>IF(AND(ISNUMBER(K31),ISNUMBER($I$7)),SQRT(K31^2+($I$7)^2),"N/A")</f>
        <v>0.19223572402239389</v>
      </c>
      <c r="N31" s="1">
        <f>IF(AND(ISNUMBER(L31),ISNUMBER(M31),M31&lt;&gt;0),L31/M31,"NA")</f>
        <v>24.449149729591831</v>
      </c>
      <c r="O31" t="s">
        <v>41</v>
      </c>
    </row>
    <row r="32" spans="1:15" x14ac:dyDescent="0.35">
      <c r="A32" s="16">
        <v>22</v>
      </c>
      <c r="B32" s="15" t="s">
        <v>64</v>
      </c>
      <c r="C32" s="14">
        <v>9.1999999999999993</v>
      </c>
      <c r="D32" s="13" t="s">
        <v>28</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9.1999999999999993</v>
      </c>
      <c r="H32">
        <f>LEN(TRIM(D32))</f>
        <v>6</v>
      </c>
      <c r="I32" t="str">
        <f>IF(H32&gt;=3,MID(TRIM(D32),1,3),"NO")</f>
        <v>+/-</v>
      </c>
      <c r="J32" t="str">
        <f>IF(TRIM(I32)="+/-",MID(TRIM(D32),4,H32-3),D32)</f>
        <v>0.2</v>
      </c>
      <c r="K32" s="1">
        <f>IF(TRIM(J32)="*****",0,IF(ISERROR(VALUE(J32)),"NA",VALUE(J32/$I$4)))</f>
        <v>0.12158054711246201</v>
      </c>
      <c r="L32" s="1">
        <f>IF(AND(ISNUMBER(G32),ISNUMBER($I$6)),$I$6-G32,"N/A")</f>
        <v>5.1000000000000014</v>
      </c>
      <c r="M32" s="1">
        <f>IF(AND(ISNUMBER(K32),ISNUMBER($I$7)),SQRT(K32^2+($I$7)^2),"N/A")</f>
        <v>0.1359311840425404</v>
      </c>
      <c r="N32" s="1">
        <f>IF(AND(ISNUMBER(L32),ISNUMBER(M32),M32&lt;&gt;0),L32/M32,"NA")</f>
        <v>37.518984594468982</v>
      </c>
      <c r="O32" t="s">
        <v>71</v>
      </c>
    </row>
    <row r="33" spans="1:15" x14ac:dyDescent="0.35">
      <c r="A33" s="16">
        <v>23</v>
      </c>
      <c r="B33" s="15" t="s">
        <v>42</v>
      </c>
      <c r="C33" s="14">
        <v>8.9</v>
      </c>
      <c r="D33" s="13" t="s">
        <v>57</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8.9</v>
      </c>
      <c r="H33">
        <f>LEN(TRIM(D33))</f>
        <v>6</v>
      </c>
      <c r="I33" t="str">
        <f>IF(H33&gt;=3,MID(TRIM(D33),1,3),"NO")</f>
        <v>+/-</v>
      </c>
      <c r="J33" t="str">
        <f>IF(TRIM(I33)="+/-",MID(TRIM(D33),4,H33-3),D33)</f>
        <v>0.3</v>
      </c>
      <c r="K33" s="1">
        <f>IF(TRIM(J33)="*****",0,IF(ISERROR(VALUE(J33)),"NA",VALUE(J33/$I$4)))</f>
        <v>0.18237082066869301</v>
      </c>
      <c r="L33" s="1">
        <f>IF(AND(ISNUMBER(G33),ISNUMBER($I$6)),$I$6-G33,"N/A")</f>
        <v>5.4</v>
      </c>
      <c r="M33" s="1">
        <f>IF(AND(ISNUMBER(K33),ISNUMBER($I$7)),SQRT(K33^2+($I$7)^2),"N/A")</f>
        <v>0.19223572402239389</v>
      </c>
      <c r="N33" s="1">
        <f>IF(AND(ISNUMBER(L33),ISNUMBER(M33),M33&lt;&gt;0),L33/M33,"NA")</f>
        <v>28.090512455275714</v>
      </c>
      <c r="O33" t="s">
        <v>76</v>
      </c>
    </row>
    <row r="34" spans="1:15" x14ac:dyDescent="0.35">
      <c r="A34" s="16">
        <v>24</v>
      </c>
      <c r="B34" s="15" t="s">
        <v>74</v>
      </c>
      <c r="C34" s="14">
        <v>8.6</v>
      </c>
      <c r="D34" s="13" t="s">
        <v>57</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8.6</v>
      </c>
      <c r="H34">
        <f>LEN(TRIM(D34))</f>
        <v>6</v>
      </c>
      <c r="I34" t="str">
        <f>IF(H34&gt;=3,MID(TRIM(D34),1,3),"NO")</f>
        <v>+/-</v>
      </c>
      <c r="J34" t="str">
        <f>IF(TRIM(I34)="+/-",MID(TRIM(D34),4,H34-3),D34)</f>
        <v>0.3</v>
      </c>
      <c r="K34" s="1">
        <f>IF(TRIM(J34)="*****",0,IF(ISERROR(VALUE(J34)),"NA",VALUE(J34/$I$4)))</f>
        <v>0.18237082066869301</v>
      </c>
      <c r="L34" s="1">
        <f>IF(AND(ISNUMBER(G34),ISNUMBER($I$6)),$I$6-G34,"N/A")</f>
        <v>5.7000000000000011</v>
      </c>
      <c r="M34" s="1">
        <f>IF(AND(ISNUMBER(K34),ISNUMBER($I$7)),SQRT(K34^2+($I$7)^2),"N/A")</f>
        <v>0.19223572402239389</v>
      </c>
      <c r="N34" s="1">
        <f>IF(AND(ISNUMBER(L34),ISNUMBER(M34),M34&lt;&gt;0),L34/M34,"NA")</f>
        <v>29.651096480568814</v>
      </c>
      <c r="O34" t="s">
        <v>74</v>
      </c>
    </row>
    <row r="35" spans="1:15" x14ac:dyDescent="0.35">
      <c r="A35" s="16">
        <v>25</v>
      </c>
      <c r="B35" s="15" t="s">
        <v>54</v>
      </c>
      <c r="C35" s="14">
        <v>8</v>
      </c>
      <c r="D35" s="13" t="s">
        <v>28</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8</v>
      </c>
      <c r="H35">
        <f>LEN(TRIM(D35))</f>
        <v>6</v>
      </c>
      <c r="I35" t="str">
        <f>IF(H35&gt;=3,MID(TRIM(D35),1,3),"NO")</f>
        <v>+/-</v>
      </c>
      <c r="J35" t="str">
        <f>IF(TRIM(I35)="+/-",MID(TRIM(D35),4,H35-3),D35)</f>
        <v>0.2</v>
      </c>
      <c r="K35" s="1">
        <f>IF(TRIM(J35)="*****",0,IF(ISERROR(VALUE(J35)),"NA",VALUE(J35/$I$4)))</f>
        <v>0.12158054711246201</v>
      </c>
      <c r="L35" s="1">
        <f>IF(AND(ISNUMBER(G35),ISNUMBER($I$6)),$I$6-G35,"N/A")</f>
        <v>6.3000000000000007</v>
      </c>
      <c r="M35" s="1">
        <f>IF(AND(ISNUMBER(K35),ISNUMBER($I$7)),SQRT(K35^2+($I$7)^2),"N/A")</f>
        <v>0.1359311840425404</v>
      </c>
      <c r="N35" s="1">
        <f>IF(AND(ISNUMBER(L35),ISNUMBER(M35),M35&lt;&gt;0),L35/M35,"NA")</f>
        <v>46.346980969638146</v>
      </c>
      <c r="O35" t="s">
        <v>53</v>
      </c>
    </row>
    <row r="36" spans="1:15" x14ac:dyDescent="0.35">
      <c r="A36" s="16">
        <v>26</v>
      </c>
      <c r="B36" s="15" t="s">
        <v>69</v>
      </c>
      <c r="C36" s="14">
        <v>7.7</v>
      </c>
      <c r="D36" s="13" t="s">
        <v>57</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7.7</v>
      </c>
      <c r="H36">
        <f>LEN(TRIM(D36))</f>
        <v>6</v>
      </c>
      <c r="I36" t="str">
        <f>IF(H36&gt;=3,MID(TRIM(D36),1,3),"NO")</f>
        <v>+/-</v>
      </c>
      <c r="J36" t="str">
        <f>IF(TRIM(I36)="+/-",MID(TRIM(D36),4,H36-3),D36)</f>
        <v>0.3</v>
      </c>
      <c r="K36" s="1">
        <f>IF(TRIM(J36)="*****",0,IF(ISERROR(VALUE(J36)),"NA",VALUE(J36/$I$4)))</f>
        <v>0.18237082066869301</v>
      </c>
      <c r="L36" s="1">
        <f>IF(AND(ISNUMBER(G36),ISNUMBER($I$6)),$I$6-G36,"N/A")</f>
        <v>6.6000000000000005</v>
      </c>
      <c r="M36" s="1">
        <f>IF(AND(ISNUMBER(K36),ISNUMBER($I$7)),SQRT(K36^2+($I$7)^2),"N/A")</f>
        <v>0.19223572402239389</v>
      </c>
      <c r="N36" s="1">
        <f>IF(AND(ISNUMBER(L36),ISNUMBER(M36),M36&lt;&gt;0),L36/M36,"NA")</f>
        <v>34.332848556448099</v>
      </c>
      <c r="O36" t="s">
        <v>72</v>
      </c>
    </row>
    <row r="37" spans="1:15" x14ac:dyDescent="0.35">
      <c r="A37" s="16">
        <v>27</v>
      </c>
      <c r="B37" s="15" t="s">
        <v>62</v>
      </c>
      <c r="C37" s="14">
        <v>7.4</v>
      </c>
      <c r="D37" s="13" t="s">
        <v>43</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7.4</v>
      </c>
      <c r="H37">
        <f>LEN(TRIM(D37))</f>
        <v>6</v>
      </c>
      <c r="I37" t="str">
        <f>IF(H37&gt;=3,MID(TRIM(D37),1,3),"NO")</f>
        <v>+/-</v>
      </c>
      <c r="J37" t="str">
        <f>IF(TRIM(I37)="+/-",MID(TRIM(D37),4,H37-3),D37)</f>
        <v>0.5</v>
      </c>
      <c r="K37" s="1">
        <f>IF(TRIM(J37)="*****",0,IF(ISERROR(VALUE(J37)),"NA",VALUE(J37/$I$4)))</f>
        <v>0.303951367781155</v>
      </c>
      <c r="L37" s="1">
        <f>IF(AND(ISNUMBER(G37),ISNUMBER($I$6)),$I$6-G37,"N/A")</f>
        <v>6.9</v>
      </c>
      <c r="M37" s="1">
        <f>IF(AND(ISNUMBER(K37),ISNUMBER($I$7)),SQRT(K37^2+($I$7)^2),"N/A")</f>
        <v>0.30997079109986531</v>
      </c>
      <c r="N37" s="1">
        <f>IF(AND(ISNUMBER(L37),ISNUMBER(M37),M37&lt;&gt;0),L37/M37,"NA")</f>
        <v>22.260161918859581</v>
      </c>
      <c r="O37" t="s">
        <v>70</v>
      </c>
    </row>
    <row r="38" spans="1:15" x14ac:dyDescent="0.35">
      <c r="A38" s="16">
        <v>28</v>
      </c>
      <c r="B38" s="15" t="s">
        <v>76</v>
      </c>
      <c r="C38" s="14">
        <v>7.3</v>
      </c>
      <c r="D38" s="13" t="s">
        <v>28</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7.3</v>
      </c>
      <c r="H38">
        <f>LEN(TRIM(D38))</f>
        <v>6</v>
      </c>
      <c r="I38" t="str">
        <f>IF(H38&gt;=3,MID(TRIM(D38),1,3),"NO")</f>
        <v>+/-</v>
      </c>
      <c r="J38" t="str">
        <f>IF(TRIM(I38)="+/-",MID(TRIM(D38),4,H38-3),D38)</f>
        <v>0.2</v>
      </c>
      <c r="K38" s="1">
        <f>IF(TRIM(J38)="*****",0,IF(ISERROR(VALUE(J38)),"NA",VALUE(J38/$I$4)))</f>
        <v>0.12158054711246201</v>
      </c>
      <c r="L38" s="1">
        <f>IF(AND(ISNUMBER(G38),ISNUMBER($I$6)),$I$6-G38,"N/A")</f>
        <v>7.0000000000000009</v>
      </c>
      <c r="M38" s="1">
        <f>IF(AND(ISNUMBER(K38),ISNUMBER($I$7)),SQRT(K38^2+($I$7)^2),"N/A")</f>
        <v>0.1359311840425404</v>
      </c>
      <c r="N38" s="1">
        <f>IF(AND(ISNUMBER(L38),ISNUMBER(M38),M38&lt;&gt;0),L38/M38,"NA")</f>
        <v>51.496645521820163</v>
      </c>
      <c r="O38" t="s">
        <v>69</v>
      </c>
    </row>
    <row r="39" spans="1:15" x14ac:dyDescent="0.35">
      <c r="A39" s="16">
        <v>29</v>
      </c>
      <c r="B39" s="15" t="s">
        <v>78</v>
      </c>
      <c r="C39" s="14">
        <v>7.1</v>
      </c>
      <c r="D39" s="13" t="s">
        <v>28</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7.1</v>
      </c>
      <c r="H39">
        <f>LEN(TRIM(D39))</f>
        <v>6</v>
      </c>
      <c r="I39" t="str">
        <f>IF(H39&gt;=3,MID(TRIM(D39),1,3),"NO")</f>
        <v>+/-</v>
      </c>
      <c r="J39" t="str">
        <f>IF(TRIM(I39)="+/-",MID(TRIM(D39),4,H39-3),D39)</f>
        <v>0.2</v>
      </c>
      <c r="K39" s="1">
        <f>IF(TRIM(J39)="*****",0,IF(ISERROR(VALUE(J39)),"NA",VALUE(J39/$I$4)))</f>
        <v>0.12158054711246201</v>
      </c>
      <c r="L39" s="1">
        <f>IF(AND(ISNUMBER(G39),ISNUMBER($I$6)),$I$6-G39,"N/A")</f>
        <v>7.2000000000000011</v>
      </c>
      <c r="M39" s="1">
        <f>IF(AND(ISNUMBER(K39),ISNUMBER($I$7)),SQRT(K39^2+($I$7)^2),"N/A")</f>
        <v>0.1359311840425404</v>
      </c>
      <c r="N39" s="1">
        <f>IF(AND(ISNUMBER(L39),ISNUMBER(M39),M39&lt;&gt;0),L39/M39,"NA")</f>
        <v>52.967978251015026</v>
      </c>
      <c r="O39" t="s">
        <v>44</v>
      </c>
    </row>
    <row r="40" spans="1:15" x14ac:dyDescent="0.35">
      <c r="A40" s="16">
        <v>30</v>
      </c>
      <c r="B40" s="15" t="s">
        <v>67</v>
      </c>
      <c r="C40" s="14">
        <v>6.8</v>
      </c>
      <c r="D40" s="13" t="s">
        <v>34</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6.8</v>
      </c>
      <c r="H40">
        <f>LEN(TRIM(D40))</f>
        <v>6</v>
      </c>
      <c r="I40" t="str">
        <f>IF(H40&gt;=3,MID(TRIM(D40),1,3),"NO")</f>
        <v>+/-</v>
      </c>
      <c r="J40" t="str">
        <f>IF(TRIM(I40)="+/-",MID(TRIM(D40),4,H40-3),D40)</f>
        <v>0.4</v>
      </c>
      <c r="K40" s="1">
        <f>IF(TRIM(J40)="*****",0,IF(ISERROR(VALUE(J40)),"NA",VALUE(J40/$I$4)))</f>
        <v>0.24316109422492402</v>
      </c>
      <c r="L40" s="1">
        <f>IF(AND(ISNUMBER(G40),ISNUMBER($I$6)),$I$6-G40,"N/A")</f>
        <v>7.5000000000000009</v>
      </c>
      <c r="M40" s="1">
        <f>IF(AND(ISNUMBER(K40),ISNUMBER($I$7)),SQRT(K40^2+($I$7)^2),"N/A")</f>
        <v>0.25064471888253259</v>
      </c>
      <c r="N40" s="1">
        <f>IF(AND(ISNUMBER(L40),ISNUMBER(M40),M40&lt;&gt;0),L40/M40,"NA")</f>
        <v>29.922832738857579</v>
      </c>
      <c r="O40" t="s">
        <v>67</v>
      </c>
    </row>
    <row r="41" spans="1:15" x14ac:dyDescent="0.35">
      <c r="A41" s="16">
        <v>31</v>
      </c>
      <c r="B41" s="15" t="s">
        <v>81</v>
      </c>
      <c r="C41" s="14">
        <v>6.3</v>
      </c>
      <c r="D41" s="13" t="s">
        <v>28</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6.3</v>
      </c>
      <c r="H41">
        <f>LEN(TRIM(D41))</f>
        <v>6</v>
      </c>
      <c r="I41" t="str">
        <f>IF(H41&gt;=3,MID(TRIM(D41),1,3),"NO")</f>
        <v>+/-</v>
      </c>
      <c r="J41" t="str">
        <f>IF(TRIM(I41)="+/-",MID(TRIM(D41),4,H41-3),D41)</f>
        <v>0.2</v>
      </c>
      <c r="K41" s="1">
        <f>IF(TRIM(J41)="*****",0,IF(ISERROR(VALUE(J41)),"NA",VALUE(J41/$I$4)))</f>
        <v>0.12158054711246201</v>
      </c>
      <c r="L41" s="1">
        <f>IF(AND(ISNUMBER(G41),ISNUMBER($I$6)),$I$6-G41,"N/A")</f>
        <v>8</v>
      </c>
      <c r="M41" s="1">
        <f>IF(AND(ISNUMBER(K41),ISNUMBER($I$7)),SQRT(K41^2+($I$7)^2),"N/A")</f>
        <v>0.1359311840425404</v>
      </c>
      <c r="N41" s="1">
        <f>IF(AND(ISNUMBER(L41),ISNUMBER(M41),M41&lt;&gt;0),L41/M41,"NA")</f>
        <v>58.853309167794471</v>
      </c>
      <c r="O41" t="s">
        <v>47</v>
      </c>
    </row>
    <row r="42" spans="1:15" x14ac:dyDescent="0.35">
      <c r="A42" s="16">
        <v>32</v>
      </c>
      <c r="B42" s="15" t="s">
        <v>59</v>
      </c>
      <c r="C42" s="14">
        <v>6.1</v>
      </c>
      <c r="D42" s="13" t="s">
        <v>28</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6.1</v>
      </c>
      <c r="H42">
        <f>LEN(TRIM(D42))</f>
        <v>6</v>
      </c>
      <c r="I42" t="str">
        <f>IF(H42&gt;=3,MID(TRIM(D42),1,3),"NO")</f>
        <v>+/-</v>
      </c>
      <c r="J42" t="str">
        <f>IF(TRIM(I42)="+/-",MID(TRIM(D42),4,H42-3),D42)</f>
        <v>0.2</v>
      </c>
      <c r="K42" s="1">
        <f>IF(TRIM(J42)="*****",0,IF(ISERROR(VALUE(J42)),"NA",VALUE(J42/$I$4)))</f>
        <v>0.12158054711246201</v>
      </c>
      <c r="L42" s="1">
        <f>IF(AND(ISNUMBER(G42),ISNUMBER($I$6)),$I$6-G42,"N/A")</f>
        <v>8.2000000000000011</v>
      </c>
      <c r="M42" s="1">
        <f>IF(AND(ISNUMBER(K42),ISNUMBER($I$7)),SQRT(K42^2+($I$7)^2),"N/A")</f>
        <v>0.1359311840425404</v>
      </c>
      <c r="N42" s="1">
        <f>IF(AND(ISNUMBER(L42),ISNUMBER(M42),M42&lt;&gt;0),L42/M42,"NA")</f>
        <v>60.324641896989341</v>
      </c>
      <c r="O42" t="s">
        <v>37</v>
      </c>
    </row>
    <row r="43" spans="1:15" x14ac:dyDescent="0.35">
      <c r="A43" s="16">
        <v>32</v>
      </c>
      <c r="B43" s="15" t="s">
        <v>46</v>
      </c>
      <c r="C43" s="14">
        <v>6.1</v>
      </c>
      <c r="D43" s="13" t="s">
        <v>28</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6.1</v>
      </c>
      <c r="H43">
        <f>LEN(TRIM(D43))</f>
        <v>6</v>
      </c>
      <c r="I43" t="str">
        <f>IF(H43&gt;=3,MID(TRIM(D43),1,3),"NO")</f>
        <v>+/-</v>
      </c>
      <c r="J43" t="str">
        <f>IF(TRIM(I43)="+/-",MID(TRIM(D43),4,H43-3),D43)</f>
        <v>0.2</v>
      </c>
      <c r="K43" s="1">
        <f>IF(TRIM(J43)="*****",0,IF(ISERROR(VALUE(J43)),"NA",VALUE(J43/$I$4)))</f>
        <v>0.12158054711246201</v>
      </c>
      <c r="L43" s="1">
        <f>IF(AND(ISNUMBER(G43),ISNUMBER($I$6)),$I$6-G43,"N/A")</f>
        <v>8.2000000000000011</v>
      </c>
      <c r="M43" s="1">
        <f>IF(AND(ISNUMBER(K43),ISNUMBER($I$7)),SQRT(K43^2+($I$7)^2),"N/A")</f>
        <v>0.1359311840425404</v>
      </c>
      <c r="N43" s="1">
        <f>IF(AND(ISNUMBER(L43),ISNUMBER(M43),M43&lt;&gt;0),L43/M43,"NA")</f>
        <v>60.324641896989341</v>
      </c>
      <c r="O43" t="s">
        <v>49</v>
      </c>
    </row>
    <row r="44" spans="1:15" x14ac:dyDescent="0.35">
      <c r="A44" s="16">
        <v>34</v>
      </c>
      <c r="B44" s="15" t="s">
        <v>80</v>
      </c>
      <c r="C44" s="14">
        <v>5.9</v>
      </c>
      <c r="D44" s="13" t="s">
        <v>57</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5.9</v>
      </c>
      <c r="H44">
        <f>LEN(TRIM(D44))</f>
        <v>6</v>
      </c>
      <c r="I44" t="str">
        <f>IF(H44&gt;=3,MID(TRIM(D44),1,3),"NO")</f>
        <v>+/-</v>
      </c>
      <c r="J44" t="str">
        <f>IF(TRIM(I44)="+/-",MID(TRIM(D44),4,H44-3),D44)</f>
        <v>0.3</v>
      </c>
      <c r="K44" s="1">
        <f>IF(TRIM(J44)="*****",0,IF(ISERROR(VALUE(J44)),"NA",VALUE(J44/$I$4)))</f>
        <v>0.18237082066869301</v>
      </c>
      <c r="L44" s="1">
        <f>IF(AND(ISNUMBER(G44),ISNUMBER($I$6)),$I$6-G44,"N/A")</f>
        <v>8.4</v>
      </c>
      <c r="M44" s="1">
        <f>IF(AND(ISNUMBER(K44),ISNUMBER($I$7)),SQRT(K44^2+($I$7)^2),"N/A")</f>
        <v>0.19223572402239389</v>
      </c>
      <c r="N44" s="1">
        <f>IF(AND(ISNUMBER(L44),ISNUMBER(M44),M44&lt;&gt;0),L44/M44,"NA")</f>
        <v>43.696352708206668</v>
      </c>
      <c r="O44" t="s">
        <v>64</v>
      </c>
    </row>
    <row r="45" spans="1:15" x14ac:dyDescent="0.35">
      <c r="A45" s="16">
        <v>34</v>
      </c>
      <c r="B45" s="15" t="s">
        <v>50</v>
      </c>
      <c r="C45" s="14">
        <v>5.9</v>
      </c>
      <c r="D45" s="13" t="s">
        <v>28</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5.9</v>
      </c>
      <c r="H45">
        <f>LEN(TRIM(D45))</f>
        <v>6</v>
      </c>
      <c r="I45" t="str">
        <f>IF(H45&gt;=3,MID(TRIM(D45),1,3),"NO")</f>
        <v>+/-</v>
      </c>
      <c r="J45" t="str">
        <f>IF(TRIM(I45)="+/-",MID(TRIM(D45),4,H45-3),D45)</f>
        <v>0.2</v>
      </c>
      <c r="K45" s="1">
        <f>IF(TRIM(J45)="*****",0,IF(ISERROR(VALUE(J45)),"NA",VALUE(J45/$I$4)))</f>
        <v>0.12158054711246201</v>
      </c>
      <c r="L45" s="1">
        <f>IF(AND(ISNUMBER(G45),ISNUMBER($I$6)),$I$6-G45,"N/A")</f>
        <v>8.4</v>
      </c>
      <c r="M45" s="1">
        <f>IF(AND(ISNUMBER(K45),ISNUMBER($I$7)),SQRT(K45^2+($I$7)^2),"N/A")</f>
        <v>0.1359311840425404</v>
      </c>
      <c r="N45" s="1">
        <f>IF(AND(ISNUMBER(L45),ISNUMBER(M45),M45&lt;&gt;0),L45/M45,"NA")</f>
        <v>61.795974626184197</v>
      </c>
      <c r="O45" t="s">
        <v>63</v>
      </c>
    </row>
    <row r="46" spans="1:15" x14ac:dyDescent="0.35">
      <c r="A46" s="16">
        <v>36</v>
      </c>
      <c r="B46" s="15" t="s">
        <v>82</v>
      </c>
      <c r="C46" s="14">
        <v>5.7</v>
      </c>
      <c r="D46" s="13" t="s">
        <v>57</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5.7</v>
      </c>
      <c r="H46">
        <f>LEN(TRIM(D46))</f>
        <v>6</v>
      </c>
      <c r="I46" t="str">
        <f>IF(H46&gt;=3,MID(TRIM(D46),1,3),"NO")</f>
        <v>+/-</v>
      </c>
      <c r="J46" t="str">
        <f>IF(TRIM(I46)="+/-",MID(TRIM(D46),4,H46-3),D46)</f>
        <v>0.3</v>
      </c>
      <c r="K46" s="1">
        <f>IF(TRIM(J46)="*****",0,IF(ISERROR(VALUE(J46)),"NA",VALUE(J46/$I$4)))</f>
        <v>0.18237082066869301</v>
      </c>
      <c r="L46" s="1">
        <f>IF(AND(ISNUMBER(G46),ISNUMBER($I$6)),$I$6-G46,"N/A")</f>
        <v>8.6000000000000014</v>
      </c>
      <c r="M46" s="1">
        <f>IF(AND(ISNUMBER(K46),ISNUMBER($I$7)),SQRT(K46^2+($I$7)^2),"N/A")</f>
        <v>0.19223572402239389</v>
      </c>
      <c r="N46" s="1">
        <f>IF(AND(ISNUMBER(L46),ISNUMBER(M46),M46&lt;&gt;0),L46/M46,"NA")</f>
        <v>44.736742058402065</v>
      </c>
      <c r="O46" t="s">
        <v>61</v>
      </c>
    </row>
    <row r="47" spans="1:15" x14ac:dyDescent="0.35">
      <c r="A47" s="16">
        <v>37</v>
      </c>
      <c r="B47" s="15" t="s">
        <v>73</v>
      </c>
      <c r="C47" s="14">
        <v>5.3</v>
      </c>
      <c r="D47" s="13" t="s">
        <v>28</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5.3</v>
      </c>
      <c r="H47">
        <f>LEN(TRIM(D47))</f>
        <v>6</v>
      </c>
      <c r="I47" t="str">
        <f>IF(H47&gt;=3,MID(TRIM(D47),1,3),"NO")</f>
        <v>+/-</v>
      </c>
      <c r="J47" t="str">
        <f>IF(TRIM(I47)="+/-",MID(TRIM(D47),4,H47-3),D47)</f>
        <v>0.2</v>
      </c>
      <c r="K47" s="1">
        <f>IF(TRIM(J47)="*****",0,IF(ISERROR(VALUE(J47)),"NA",VALUE(J47/$I$4)))</f>
        <v>0.12158054711246201</v>
      </c>
      <c r="L47" s="1">
        <f>IF(AND(ISNUMBER(G47),ISNUMBER($I$6)),$I$6-G47,"N/A")</f>
        <v>9</v>
      </c>
      <c r="M47" s="1">
        <f>IF(AND(ISNUMBER(K47),ISNUMBER($I$7)),SQRT(K47^2+($I$7)^2),"N/A")</f>
        <v>0.1359311840425404</v>
      </c>
      <c r="N47" s="1">
        <f>IF(AND(ISNUMBER(L47),ISNUMBER(M47),M47&lt;&gt;0),L47/M47,"NA")</f>
        <v>66.209972813768772</v>
      </c>
      <c r="O47" t="s">
        <v>59</v>
      </c>
    </row>
    <row r="48" spans="1:15" x14ac:dyDescent="0.35">
      <c r="A48" s="16">
        <v>37</v>
      </c>
      <c r="B48" s="15" t="s">
        <v>61</v>
      </c>
      <c r="C48" s="14">
        <v>5.3</v>
      </c>
      <c r="D48" s="13" t="s">
        <v>31</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5.3</v>
      </c>
      <c r="H48">
        <f>LEN(TRIM(D48))</f>
        <v>6</v>
      </c>
      <c r="I48" t="str">
        <f>IF(H48&gt;=3,MID(TRIM(D48),1,3),"NO")</f>
        <v>+/-</v>
      </c>
      <c r="J48" t="str">
        <f>IF(TRIM(I48)="+/-",MID(TRIM(D48),4,H48-3),D48)</f>
        <v>0.1</v>
      </c>
      <c r="K48" s="1">
        <f>IF(TRIM(J48)="*****",0,IF(ISERROR(VALUE(J48)),"NA",VALUE(J48/$I$4)))</f>
        <v>6.0790273556231005E-2</v>
      </c>
      <c r="L48" s="1">
        <f>IF(AND(ISNUMBER(G48),ISNUMBER($I$6)),$I$6-G48,"N/A")</f>
        <v>9</v>
      </c>
      <c r="M48" s="1">
        <f>IF(AND(ISNUMBER(K48),ISNUMBER($I$7)),SQRT(K48^2+($I$7)^2),"N/A")</f>
        <v>8.5970429323592404E-2</v>
      </c>
      <c r="N48" s="1">
        <f>IF(AND(ISNUMBER(L48),ISNUMBER(M48),M48&lt;&gt;0),L48/M48,"NA")</f>
        <v>104.68715895466836</v>
      </c>
      <c r="O48" t="s">
        <v>56</v>
      </c>
    </row>
    <row r="49" spans="1:15" x14ac:dyDescent="0.35">
      <c r="A49" s="16">
        <v>39</v>
      </c>
      <c r="B49" s="15" t="s">
        <v>30</v>
      </c>
      <c r="C49" s="14">
        <v>5.2</v>
      </c>
      <c r="D49" s="13" t="s">
        <v>28</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5.2</v>
      </c>
      <c r="H49">
        <f>LEN(TRIM(D49))</f>
        <v>6</v>
      </c>
      <c r="I49" t="str">
        <f>IF(H49&gt;=3,MID(TRIM(D49),1,3),"NO")</f>
        <v>+/-</v>
      </c>
      <c r="J49" t="str">
        <f>IF(TRIM(I49)="+/-",MID(TRIM(D49),4,H49-3),D49)</f>
        <v>0.2</v>
      </c>
      <c r="K49" s="1">
        <f>IF(TRIM(J49)="*****",0,IF(ISERROR(VALUE(J49)),"NA",VALUE(J49/$I$4)))</f>
        <v>0.12158054711246201</v>
      </c>
      <c r="L49" s="1">
        <f>IF(AND(ISNUMBER(G49),ISNUMBER($I$6)),$I$6-G49,"N/A")</f>
        <v>9.1000000000000014</v>
      </c>
      <c r="M49" s="1">
        <f>IF(AND(ISNUMBER(K49),ISNUMBER($I$7)),SQRT(K49^2+($I$7)^2),"N/A")</f>
        <v>0.1359311840425404</v>
      </c>
      <c r="N49" s="1">
        <f>IF(AND(ISNUMBER(L49),ISNUMBER(M49),M49&lt;&gt;0),L49/M49,"NA")</f>
        <v>66.945639178366221</v>
      </c>
      <c r="O49" t="s">
        <v>54</v>
      </c>
    </row>
    <row r="50" spans="1:15" x14ac:dyDescent="0.35">
      <c r="A50" s="16">
        <v>40</v>
      </c>
      <c r="B50" s="15" t="s">
        <v>55</v>
      </c>
      <c r="C50" s="14">
        <v>4.9000000000000004</v>
      </c>
      <c r="D50" s="13" t="s">
        <v>57</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4.9000000000000004</v>
      </c>
      <c r="H50">
        <f>LEN(TRIM(D50))</f>
        <v>6</v>
      </c>
      <c r="I50" t="str">
        <f>IF(H50&gt;=3,MID(TRIM(D50),1,3),"NO")</f>
        <v>+/-</v>
      </c>
      <c r="J50" t="str">
        <f>IF(TRIM(I50)="+/-",MID(TRIM(D50),4,H50-3),D50)</f>
        <v>0.3</v>
      </c>
      <c r="K50" s="1">
        <f>IF(TRIM(J50)="*****",0,IF(ISERROR(VALUE(J50)),"NA",VALUE(J50/$I$4)))</f>
        <v>0.18237082066869301</v>
      </c>
      <c r="L50" s="1">
        <f>IF(AND(ISNUMBER(G50),ISNUMBER($I$6)),$I$6-G50,"N/A")</f>
        <v>9.4</v>
      </c>
      <c r="M50" s="1">
        <f>IF(AND(ISNUMBER(K50),ISNUMBER($I$7)),SQRT(K50^2+($I$7)^2),"N/A")</f>
        <v>0.19223572402239389</v>
      </c>
      <c r="N50" s="1">
        <f>IF(AND(ISNUMBER(L50),ISNUMBER(M50),M50&lt;&gt;0),L50/M50,"NA")</f>
        <v>48.898299459183647</v>
      </c>
      <c r="O50" t="s">
        <v>52</v>
      </c>
    </row>
    <row r="51" spans="1:15" x14ac:dyDescent="0.35">
      <c r="A51" s="16">
        <v>41</v>
      </c>
      <c r="B51" s="15" t="s">
        <v>72</v>
      </c>
      <c r="C51" s="14">
        <v>4.8</v>
      </c>
      <c r="D51" s="13" t="s">
        <v>28</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4.8</v>
      </c>
      <c r="H51">
        <f>LEN(TRIM(D51))</f>
        <v>6</v>
      </c>
      <c r="I51" t="str">
        <f>IF(H51&gt;=3,MID(TRIM(D51),1,3),"NO")</f>
        <v>+/-</v>
      </c>
      <c r="J51" t="str">
        <f>IF(TRIM(I51)="+/-",MID(TRIM(D51),4,H51-3),D51)</f>
        <v>0.2</v>
      </c>
      <c r="K51" s="1">
        <f>IF(TRIM(J51)="*****",0,IF(ISERROR(VALUE(J51)),"NA",VALUE(J51/$I$4)))</f>
        <v>0.12158054711246201</v>
      </c>
      <c r="L51" s="1">
        <f>IF(AND(ISNUMBER(G51),ISNUMBER($I$6)),$I$6-G51,"N/A")</f>
        <v>9.5</v>
      </c>
      <c r="M51" s="1">
        <f>IF(AND(ISNUMBER(K51),ISNUMBER($I$7)),SQRT(K51^2+($I$7)^2),"N/A")</f>
        <v>0.1359311840425404</v>
      </c>
      <c r="N51" s="1">
        <f>IF(AND(ISNUMBER(L51),ISNUMBER(M51),M51&lt;&gt;0),L51/M51,"NA")</f>
        <v>69.888304636755933</v>
      </c>
      <c r="O51" t="s">
        <v>50</v>
      </c>
    </row>
    <row r="52" spans="1:15" x14ac:dyDescent="0.35">
      <c r="A52" s="16">
        <v>42</v>
      </c>
      <c r="B52" s="15" t="s">
        <v>79</v>
      </c>
      <c r="C52" s="14">
        <v>4.5</v>
      </c>
      <c r="D52" s="13" t="s">
        <v>28</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4.5</v>
      </c>
      <c r="H52">
        <f>LEN(TRIM(D52))</f>
        <v>6</v>
      </c>
      <c r="I52" t="str">
        <f>IF(H52&gt;=3,MID(TRIM(D52),1,3),"NO")</f>
        <v>+/-</v>
      </c>
      <c r="J52" t="str">
        <f>IF(TRIM(I52)="+/-",MID(TRIM(D52),4,H52-3),D52)</f>
        <v>0.2</v>
      </c>
      <c r="K52" s="1">
        <f>IF(TRIM(J52)="*****",0,IF(ISERROR(VALUE(J52)),"NA",VALUE(J52/$I$4)))</f>
        <v>0.12158054711246201</v>
      </c>
      <c r="L52" s="1">
        <f>IF(AND(ISNUMBER(G52),ISNUMBER($I$6)),$I$6-G52,"N/A")</f>
        <v>9.8000000000000007</v>
      </c>
      <c r="M52" s="1">
        <f>IF(AND(ISNUMBER(K52),ISNUMBER($I$7)),SQRT(K52^2+($I$7)^2),"N/A")</f>
        <v>0.1359311840425404</v>
      </c>
      <c r="N52" s="1">
        <f>IF(AND(ISNUMBER(L52),ISNUMBER(M52),M52&lt;&gt;0),L52/M52,"NA")</f>
        <v>72.095303730548224</v>
      </c>
      <c r="O52" t="s">
        <v>48</v>
      </c>
    </row>
    <row r="53" spans="1:15" x14ac:dyDescent="0.35">
      <c r="A53" s="16">
        <v>42</v>
      </c>
      <c r="B53" s="15" t="s">
        <v>40</v>
      </c>
      <c r="C53" s="14">
        <v>4.5</v>
      </c>
      <c r="D53" s="13" t="s">
        <v>34</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4.5</v>
      </c>
      <c r="H53">
        <f>LEN(TRIM(D53))</f>
        <v>6</v>
      </c>
      <c r="I53" t="str">
        <f>IF(H53&gt;=3,MID(TRIM(D53),1,3),"NO")</f>
        <v>+/-</v>
      </c>
      <c r="J53" t="str">
        <f>IF(TRIM(I53)="+/-",MID(TRIM(D53),4,H53-3),D53)</f>
        <v>0.4</v>
      </c>
      <c r="K53" s="1">
        <f>IF(TRIM(J53)="*****",0,IF(ISERROR(VALUE(J53)),"NA",VALUE(J53/$I$4)))</f>
        <v>0.24316109422492402</v>
      </c>
      <c r="L53" s="1">
        <f>IF(AND(ISNUMBER(G53),ISNUMBER($I$6)),$I$6-G53,"N/A")</f>
        <v>9.8000000000000007</v>
      </c>
      <c r="M53" s="1">
        <f>IF(AND(ISNUMBER(K53),ISNUMBER($I$7)),SQRT(K53^2+($I$7)^2),"N/A")</f>
        <v>0.25064471888253259</v>
      </c>
      <c r="N53" s="1">
        <f>IF(AND(ISNUMBER(L53),ISNUMBER(M53),M53&lt;&gt;0),L53/M53,"NA")</f>
        <v>39.099168112107236</v>
      </c>
      <c r="O53" t="s">
        <v>46</v>
      </c>
    </row>
    <row r="54" spans="1:15" x14ac:dyDescent="0.35">
      <c r="A54" s="16">
        <v>44</v>
      </c>
      <c r="B54" s="15" t="s">
        <v>48</v>
      </c>
      <c r="C54" s="14">
        <v>4.3</v>
      </c>
      <c r="D54" s="13" t="s">
        <v>43</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4.3</v>
      </c>
      <c r="H54">
        <f>LEN(TRIM(D54))</f>
        <v>6</v>
      </c>
      <c r="I54" t="str">
        <f>IF(H54&gt;=3,MID(TRIM(D54),1,3),"NO")</f>
        <v>+/-</v>
      </c>
      <c r="J54" t="str">
        <f>IF(TRIM(I54)="+/-",MID(TRIM(D54),4,H54-3),D54)</f>
        <v>0.5</v>
      </c>
      <c r="K54" s="1">
        <f>IF(TRIM(J54)="*****",0,IF(ISERROR(VALUE(J54)),"NA",VALUE(J54/$I$4)))</f>
        <v>0.303951367781155</v>
      </c>
      <c r="L54" s="1">
        <f>IF(AND(ISNUMBER(G54),ISNUMBER($I$6)),$I$6-G54,"N/A")</f>
        <v>10</v>
      </c>
      <c r="M54" s="1">
        <f>IF(AND(ISNUMBER(K54),ISNUMBER($I$7)),SQRT(K54^2+($I$7)^2),"N/A")</f>
        <v>0.30997079109986531</v>
      </c>
      <c r="N54" s="1">
        <f>IF(AND(ISNUMBER(L54),ISNUMBER(M54),M54&lt;&gt;0),L54/M54,"NA")</f>
        <v>32.261104230231275</v>
      </c>
      <c r="O54" t="s">
        <v>39</v>
      </c>
    </row>
    <row r="55" spans="1:15" x14ac:dyDescent="0.35">
      <c r="A55" s="16">
        <v>45</v>
      </c>
      <c r="B55" s="15" t="s">
        <v>68</v>
      </c>
      <c r="C55" s="14">
        <v>4</v>
      </c>
      <c r="D55" s="13" t="s">
        <v>28</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4</v>
      </c>
      <c r="H55">
        <f>LEN(TRIM(D55))</f>
        <v>6</v>
      </c>
      <c r="I55" t="str">
        <f>IF(H55&gt;=3,MID(TRIM(D55),1,3),"NO")</f>
        <v>+/-</v>
      </c>
      <c r="J55" t="str">
        <f>IF(TRIM(I55)="+/-",MID(TRIM(D55),4,H55-3),D55)</f>
        <v>0.2</v>
      </c>
      <c r="K55" s="1">
        <f>IF(TRIM(J55)="*****",0,IF(ISERROR(VALUE(J55)),"NA",VALUE(J55/$I$4)))</f>
        <v>0.12158054711246201</v>
      </c>
      <c r="L55" s="1">
        <f>IF(AND(ISNUMBER(G55),ISNUMBER($I$6)),$I$6-G55,"N/A")</f>
        <v>10.3</v>
      </c>
      <c r="M55" s="1">
        <f>IF(AND(ISNUMBER(K55),ISNUMBER($I$7)),SQRT(K55^2+($I$7)^2),"N/A")</f>
        <v>0.1359311840425404</v>
      </c>
      <c r="N55" s="1">
        <f>IF(AND(ISNUMBER(L55),ISNUMBER(M55),M55&lt;&gt;0),L55/M55,"NA")</f>
        <v>75.773635553535385</v>
      </c>
      <c r="O55" t="s">
        <v>42</v>
      </c>
    </row>
    <row r="56" spans="1:15" x14ac:dyDescent="0.35">
      <c r="A56" s="16">
        <v>45</v>
      </c>
      <c r="B56" s="15" t="s">
        <v>63</v>
      </c>
      <c r="C56" s="14">
        <v>4</v>
      </c>
      <c r="D56" s="13" t="s">
        <v>43</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4</v>
      </c>
      <c r="H56">
        <f>LEN(TRIM(D56))</f>
        <v>6</v>
      </c>
      <c r="I56" t="str">
        <f>IF(H56&gt;=3,MID(TRIM(D56),1,3),"NO")</f>
        <v>+/-</v>
      </c>
      <c r="J56" t="str">
        <f>IF(TRIM(I56)="+/-",MID(TRIM(D56),4,H56-3),D56)</f>
        <v>0.5</v>
      </c>
      <c r="K56" s="1">
        <f>IF(TRIM(J56)="*****",0,IF(ISERROR(VALUE(J56)),"NA",VALUE(J56/$I$4)))</f>
        <v>0.303951367781155</v>
      </c>
      <c r="L56" s="1">
        <f>IF(AND(ISNUMBER(G56),ISNUMBER($I$6)),$I$6-G56,"N/A")</f>
        <v>10.3</v>
      </c>
      <c r="M56" s="1">
        <f>IF(AND(ISNUMBER(K56),ISNUMBER($I$7)),SQRT(K56^2+($I$7)^2),"N/A")</f>
        <v>0.30997079109986531</v>
      </c>
      <c r="N56" s="1">
        <f>IF(AND(ISNUMBER(L56),ISNUMBER(M56),M56&lt;&gt;0),L56/M56,"NA")</f>
        <v>33.228937357138214</v>
      </c>
      <c r="O56" t="s">
        <v>40</v>
      </c>
    </row>
    <row r="57" spans="1:15" x14ac:dyDescent="0.35">
      <c r="A57" s="16">
        <v>47</v>
      </c>
      <c r="B57" s="15" t="s">
        <v>77</v>
      </c>
      <c r="C57" s="14">
        <v>3.8</v>
      </c>
      <c r="D57" s="13" t="s">
        <v>57</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3.8</v>
      </c>
      <c r="H57">
        <f>LEN(TRIM(D57))</f>
        <v>6</v>
      </c>
      <c r="I57" t="str">
        <f>IF(H57&gt;=3,MID(TRIM(D57),1,3),"NO")</f>
        <v>+/-</v>
      </c>
      <c r="J57" t="str">
        <f>IF(TRIM(I57)="+/-",MID(TRIM(D57),4,H57-3),D57)</f>
        <v>0.3</v>
      </c>
      <c r="K57" s="1">
        <f>IF(TRIM(J57)="*****",0,IF(ISERROR(VALUE(J57)),"NA",VALUE(J57/$I$4)))</f>
        <v>0.18237082066869301</v>
      </c>
      <c r="L57" s="1">
        <f>IF(AND(ISNUMBER(G57),ISNUMBER($I$6)),$I$6-G57,"N/A")</f>
        <v>10.5</v>
      </c>
      <c r="M57" s="1">
        <f>IF(AND(ISNUMBER(K57),ISNUMBER($I$7)),SQRT(K57^2+($I$7)^2),"N/A")</f>
        <v>0.19223572402239389</v>
      </c>
      <c r="N57" s="1">
        <f>IF(AND(ISNUMBER(L57),ISNUMBER(M57),M57&lt;&gt;0),L57/M57,"NA")</f>
        <v>54.620440885258333</v>
      </c>
      <c r="O57" t="s">
        <v>38</v>
      </c>
    </row>
    <row r="58" spans="1:15" x14ac:dyDescent="0.35">
      <c r="A58" s="16">
        <v>48</v>
      </c>
      <c r="B58" s="15" t="s">
        <v>27</v>
      </c>
      <c r="C58" s="14">
        <v>3.6</v>
      </c>
      <c r="D58" s="13" t="s">
        <v>43</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3.6</v>
      </c>
      <c r="H58">
        <f>LEN(TRIM(D58))</f>
        <v>6</v>
      </c>
      <c r="I58" t="str">
        <f>IF(H58&gt;=3,MID(TRIM(D58),1,3),"NO")</f>
        <v>+/-</v>
      </c>
      <c r="J58" t="str">
        <f>IF(TRIM(I58)="+/-",MID(TRIM(D58),4,H58-3),D58)</f>
        <v>0.5</v>
      </c>
      <c r="K58" s="1">
        <f>IF(TRIM(J58)="*****",0,IF(ISERROR(VALUE(J58)),"NA",VALUE(J58/$I$4)))</f>
        <v>0.303951367781155</v>
      </c>
      <c r="L58" s="1">
        <f>IF(AND(ISNUMBER(G58),ISNUMBER($I$6)),$I$6-G58,"N/A")</f>
        <v>10.700000000000001</v>
      </c>
      <c r="M58" s="1">
        <f>IF(AND(ISNUMBER(K58),ISNUMBER($I$7)),SQRT(K58^2+($I$7)^2),"N/A")</f>
        <v>0.30997079109986531</v>
      </c>
      <c r="N58" s="1">
        <f>IF(AND(ISNUMBER(L58),ISNUMBER(M58),M58&lt;&gt;0),L58/M58,"NA")</f>
        <v>34.519381526347466</v>
      </c>
      <c r="O58" t="s">
        <v>36</v>
      </c>
    </row>
    <row r="59" spans="1:15" x14ac:dyDescent="0.35">
      <c r="A59" s="16">
        <v>49</v>
      </c>
      <c r="B59" s="15" t="s">
        <v>53</v>
      </c>
      <c r="C59" s="14">
        <v>2.6</v>
      </c>
      <c r="D59" s="13" t="s">
        <v>28</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2.6</v>
      </c>
      <c r="H59">
        <f>LEN(TRIM(D59))</f>
        <v>6</v>
      </c>
      <c r="I59" t="str">
        <f>IF(H59&gt;=3,MID(TRIM(D59),1,3),"NO")</f>
        <v>+/-</v>
      </c>
      <c r="J59" t="str">
        <f>IF(TRIM(I59)="+/-",MID(TRIM(D59),4,H59-3),D59)</f>
        <v>0.2</v>
      </c>
      <c r="K59" s="1">
        <f>IF(TRIM(J59)="*****",0,IF(ISERROR(VALUE(J59)),"NA",VALUE(J59/$I$4)))</f>
        <v>0.12158054711246201</v>
      </c>
      <c r="L59" s="1">
        <f>IF(AND(ISNUMBER(G59),ISNUMBER($I$6)),$I$6-G59,"N/A")</f>
        <v>11.700000000000001</v>
      </c>
      <c r="M59" s="1">
        <f>IF(AND(ISNUMBER(K59),ISNUMBER($I$7)),SQRT(K59^2+($I$7)^2),"N/A")</f>
        <v>0.1359311840425404</v>
      </c>
      <c r="N59" s="1">
        <f>IF(AND(ISNUMBER(L59),ISNUMBER(M59),M59&lt;&gt;0),L59/M59,"NA")</f>
        <v>86.072964657899419</v>
      </c>
      <c r="O59" t="s">
        <v>33</v>
      </c>
    </row>
    <row r="60" spans="1:15" x14ac:dyDescent="0.35">
      <c r="A60" s="16">
        <v>50</v>
      </c>
      <c r="B60" s="15" t="s">
        <v>70</v>
      </c>
      <c r="C60" s="14">
        <v>2.2000000000000002</v>
      </c>
      <c r="D60" s="13" t="s">
        <v>28</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2.2000000000000002</v>
      </c>
      <c r="H60">
        <f>LEN(TRIM(D60))</f>
        <v>6</v>
      </c>
      <c r="I60" t="str">
        <f>IF(H60&gt;=3,MID(TRIM(D60),1,3),"NO")</f>
        <v>+/-</v>
      </c>
      <c r="J60" t="str">
        <f>IF(TRIM(I60)="+/-",MID(TRIM(D60),4,H60-3),D60)</f>
        <v>0.2</v>
      </c>
      <c r="K60" s="1">
        <f>IF(TRIM(J60)="*****",0,IF(ISERROR(VALUE(J60)),"NA",VALUE(J60/$I$4)))</f>
        <v>0.12158054711246201</v>
      </c>
      <c r="L60" s="1">
        <f>IF(AND(ISNUMBER(G60),ISNUMBER($I$6)),$I$6-G60,"N/A")</f>
        <v>12.100000000000001</v>
      </c>
      <c r="M60" s="1">
        <f>IF(AND(ISNUMBER(K60),ISNUMBER($I$7)),SQRT(K60^2+($I$7)^2),"N/A")</f>
        <v>0.1359311840425404</v>
      </c>
      <c r="N60" s="1">
        <f>IF(AND(ISNUMBER(L60),ISNUMBER(M60),M60&lt;&gt;0),L60/M60,"NA")</f>
        <v>89.015630116289145</v>
      </c>
      <c r="O60" t="s">
        <v>30</v>
      </c>
    </row>
    <row r="61" spans="1:15" x14ac:dyDescent="0.35">
      <c r="A61" s="16">
        <v>51</v>
      </c>
      <c r="B61" s="15" t="s">
        <v>33</v>
      </c>
      <c r="C61" s="14">
        <v>1.8</v>
      </c>
      <c r="D61" s="13" t="s">
        <v>31</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1.8</v>
      </c>
      <c r="H61">
        <f>LEN(TRIM(D61))</f>
        <v>6</v>
      </c>
      <c r="I61" t="str">
        <f>IF(H61&gt;=3,MID(TRIM(D61),1,3),"NO")</f>
        <v>+/-</v>
      </c>
      <c r="J61" t="str">
        <f>IF(TRIM(I61)="+/-",MID(TRIM(D61),4,H61-3),D61)</f>
        <v>0.1</v>
      </c>
      <c r="K61" s="1">
        <f>IF(TRIM(J61)="*****",0,IF(ISERROR(VALUE(J61)),"NA",VALUE(J61/$I$4)))</f>
        <v>6.0790273556231005E-2</v>
      </c>
      <c r="L61" s="1">
        <f>IF(AND(ISNUMBER(G61),ISNUMBER($I$6)),$I$6-G61,"N/A")</f>
        <v>12.5</v>
      </c>
      <c r="M61" s="1">
        <f>IF(AND(ISNUMBER(K61),ISNUMBER($I$7)),SQRT(K61^2+($I$7)^2),"N/A")</f>
        <v>8.5970429323592404E-2</v>
      </c>
      <c r="N61" s="1">
        <f>IF(AND(ISNUMBER(L61),ISNUMBER(M61),M61&lt;&gt;0),L61/M61,"NA")</f>
        <v>145.39883188148383</v>
      </c>
      <c r="O61" t="s">
        <v>27</v>
      </c>
    </row>
    <row r="62" spans="1:15" ht="15" thickBot="1" x14ac:dyDescent="0.4">
      <c r="A62" s="11"/>
      <c r="B62" s="10" t="s">
        <v>25</v>
      </c>
      <c r="C62" s="9">
        <v>2.6</v>
      </c>
      <c r="D62" s="8" t="s">
        <v>28</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2.6</v>
      </c>
      <c r="H62">
        <f>LEN(TRIM(D62))</f>
        <v>6</v>
      </c>
      <c r="I62" t="str">
        <f>IF(H62&gt;=3,MID(TRIM(D62),1,3),"NO")</f>
        <v>+/-</v>
      </c>
      <c r="J62" t="str">
        <f>IF(TRIM(I62)="+/-",MID(TRIM(D62),4,H62-3),D62)</f>
        <v>0.2</v>
      </c>
      <c r="K62" s="1">
        <f>IF(TRIM(J62)="*****",0,IF(ISERROR(VALUE(J62)),"NA",VALUE(J62/$I$4)))</f>
        <v>0.12158054711246201</v>
      </c>
      <c r="L62" s="1">
        <f>IF(AND(ISNUMBER(G62),ISNUMBER($I$6)),$I$6-G62,"N/A")</f>
        <v>11.700000000000001</v>
      </c>
      <c r="M62" s="1">
        <f>IF(AND(ISNUMBER(K62),ISNUMBER($I$7)),SQRT(K62^2+($I$7)^2),"N/A")</f>
        <v>0.1359311840425404</v>
      </c>
      <c r="N62" s="1">
        <f>IF(AND(ISNUMBER(L62),ISNUMBER(M62),M62&lt;&gt;0),L62/M62,"NA")</f>
        <v>86.072964657899419</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399" priority="1" operator="equal">
      <formula>"OTHER ERROR"</formula>
    </cfRule>
    <cfRule type="cellIs" dxfId="398" priority="2" operator="equal">
      <formula>"Statistical Test not applicable"</formula>
    </cfRule>
    <cfRule type="cellIs" dxfId="397" priority="3" operator="equal">
      <formula>"Geography Selected"</formula>
    </cfRule>
  </conditionalFormatting>
  <conditionalFormatting sqref="E10:J62">
    <cfRule type="cellIs" dxfId="396" priority="4" operator="equal">
      <formula>"Not Significantly Different"</formula>
    </cfRule>
  </conditionalFormatting>
  <conditionalFormatting sqref="F10:J62">
    <cfRule type="cellIs" dxfId="39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305829A-2AFE-4F3E-BC1A-0BA617FE99E6}">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CBB61A6F-E4A8-439D-B58C-FBD8235007DA}"/>
    <hyperlink ref="A68" r:id="rId2" xr:uid="{14356D10-7BA1-4C4E-A74C-CC46F9F725E4}"/>
    <hyperlink ref="A66" r:id="rId3" xr:uid="{898E4B4D-CECD-4281-A56B-11D5747BE2CD}"/>
    <hyperlink ref="A67" r:id="rId4" xr:uid="{4E4B3A31-A2B7-470F-B08C-9DCF90B6CA12}"/>
  </hyperlinks>
  <pageMargins left="0.7" right="0.7" top="0.75" bottom="0.75" header="0.3" footer="0.3"/>
  <pageSetup orientation="portrait"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DDBFF-C440-453F-8543-49D37E8A17E3}">
  <sheetPr codeName="Sheet13"/>
  <dimension ref="A1:Z83"/>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150</v>
      </c>
    </row>
    <row r="2" spans="1:16" x14ac:dyDescent="0.35">
      <c r="A2" s="30" t="s">
        <v>108</v>
      </c>
      <c r="B2" t="s">
        <v>149</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10.1</v>
      </c>
      <c r="C6" t="s">
        <v>102</v>
      </c>
      <c r="H6" s="18" t="s">
        <v>101</v>
      </c>
      <c r="I6">
        <f>VLOOKUP($B$4,$B$9:$K$62,6,FALSE)</f>
        <v>10.1</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10.1</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10.1</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40</v>
      </c>
      <c r="C11" s="14">
        <v>29.6</v>
      </c>
      <c r="D11" s="17" t="s">
        <v>148</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29.6</v>
      </c>
      <c r="H11">
        <f>LEN(TRIM(D11))</f>
        <v>6</v>
      </c>
      <c r="I11" t="str">
        <f>IF(H11&gt;=3,MID(TRIM(D11),1,3),"NO")</f>
        <v>+/-</v>
      </c>
      <c r="J11" t="str">
        <f>IF(TRIM(I11)="+/-",MID(TRIM(D11),4,H11-3),D11)</f>
        <v>5.9</v>
      </c>
      <c r="K11" s="1">
        <f>IF(TRIM(J11)="*****",0,IF(ISERROR(VALUE(J11)),"NA",VALUE(J11/$I$4)))</f>
        <v>3.5866261398176293</v>
      </c>
      <c r="L11" s="1">
        <f>IF(AND(ISNUMBER(G11),ISNUMBER($I$6)),$I$6-G11,"N/A")</f>
        <v>-19.5</v>
      </c>
      <c r="M11" s="1">
        <f>IF(AND(ISNUMBER(K11),ISNUMBER($I$7)),SQRT(K11^2+($I$7)^2),"N/A")</f>
        <v>3.587141274633904</v>
      </c>
      <c r="N11" s="1">
        <f>IF(AND(ISNUMBER(L11),ISNUMBER(M11),M11&lt;&gt;0),L11/M11,"NA")</f>
        <v>-5.4360836407231075</v>
      </c>
      <c r="O11" t="s">
        <v>68</v>
      </c>
    </row>
    <row r="12" spans="1:16" x14ac:dyDescent="0.35">
      <c r="A12" s="16">
        <v>2</v>
      </c>
      <c r="B12" s="15" t="s">
        <v>70</v>
      </c>
      <c r="C12" s="14">
        <v>29.2</v>
      </c>
      <c r="D12" s="13" t="s">
        <v>147</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29.2</v>
      </c>
      <c r="H12">
        <f>LEN(TRIM(D12))</f>
        <v>6</v>
      </c>
      <c r="I12" t="str">
        <f>IF(H12&gt;=3,MID(TRIM(D12),1,3),"NO")</f>
        <v>+/-</v>
      </c>
      <c r="J12" t="str">
        <f>IF(TRIM(I12)="+/-",MID(TRIM(D12),4,H12-3),D12)</f>
        <v>4.4</v>
      </c>
      <c r="K12" s="1">
        <f>IF(TRIM(J12)="*****",0,IF(ISERROR(VALUE(J12)),"NA",VALUE(J12/$I$4)))</f>
        <v>2.6747720364741645</v>
      </c>
      <c r="L12" s="1">
        <f>IF(AND(ISNUMBER(G12),ISNUMBER($I$6)),$I$6-G12,"N/A")</f>
        <v>-19.100000000000001</v>
      </c>
      <c r="M12" s="1">
        <f>IF(AND(ISNUMBER(K12),ISNUMBER($I$7)),SQRT(K12^2+($I$7)^2),"N/A")</f>
        <v>2.6754627458559743</v>
      </c>
      <c r="N12" s="1">
        <f>IF(AND(ISNUMBER(L12),ISNUMBER(M12),M12&lt;&gt;0),L12/M12,"NA")</f>
        <v>-7.1389519549782561</v>
      </c>
      <c r="O12" t="s">
        <v>62</v>
      </c>
    </row>
    <row r="13" spans="1:16" x14ac:dyDescent="0.35">
      <c r="A13" s="16">
        <v>3</v>
      </c>
      <c r="B13" s="15" t="s">
        <v>33</v>
      </c>
      <c r="C13" s="14">
        <v>28.5</v>
      </c>
      <c r="D13" s="13" t="s">
        <v>146</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28.5</v>
      </c>
      <c r="H13">
        <f>LEN(TRIM(D13))</f>
        <v>6</v>
      </c>
      <c r="I13" t="str">
        <f>IF(H13&gt;=3,MID(TRIM(D13),1,3),"NO")</f>
        <v>+/-</v>
      </c>
      <c r="J13" t="str">
        <f>IF(TRIM(I13)="+/-",MID(TRIM(D13),4,H13-3),D13)</f>
        <v>5.0</v>
      </c>
      <c r="K13" s="1">
        <f>IF(TRIM(J13)="*****",0,IF(ISERROR(VALUE(J13)),"NA",VALUE(J13/$I$4)))</f>
        <v>3.0395136778115499</v>
      </c>
      <c r="L13" s="1">
        <f>IF(AND(ISNUMBER(G13),ISNUMBER($I$6)),$I$6-G13,"N/A")</f>
        <v>-18.399999999999999</v>
      </c>
      <c r="M13" s="1">
        <f>IF(AND(ISNUMBER(K13),ISNUMBER($I$7)),SQRT(K13^2+($I$7)^2),"N/A")</f>
        <v>3.0401215197689937</v>
      </c>
      <c r="N13" s="1">
        <f>IF(AND(ISNUMBER(L13),ISNUMBER(M13),M13&lt;&gt;0),L13/M13,"NA")</f>
        <v>-6.05238964309497</v>
      </c>
      <c r="O13" t="s">
        <v>58</v>
      </c>
    </row>
    <row r="14" spans="1:16" x14ac:dyDescent="0.35">
      <c r="A14" s="16">
        <v>4</v>
      </c>
      <c r="B14" s="15" t="s">
        <v>67</v>
      </c>
      <c r="C14" s="14">
        <v>24.1</v>
      </c>
      <c r="D14" s="13" t="s">
        <v>137</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24.1</v>
      </c>
      <c r="H14">
        <f>LEN(TRIM(D14))</f>
        <v>6</v>
      </c>
      <c r="I14" t="str">
        <f>IF(H14&gt;=3,MID(TRIM(D14),1,3),"NO")</f>
        <v>+/-</v>
      </c>
      <c r="J14" t="str">
        <f>IF(TRIM(I14)="+/-",MID(TRIM(D14),4,H14-3),D14)</f>
        <v>2.7</v>
      </c>
      <c r="K14" s="1">
        <f>IF(TRIM(J14)="*****",0,IF(ISERROR(VALUE(J14)),"NA",VALUE(J14/$I$4)))</f>
        <v>1.6413373860182372</v>
      </c>
      <c r="L14" s="1">
        <f>IF(AND(ISNUMBER(G14),ISNUMBER($I$6)),$I$6-G14,"N/A")</f>
        <v>-14.000000000000002</v>
      </c>
      <c r="M14" s="1">
        <f>IF(AND(ISNUMBER(K14),ISNUMBER($I$7)),SQRT(K14^2+($I$7)^2),"N/A")</f>
        <v>1.6424627460311607</v>
      </c>
      <c r="N14" s="1">
        <f>IF(AND(ISNUMBER(L14),ISNUMBER(M14),M14&lt;&gt;0),L14/M14,"NA")</f>
        <v>-8.5237854154254258</v>
      </c>
      <c r="O14" t="s">
        <v>73</v>
      </c>
    </row>
    <row r="15" spans="1:16" x14ac:dyDescent="0.35">
      <c r="A15" s="16">
        <v>5</v>
      </c>
      <c r="B15" s="15" t="s">
        <v>77</v>
      </c>
      <c r="C15" s="14">
        <v>20</v>
      </c>
      <c r="D15" s="13" t="s">
        <v>145</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20</v>
      </c>
      <c r="H15">
        <f>LEN(TRIM(D15))</f>
        <v>6</v>
      </c>
      <c r="I15" t="str">
        <f>IF(H15&gt;=3,MID(TRIM(D15),1,3),"NO")</f>
        <v>+/-</v>
      </c>
      <c r="J15" t="str">
        <f>IF(TRIM(I15)="+/-",MID(TRIM(D15),4,H15-3),D15)</f>
        <v>3.3</v>
      </c>
      <c r="K15" s="1">
        <f>IF(TRIM(J15)="*****",0,IF(ISERROR(VALUE(J15)),"NA",VALUE(J15/$I$4)))</f>
        <v>2.0060790273556228</v>
      </c>
      <c r="L15" s="1">
        <f>IF(AND(ISNUMBER(G15),ISNUMBER($I$6)),$I$6-G15,"N/A")</f>
        <v>-9.9</v>
      </c>
      <c r="M15" s="1">
        <f>IF(AND(ISNUMBER(K15),ISNUMBER($I$7)),SQRT(K15^2+($I$7)^2),"N/A")</f>
        <v>2.0069998807561307</v>
      </c>
      <c r="N15" s="1">
        <f>IF(AND(ISNUMBER(L15),ISNUMBER(M15),M15&lt;&gt;0),L15/M15,"NA")</f>
        <v>-4.9327357190824586</v>
      </c>
      <c r="O15" t="s">
        <v>32</v>
      </c>
    </row>
    <row r="16" spans="1:16" x14ac:dyDescent="0.35">
      <c r="A16" s="16">
        <v>6</v>
      </c>
      <c r="B16" s="15" t="s">
        <v>65</v>
      </c>
      <c r="C16" s="14">
        <v>19.399999999999999</v>
      </c>
      <c r="D16" s="13" t="s">
        <v>83</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19.399999999999999</v>
      </c>
      <c r="H16">
        <f>LEN(TRIM(D16))</f>
        <v>6</v>
      </c>
      <c r="I16" t="str">
        <f>IF(H16&gt;=3,MID(TRIM(D16),1,3),"NO")</f>
        <v>+/-</v>
      </c>
      <c r="J16" t="str">
        <f>IF(TRIM(I16)="+/-",MID(TRIM(D16),4,H16-3),D16)</f>
        <v>0.7</v>
      </c>
      <c r="K16" s="1">
        <f>IF(TRIM(J16)="*****",0,IF(ISERROR(VALUE(J16)),"NA",VALUE(J16/$I$4)))</f>
        <v>0.42553191489361697</v>
      </c>
      <c r="L16" s="1">
        <f>IF(AND(ISNUMBER(G16),ISNUMBER($I$6)),$I$6-G16,"N/A")</f>
        <v>-9.2999999999999989</v>
      </c>
      <c r="M16" s="1">
        <f>IF(AND(ISNUMBER(K16),ISNUMBER($I$7)),SQRT(K16^2+($I$7)^2),"N/A")</f>
        <v>0.42985214661796195</v>
      </c>
      <c r="N16" s="1">
        <f>IF(AND(ISNUMBER(L16),ISNUMBER(M16),M16&lt;&gt;0),L16/M16,"NA")</f>
        <v>-21.635346183964796</v>
      </c>
      <c r="O16" t="s">
        <v>75</v>
      </c>
    </row>
    <row r="17" spans="1:15" x14ac:dyDescent="0.35">
      <c r="A17" s="16">
        <v>7</v>
      </c>
      <c r="B17" s="15" t="s">
        <v>66</v>
      </c>
      <c r="C17" s="14">
        <v>19</v>
      </c>
      <c r="D17" s="13" t="s">
        <v>111</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19</v>
      </c>
      <c r="H17">
        <f>LEN(TRIM(D17))</f>
        <v>6</v>
      </c>
      <c r="I17" t="str">
        <f>IF(H17&gt;=3,MID(TRIM(D17),1,3),"NO")</f>
        <v>+/-</v>
      </c>
      <c r="J17" t="str">
        <f>IF(TRIM(I17)="+/-",MID(TRIM(D17),4,H17-3),D17)</f>
        <v>1.0</v>
      </c>
      <c r="K17" s="1">
        <f>IF(TRIM(J17)="*****",0,IF(ISERROR(VALUE(J17)),"NA",VALUE(J17/$I$4)))</f>
        <v>0.60790273556231</v>
      </c>
      <c r="L17" s="1">
        <f>IF(AND(ISNUMBER(G17),ISNUMBER($I$6)),$I$6-G17,"N/A")</f>
        <v>-8.9</v>
      </c>
      <c r="M17" s="1">
        <f>IF(AND(ISNUMBER(K17),ISNUMBER($I$7)),SQRT(K17^2+($I$7)^2),"N/A")</f>
        <v>0.61093468821403585</v>
      </c>
      <c r="N17" s="1">
        <f>IF(AND(ISNUMBER(L17),ISNUMBER(M17),M17&lt;&gt;0),L17/M17,"NA")</f>
        <v>-14.567841983269348</v>
      </c>
      <c r="O17" t="s">
        <v>66</v>
      </c>
    </row>
    <row r="18" spans="1:15" x14ac:dyDescent="0.35">
      <c r="A18" s="16">
        <v>8</v>
      </c>
      <c r="B18" s="15" t="s">
        <v>35</v>
      </c>
      <c r="C18" s="14">
        <v>17.100000000000001</v>
      </c>
      <c r="D18" s="13" t="s">
        <v>144</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17.100000000000001</v>
      </c>
      <c r="H18">
        <f>LEN(TRIM(D18))</f>
        <v>6</v>
      </c>
      <c r="I18" t="str">
        <f>IF(H18&gt;=3,MID(TRIM(D18),1,3),"NO")</f>
        <v>+/-</v>
      </c>
      <c r="J18" t="str">
        <f>IF(TRIM(I18)="+/-",MID(TRIM(D18),4,H18-3),D18)</f>
        <v>2.2</v>
      </c>
      <c r="K18" s="1">
        <f>IF(TRIM(J18)="*****",0,IF(ISERROR(VALUE(J18)),"NA",VALUE(J18/$I$4)))</f>
        <v>1.3373860182370823</v>
      </c>
      <c r="L18" s="1">
        <f>IF(AND(ISNUMBER(G18),ISNUMBER($I$6)),$I$6-G18,"N/A")</f>
        <v>-7.0000000000000018</v>
      </c>
      <c r="M18" s="1">
        <f>IF(AND(ISNUMBER(K18),ISNUMBER($I$7)),SQRT(K18^2+($I$7)^2),"N/A")</f>
        <v>1.3387669024647564</v>
      </c>
      <c r="N18" s="1">
        <f>IF(AND(ISNUMBER(L18),ISNUMBER(M18),M18&lt;&gt;0),L18/M18,"NA")</f>
        <v>-5.2286921547825465</v>
      </c>
      <c r="O18" t="s">
        <v>60</v>
      </c>
    </row>
    <row r="19" spans="1:15" x14ac:dyDescent="0.35">
      <c r="A19" s="16">
        <v>8</v>
      </c>
      <c r="B19" s="15" t="s">
        <v>52</v>
      </c>
      <c r="C19" s="14">
        <v>17.100000000000001</v>
      </c>
      <c r="D19" s="13" t="s">
        <v>144</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17.100000000000001</v>
      </c>
      <c r="H19">
        <f>LEN(TRIM(D19))</f>
        <v>6</v>
      </c>
      <c r="I19" t="str">
        <f>IF(H19&gt;=3,MID(TRIM(D19),1,3),"NO")</f>
        <v>+/-</v>
      </c>
      <c r="J19" t="str">
        <f>IF(TRIM(I19)="+/-",MID(TRIM(D19),4,H19-3),D19)</f>
        <v>2.2</v>
      </c>
      <c r="K19" s="1">
        <f>IF(TRIM(J19)="*****",0,IF(ISERROR(VALUE(J19)),"NA",VALUE(J19/$I$4)))</f>
        <v>1.3373860182370823</v>
      </c>
      <c r="L19" s="1">
        <f>IF(AND(ISNUMBER(G19),ISNUMBER($I$6)),$I$6-G19,"N/A")</f>
        <v>-7.0000000000000018</v>
      </c>
      <c r="M19" s="1">
        <f>IF(AND(ISNUMBER(K19),ISNUMBER($I$7)),SQRT(K19^2+($I$7)^2),"N/A")</f>
        <v>1.3387669024647564</v>
      </c>
      <c r="N19" s="1">
        <f>IF(AND(ISNUMBER(L19),ISNUMBER(M19),M19&lt;&gt;0),L19/M19,"NA")</f>
        <v>-5.2286921547825465</v>
      </c>
      <c r="O19" t="s">
        <v>35</v>
      </c>
    </row>
    <row r="20" spans="1:15" x14ac:dyDescent="0.35">
      <c r="A20" s="16">
        <v>8</v>
      </c>
      <c r="B20" s="15" t="s">
        <v>50</v>
      </c>
      <c r="C20" s="14">
        <v>17.100000000000001</v>
      </c>
      <c r="D20" s="17" t="s">
        <v>139</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17.100000000000001</v>
      </c>
      <c r="H20">
        <f>LEN(TRIM(D20))</f>
        <v>6</v>
      </c>
      <c r="I20" t="str">
        <f>IF(H20&gt;=3,MID(TRIM(D20),1,3),"NO")</f>
        <v>+/-</v>
      </c>
      <c r="J20" t="str">
        <f>IF(TRIM(I20)="+/-",MID(TRIM(D20),4,H20-3),D20)</f>
        <v>1.5</v>
      </c>
      <c r="K20" s="1">
        <f>IF(TRIM(J20)="*****",0,IF(ISERROR(VALUE(J20)),"NA",VALUE(J20/$I$4)))</f>
        <v>0.91185410334346506</v>
      </c>
      <c r="L20" s="1">
        <f>IF(AND(ISNUMBER(G20),ISNUMBER($I$6)),$I$6-G20,"N/A")</f>
        <v>-7.0000000000000018</v>
      </c>
      <c r="M20" s="1">
        <f>IF(AND(ISNUMBER(K20),ISNUMBER($I$7)),SQRT(K20^2+($I$7)^2),"N/A")</f>
        <v>0.91387819929318592</v>
      </c>
      <c r="N20" s="1">
        <f>IF(AND(ISNUMBER(L20),ISNUMBER(M20),M20&lt;&gt;0),L20/M20,"NA")</f>
        <v>-7.6596640618125695</v>
      </c>
      <c r="O20" t="s">
        <v>51</v>
      </c>
    </row>
    <row r="21" spans="1:15" x14ac:dyDescent="0.35">
      <c r="A21" s="16">
        <v>11</v>
      </c>
      <c r="B21" s="15" t="s">
        <v>71</v>
      </c>
      <c r="C21" s="14">
        <v>16.899999999999999</v>
      </c>
      <c r="D21" s="13" t="s">
        <v>26</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16.899999999999999</v>
      </c>
      <c r="H21">
        <f>LEN(TRIM(D21))</f>
        <v>6</v>
      </c>
      <c r="I21" t="str">
        <f>IF(H21&gt;=3,MID(TRIM(D21),1,3),"NO")</f>
        <v>+/-</v>
      </c>
      <c r="J21" t="str">
        <f>IF(TRIM(I21)="+/-",MID(TRIM(D21),4,H21-3),D21)</f>
        <v>0.6</v>
      </c>
      <c r="K21" s="1">
        <f>IF(TRIM(J21)="*****",0,IF(ISERROR(VALUE(J21)),"NA",VALUE(J21/$I$4)))</f>
        <v>0.36474164133738601</v>
      </c>
      <c r="L21" s="1">
        <f>IF(AND(ISNUMBER(G21),ISNUMBER($I$6)),$I$6-G21,"N/A")</f>
        <v>-6.7999999999999989</v>
      </c>
      <c r="M21" s="1">
        <f>IF(AND(ISNUMBER(K21),ISNUMBER($I$7)),SQRT(K21^2+($I$7)^2),"N/A")</f>
        <v>0.36977279819442066</v>
      </c>
      <c r="N21" s="1">
        <f>IF(AND(ISNUMBER(L21),ISNUMBER(M21),M21&lt;&gt;0),L21/M21,"NA")</f>
        <v>-18.389670719977264</v>
      </c>
      <c r="O21" t="s">
        <v>45</v>
      </c>
    </row>
    <row r="22" spans="1:15" x14ac:dyDescent="0.35">
      <c r="A22" s="16">
        <v>11</v>
      </c>
      <c r="B22" s="15" t="s">
        <v>72</v>
      </c>
      <c r="C22" s="14">
        <v>16.899999999999999</v>
      </c>
      <c r="D22" s="13" t="s">
        <v>138</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16.899999999999999</v>
      </c>
      <c r="H22">
        <f>LEN(TRIM(D22))</f>
        <v>6</v>
      </c>
      <c r="I22" t="str">
        <f>IF(H22&gt;=3,MID(TRIM(D22),1,3),"NO")</f>
        <v>+/-</v>
      </c>
      <c r="J22" t="str">
        <f>IF(TRIM(I22)="+/-",MID(TRIM(D22),4,H22-3),D22)</f>
        <v>1.8</v>
      </c>
      <c r="K22" s="1">
        <f>IF(TRIM(J22)="*****",0,IF(ISERROR(VALUE(J22)),"NA",VALUE(J22/$I$4)))</f>
        <v>1.094224924012158</v>
      </c>
      <c r="L22" s="1">
        <f>IF(AND(ISNUMBER(G22),ISNUMBER($I$6)),$I$6-G22,"N/A")</f>
        <v>-6.7999999999999989</v>
      </c>
      <c r="M22" s="1">
        <f>IF(AND(ISNUMBER(K22),ISNUMBER($I$7)),SQRT(K22^2+($I$7)^2),"N/A")</f>
        <v>1.0959122417823675</v>
      </c>
      <c r="N22" s="1">
        <f>IF(AND(ISNUMBER(L22),ISNUMBER(M22),M22&lt;&gt;0),L22/M22,"NA")</f>
        <v>-6.2048763949754129</v>
      </c>
      <c r="O22" t="s">
        <v>29</v>
      </c>
    </row>
    <row r="23" spans="1:15" x14ac:dyDescent="0.35">
      <c r="A23" s="16">
        <v>11</v>
      </c>
      <c r="B23" s="15" t="s">
        <v>54</v>
      </c>
      <c r="C23" s="14">
        <v>16.899999999999999</v>
      </c>
      <c r="D23" s="13" t="s">
        <v>111</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16.899999999999999</v>
      </c>
      <c r="H23">
        <f>LEN(TRIM(D23))</f>
        <v>6</v>
      </c>
      <c r="I23" t="str">
        <f>IF(H23&gt;=3,MID(TRIM(D23),1,3),"NO")</f>
        <v>+/-</v>
      </c>
      <c r="J23" t="str">
        <f>IF(TRIM(I23)="+/-",MID(TRIM(D23),4,H23-3),D23)</f>
        <v>1.0</v>
      </c>
      <c r="K23" s="1">
        <f>IF(TRIM(J23)="*****",0,IF(ISERROR(VALUE(J23)),"NA",VALUE(J23/$I$4)))</f>
        <v>0.60790273556231</v>
      </c>
      <c r="L23" s="1">
        <f>IF(AND(ISNUMBER(G23),ISNUMBER($I$6)),$I$6-G23,"N/A")</f>
        <v>-6.7999999999999989</v>
      </c>
      <c r="M23" s="1">
        <f>IF(AND(ISNUMBER(K23),ISNUMBER($I$7)),SQRT(K23^2+($I$7)^2),"N/A")</f>
        <v>0.61093468821403585</v>
      </c>
      <c r="N23" s="1">
        <f>IF(AND(ISNUMBER(L23),ISNUMBER(M23),M23&lt;&gt;0),L23/M23,"NA")</f>
        <v>-11.130486009688937</v>
      </c>
      <c r="O23" t="s">
        <v>82</v>
      </c>
    </row>
    <row r="24" spans="1:15" x14ac:dyDescent="0.35">
      <c r="A24" s="16">
        <v>14</v>
      </c>
      <c r="B24" s="15" t="s">
        <v>76</v>
      </c>
      <c r="C24" s="14">
        <v>16.8</v>
      </c>
      <c r="D24" s="13" t="s">
        <v>111</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16.8</v>
      </c>
      <c r="H24">
        <f>LEN(TRIM(D24))</f>
        <v>6</v>
      </c>
      <c r="I24" t="str">
        <f>IF(H24&gt;=3,MID(TRIM(D24),1,3),"NO")</f>
        <v>+/-</v>
      </c>
      <c r="J24" t="str">
        <f>IF(TRIM(I24)="+/-",MID(TRIM(D24),4,H24-3),D24)</f>
        <v>1.0</v>
      </c>
      <c r="K24" s="1">
        <f>IF(TRIM(J24)="*****",0,IF(ISERROR(VALUE(J24)),"NA",VALUE(J24/$I$4)))</f>
        <v>0.60790273556231</v>
      </c>
      <c r="L24" s="1">
        <f>IF(AND(ISNUMBER(G24),ISNUMBER($I$6)),$I$6-G24,"N/A")</f>
        <v>-6.7000000000000011</v>
      </c>
      <c r="M24" s="1">
        <f>IF(AND(ISNUMBER(K24),ISNUMBER($I$7)),SQRT(K24^2+($I$7)^2),"N/A")</f>
        <v>0.61093468821403585</v>
      </c>
      <c r="N24" s="1">
        <f>IF(AND(ISNUMBER(L24),ISNUMBER(M24),M24&lt;&gt;0),L24/M24,"NA")</f>
        <v>-10.966802391899398</v>
      </c>
      <c r="O24" t="s">
        <v>65</v>
      </c>
    </row>
    <row r="25" spans="1:15" x14ac:dyDescent="0.35">
      <c r="A25" s="16">
        <v>15</v>
      </c>
      <c r="B25" s="15" t="s">
        <v>61</v>
      </c>
      <c r="C25" s="14">
        <v>16</v>
      </c>
      <c r="D25" s="13" t="s">
        <v>141</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16</v>
      </c>
      <c r="H25">
        <f>LEN(TRIM(D25))</f>
        <v>6</v>
      </c>
      <c r="I25" t="str">
        <f>IF(H25&gt;=3,MID(TRIM(D25),1,3),"NO")</f>
        <v>+/-</v>
      </c>
      <c r="J25" t="str">
        <f>IF(TRIM(I25)="+/-",MID(TRIM(D25),4,H25-3),D25)</f>
        <v>1.1</v>
      </c>
      <c r="K25" s="1">
        <f>IF(TRIM(J25)="*****",0,IF(ISERROR(VALUE(J25)),"NA",VALUE(J25/$I$4)))</f>
        <v>0.66869300911854113</v>
      </c>
      <c r="L25" s="1">
        <f>IF(AND(ISNUMBER(G25),ISNUMBER($I$6)),$I$6-G25,"N/A")</f>
        <v>-5.9</v>
      </c>
      <c r="M25" s="1">
        <f>IF(AND(ISNUMBER(K25),ISNUMBER($I$7)),SQRT(K25^2+($I$7)^2),"N/A")</f>
        <v>0.67145051776214359</v>
      </c>
      <c r="N25" s="1">
        <f>IF(AND(ISNUMBER(L25),ISNUMBER(M25),M25&lt;&gt;0),L25/M25,"NA")</f>
        <v>-8.7869468321566355</v>
      </c>
      <c r="O25" t="s">
        <v>81</v>
      </c>
    </row>
    <row r="26" spans="1:15" x14ac:dyDescent="0.35">
      <c r="A26" s="16">
        <v>16</v>
      </c>
      <c r="B26" s="15" t="s">
        <v>49</v>
      </c>
      <c r="C26" s="14">
        <v>14.9</v>
      </c>
      <c r="D26" s="13" t="s">
        <v>57</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14.9</v>
      </c>
      <c r="H26">
        <f>LEN(TRIM(D26))</f>
        <v>6</v>
      </c>
      <c r="I26" t="str">
        <f>IF(H26&gt;=3,MID(TRIM(D26),1,3),"NO")</f>
        <v>+/-</v>
      </c>
      <c r="J26" t="str">
        <f>IF(TRIM(I26)="+/-",MID(TRIM(D26),4,H26-3),D26)</f>
        <v>0.3</v>
      </c>
      <c r="K26" s="1">
        <f>IF(TRIM(J26)="*****",0,IF(ISERROR(VALUE(J26)),"NA",VALUE(J26/$I$4)))</f>
        <v>0.18237082066869301</v>
      </c>
      <c r="L26" s="1">
        <f>IF(AND(ISNUMBER(G26),ISNUMBER($I$6)),$I$6-G26,"N/A")</f>
        <v>-4.8000000000000007</v>
      </c>
      <c r="M26" s="1">
        <f>IF(AND(ISNUMBER(K26),ISNUMBER($I$7)),SQRT(K26^2+($I$7)^2),"N/A")</f>
        <v>0.19223572402239389</v>
      </c>
      <c r="N26" s="1">
        <f>IF(AND(ISNUMBER(L26),ISNUMBER(M26),M26&lt;&gt;0),L26/M26,"NA")</f>
        <v>-24.969344404689526</v>
      </c>
      <c r="O26" t="s">
        <v>80</v>
      </c>
    </row>
    <row r="27" spans="1:15" x14ac:dyDescent="0.35">
      <c r="A27" s="16">
        <v>17</v>
      </c>
      <c r="B27" s="15" t="s">
        <v>82</v>
      </c>
      <c r="C27" s="14">
        <v>14.5</v>
      </c>
      <c r="D27" s="13" t="s">
        <v>138</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14.5</v>
      </c>
      <c r="H27">
        <f>LEN(TRIM(D27))</f>
        <v>6</v>
      </c>
      <c r="I27" t="str">
        <f>IF(H27&gt;=3,MID(TRIM(D27),1,3),"NO")</f>
        <v>+/-</v>
      </c>
      <c r="J27" t="str">
        <f>IF(TRIM(I27)="+/-",MID(TRIM(D27),4,H27-3),D27)</f>
        <v>1.8</v>
      </c>
      <c r="K27" s="1">
        <f>IF(TRIM(J27)="*****",0,IF(ISERROR(VALUE(J27)),"NA",VALUE(J27/$I$4)))</f>
        <v>1.094224924012158</v>
      </c>
      <c r="L27" s="1">
        <f>IF(AND(ISNUMBER(G27),ISNUMBER($I$6)),$I$6-G27,"N/A")</f>
        <v>-4.4000000000000004</v>
      </c>
      <c r="M27" s="1">
        <f>IF(AND(ISNUMBER(K27),ISNUMBER($I$7)),SQRT(K27^2+($I$7)^2),"N/A")</f>
        <v>1.0959122417823675</v>
      </c>
      <c r="N27" s="1">
        <f>IF(AND(ISNUMBER(L27),ISNUMBER(M27),M27&lt;&gt;0),L27/M27,"NA")</f>
        <v>-4.0149200202782094</v>
      </c>
      <c r="O27" t="s">
        <v>78</v>
      </c>
    </row>
    <row r="28" spans="1:15" x14ac:dyDescent="0.35">
      <c r="A28" s="16">
        <v>18</v>
      </c>
      <c r="B28" s="15" t="s">
        <v>56</v>
      </c>
      <c r="C28" s="14">
        <v>14</v>
      </c>
      <c r="D28" s="13" t="s">
        <v>141</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14</v>
      </c>
      <c r="H28">
        <f>LEN(TRIM(D28))</f>
        <v>6</v>
      </c>
      <c r="I28" t="str">
        <f>IF(H28&gt;=3,MID(TRIM(D28),1,3),"NO")</f>
        <v>+/-</v>
      </c>
      <c r="J28" t="str">
        <f>IF(TRIM(I28)="+/-",MID(TRIM(D28),4,H28-3),D28)</f>
        <v>1.1</v>
      </c>
      <c r="K28" s="1">
        <f>IF(TRIM(J28)="*****",0,IF(ISERROR(VALUE(J28)),"NA",VALUE(J28/$I$4)))</f>
        <v>0.66869300911854113</v>
      </c>
      <c r="L28" s="1">
        <f>IF(AND(ISNUMBER(G28),ISNUMBER($I$6)),$I$6-G28,"N/A")</f>
        <v>-3.9000000000000004</v>
      </c>
      <c r="M28" s="1">
        <f>IF(AND(ISNUMBER(K28),ISNUMBER($I$7)),SQRT(K28^2+($I$7)^2),"N/A")</f>
        <v>0.67145051776214359</v>
      </c>
      <c r="N28" s="1">
        <f>IF(AND(ISNUMBER(L28),ISNUMBER(M28),M28&lt;&gt;0),L28/M28,"NA")</f>
        <v>-5.8083207873577765</v>
      </c>
      <c r="O28" t="s">
        <v>79</v>
      </c>
    </row>
    <row r="29" spans="1:15" x14ac:dyDescent="0.35">
      <c r="A29" s="16">
        <v>18</v>
      </c>
      <c r="B29" s="15" t="s">
        <v>27</v>
      </c>
      <c r="C29" s="14">
        <v>14</v>
      </c>
      <c r="D29" s="13" t="s">
        <v>143</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14</v>
      </c>
      <c r="H29">
        <f>LEN(TRIM(D29))</f>
        <v>6</v>
      </c>
      <c r="I29" t="str">
        <f>IF(H29&gt;=3,MID(TRIM(D29),1,3),"NO")</f>
        <v>+/-</v>
      </c>
      <c r="J29" t="str">
        <f>IF(TRIM(I29)="+/-",MID(TRIM(D29),4,H29-3),D29)</f>
        <v>4.9</v>
      </c>
      <c r="K29" s="1">
        <f>IF(TRIM(J29)="*****",0,IF(ISERROR(VALUE(J29)),"NA",VALUE(J29/$I$4)))</f>
        <v>2.9787234042553195</v>
      </c>
      <c r="L29" s="1">
        <f>IF(AND(ISNUMBER(G29),ISNUMBER($I$6)),$I$6-G29,"N/A")</f>
        <v>-3.9000000000000004</v>
      </c>
      <c r="M29" s="1">
        <f>IF(AND(ISNUMBER(K29),ISNUMBER($I$7)),SQRT(K29^2+($I$7)^2),"N/A")</f>
        <v>2.9793436485940052</v>
      </c>
      <c r="N29" s="1">
        <f>IF(AND(ISNUMBER(L29),ISNUMBER(M29),M29&lt;&gt;0),L29/M29,"NA")</f>
        <v>-1.3090131451739264</v>
      </c>
      <c r="O29" t="s">
        <v>55</v>
      </c>
    </row>
    <row r="30" spans="1:15" x14ac:dyDescent="0.35">
      <c r="A30" s="16">
        <v>20</v>
      </c>
      <c r="B30" s="15" t="s">
        <v>62</v>
      </c>
      <c r="C30" s="14">
        <v>13.9</v>
      </c>
      <c r="D30" s="13" t="s">
        <v>142</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13.9</v>
      </c>
      <c r="H30">
        <f>LEN(TRIM(D30))</f>
        <v>6</v>
      </c>
      <c r="I30" t="str">
        <f>IF(H30&gt;=3,MID(TRIM(D30),1,3),"NO")</f>
        <v>+/-</v>
      </c>
      <c r="J30" t="str">
        <f>IF(TRIM(I30)="+/-",MID(TRIM(D30),4,H30-3),D30)</f>
        <v>2.6</v>
      </c>
      <c r="K30" s="1">
        <f>IF(TRIM(J30)="*****",0,IF(ISERROR(VALUE(J30)),"NA",VALUE(J30/$I$4)))</f>
        <v>1.5805471124620061</v>
      </c>
      <c r="L30" s="1">
        <f>IF(AND(ISNUMBER(G30),ISNUMBER($I$6)),$I$6-G30,"N/A")</f>
        <v>-3.8000000000000007</v>
      </c>
      <c r="M30" s="1">
        <f>IF(AND(ISNUMBER(K30),ISNUMBER($I$7)),SQRT(K30^2+($I$7)^2),"N/A")</f>
        <v>1.5817157241650683</v>
      </c>
      <c r="N30" s="1">
        <f>IF(AND(ISNUMBER(L30),ISNUMBER(M30),M30&lt;&gt;0),L30/M30,"NA")</f>
        <v>-2.4024544625462871</v>
      </c>
      <c r="O30" t="s">
        <v>77</v>
      </c>
    </row>
    <row r="31" spans="1:15" x14ac:dyDescent="0.35">
      <c r="A31" s="16">
        <v>20</v>
      </c>
      <c r="B31" s="15" t="s">
        <v>30</v>
      </c>
      <c r="C31" s="14">
        <v>13.9</v>
      </c>
      <c r="D31" s="13" t="s">
        <v>141</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13.9</v>
      </c>
      <c r="H31">
        <f>LEN(TRIM(D31))</f>
        <v>6</v>
      </c>
      <c r="I31" t="str">
        <f>IF(H31&gt;=3,MID(TRIM(D31),1,3),"NO")</f>
        <v>+/-</v>
      </c>
      <c r="J31" t="str">
        <f>IF(TRIM(I31)="+/-",MID(TRIM(D31),4,H31-3),D31)</f>
        <v>1.1</v>
      </c>
      <c r="K31" s="1">
        <f>IF(TRIM(J31)="*****",0,IF(ISERROR(VALUE(J31)),"NA",VALUE(J31/$I$4)))</f>
        <v>0.66869300911854113</v>
      </c>
      <c r="L31" s="1">
        <f>IF(AND(ISNUMBER(G31),ISNUMBER($I$6)),$I$6-G31,"N/A")</f>
        <v>-3.8000000000000007</v>
      </c>
      <c r="M31" s="1">
        <f>IF(AND(ISNUMBER(K31),ISNUMBER($I$7)),SQRT(K31^2+($I$7)^2),"N/A")</f>
        <v>0.67145051776214359</v>
      </c>
      <c r="N31" s="1">
        <f>IF(AND(ISNUMBER(L31),ISNUMBER(M31),M31&lt;&gt;0),L31/M31,"NA")</f>
        <v>-5.6593894851178339</v>
      </c>
      <c r="O31" t="s">
        <v>41</v>
      </c>
    </row>
    <row r="32" spans="1:15" x14ac:dyDescent="0.35">
      <c r="A32" s="16">
        <v>22</v>
      </c>
      <c r="B32" s="15" t="s">
        <v>36</v>
      </c>
      <c r="C32" s="14">
        <v>13.6</v>
      </c>
      <c r="D32" s="13" t="s">
        <v>121</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13.6</v>
      </c>
      <c r="H32">
        <f>LEN(TRIM(D32))</f>
        <v>6</v>
      </c>
      <c r="I32" t="str">
        <f>IF(H32&gt;=3,MID(TRIM(D32),1,3),"NO")</f>
        <v>+/-</v>
      </c>
      <c r="J32" t="str">
        <f>IF(TRIM(I32)="+/-",MID(TRIM(D32),4,H32-3),D32)</f>
        <v>0.8</v>
      </c>
      <c r="K32" s="1">
        <f>IF(TRIM(J32)="*****",0,IF(ISERROR(VALUE(J32)),"NA",VALUE(J32/$I$4)))</f>
        <v>0.48632218844984804</v>
      </c>
      <c r="L32" s="1">
        <f>IF(AND(ISNUMBER(G32),ISNUMBER($I$6)),$I$6-G32,"N/A")</f>
        <v>-3.5</v>
      </c>
      <c r="M32" s="1">
        <f>IF(AND(ISNUMBER(K32),ISNUMBER($I$7)),SQRT(K32^2+($I$7)^2),"N/A")</f>
        <v>0.49010685399991183</v>
      </c>
      <c r="N32" s="1">
        <f>IF(AND(ISNUMBER(L32),ISNUMBER(M32),M32&lt;&gt;0),L32/M32,"NA")</f>
        <v>-7.1412998439736768</v>
      </c>
      <c r="O32" t="s">
        <v>71</v>
      </c>
    </row>
    <row r="33" spans="1:15" x14ac:dyDescent="0.35">
      <c r="A33" s="16">
        <v>23</v>
      </c>
      <c r="B33" s="15" t="s">
        <v>47</v>
      </c>
      <c r="C33" s="14">
        <v>13.1</v>
      </c>
      <c r="D33" s="13" t="s">
        <v>34</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13.1</v>
      </c>
      <c r="H33">
        <f>LEN(TRIM(D33))</f>
        <v>6</v>
      </c>
      <c r="I33" t="str">
        <f>IF(H33&gt;=3,MID(TRIM(D33),1,3),"NO")</f>
        <v>+/-</v>
      </c>
      <c r="J33" t="str">
        <f>IF(TRIM(I33)="+/-",MID(TRIM(D33),4,H33-3),D33)</f>
        <v>0.4</v>
      </c>
      <c r="K33" s="1">
        <f>IF(TRIM(J33)="*****",0,IF(ISERROR(VALUE(J33)),"NA",VALUE(J33/$I$4)))</f>
        <v>0.24316109422492402</v>
      </c>
      <c r="L33" s="1">
        <f>IF(AND(ISNUMBER(G33),ISNUMBER($I$6)),$I$6-G33,"N/A")</f>
        <v>-3</v>
      </c>
      <c r="M33" s="1">
        <f>IF(AND(ISNUMBER(K33),ISNUMBER($I$7)),SQRT(K33^2+($I$7)^2),"N/A")</f>
        <v>0.25064471888253259</v>
      </c>
      <c r="N33" s="1">
        <f>IF(AND(ISNUMBER(L33),ISNUMBER(M33),M33&lt;&gt;0),L33/M33,"NA")</f>
        <v>-11.969133095543031</v>
      </c>
      <c r="O33" t="s">
        <v>76</v>
      </c>
    </row>
    <row r="34" spans="1:15" x14ac:dyDescent="0.35">
      <c r="A34" s="16">
        <v>24</v>
      </c>
      <c r="B34" s="15" t="s">
        <v>75</v>
      </c>
      <c r="C34" s="14">
        <v>13</v>
      </c>
      <c r="D34" s="13" t="s">
        <v>111</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13</v>
      </c>
      <c r="H34">
        <f>LEN(TRIM(D34))</f>
        <v>6</v>
      </c>
      <c r="I34" t="str">
        <f>IF(H34&gt;=3,MID(TRIM(D34),1,3),"NO")</f>
        <v>+/-</v>
      </c>
      <c r="J34" t="str">
        <f>IF(TRIM(I34)="+/-",MID(TRIM(D34),4,H34-3),D34)</f>
        <v>1.0</v>
      </c>
      <c r="K34" s="1">
        <f>IF(TRIM(J34)="*****",0,IF(ISERROR(VALUE(J34)),"NA",VALUE(J34/$I$4)))</f>
        <v>0.60790273556231</v>
      </c>
      <c r="L34" s="1">
        <f>IF(AND(ISNUMBER(G34),ISNUMBER($I$6)),$I$6-G34,"N/A")</f>
        <v>-2.9000000000000004</v>
      </c>
      <c r="M34" s="1">
        <f>IF(AND(ISNUMBER(K34),ISNUMBER($I$7)),SQRT(K34^2+($I$7)^2),"N/A")</f>
        <v>0.61093468821403585</v>
      </c>
      <c r="N34" s="1">
        <f>IF(AND(ISNUMBER(L34),ISNUMBER(M34),M34&lt;&gt;0),L34/M34,"NA")</f>
        <v>-4.7468249158967541</v>
      </c>
      <c r="O34" t="s">
        <v>74</v>
      </c>
    </row>
    <row r="35" spans="1:15" x14ac:dyDescent="0.35">
      <c r="A35" s="16">
        <v>25</v>
      </c>
      <c r="B35" s="15" t="s">
        <v>79</v>
      </c>
      <c r="C35" s="14">
        <v>11.1</v>
      </c>
      <c r="D35" s="13" t="s">
        <v>134</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11.1</v>
      </c>
      <c r="H35">
        <f>LEN(TRIM(D35))</f>
        <v>6</v>
      </c>
      <c r="I35" t="str">
        <f>IF(H35&gt;=3,MID(TRIM(D35),1,3),"NO")</f>
        <v>+/-</v>
      </c>
      <c r="J35" t="str">
        <f>IF(TRIM(I35)="+/-",MID(TRIM(D35),4,H35-3),D35)</f>
        <v>1.4</v>
      </c>
      <c r="K35" s="1">
        <f>IF(TRIM(J35)="*****",0,IF(ISERROR(VALUE(J35)),"NA",VALUE(J35/$I$4)))</f>
        <v>0.85106382978723394</v>
      </c>
      <c r="L35" s="1">
        <f>IF(AND(ISNUMBER(G35),ISNUMBER($I$6)),$I$6-G35,"N/A")</f>
        <v>-1</v>
      </c>
      <c r="M35" s="1">
        <f>IF(AND(ISNUMBER(K35),ISNUMBER($I$7)),SQRT(K35^2+($I$7)^2),"N/A")</f>
        <v>0.85323214879137987</v>
      </c>
      <c r="N35" s="1">
        <f>IF(AND(ISNUMBER(L35),ISNUMBER(M35),M35&lt;&gt;0),L35/M35,"NA")</f>
        <v>-1.1720139723011136</v>
      </c>
      <c r="O35" t="s">
        <v>53</v>
      </c>
    </row>
    <row r="36" spans="1:15" x14ac:dyDescent="0.35">
      <c r="A36" s="16">
        <v>26</v>
      </c>
      <c r="B36" s="15" t="s">
        <v>60</v>
      </c>
      <c r="C36" s="14">
        <v>10.9</v>
      </c>
      <c r="D36" s="13" t="s">
        <v>140</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10.9</v>
      </c>
      <c r="H36">
        <f>LEN(TRIM(D36))</f>
        <v>6</v>
      </c>
      <c r="I36" t="str">
        <f>IF(H36&gt;=3,MID(TRIM(D36),1,3),"NO")</f>
        <v>+/-</v>
      </c>
      <c r="J36" t="str">
        <f>IF(TRIM(I36)="+/-",MID(TRIM(D36),4,H36-3),D36)</f>
        <v>1.6</v>
      </c>
      <c r="K36" s="1">
        <f>IF(TRIM(J36)="*****",0,IF(ISERROR(VALUE(J36)),"NA",VALUE(J36/$I$4)))</f>
        <v>0.97264437689969607</v>
      </c>
      <c r="L36" s="1">
        <f>IF(AND(ISNUMBER(G36),ISNUMBER($I$6)),$I$6-G36,"N/A")</f>
        <v>-0.80000000000000071</v>
      </c>
      <c r="M36" s="1">
        <f>IF(AND(ISNUMBER(K36),ISNUMBER($I$7)),SQRT(K36^2+($I$7)^2),"N/A")</f>
        <v>0.97454222139096647</v>
      </c>
      <c r="N36" s="1">
        <f>IF(AND(ISNUMBER(L36),ISNUMBER(M36),M36&lt;&gt;0),L36/M36,"NA")</f>
        <v>-0.82089824580217652</v>
      </c>
      <c r="O36" t="s">
        <v>72</v>
      </c>
    </row>
    <row r="37" spans="1:15" x14ac:dyDescent="0.35">
      <c r="A37" s="16">
        <v>27</v>
      </c>
      <c r="B37" s="15" t="s">
        <v>68</v>
      </c>
      <c r="C37" s="14">
        <v>10.8</v>
      </c>
      <c r="D37" s="13" t="s">
        <v>139</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10.8</v>
      </c>
      <c r="H37">
        <f>LEN(TRIM(D37))</f>
        <v>6</v>
      </c>
      <c r="I37" t="str">
        <f>IF(H37&gt;=3,MID(TRIM(D37),1,3),"NO")</f>
        <v>+/-</v>
      </c>
      <c r="J37" t="str">
        <f>IF(TRIM(I37)="+/-",MID(TRIM(D37),4,H37-3),D37)</f>
        <v>1.5</v>
      </c>
      <c r="K37" s="1">
        <f>IF(TRIM(J37)="*****",0,IF(ISERROR(VALUE(J37)),"NA",VALUE(J37/$I$4)))</f>
        <v>0.91185410334346506</v>
      </c>
      <c r="L37" s="1">
        <f>IF(AND(ISNUMBER(G37),ISNUMBER($I$6)),$I$6-G37,"N/A")</f>
        <v>-0.70000000000000107</v>
      </c>
      <c r="M37" s="1">
        <f>IF(AND(ISNUMBER(K37),ISNUMBER($I$7)),SQRT(K37^2+($I$7)^2),"N/A")</f>
        <v>0.91387819929318592</v>
      </c>
      <c r="N37" s="1">
        <f>IF(AND(ISNUMBER(L37),ISNUMBER(M37),M37&lt;&gt;0),L37/M37,"NA")</f>
        <v>-0.765966406181258</v>
      </c>
      <c r="O37" t="s">
        <v>70</v>
      </c>
    </row>
    <row r="38" spans="1:15" x14ac:dyDescent="0.35">
      <c r="A38" s="16">
        <v>28</v>
      </c>
      <c r="B38" s="15" t="s">
        <v>64</v>
      </c>
      <c r="C38" s="14">
        <v>10.4</v>
      </c>
      <c r="D38" s="13" t="s">
        <v>83</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10.4</v>
      </c>
      <c r="H38">
        <f>LEN(TRIM(D38))</f>
        <v>6</v>
      </c>
      <c r="I38" t="str">
        <f>IF(H38&gt;=3,MID(TRIM(D38),1,3),"NO")</f>
        <v>+/-</v>
      </c>
      <c r="J38" t="str">
        <f>IF(TRIM(I38)="+/-",MID(TRIM(D38),4,H38-3),D38)</f>
        <v>0.7</v>
      </c>
      <c r="K38" s="1">
        <f>IF(TRIM(J38)="*****",0,IF(ISERROR(VALUE(J38)),"NA",VALUE(J38/$I$4)))</f>
        <v>0.42553191489361697</v>
      </c>
      <c r="L38" s="1">
        <f>IF(AND(ISNUMBER(G38),ISNUMBER($I$6)),$I$6-G38,"N/A")</f>
        <v>-0.30000000000000071</v>
      </c>
      <c r="M38" s="1">
        <f>IF(AND(ISNUMBER(K38),ISNUMBER($I$7)),SQRT(K38^2+($I$7)^2),"N/A")</f>
        <v>0.42985214661796195</v>
      </c>
      <c r="N38" s="1">
        <f>IF(AND(ISNUMBER(L38),ISNUMBER(M38),M38&lt;&gt;0),L38/M38,"NA")</f>
        <v>-0.69791439303112413</v>
      </c>
      <c r="O38" t="s">
        <v>69</v>
      </c>
    </row>
    <row r="39" spans="1:15" x14ac:dyDescent="0.35">
      <c r="A39" s="16">
        <v>29</v>
      </c>
      <c r="B39" s="15" t="s">
        <v>53</v>
      </c>
      <c r="C39" s="14">
        <v>10.199999999999999</v>
      </c>
      <c r="D39" s="13" t="s">
        <v>138</v>
      </c>
      <c r="E39" s="12" t="str">
        <f>IF($B$4=B39,"Geography Selected",
IF(AND(ISNUMBER(N39),ISNUMBER($I$4)),
IF(ABS(N39)&lt;=$I$4,"Not Significantly Different",
IF(ABS(N39)&gt;$I$4,"Significantly Different","Error - Both Z-score and Confidence Level are Numbers but Comparison Failed")),
IF(N39="NA","Statistical Test not applicable","N/A")
))</f>
        <v>Not Significantly Different</v>
      </c>
      <c r="G39">
        <f>IF(ISNUMBER(C39),C39,"NAN")</f>
        <v>10.199999999999999</v>
      </c>
      <c r="H39">
        <f>LEN(TRIM(D39))</f>
        <v>6</v>
      </c>
      <c r="I39" t="str">
        <f>IF(H39&gt;=3,MID(TRIM(D39),1,3),"NO")</f>
        <v>+/-</v>
      </c>
      <c r="J39" t="str">
        <f>IF(TRIM(I39)="+/-",MID(TRIM(D39),4,H39-3),D39)</f>
        <v>1.8</v>
      </c>
      <c r="K39" s="1">
        <f>IF(TRIM(J39)="*****",0,IF(ISERROR(VALUE(J39)),"NA",VALUE(J39/$I$4)))</f>
        <v>1.094224924012158</v>
      </c>
      <c r="L39" s="1">
        <f>IF(AND(ISNUMBER(G39),ISNUMBER($I$6)),$I$6-G39,"N/A")</f>
        <v>-9.9999999999999645E-2</v>
      </c>
      <c r="M39" s="1">
        <f>IF(AND(ISNUMBER(K39),ISNUMBER($I$7)),SQRT(K39^2+($I$7)^2),"N/A")</f>
        <v>1.0959122417823675</v>
      </c>
      <c r="N39" s="1">
        <f>IF(AND(ISNUMBER(L39),ISNUMBER(M39),M39&lt;&gt;0),L39/M39,"NA")</f>
        <v>-9.1248182279049878E-2</v>
      </c>
      <c r="O39" t="s">
        <v>44</v>
      </c>
    </row>
    <row r="40" spans="1:15" x14ac:dyDescent="0.35">
      <c r="A40" s="16">
        <v>30</v>
      </c>
      <c r="B40" s="15" t="s">
        <v>48</v>
      </c>
      <c r="C40" s="14">
        <v>9.4</v>
      </c>
      <c r="D40" s="13" t="s">
        <v>137</v>
      </c>
      <c r="E40" s="12" t="str">
        <f>IF($B$4=B40,"Geography Selected",
IF(AND(ISNUMBER(N40),ISNUMBER($I$4)),
IF(ABS(N40)&lt;=$I$4,"Not Significantly Different",
IF(ABS(N40)&gt;$I$4,"Significantly Different","Error - Both Z-score and Confidence Level are Numbers but Comparison Failed")),
IF(N40="NA","Statistical Test not applicable","N/A")
))</f>
        <v>Not Significantly Different</v>
      </c>
      <c r="G40">
        <f>IF(ISNUMBER(C40),C40,"NAN")</f>
        <v>9.4</v>
      </c>
      <c r="H40">
        <f>LEN(TRIM(D40))</f>
        <v>6</v>
      </c>
      <c r="I40" t="str">
        <f>IF(H40&gt;=3,MID(TRIM(D40),1,3),"NO")</f>
        <v>+/-</v>
      </c>
      <c r="J40" t="str">
        <f>IF(TRIM(I40)="+/-",MID(TRIM(D40),4,H40-3),D40)</f>
        <v>2.7</v>
      </c>
      <c r="K40" s="1">
        <f>IF(TRIM(J40)="*****",0,IF(ISERROR(VALUE(J40)),"NA",VALUE(J40/$I$4)))</f>
        <v>1.6413373860182372</v>
      </c>
      <c r="L40" s="1">
        <f>IF(AND(ISNUMBER(G40),ISNUMBER($I$6)),$I$6-G40,"N/A")</f>
        <v>0.69999999999999929</v>
      </c>
      <c r="M40" s="1">
        <f>IF(AND(ISNUMBER(K40),ISNUMBER($I$7)),SQRT(K40^2+($I$7)^2),"N/A")</f>
        <v>1.6424627460311607</v>
      </c>
      <c r="N40" s="1">
        <f>IF(AND(ISNUMBER(L40),ISNUMBER(M40),M40&lt;&gt;0),L40/M40,"NA")</f>
        <v>0.42618927077127078</v>
      </c>
      <c r="O40" t="s">
        <v>67</v>
      </c>
    </row>
    <row r="41" spans="1:15" x14ac:dyDescent="0.35">
      <c r="A41" s="16">
        <v>31</v>
      </c>
      <c r="B41" s="15" t="s">
        <v>46</v>
      </c>
      <c r="C41" s="14">
        <v>9.1999999999999993</v>
      </c>
      <c r="D41" s="13" t="s">
        <v>120</v>
      </c>
      <c r="E41" s="12" t="str">
        <f>IF($B$4=B41,"Geography Selected",
IF(AND(ISNUMBER(N41),ISNUMBER($I$4)),
IF(ABS(N41)&lt;=$I$4,"Not Significantly Different",
IF(ABS(N41)&gt;$I$4,"Significantly Different","Error - Both Z-score and Confidence Level are Numbers but Comparison Failed")),
IF(N41="NA","Statistical Test not applicable","N/A")
))</f>
        <v>Not Significantly Different</v>
      </c>
      <c r="G41">
        <f>IF(ISNUMBER(C41),C41,"NAN")</f>
        <v>9.1999999999999993</v>
      </c>
      <c r="H41">
        <f>LEN(TRIM(D41))</f>
        <v>6</v>
      </c>
      <c r="I41" t="str">
        <f>IF(H41&gt;=3,MID(TRIM(D41),1,3),"NO")</f>
        <v>+/-</v>
      </c>
      <c r="J41" t="str">
        <f>IF(TRIM(I41)="+/-",MID(TRIM(D41),4,H41-3),D41)</f>
        <v>0.9</v>
      </c>
      <c r="K41" s="1">
        <f>IF(TRIM(J41)="*****",0,IF(ISERROR(VALUE(J41)),"NA",VALUE(J41/$I$4)))</f>
        <v>0.54711246200607899</v>
      </c>
      <c r="L41" s="1">
        <f>IF(AND(ISNUMBER(G41),ISNUMBER($I$6)),$I$6-G41,"N/A")</f>
        <v>0.90000000000000036</v>
      </c>
      <c r="M41" s="1">
        <f>IF(AND(ISNUMBER(K41),ISNUMBER($I$7)),SQRT(K41^2+($I$7)^2),"N/A")</f>
        <v>0.55047933970440222</v>
      </c>
      <c r="N41" s="1">
        <f>IF(AND(ISNUMBER(L41),ISNUMBER(M41),M41&lt;&gt;0),L41/M41,"NA")</f>
        <v>1.6349387435381038</v>
      </c>
      <c r="O41" t="s">
        <v>47</v>
      </c>
    </row>
    <row r="42" spans="1:15" x14ac:dyDescent="0.35">
      <c r="A42" s="16">
        <v>32</v>
      </c>
      <c r="B42" s="15" t="s">
        <v>81</v>
      </c>
      <c r="C42" s="14">
        <v>9</v>
      </c>
      <c r="D42" s="13" t="s">
        <v>111</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9</v>
      </c>
      <c r="H42">
        <f>LEN(TRIM(D42))</f>
        <v>6</v>
      </c>
      <c r="I42" t="str">
        <f>IF(H42&gt;=3,MID(TRIM(D42),1,3),"NO")</f>
        <v>+/-</v>
      </c>
      <c r="J42" t="str">
        <f>IF(TRIM(I42)="+/-",MID(TRIM(D42),4,H42-3),D42)</f>
        <v>1.0</v>
      </c>
      <c r="K42" s="1">
        <f>IF(TRIM(J42)="*****",0,IF(ISERROR(VALUE(J42)),"NA",VALUE(J42/$I$4)))</f>
        <v>0.60790273556231</v>
      </c>
      <c r="L42" s="1">
        <f>IF(AND(ISNUMBER(G42),ISNUMBER($I$6)),$I$6-G42,"N/A")</f>
        <v>1.0999999999999996</v>
      </c>
      <c r="M42" s="1">
        <f>IF(AND(ISNUMBER(K42),ISNUMBER($I$7)),SQRT(K42^2+($I$7)^2),"N/A")</f>
        <v>0.61093468821403585</v>
      </c>
      <c r="N42" s="1">
        <f>IF(AND(ISNUMBER(L42),ISNUMBER(M42),M42&lt;&gt;0),L42/M42,"NA")</f>
        <v>1.8005197956849748</v>
      </c>
      <c r="O42" t="s">
        <v>37</v>
      </c>
    </row>
    <row r="43" spans="1:15" x14ac:dyDescent="0.35">
      <c r="A43" s="16">
        <v>32</v>
      </c>
      <c r="B43" s="15" t="s">
        <v>63</v>
      </c>
      <c r="C43" s="14">
        <v>9</v>
      </c>
      <c r="D43" s="13" t="s">
        <v>136</v>
      </c>
      <c r="E43" s="12" t="str">
        <f>IF($B$4=B43,"Geography Selected",
IF(AND(ISNUMBER(N43),ISNUMBER($I$4)),
IF(ABS(N43)&lt;=$I$4,"Not Significantly Different",
IF(ABS(N43)&gt;$I$4,"Significantly Different","Error - Both Z-score and Confidence Level are Numbers but Comparison Failed")),
IF(N43="NA","Statistical Test not applicable","N/A")
))</f>
        <v>Not Significantly Different</v>
      </c>
      <c r="G43">
        <f>IF(ISNUMBER(C43),C43,"NAN")</f>
        <v>9</v>
      </c>
      <c r="H43">
        <f>LEN(TRIM(D43))</f>
        <v>6</v>
      </c>
      <c r="I43" t="str">
        <f>IF(H43&gt;=3,MID(TRIM(D43),1,3),"NO")</f>
        <v>+/-</v>
      </c>
      <c r="J43" t="str">
        <f>IF(TRIM(I43)="+/-",MID(TRIM(D43),4,H43-3),D43)</f>
        <v>3.0</v>
      </c>
      <c r="K43" s="1">
        <f>IF(TRIM(J43)="*****",0,IF(ISERROR(VALUE(J43)),"NA",VALUE(J43/$I$4)))</f>
        <v>1.8237082066869301</v>
      </c>
      <c r="L43" s="1">
        <f>IF(AND(ISNUMBER(G43),ISNUMBER($I$6)),$I$6-G43,"N/A")</f>
        <v>1.0999999999999996</v>
      </c>
      <c r="M43" s="1">
        <f>IF(AND(ISNUMBER(K43),ISNUMBER($I$7)),SQRT(K43^2+($I$7)^2),"N/A")</f>
        <v>1.8247210966326608</v>
      </c>
      <c r="N43" s="1">
        <f>IF(AND(ISNUMBER(L43),ISNUMBER(M43),M43&lt;&gt;0),L43/M43,"NA")</f>
        <v>0.60283185305959308</v>
      </c>
      <c r="O43" t="s">
        <v>49</v>
      </c>
    </row>
    <row r="44" spans="1:15" x14ac:dyDescent="0.35">
      <c r="A44" s="16">
        <v>32</v>
      </c>
      <c r="B44" s="15" t="s">
        <v>38</v>
      </c>
      <c r="C44" s="14">
        <v>9</v>
      </c>
      <c r="D44" s="13" t="s">
        <v>26</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9</v>
      </c>
      <c r="H44">
        <f>LEN(TRIM(D44))</f>
        <v>6</v>
      </c>
      <c r="I44" t="str">
        <f>IF(H44&gt;=3,MID(TRIM(D44),1,3),"NO")</f>
        <v>+/-</v>
      </c>
      <c r="J44" t="str">
        <f>IF(TRIM(I44)="+/-",MID(TRIM(D44),4,H44-3),D44)</f>
        <v>0.6</v>
      </c>
      <c r="K44" s="1">
        <f>IF(TRIM(J44)="*****",0,IF(ISERROR(VALUE(J44)),"NA",VALUE(J44/$I$4)))</f>
        <v>0.36474164133738601</v>
      </c>
      <c r="L44" s="1">
        <f>IF(AND(ISNUMBER(G44),ISNUMBER($I$6)),$I$6-G44,"N/A")</f>
        <v>1.0999999999999996</v>
      </c>
      <c r="M44" s="1">
        <f>IF(AND(ISNUMBER(K44),ISNUMBER($I$7)),SQRT(K44^2+($I$7)^2),"N/A")</f>
        <v>0.36977279819442066</v>
      </c>
      <c r="N44" s="1">
        <f>IF(AND(ISNUMBER(L44),ISNUMBER(M44),M44&lt;&gt;0),L44/M44,"NA")</f>
        <v>2.9747996752904391</v>
      </c>
      <c r="O44" t="s">
        <v>64</v>
      </c>
    </row>
    <row r="45" spans="1:15" x14ac:dyDescent="0.35">
      <c r="A45" s="16">
        <v>35</v>
      </c>
      <c r="B45" s="15" t="s">
        <v>51</v>
      </c>
      <c r="C45" s="14">
        <v>8.9</v>
      </c>
      <c r="D45" s="13" t="s">
        <v>57</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8.9</v>
      </c>
      <c r="H45">
        <f>LEN(TRIM(D45))</f>
        <v>6</v>
      </c>
      <c r="I45" t="str">
        <f>IF(H45&gt;=3,MID(TRIM(D45),1,3),"NO")</f>
        <v>+/-</v>
      </c>
      <c r="J45" t="str">
        <f>IF(TRIM(I45)="+/-",MID(TRIM(D45),4,H45-3),D45)</f>
        <v>0.3</v>
      </c>
      <c r="K45" s="1">
        <f>IF(TRIM(J45)="*****",0,IF(ISERROR(VALUE(J45)),"NA",VALUE(J45/$I$4)))</f>
        <v>0.18237082066869301</v>
      </c>
      <c r="L45" s="1">
        <f>IF(AND(ISNUMBER(G45),ISNUMBER($I$6)),$I$6-G45,"N/A")</f>
        <v>1.1999999999999993</v>
      </c>
      <c r="M45" s="1">
        <f>IF(AND(ISNUMBER(K45),ISNUMBER($I$7)),SQRT(K45^2+($I$7)^2),"N/A")</f>
        <v>0.19223572402239389</v>
      </c>
      <c r="N45" s="1">
        <f>IF(AND(ISNUMBER(L45),ISNUMBER(M45),M45&lt;&gt;0),L45/M45,"NA")</f>
        <v>6.242336101172377</v>
      </c>
      <c r="O45" t="s">
        <v>63</v>
      </c>
    </row>
    <row r="46" spans="1:15" x14ac:dyDescent="0.35">
      <c r="A46" s="16">
        <v>36</v>
      </c>
      <c r="B46" s="15" t="s">
        <v>58</v>
      </c>
      <c r="C46" s="14">
        <v>8.8000000000000007</v>
      </c>
      <c r="D46" s="13" t="s">
        <v>83</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8.8000000000000007</v>
      </c>
      <c r="H46">
        <f>LEN(TRIM(D46))</f>
        <v>6</v>
      </c>
      <c r="I46" t="str">
        <f>IF(H46&gt;=3,MID(TRIM(D46),1,3),"NO")</f>
        <v>+/-</v>
      </c>
      <c r="J46" t="str">
        <f>IF(TRIM(I46)="+/-",MID(TRIM(D46),4,H46-3),D46)</f>
        <v>0.7</v>
      </c>
      <c r="K46" s="1">
        <f>IF(TRIM(J46)="*****",0,IF(ISERROR(VALUE(J46)),"NA",VALUE(J46/$I$4)))</f>
        <v>0.42553191489361697</v>
      </c>
      <c r="L46" s="1">
        <f>IF(AND(ISNUMBER(G46),ISNUMBER($I$6)),$I$6-G46,"N/A")</f>
        <v>1.2999999999999989</v>
      </c>
      <c r="M46" s="1">
        <f>IF(AND(ISNUMBER(K46),ISNUMBER($I$7)),SQRT(K46^2+($I$7)^2),"N/A")</f>
        <v>0.42985214661796195</v>
      </c>
      <c r="N46" s="1">
        <f>IF(AND(ISNUMBER(L46),ISNUMBER(M46),M46&lt;&gt;0),L46/M46,"NA")</f>
        <v>3.0242957031348618</v>
      </c>
      <c r="O46" t="s">
        <v>61</v>
      </c>
    </row>
    <row r="47" spans="1:15" x14ac:dyDescent="0.35">
      <c r="A47" s="16">
        <v>37</v>
      </c>
      <c r="B47" s="15" t="s">
        <v>74</v>
      </c>
      <c r="C47" s="14">
        <v>8.6</v>
      </c>
      <c r="D47" s="13" t="s">
        <v>83</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8.6</v>
      </c>
      <c r="H47">
        <f>LEN(TRIM(D47))</f>
        <v>6</v>
      </c>
      <c r="I47" t="str">
        <f>IF(H47&gt;=3,MID(TRIM(D47),1,3),"NO")</f>
        <v>+/-</v>
      </c>
      <c r="J47" t="str">
        <f>IF(TRIM(I47)="+/-",MID(TRIM(D47),4,H47-3),D47)</f>
        <v>0.7</v>
      </c>
      <c r="K47" s="1">
        <f>IF(TRIM(J47)="*****",0,IF(ISERROR(VALUE(J47)),"NA",VALUE(J47/$I$4)))</f>
        <v>0.42553191489361697</v>
      </c>
      <c r="L47" s="1">
        <f>IF(AND(ISNUMBER(G47),ISNUMBER($I$6)),$I$6-G47,"N/A")</f>
        <v>1.5</v>
      </c>
      <c r="M47" s="1">
        <f>IF(AND(ISNUMBER(K47),ISNUMBER($I$7)),SQRT(K47^2+($I$7)^2),"N/A")</f>
        <v>0.42985214661796195</v>
      </c>
      <c r="N47" s="1">
        <f>IF(AND(ISNUMBER(L47),ISNUMBER(M47),M47&lt;&gt;0),L47/M47,"NA")</f>
        <v>3.4895719651556125</v>
      </c>
      <c r="O47" t="s">
        <v>59</v>
      </c>
    </row>
    <row r="48" spans="1:15" x14ac:dyDescent="0.35">
      <c r="A48" s="16">
        <v>38</v>
      </c>
      <c r="B48" s="15" t="s">
        <v>42</v>
      </c>
      <c r="C48" s="14">
        <v>8.1999999999999993</v>
      </c>
      <c r="D48" s="13" t="s">
        <v>111</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8.1999999999999993</v>
      </c>
      <c r="H48">
        <f>LEN(TRIM(D48))</f>
        <v>6</v>
      </c>
      <c r="I48" t="str">
        <f>IF(H48&gt;=3,MID(TRIM(D48),1,3),"NO")</f>
        <v>+/-</v>
      </c>
      <c r="J48" t="str">
        <f>IF(TRIM(I48)="+/-",MID(TRIM(D48),4,H48-3),D48)</f>
        <v>1.0</v>
      </c>
      <c r="K48" s="1">
        <f>IF(TRIM(J48)="*****",0,IF(ISERROR(VALUE(J48)),"NA",VALUE(J48/$I$4)))</f>
        <v>0.60790273556231</v>
      </c>
      <c r="L48" s="1">
        <f>IF(AND(ISNUMBER(G48),ISNUMBER($I$6)),$I$6-G48,"N/A")</f>
        <v>1.9000000000000004</v>
      </c>
      <c r="M48" s="1">
        <f>IF(AND(ISNUMBER(K48),ISNUMBER($I$7)),SQRT(K48^2+($I$7)^2),"N/A")</f>
        <v>0.61093468821403585</v>
      </c>
      <c r="N48" s="1">
        <f>IF(AND(ISNUMBER(L48),ISNUMBER(M48),M48&lt;&gt;0),L48/M48,"NA")</f>
        <v>3.1099887380013218</v>
      </c>
      <c r="O48" t="s">
        <v>56</v>
      </c>
    </row>
    <row r="49" spans="1:15" x14ac:dyDescent="0.35">
      <c r="A49" s="16">
        <v>39</v>
      </c>
      <c r="B49" s="15" t="s">
        <v>80</v>
      </c>
      <c r="C49" s="14">
        <v>7.9</v>
      </c>
      <c r="D49" s="13" t="s">
        <v>133</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7.9</v>
      </c>
      <c r="H49">
        <f>LEN(TRIM(D49))</f>
        <v>6</v>
      </c>
      <c r="I49" t="str">
        <f>IF(H49&gt;=3,MID(TRIM(D49),1,3),"NO")</f>
        <v>+/-</v>
      </c>
      <c r="J49" t="str">
        <f>IF(TRIM(I49)="+/-",MID(TRIM(D49),4,H49-3),D49)</f>
        <v>1.2</v>
      </c>
      <c r="K49" s="1">
        <f>IF(TRIM(J49)="*****",0,IF(ISERROR(VALUE(J49)),"NA",VALUE(J49/$I$4)))</f>
        <v>0.72948328267477203</v>
      </c>
      <c r="L49" s="1">
        <f>IF(AND(ISNUMBER(G49),ISNUMBER($I$6)),$I$6-G49,"N/A")</f>
        <v>2.1999999999999993</v>
      </c>
      <c r="M49" s="1">
        <f>IF(AND(ISNUMBER(K49),ISNUMBER($I$7)),SQRT(K49^2+($I$7)^2),"N/A")</f>
        <v>0.73201182849801194</v>
      </c>
      <c r="N49" s="1">
        <f>IF(AND(ISNUMBER(L49),ISNUMBER(M49),M49&lt;&gt;0),L49/M49,"NA")</f>
        <v>3.0054159159068483</v>
      </c>
      <c r="O49" t="s">
        <v>54</v>
      </c>
    </row>
    <row r="50" spans="1:15" x14ac:dyDescent="0.35">
      <c r="A50" s="16">
        <v>40</v>
      </c>
      <c r="B50" s="15" t="s">
        <v>78</v>
      </c>
      <c r="C50" s="14">
        <v>7.7</v>
      </c>
      <c r="D50" s="13" t="s">
        <v>135</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7.7</v>
      </c>
      <c r="H50">
        <f>LEN(TRIM(D50))</f>
        <v>6</v>
      </c>
      <c r="I50" t="str">
        <f>IF(H50&gt;=3,MID(TRIM(D50),1,3),"NO")</f>
        <v>+/-</v>
      </c>
      <c r="J50" t="str">
        <f>IF(TRIM(I50)="+/-",MID(TRIM(D50),4,H50-3),D50)</f>
        <v>1.3</v>
      </c>
      <c r="K50" s="1">
        <f>IF(TRIM(J50)="*****",0,IF(ISERROR(VALUE(J50)),"NA",VALUE(J50/$I$4)))</f>
        <v>0.79027355623100304</v>
      </c>
      <c r="L50" s="1">
        <f>IF(AND(ISNUMBER(G50),ISNUMBER($I$6)),$I$6-G50,"N/A")</f>
        <v>2.3999999999999995</v>
      </c>
      <c r="M50" s="1">
        <f>IF(AND(ISNUMBER(K50),ISNUMBER($I$7)),SQRT(K50^2+($I$7)^2),"N/A")</f>
        <v>0.79260819516141623</v>
      </c>
      <c r="N50" s="1">
        <f>IF(AND(ISNUMBER(L50),ISNUMBER(M50),M50&lt;&gt;0),L50/M50,"NA")</f>
        <v>3.027977775969418</v>
      </c>
      <c r="O50" t="s">
        <v>52</v>
      </c>
    </row>
    <row r="51" spans="1:15" x14ac:dyDescent="0.35">
      <c r="A51" s="16">
        <v>40</v>
      </c>
      <c r="B51" s="15" t="s">
        <v>41</v>
      </c>
      <c r="C51" s="14">
        <v>7.7</v>
      </c>
      <c r="D51" s="13" t="s">
        <v>43</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7.7</v>
      </c>
      <c r="H51">
        <f>LEN(TRIM(D51))</f>
        <v>6</v>
      </c>
      <c r="I51" t="str">
        <f>IF(H51&gt;=3,MID(TRIM(D51),1,3),"NO")</f>
        <v>+/-</v>
      </c>
      <c r="J51" t="str">
        <f>IF(TRIM(I51)="+/-",MID(TRIM(D51),4,H51-3),D51)</f>
        <v>0.5</v>
      </c>
      <c r="K51" s="1">
        <f>IF(TRIM(J51)="*****",0,IF(ISERROR(VALUE(J51)),"NA",VALUE(J51/$I$4)))</f>
        <v>0.303951367781155</v>
      </c>
      <c r="L51" s="1">
        <f>IF(AND(ISNUMBER(G51),ISNUMBER($I$6)),$I$6-G51,"N/A")</f>
        <v>2.3999999999999995</v>
      </c>
      <c r="M51" s="1">
        <f>IF(AND(ISNUMBER(K51),ISNUMBER($I$7)),SQRT(K51^2+($I$7)^2),"N/A")</f>
        <v>0.30997079109986531</v>
      </c>
      <c r="N51" s="1">
        <f>IF(AND(ISNUMBER(L51),ISNUMBER(M51),M51&lt;&gt;0),L51/M51,"NA")</f>
        <v>7.742665015255505</v>
      </c>
      <c r="O51" t="s">
        <v>50</v>
      </c>
    </row>
    <row r="52" spans="1:15" x14ac:dyDescent="0.35">
      <c r="A52" s="16">
        <v>42</v>
      </c>
      <c r="B52" s="15" t="s">
        <v>45</v>
      </c>
      <c r="C52" s="14">
        <v>7.6</v>
      </c>
      <c r="D52" s="13" t="s">
        <v>43</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7.6</v>
      </c>
      <c r="H52">
        <f>LEN(TRIM(D52))</f>
        <v>6</v>
      </c>
      <c r="I52" t="str">
        <f>IF(H52&gt;=3,MID(TRIM(D52),1,3),"NO")</f>
        <v>+/-</v>
      </c>
      <c r="J52" t="str">
        <f>IF(TRIM(I52)="+/-",MID(TRIM(D52),4,H52-3),D52)</f>
        <v>0.5</v>
      </c>
      <c r="K52" s="1">
        <f>IF(TRIM(J52)="*****",0,IF(ISERROR(VALUE(J52)),"NA",VALUE(J52/$I$4)))</f>
        <v>0.303951367781155</v>
      </c>
      <c r="L52" s="1">
        <f>IF(AND(ISNUMBER(G52),ISNUMBER($I$6)),$I$6-G52,"N/A")</f>
        <v>2.5</v>
      </c>
      <c r="M52" s="1">
        <f>IF(AND(ISNUMBER(K52),ISNUMBER($I$7)),SQRT(K52^2+($I$7)^2),"N/A")</f>
        <v>0.30997079109986531</v>
      </c>
      <c r="N52" s="1">
        <f>IF(AND(ISNUMBER(L52),ISNUMBER(M52),M52&lt;&gt;0),L52/M52,"NA")</f>
        <v>8.0652760575578188</v>
      </c>
      <c r="O52" t="s">
        <v>48</v>
      </c>
    </row>
    <row r="53" spans="1:15" x14ac:dyDescent="0.35">
      <c r="A53" s="16">
        <v>43</v>
      </c>
      <c r="B53" s="15" t="s">
        <v>59</v>
      </c>
      <c r="C53" s="14">
        <v>7.5</v>
      </c>
      <c r="D53" s="13" t="s">
        <v>121</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7.5</v>
      </c>
      <c r="H53">
        <f>LEN(TRIM(D53))</f>
        <v>6</v>
      </c>
      <c r="I53" t="str">
        <f>IF(H53&gt;=3,MID(TRIM(D53),1,3),"NO")</f>
        <v>+/-</v>
      </c>
      <c r="J53" t="str">
        <f>IF(TRIM(I53)="+/-",MID(TRIM(D53),4,H53-3),D53)</f>
        <v>0.8</v>
      </c>
      <c r="K53" s="1">
        <f>IF(TRIM(J53)="*****",0,IF(ISERROR(VALUE(J53)),"NA",VALUE(J53/$I$4)))</f>
        <v>0.48632218844984804</v>
      </c>
      <c r="L53" s="1">
        <f>IF(AND(ISNUMBER(G53),ISNUMBER($I$6)),$I$6-G53,"N/A")</f>
        <v>2.5999999999999996</v>
      </c>
      <c r="M53" s="1">
        <f>IF(AND(ISNUMBER(K53),ISNUMBER($I$7)),SQRT(K53^2+($I$7)^2),"N/A")</f>
        <v>0.49010685399991183</v>
      </c>
      <c r="N53" s="1">
        <f>IF(AND(ISNUMBER(L53),ISNUMBER(M53),M53&lt;&gt;0),L53/M53,"NA")</f>
        <v>5.3049655983804449</v>
      </c>
      <c r="O53" t="s">
        <v>46</v>
      </c>
    </row>
    <row r="54" spans="1:15" x14ac:dyDescent="0.35">
      <c r="A54" s="16">
        <v>44</v>
      </c>
      <c r="B54" s="15" t="s">
        <v>44</v>
      </c>
      <c r="C54" s="14">
        <v>7.3</v>
      </c>
      <c r="D54" s="13" t="s">
        <v>121</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7.3</v>
      </c>
      <c r="H54">
        <f>LEN(TRIM(D54))</f>
        <v>6</v>
      </c>
      <c r="I54" t="str">
        <f>IF(H54&gt;=3,MID(TRIM(D54),1,3),"NO")</f>
        <v>+/-</v>
      </c>
      <c r="J54" t="str">
        <f>IF(TRIM(I54)="+/-",MID(TRIM(D54),4,H54-3),D54)</f>
        <v>0.8</v>
      </c>
      <c r="K54" s="1">
        <f>IF(TRIM(J54)="*****",0,IF(ISERROR(VALUE(J54)),"NA",VALUE(J54/$I$4)))</f>
        <v>0.48632218844984804</v>
      </c>
      <c r="L54" s="1">
        <f>IF(AND(ISNUMBER(G54),ISNUMBER($I$6)),$I$6-G54,"N/A")</f>
        <v>2.8</v>
      </c>
      <c r="M54" s="1">
        <f>IF(AND(ISNUMBER(K54),ISNUMBER($I$7)),SQRT(K54^2+($I$7)^2),"N/A")</f>
        <v>0.49010685399991183</v>
      </c>
      <c r="N54" s="1">
        <f>IF(AND(ISNUMBER(L54),ISNUMBER(M54),M54&lt;&gt;0),L54/M54,"NA")</f>
        <v>5.7130398751789411</v>
      </c>
      <c r="O54" t="s">
        <v>39</v>
      </c>
    </row>
    <row r="55" spans="1:15" x14ac:dyDescent="0.35">
      <c r="A55" s="16">
        <v>45</v>
      </c>
      <c r="B55" s="15" t="s">
        <v>73</v>
      </c>
      <c r="C55" s="14">
        <v>7.1</v>
      </c>
      <c r="D55" s="13" t="s">
        <v>133</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7.1</v>
      </c>
      <c r="H55">
        <f>LEN(TRIM(D55))</f>
        <v>6</v>
      </c>
      <c r="I55" t="str">
        <f>IF(H55&gt;=3,MID(TRIM(D55),1,3),"NO")</f>
        <v>+/-</v>
      </c>
      <c r="J55" t="str">
        <f>IF(TRIM(I55)="+/-",MID(TRIM(D55),4,H55-3),D55)</f>
        <v>1.2</v>
      </c>
      <c r="K55" s="1">
        <f>IF(TRIM(J55)="*****",0,IF(ISERROR(VALUE(J55)),"NA",VALUE(J55/$I$4)))</f>
        <v>0.72948328267477203</v>
      </c>
      <c r="L55" s="1">
        <f>IF(AND(ISNUMBER(G55),ISNUMBER($I$6)),$I$6-G55,"N/A")</f>
        <v>3</v>
      </c>
      <c r="M55" s="1">
        <f>IF(AND(ISNUMBER(K55),ISNUMBER($I$7)),SQRT(K55^2+($I$7)^2),"N/A")</f>
        <v>0.73201182849801194</v>
      </c>
      <c r="N55" s="1">
        <f>IF(AND(ISNUMBER(L55),ISNUMBER(M55),M55&lt;&gt;0),L55/M55,"NA")</f>
        <v>4.098294430782067</v>
      </c>
      <c r="O55" t="s">
        <v>42</v>
      </c>
    </row>
    <row r="56" spans="1:15" x14ac:dyDescent="0.35">
      <c r="A56" s="16">
        <v>46</v>
      </c>
      <c r="B56" s="15" t="s">
        <v>37</v>
      </c>
      <c r="C56" s="14">
        <v>6.7</v>
      </c>
      <c r="D56" s="13" t="s">
        <v>121</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6.7</v>
      </c>
      <c r="H56">
        <f>LEN(TRIM(D56))</f>
        <v>6</v>
      </c>
      <c r="I56" t="str">
        <f>IF(H56&gt;=3,MID(TRIM(D56),1,3),"NO")</f>
        <v>+/-</v>
      </c>
      <c r="J56" t="str">
        <f>IF(TRIM(I56)="+/-",MID(TRIM(D56),4,H56-3),D56)</f>
        <v>0.8</v>
      </c>
      <c r="K56" s="1">
        <f>IF(TRIM(J56)="*****",0,IF(ISERROR(VALUE(J56)),"NA",VALUE(J56/$I$4)))</f>
        <v>0.48632218844984804</v>
      </c>
      <c r="L56" s="1">
        <f>IF(AND(ISNUMBER(G56),ISNUMBER($I$6)),$I$6-G56,"N/A")</f>
        <v>3.3999999999999995</v>
      </c>
      <c r="M56" s="1">
        <f>IF(AND(ISNUMBER(K56),ISNUMBER($I$7)),SQRT(K56^2+($I$7)^2),"N/A")</f>
        <v>0.49010685399991183</v>
      </c>
      <c r="N56" s="1">
        <f>IF(AND(ISNUMBER(L56),ISNUMBER(M56),M56&lt;&gt;0),L56/M56,"NA")</f>
        <v>6.9372627055744278</v>
      </c>
      <c r="O56" t="s">
        <v>40</v>
      </c>
    </row>
    <row r="57" spans="1:15" x14ac:dyDescent="0.35">
      <c r="A57" s="16">
        <v>47</v>
      </c>
      <c r="B57" s="15" t="s">
        <v>69</v>
      </c>
      <c r="C57" s="14">
        <v>6.5</v>
      </c>
      <c r="D57" s="13" t="s">
        <v>134</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6.5</v>
      </c>
      <c r="H57">
        <f>LEN(TRIM(D57))</f>
        <v>6</v>
      </c>
      <c r="I57" t="str">
        <f>IF(H57&gt;=3,MID(TRIM(D57),1,3),"NO")</f>
        <v>+/-</v>
      </c>
      <c r="J57" t="str">
        <f>IF(TRIM(I57)="+/-",MID(TRIM(D57),4,H57-3),D57)</f>
        <v>1.4</v>
      </c>
      <c r="K57" s="1">
        <f>IF(TRIM(J57)="*****",0,IF(ISERROR(VALUE(J57)),"NA",VALUE(J57/$I$4)))</f>
        <v>0.85106382978723394</v>
      </c>
      <c r="L57" s="1">
        <f>IF(AND(ISNUMBER(G57),ISNUMBER($I$6)),$I$6-G57,"N/A")</f>
        <v>3.5999999999999996</v>
      </c>
      <c r="M57" s="1">
        <f>IF(AND(ISNUMBER(K57),ISNUMBER($I$7)),SQRT(K57^2+($I$7)^2),"N/A")</f>
        <v>0.85323214879137987</v>
      </c>
      <c r="N57" s="1">
        <f>IF(AND(ISNUMBER(L57),ISNUMBER(M57),M57&lt;&gt;0),L57/M57,"NA")</f>
        <v>4.2192503002840089</v>
      </c>
      <c r="O57" t="s">
        <v>38</v>
      </c>
    </row>
    <row r="58" spans="1:15" x14ac:dyDescent="0.35">
      <c r="A58" s="16">
        <v>48</v>
      </c>
      <c r="B58" s="15" t="s">
        <v>32</v>
      </c>
      <c r="C58" s="14">
        <v>6.3</v>
      </c>
      <c r="D58" s="13" t="s">
        <v>31</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6.3</v>
      </c>
      <c r="H58">
        <f>LEN(TRIM(D58))</f>
        <v>6</v>
      </c>
      <c r="I58" t="str">
        <f>IF(H58&gt;=3,MID(TRIM(D58),1,3),"NO")</f>
        <v>+/-</v>
      </c>
      <c r="J58" t="str">
        <f>IF(TRIM(I58)="+/-",MID(TRIM(D58),4,H58-3),D58)</f>
        <v>0.1</v>
      </c>
      <c r="K58" s="1">
        <f>IF(TRIM(J58)="*****",0,IF(ISERROR(VALUE(J58)),"NA",VALUE(J58/$I$4)))</f>
        <v>6.0790273556231005E-2</v>
      </c>
      <c r="L58" s="1">
        <f>IF(AND(ISNUMBER(G58),ISNUMBER($I$6)),$I$6-G58,"N/A")</f>
        <v>3.8</v>
      </c>
      <c r="M58" s="1">
        <f>IF(AND(ISNUMBER(K58),ISNUMBER($I$7)),SQRT(K58^2+($I$7)^2),"N/A")</f>
        <v>8.5970429323592404E-2</v>
      </c>
      <c r="N58" s="1">
        <f>IF(AND(ISNUMBER(L58),ISNUMBER(M58),M58&lt;&gt;0),L58/M58,"NA")</f>
        <v>44.201244891971086</v>
      </c>
      <c r="O58" t="s">
        <v>36</v>
      </c>
    </row>
    <row r="59" spans="1:15" x14ac:dyDescent="0.35">
      <c r="A59" s="16">
        <v>49</v>
      </c>
      <c r="B59" s="15" t="s">
        <v>55</v>
      </c>
      <c r="C59" s="14">
        <v>6.2</v>
      </c>
      <c r="D59" s="13" t="s">
        <v>120</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6.2</v>
      </c>
      <c r="H59">
        <f>LEN(TRIM(D59))</f>
        <v>6</v>
      </c>
      <c r="I59" t="str">
        <f>IF(H59&gt;=3,MID(TRIM(D59),1,3),"NO")</f>
        <v>+/-</v>
      </c>
      <c r="J59" t="str">
        <f>IF(TRIM(I59)="+/-",MID(TRIM(D59),4,H59-3),D59)</f>
        <v>0.9</v>
      </c>
      <c r="K59" s="1">
        <f>IF(TRIM(J59)="*****",0,IF(ISERROR(VALUE(J59)),"NA",VALUE(J59/$I$4)))</f>
        <v>0.54711246200607899</v>
      </c>
      <c r="L59" s="1">
        <f>IF(AND(ISNUMBER(G59),ISNUMBER($I$6)),$I$6-G59,"N/A")</f>
        <v>3.8999999999999995</v>
      </c>
      <c r="M59" s="1">
        <f>IF(AND(ISNUMBER(K59),ISNUMBER($I$7)),SQRT(K59^2+($I$7)^2),"N/A")</f>
        <v>0.55047933970440222</v>
      </c>
      <c r="N59" s="1">
        <f>IF(AND(ISNUMBER(L59),ISNUMBER(M59),M59&lt;&gt;0),L59/M59,"NA")</f>
        <v>7.0847345553317789</v>
      </c>
      <c r="O59" t="s">
        <v>33</v>
      </c>
    </row>
    <row r="60" spans="1:15" x14ac:dyDescent="0.35">
      <c r="A60" s="16">
        <v>50</v>
      </c>
      <c r="B60" s="15" t="s">
        <v>29</v>
      </c>
      <c r="C60" s="14">
        <v>4.9000000000000004</v>
      </c>
      <c r="D60" s="13" t="s">
        <v>83</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4.9000000000000004</v>
      </c>
      <c r="H60">
        <f>LEN(TRIM(D60))</f>
        <v>6</v>
      </c>
      <c r="I60" t="str">
        <f>IF(H60&gt;=3,MID(TRIM(D60),1,3),"NO")</f>
        <v>+/-</v>
      </c>
      <c r="J60" t="str">
        <f>IF(TRIM(I60)="+/-",MID(TRIM(D60),4,H60-3),D60)</f>
        <v>0.7</v>
      </c>
      <c r="K60" s="1">
        <f>IF(TRIM(J60)="*****",0,IF(ISERROR(VALUE(J60)),"NA",VALUE(J60/$I$4)))</f>
        <v>0.42553191489361697</v>
      </c>
      <c r="L60" s="1">
        <f>IF(AND(ISNUMBER(G60),ISNUMBER($I$6)),$I$6-G60,"N/A")</f>
        <v>5.1999999999999993</v>
      </c>
      <c r="M60" s="1">
        <f>IF(AND(ISNUMBER(K60),ISNUMBER($I$7)),SQRT(K60^2+($I$7)^2),"N/A")</f>
        <v>0.42985214661796195</v>
      </c>
      <c r="N60" s="1">
        <f>IF(AND(ISNUMBER(L60),ISNUMBER(M60),M60&lt;&gt;0),L60/M60,"NA")</f>
        <v>12.097182812539456</v>
      </c>
      <c r="O60" t="s">
        <v>30</v>
      </c>
    </row>
    <row r="61" spans="1:15" x14ac:dyDescent="0.35">
      <c r="A61" s="16">
        <v>51</v>
      </c>
      <c r="B61" s="15" t="s">
        <v>39</v>
      </c>
      <c r="C61" s="14">
        <v>4.2</v>
      </c>
      <c r="D61" s="13" t="s">
        <v>28</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4.2</v>
      </c>
      <c r="H61">
        <f>LEN(TRIM(D61))</f>
        <v>6</v>
      </c>
      <c r="I61" t="str">
        <f>IF(H61&gt;=3,MID(TRIM(D61),1,3),"NO")</f>
        <v>+/-</v>
      </c>
      <c r="J61" t="str">
        <f>IF(TRIM(I61)="+/-",MID(TRIM(D61),4,H61-3),D61)</f>
        <v>0.2</v>
      </c>
      <c r="K61" s="1">
        <f>IF(TRIM(J61)="*****",0,IF(ISERROR(VALUE(J61)),"NA",VALUE(J61/$I$4)))</f>
        <v>0.12158054711246201</v>
      </c>
      <c r="L61" s="1">
        <f>IF(AND(ISNUMBER(G61),ISNUMBER($I$6)),$I$6-G61,"N/A")</f>
        <v>5.8999999999999995</v>
      </c>
      <c r="M61" s="1">
        <f>IF(AND(ISNUMBER(K61),ISNUMBER($I$7)),SQRT(K61^2+($I$7)^2),"N/A")</f>
        <v>0.1359311840425404</v>
      </c>
      <c r="N61" s="1">
        <f>IF(AND(ISNUMBER(L61),ISNUMBER(M61),M61&lt;&gt;0),L61/M61,"NA")</f>
        <v>43.40431551124842</v>
      </c>
      <c r="O61" t="s">
        <v>27</v>
      </c>
    </row>
    <row r="62" spans="1:15" ht="15" thickBot="1" x14ac:dyDescent="0.4">
      <c r="A62" s="11"/>
      <c r="B62" s="10" t="s">
        <v>25</v>
      </c>
      <c r="C62" s="9">
        <v>3.9</v>
      </c>
      <c r="D62" s="8" t="s">
        <v>133</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3.9</v>
      </c>
      <c r="H62">
        <f>LEN(TRIM(D62))</f>
        <v>6</v>
      </c>
      <c r="I62" t="str">
        <f>IF(H62&gt;=3,MID(TRIM(D62),1,3),"NO")</f>
        <v>+/-</v>
      </c>
      <c r="J62" t="str">
        <f>IF(TRIM(I62)="+/-",MID(TRIM(D62),4,H62-3),D62)</f>
        <v>1.2</v>
      </c>
      <c r="K62" s="1">
        <f>IF(TRIM(J62)="*****",0,IF(ISERROR(VALUE(J62)),"NA",VALUE(J62/$I$4)))</f>
        <v>0.72948328267477203</v>
      </c>
      <c r="L62" s="1">
        <f>IF(AND(ISNUMBER(G62),ISNUMBER($I$6)),$I$6-G62,"N/A")</f>
        <v>6.1999999999999993</v>
      </c>
      <c r="M62" s="1">
        <f>IF(AND(ISNUMBER(K62),ISNUMBER($I$7)),SQRT(K62^2+($I$7)^2),"N/A")</f>
        <v>0.73201182849801194</v>
      </c>
      <c r="N62" s="1">
        <f>IF(AND(ISNUMBER(L62),ISNUMBER(M62),M62&lt;&gt;0),L62/M62,"NA")</f>
        <v>8.4698084902829383</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5">
      <c r="A73" t="s">
        <v>132</v>
      </c>
    </row>
    <row r="75" spans="1:26" x14ac:dyDescent="0.35">
      <c r="A75" t="s">
        <v>16</v>
      </c>
    </row>
    <row r="76" spans="1:26" x14ac:dyDescent="0.35">
      <c r="A76" t="s">
        <v>15</v>
      </c>
      <c r="B76" t="s">
        <v>14</v>
      </c>
    </row>
    <row r="77" spans="1:26" x14ac:dyDescent="0.35">
      <c r="A77" t="s">
        <v>13</v>
      </c>
      <c r="B77" t="s">
        <v>12</v>
      </c>
    </row>
    <row r="78" spans="1:26" x14ac:dyDescent="0.35">
      <c r="A78" t="s">
        <v>11</v>
      </c>
      <c r="B78" t="s">
        <v>10</v>
      </c>
    </row>
    <row r="79" spans="1:26" x14ac:dyDescent="0.35">
      <c r="A79" t="s">
        <v>9</v>
      </c>
      <c r="B79" t="s">
        <v>8</v>
      </c>
    </row>
    <row r="80" spans="1:26" x14ac:dyDescent="0.35">
      <c r="A80" t="s">
        <v>7</v>
      </c>
      <c r="B80" t="s">
        <v>6</v>
      </c>
    </row>
    <row r="81" spans="1:2" x14ac:dyDescent="0.35">
      <c r="A81" t="s">
        <v>5</v>
      </c>
      <c r="B81" t="s">
        <v>4</v>
      </c>
    </row>
    <row r="82" spans="1:2" x14ac:dyDescent="0.35">
      <c r="A82" t="s">
        <v>3</v>
      </c>
      <c r="B82" t="s">
        <v>2</v>
      </c>
    </row>
    <row r="83" spans="1:2" x14ac:dyDescent="0.35">
      <c r="A83" t="s">
        <v>1</v>
      </c>
      <c r="B83" t="s">
        <v>0</v>
      </c>
    </row>
  </sheetData>
  <mergeCells count="7">
    <mergeCell ref="A72:Z72"/>
    <mergeCell ref="A66:Z66"/>
    <mergeCell ref="A67:Z67"/>
    <mergeCell ref="A68:Z68"/>
    <mergeCell ref="A69:Z69"/>
    <mergeCell ref="A70:Z70"/>
    <mergeCell ref="A71:Z71"/>
  </mergeCells>
  <conditionalFormatting sqref="E10:E62">
    <cfRule type="cellIs" dxfId="394" priority="1" operator="equal">
      <formula>"OTHER ERROR"</formula>
    </cfRule>
    <cfRule type="cellIs" dxfId="393" priority="2" operator="equal">
      <formula>"Statistical Test not applicable"</formula>
    </cfRule>
    <cfRule type="cellIs" dxfId="392" priority="3" operator="equal">
      <formula>"Geography Selected"</formula>
    </cfRule>
  </conditionalFormatting>
  <conditionalFormatting sqref="E10:J62">
    <cfRule type="cellIs" dxfId="391" priority="4" operator="equal">
      <formula>"Not Significantly Different"</formula>
    </cfRule>
  </conditionalFormatting>
  <conditionalFormatting sqref="F10:J62">
    <cfRule type="cellIs" dxfId="39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ACE8D73-D341-48D5-9CCC-E09025FCC36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B8B57DDB-0E74-4B9A-9EE6-DBBF72747AA6}"/>
    <hyperlink ref="A68" r:id="rId2" xr:uid="{4D530090-543B-42C3-8CC1-23F5F04E274A}"/>
    <hyperlink ref="A66" r:id="rId3" xr:uid="{C39841CD-9197-4B18-B247-C9C39551F327}"/>
    <hyperlink ref="A67" r:id="rId4" xr:uid="{2F1865CF-31A3-4865-9337-B1A37D710F94}"/>
  </hyperlinks>
  <pageMargins left="0.7" right="0.7" top="0.75" bottom="0.75" header="0.3" footer="0.3"/>
  <pageSetup orientation="portrait" r:id="rId5"/>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ECC43-4207-4475-8140-51559C04A977}">
  <sheetPr codeName="Sheet14"/>
  <dimension ref="A1:Z83"/>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162</v>
      </c>
    </row>
    <row r="2" spans="1:16" x14ac:dyDescent="0.35">
      <c r="A2" s="30" t="s">
        <v>108</v>
      </c>
      <c r="B2" t="s">
        <v>161</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30.5</v>
      </c>
      <c r="C6" t="s">
        <v>102</v>
      </c>
      <c r="H6" s="18" t="s">
        <v>101</v>
      </c>
      <c r="I6">
        <f>VLOOKUP($B$4,$B$9:$K$62,6,FALSE)</f>
        <v>30.5</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30.5</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30.5</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29</v>
      </c>
      <c r="C11" s="14">
        <v>77.2</v>
      </c>
      <c r="D11" s="17" t="s">
        <v>140</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77.2</v>
      </c>
      <c r="H11">
        <f>LEN(TRIM(D11))</f>
        <v>6</v>
      </c>
      <c r="I11" t="str">
        <f>IF(H11&gt;=3,MID(TRIM(D11),1,3),"NO")</f>
        <v>+/-</v>
      </c>
      <c r="J11" t="str">
        <f>IF(TRIM(I11)="+/-",MID(TRIM(D11),4,H11-3),D11)</f>
        <v>1.6</v>
      </c>
      <c r="K11" s="1">
        <f>IF(TRIM(J11)="*****",0,IF(ISERROR(VALUE(J11)),"NA",VALUE(J11/$I$4)))</f>
        <v>0.97264437689969607</v>
      </c>
      <c r="L11" s="1">
        <f>IF(AND(ISNUMBER(G11),ISNUMBER($I$6)),$I$6-G11,"N/A")</f>
        <v>-46.7</v>
      </c>
      <c r="M11" s="1">
        <f>IF(AND(ISNUMBER(K11),ISNUMBER($I$7)),SQRT(K11^2+($I$7)^2),"N/A")</f>
        <v>0.97454222139096647</v>
      </c>
      <c r="N11" s="1">
        <f>IF(AND(ISNUMBER(L11),ISNUMBER(M11),M11&lt;&gt;0),L11/M11,"NA")</f>
        <v>-47.919935098702013</v>
      </c>
      <c r="O11" t="s">
        <v>68</v>
      </c>
    </row>
    <row r="12" spans="1:16" x14ac:dyDescent="0.35">
      <c r="A12" s="16">
        <v>2</v>
      </c>
      <c r="B12" s="15" t="s">
        <v>62</v>
      </c>
      <c r="C12" s="14">
        <v>52</v>
      </c>
      <c r="D12" s="13" t="s">
        <v>136</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52</v>
      </c>
      <c r="H12">
        <f>LEN(TRIM(D12))</f>
        <v>6</v>
      </c>
      <c r="I12" t="str">
        <f>IF(H12&gt;=3,MID(TRIM(D12),1,3),"NO")</f>
        <v>+/-</v>
      </c>
      <c r="J12" t="str">
        <f>IF(TRIM(I12)="+/-",MID(TRIM(D12),4,H12-3),D12)</f>
        <v>3.0</v>
      </c>
      <c r="K12" s="1">
        <f>IF(TRIM(J12)="*****",0,IF(ISERROR(VALUE(J12)),"NA",VALUE(J12/$I$4)))</f>
        <v>1.8237082066869301</v>
      </c>
      <c r="L12" s="1">
        <f>IF(AND(ISNUMBER(G12),ISNUMBER($I$6)),$I$6-G12,"N/A")</f>
        <v>-21.5</v>
      </c>
      <c r="M12" s="1">
        <f>IF(AND(ISNUMBER(K12),ISNUMBER($I$7)),SQRT(K12^2+($I$7)^2),"N/A")</f>
        <v>1.8247210966326608</v>
      </c>
      <c r="N12" s="1">
        <f>IF(AND(ISNUMBER(L12),ISNUMBER(M12),M12&lt;&gt;0),L12/M12,"NA")</f>
        <v>-11.782622582528413</v>
      </c>
      <c r="O12" t="s">
        <v>62</v>
      </c>
    </row>
    <row r="13" spans="1:16" x14ac:dyDescent="0.35">
      <c r="A13" s="16">
        <v>3</v>
      </c>
      <c r="B13" s="15" t="s">
        <v>76</v>
      </c>
      <c r="C13" s="14">
        <v>50.8</v>
      </c>
      <c r="D13" s="13" t="s">
        <v>133</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50.8</v>
      </c>
      <c r="H13">
        <f>LEN(TRIM(D13))</f>
        <v>6</v>
      </c>
      <c r="I13" t="str">
        <f>IF(H13&gt;=3,MID(TRIM(D13),1,3),"NO")</f>
        <v>+/-</v>
      </c>
      <c r="J13" t="str">
        <f>IF(TRIM(I13)="+/-",MID(TRIM(D13),4,H13-3),D13)</f>
        <v>1.2</v>
      </c>
      <c r="K13" s="1">
        <f>IF(TRIM(J13)="*****",0,IF(ISERROR(VALUE(J13)),"NA",VALUE(J13/$I$4)))</f>
        <v>0.72948328267477203</v>
      </c>
      <c r="L13" s="1">
        <f>IF(AND(ISNUMBER(G13),ISNUMBER($I$6)),$I$6-G13,"N/A")</f>
        <v>-20.299999999999997</v>
      </c>
      <c r="M13" s="1">
        <f>IF(AND(ISNUMBER(K13),ISNUMBER($I$7)),SQRT(K13^2+($I$7)^2),"N/A")</f>
        <v>0.73201182849801194</v>
      </c>
      <c r="N13" s="1">
        <f>IF(AND(ISNUMBER(L13),ISNUMBER(M13),M13&lt;&gt;0),L13/M13,"NA")</f>
        <v>-27.73179231495865</v>
      </c>
      <c r="O13" t="s">
        <v>58</v>
      </c>
    </row>
    <row r="14" spans="1:16" x14ac:dyDescent="0.35">
      <c r="A14" s="16">
        <v>4</v>
      </c>
      <c r="B14" s="15" t="s">
        <v>36</v>
      </c>
      <c r="C14" s="14">
        <v>45.5</v>
      </c>
      <c r="D14" s="13" t="s">
        <v>121</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45.5</v>
      </c>
      <c r="H14">
        <f>LEN(TRIM(D14))</f>
        <v>6</v>
      </c>
      <c r="I14" t="str">
        <f>IF(H14&gt;=3,MID(TRIM(D14),1,3),"NO")</f>
        <v>+/-</v>
      </c>
      <c r="J14" t="str">
        <f>IF(TRIM(I14)="+/-",MID(TRIM(D14),4,H14-3),D14)</f>
        <v>0.8</v>
      </c>
      <c r="K14" s="1">
        <f>IF(TRIM(J14)="*****",0,IF(ISERROR(VALUE(J14)),"NA",VALUE(J14/$I$4)))</f>
        <v>0.48632218844984804</v>
      </c>
      <c r="L14" s="1">
        <f>IF(AND(ISNUMBER(G14),ISNUMBER($I$6)),$I$6-G14,"N/A")</f>
        <v>-15</v>
      </c>
      <c r="M14" s="1">
        <f>IF(AND(ISNUMBER(K14),ISNUMBER($I$7)),SQRT(K14^2+($I$7)^2),"N/A")</f>
        <v>0.49010685399991183</v>
      </c>
      <c r="N14" s="1">
        <f>IF(AND(ISNUMBER(L14),ISNUMBER(M14),M14&lt;&gt;0),L14/M14,"NA")</f>
        <v>-30.605570759887186</v>
      </c>
      <c r="O14" t="s">
        <v>73</v>
      </c>
    </row>
    <row r="15" spans="1:16" x14ac:dyDescent="0.35">
      <c r="A15" s="16">
        <v>5</v>
      </c>
      <c r="B15" s="15" t="s">
        <v>61</v>
      </c>
      <c r="C15" s="14">
        <v>41.7</v>
      </c>
      <c r="D15" s="13" t="s">
        <v>135</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41.7</v>
      </c>
      <c r="H15">
        <f>LEN(TRIM(D15))</f>
        <v>6</v>
      </c>
      <c r="I15" t="str">
        <f>IF(H15&gt;=3,MID(TRIM(D15),1,3),"NO")</f>
        <v>+/-</v>
      </c>
      <c r="J15" t="str">
        <f>IF(TRIM(I15)="+/-",MID(TRIM(D15),4,H15-3),D15)</f>
        <v>1.3</v>
      </c>
      <c r="K15" s="1">
        <f>IF(TRIM(J15)="*****",0,IF(ISERROR(VALUE(J15)),"NA",VALUE(J15/$I$4)))</f>
        <v>0.79027355623100304</v>
      </c>
      <c r="L15" s="1">
        <f>IF(AND(ISNUMBER(G15),ISNUMBER($I$6)),$I$6-G15,"N/A")</f>
        <v>-11.200000000000003</v>
      </c>
      <c r="M15" s="1">
        <f>IF(AND(ISNUMBER(K15),ISNUMBER($I$7)),SQRT(K15^2+($I$7)^2),"N/A")</f>
        <v>0.79260819516141623</v>
      </c>
      <c r="N15" s="1">
        <f>IF(AND(ISNUMBER(L15),ISNUMBER(M15),M15&lt;&gt;0),L15/M15,"NA")</f>
        <v>-14.130562954523956</v>
      </c>
      <c r="O15" t="s">
        <v>32</v>
      </c>
    </row>
    <row r="16" spans="1:16" x14ac:dyDescent="0.35">
      <c r="A16" s="16">
        <v>5</v>
      </c>
      <c r="B16" s="15" t="s">
        <v>38</v>
      </c>
      <c r="C16" s="14">
        <v>41.7</v>
      </c>
      <c r="D16" s="13" t="s">
        <v>121</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41.7</v>
      </c>
      <c r="H16">
        <f>LEN(TRIM(D16))</f>
        <v>6</v>
      </c>
      <c r="I16" t="str">
        <f>IF(H16&gt;=3,MID(TRIM(D16),1,3),"NO")</f>
        <v>+/-</v>
      </c>
      <c r="J16" t="str">
        <f>IF(TRIM(I16)="+/-",MID(TRIM(D16),4,H16-3),D16)</f>
        <v>0.8</v>
      </c>
      <c r="K16" s="1">
        <f>IF(TRIM(J16)="*****",0,IF(ISERROR(VALUE(J16)),"NA",VALUE(J16/$I$4)))</f>
        <v>0.48632218844984804</v>
      </c>
      <c r="L16" s="1">
        <f>IF(AND(ISNUMBER(G16),ISNUMBER($I$6)),$I$6-G16,"N/A")</f>
        <v>-11.200000000000003</v>
      </c>
      <c r="M16" s="1">
        <f>IF(AND(ISNUMBER(K16),ISNUMBER($I$7)),SQRT(K16^2+($I$7)^2),"N/A")</f>
        <v>0.49010685399991183</v>
      </c>
      <c r="N16" s="1">
        <f>IF(AND(ISNUMBER(L16),ISNUMBER(M16),M16&lt;&gt;0),L16/M16,"NA")</f>
        <v>-22.852159500715771</v>
      </c>
      <c r="O16" t="s">
        <v>75</v>
      </c>
    </row>
    <row r="17" spans="1:15" x14ac:dyDescent="0.35">
      <c r="A17" s="16">
        <v>7</v>
      </c>
      <c r="B17" s="15" t="s">
        <v>32</v>
      </c>
      <c r="C17" s="14">
        <v>40.5</v>
      </c>
      <c r="D17" s="13" t="s">
        <v>57</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40.5</v>
      </c>
      <c r="H17">
        <f>LEN(TRIM(D17))</f>
        <v>6</v>
      </c>
      <c r="I17" t="str">
        <f>IF(H17&gt;=3,MID(TRIM(D17),1,3),"NO")</f>
        <v>+/-</v>
      </c>
      <c r="J17" t="str">
        <f>IF(TRIM(I17)="+/-",MID(TRIM(D17),4,H17-3),D17)</f>
        <v>0.3</v>
      </c>
      <c r="K17" s="1">
        <f>IF(TRIM(J17)="*****",0,IF(ISERROR(VALUE(J17)),"NA",VALUE(J17/$I$4)))</f>
        <v>0.18237082066869301</v>
      </c>
      <c r="L17" s="1">
        <f>IF(AND(ISNUMBER(G17),ISNUMBER($I$6)),$I$6-G17,"N/A")</f>
        <v>-10</v>
      </c>
      <c r="M17" s="1">
        <f>IF(AND(ISNUMBER(K17),ISNUMBER($I$7)),SQRT(K17^2+($I$7)^2),"N/A")</f>
        <v>0.19223572402239389</v>
      </c>
      <c r="N17" s="1">
        <f>IF(AND(ISNUMBER(L17),ISNUMBER(M17),M17&lt;&gt;0),L17/M17,"NA")</f>
        <v>-52.019467509769839</v>
      </c>
      <c r="O17" t="s">
        <v>66</v>
      </c>
    </row>
    <row r="18" spans="1:15" x14ac:dyDescent="0.35">
      <c r="A18" s="16">
        <v>8</v>
      </c>
      <c r="B18" s="15" t="s">
        <v>54</v>
      </c>
      <c r="C18" s="14">
        <v>36.5</v>
      </c>
      <c r="D18" s="13" t="s">
        <v>111</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36.5</v>
      </c>
      <c r="H18">
        <f>LEN(TRIM(D18))</f>
        <v>6</v>
      </c>
      <c r="I18" t="str">
        <f>IF(H18&gt;=3,MID(TRIM(D18),1,3),"NO")</f>
        <v>+/-</v>
      </c>
      <c r="J18" t="str">
        <f>IF(TRIM(I18)="+/-",MID(TRIM(D18),4,H18-3),D18)</f>
        <v>1.0</v>
      </c>
      <c r="K18" s="1">
        <f>IF(TRIM(J18)="*****",0,IF(ISERROR(VALUE(J18)),"NA",VALUE(J18/$I$4)))</f>
        <v>0.60790273556231</v>
      </c>
      <c r="L18" s="1">
        <f>IF(AND(ISNUMBER(G18),ISNUMBER($I$6)),$I$6-G18,"N/A")</f>
        <v>-6</v>
      </c>
      <c r="M18" s="1">
        <f>IF(AND(ISNUMBER(K18),ISNUMBER($I$7)),SQRT(K18^2+($I$7)^2),"N/A")</f>
        <v>0.61093468821403585</v>
      </c>
      <c r="N18" s="1">
        <f>IF(AND(ISNUMBER(L18),ISNUMBER(M18),M18&lt;&gt;0),L18/M18,"NA")</f>
        <v>-9.8210170673725941</v>
      </c>
      <c r="O18" t="s">
        <v>60</v>
      </c>
    </row>
    <row r="19" spans="1:15" x14ac:dyDescent="0.35">
      <c r="A19" s="16">
        <v>9</v>
      </c>
      <c r="B19" s="15" t="s">
        <v>74</v>
      </c>
      <c r="C19" s="14">
        <v>35</v>
      </c>
      <c r="D19" s="13" t="s">
        <v>141</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35</v>
      </c>
      <c r="H19">
        <f>LEN(TRIM(D19))</f>
        <v>6</v>
      </c>
      <c r="I19" t="str">
        <f>IF(H19&gt;=3,MID(TRIM(D19),1,3),"NO")</f>
        <v>+/-</v>
      </c>
      <c r="J19" t="str">
        <f>IF(TRIM(I19)="+/-",MID(TRIM(D19),4,H19-3),D19)</f>
        <v>1.1</v>
      </c>
      <c r="K19" s="1">
        <f>IF(TRIM(J19)="*****",0,IF(ISERROR(VALUE(J19)),"NA",VALUE(J19/$I$4)))</f>
        <v>0.66869300911854113</v>
      </c>
      <c r="L19" s="1">
        <f>IF(AND(ISNUMBER(G19),ISNUMBER($I$6)),$I$6-G19,"N/A")</f>
        <v>-4.5</v>
      </c>
      <c r="M19" s="1">
        <f>IF(AND(ISNUMBER(K19),ISNUMBER($I$7)),SQRT(K19^2+($I$7)^2),"N/A")</f>
        <v>0.67145051776214359</v>
      </c>
      <c r="N19" s="1">
        <f>IF(AND(ISNUMBER(L19),ISNUMBER(M19),M19&lt;&gt;0),L19/M19,"NA")</f>
        <v>-6.7019086007974336</v>
      </c>
      <c r="O19" t="s">
        <v>35</v>
      </c>
    </row>
    <row r="20" spans="1:15" x14ac:dyDescent="0.35">
      <c r="A20" s="16">
        <v>9</v>
      </c>
      <c r="B20" s="15" t="s">
        <v>72</v>
      </c>
      <c r="C20" s="14">
        <v>35</v>
      </c>
      <c r="D20" s="17" t="s">
        <v>138</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35</v>
      </c>
      <c r="H20">
        <f>LEN(TRIM(D20))</f>
        <v>6</v>
      </c>
      <c r="I20" t="str">
        <f>IF(H20&gt;=3,MID(TRIM(D20),1,3),"NO")</f>
        <v>+/-</v>
      </c>
      <c r="J20" t="str">
        <f>IF(TRIM(I20)="+/-",MID(TRIM(D20),4,H20-3),D20)</f>
        <v>1.8</v>
      </c>
      <c r="K20" s="1">
        <f>IF(TRIM(J20)="*****",0,IF(ISERROR(VALUE(J20)),"NA",VALUE(J20/$I$4)))</f>
        <v>1.094224924012158</v>
      </c>
      <c r="L20" s="1">
        <f>IF(AND(ISNUMBER(G20),ISNUMBER($I$6)),$I$6-G20,"N/A")</f>
        <v>-4.5</v>
      </c>
      <c r="M20" s="1">
        <f>IF(AND(ISNUMBER(K20),ISNUMBER($I$7)),SQRT(K20^2+($I$7)^2),"N/A")</f>
        <v>1.0959122417823675</v>
      </c>
      <c r="N20" s="1">
        <f>IF(AND(ISNUMBER(L20),ISNUMBER(M20),M20&lt;&gt;0),L20/M20,"NA")</f>
        <v>-4.1061682025572592</v>
      </c>
      <c r="O20" t="s">
        <v>51</v>
      </c>
    </row>
    <row r="21" spans="1:15" x14ac:dyDescent="0.35">
      <c r="A21" s="16">
        <v>11</v>
      </c>
      <c r="B21" s="15" t="s">
        <v>63</v>
      </c>
      <c r="C21" s="14">
        <v>34.700000000000003</v>
      </c>
      <c r="D21" s="13" t="s">
        <v>160</v>
      </c>
      <c r="E21" s="12" t="str">
        <f>IF($B$4=B21,"Geography Selected",
IF(AND(ISNUMBER(N21),ISNUMBER($I$4)),
IF(ABS(N21)&lt;=$I$4,"Not Significantly Different",
IF(ABS(N21)&gt;$I$4,"Significantly Different","Error - Both Z-score and Confidence Level are Numbers but Comparison Failed")),
IF(N21="NA","Statistical Test not applicable","N/A")
))</f>
        <v>Not Significantly Different</v>
      </c>
      <c r="G21">
        <f>IF(ISNUMBER(C21),C21,"NAN")</f>
        <v>34.700000000000003</v>
      </c>
      <c r="H21">
        <f>LEN(TRIM(D21))</f>
        <v>6</v>
      </c>
      <c r="I21" t="str">
        <f>IF(H21&gt;=3,MID(TRIM(D21),1,3),"NO")</f>
        <v>+/-</v>
      </c>
      <c r="J21" t="str">
        <f>IF(TRIM(I21)="+/-",MID(TRIM(D21),4,H21-3),D21)</f>
        <v>5.1</v>
      </c>
      <c r="K21" s="1">
        <f>IF(TRIM(J21)="*****",0,IF(ISERROR(VALUE(J21)),"NA",VALUE(J21/$I$4)))</f>
        <v>3.1003039513677808</v>
      </c>
      <c r="L21" s="1">
        <f>IF(AND(ISNUMBER(G21),ISNUMBER($I$6)),$I$6-G21,"N/A")</f>
        <v>-4.2000000000000028</v>
      </c>
      <c r="M21" s="1">
        <f>IF(AND(ISNUMBER(K21),ISNUMBER($I$7)),SQRT(K21^2+($I$7)^2),"N/A")</f>
        <v>3.1008998771688381</v>
      </c>
      <c r="N21" s="1">
        <f>IF(AND(ISNUMBER(L21),ISNUMBER(M21),M21&lt;&gt;0),L21/M21,"NA")</f>
        <v>-1.3544455372208462</v>
      </c>
      <c r="O21" t="s">
        <v>45</v>
      </c>
    </row>
    <row r="22" spans="1:15" x14ac:dyDescent="0.35">
      <c r="A22" s="16">
        <v>12</v>
      </c>
      <c r="B22" s="15" t="s">
        <v>30</v>
      </c>
      <c r="C22" s="14">
        <v>34</v>
      </c>
      <c r="D22" s="13" t="s">
        <v>135</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34</v>
      </c>
      <c r="H22">
        <f>LEN(TRIM(D22))</f>
        <v>6</v>
      </c>
      <c r="I22" t="str">
        <f>IF(H22&gt;=3,MID(TRIM(D22),1,3),"NO")</f>
        <v>+/-</v>
      </c>
      <c r="J22" t="str">
        <f>IF(TRIM(I22)="+/-",MID(TRIM(D22),4,H22-3),D22)</f>
        <v>1.3</v>
      </c>
      <c r="K22" s="1">
        <f>IF(TRIM(J22)="*****",0,IF(ISERROR(VALUE(J22)),"NA",VALUE(J22/$I$4)))</f>
        <v>0.79027355623100304</v>
      </c>
      <c r="L22" s="1">
        <f>IF(AND(ISNUMBER(G22),ISNUMBER($I$6)),$I$6-G22,"N/A")</f>
        <v>-3.5</v>
      </c>
      <c r="M22" s="1">
        <f>IF(AND(ISNUMBER(K22),ISNUMBER($I$7)),SQRT(K22^2+($I$7)^2),"N/A")</f>
        <v>0.79260819516141623</v>
      </c>
      <c r="N22" s="1">
        <f>IF(AND(ISNUMBER(L22),ISNUMBER(M22),M22&lt;&gt;0),L22/M22,"NA")</f>
        <v>-4.4158009232887352</v>
      </c>
      <c r="O22" t="s">
        <v>29</v>
      </c>
    </row>
    <row r="23" spans="1:15" x14ac:dyDescent="0.35">
      <c r="A23" s="16">
        <v>13</v>
      </c>
      <c r="B23" s="15" t="s">
        <v>56</v>
      </c>
      <c r="C23" s="14">
        <v>33.1</v>
      </c>
      <c r="D23" s="13" t="s">
        <v>133</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33.1</v>
      </c>
      <c r="H23">
        <f>LEN(TRIM(D23))</f>
        <v>6</v>
      </c>
      <c r="I23" t="str">
        <f>IF(H23&gt;=3,MID(TRIM(D23),1,3),"NO")</f>
        <v>+/-</v>
      </c>
      <c r="J23" t="str">
        <f>IF(TRIM(I23)="+/-",MID(TRIM(D23),4,H23-3),D23)</f>
        <v>1.2</v>
      </c>
      <c r="K23" s="1">
        <f>IF(TRIM(J23)="*****",0,IF(ISERROR(VALUE(J23)),"NA",VALUE(J23/$I$4)))</f>
        <v>0.72948328267477203</v>
      </c>
      <c r="L23" s="1">
        <f>IF(AND(ISNUMBER(G23),ISNUMBER($I$6)),$I$6-G23,"N/A")</f>
        <v>-2.6000000000000014</v>
      </c>
      <c r="M23" s="1">
        <f>IF(AND(ISNUMBER(K23),ISNUMBER($I$7)),SQRT(K23^2+($I$7)^2),"N/A")</f>
        <v>0.73201182849801194</v>
      </c>
      <c r="N23" s="1">
        <f>IF(AND(ISNUMBER(L23),ISNUMBER(M23),M23&lt;&gt;0),L23/M23,"NA")</f>
        <v>-3.5518551733444603</v>
      </c>
      <c r="O23" t="s">
        <v>82</v>
      </c>
    </row>
    <row r="24" spans="1:15" x14ac:dyDescent="0.35">
      <c r="A24" s="16">
        <v>14</v>
      </c>
      <c r="B24" s="15" t="s">
        <v>44</v>
      </c>
      <c r="C24" s="14">
        <v>32</v>
      </c>
      <c r="D24" s="13" t="s">
        <v>141</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32</v>
      </c>
      <c r="H24">
        <f>LEN(TRIM(D24))</f>
        <v>6</v>
      </c>
      <c r="I24" t="str">
        <f>IF(H24&gt;=3,MID(TRIM(D24),1,3),"NO")</f>
        <v>+/-</v>
      </c>
      <c r="J24" t="str">
        <f>IF(TRIM(I24)="+/-",MID(TRIM(D24),4,H24-3),D24)</f>
        <v>1.1</v>
      </c>
      <c r="K24" s="1">
        <f>IF(TRIM(J24)="*****",0,IF(ISERROR(VALUE(J24)),"NA",VALUE(J24/$I$4)))</f>
        <v>0.66869300911854113</v>
      </c>
      <c r="L24" s="1">
        <f>IF(AND(ISNUMBER(G24),ISNUMBER($I$6)),$I$6-G24,"N/A")</f>
        <v>-1.5</v>
      </c>
      <c r="M24" s="1">
        <f>IF(AND(ISNUMBER(K24),ISNUMBER($I$7)),SQRT(K24^2+($I$7)^2),"N/A")</f>
        <v>0.67145051776214359</v>
      </c>
      <c r="N24" s="1">
        <f>IF(AND(ISNUMBER(L24),ISNUMBER(M24),M24&lt;&gt;0),L24/M24,"NA")</f>
        <v>-2.2339695335991445</v>
      </c>
      <c r="O24" t="s">
        <v>65</v>
      </c>
    </row>
    <row r="25" spans="1:15" x14ac:dyDescent="0.35">
      <c r="A25" s="16">
        <v>14</v>
      </c>
      <c r="B25" s="15" t="s">
        <v>33</v>
      </c>
      <c r="C25" s="14">
        <v>32</v>
      </c>
      <c r="D25" s="13" t="s">
        <v>157</v>
      </c>
      <c r="E25" s="12" t="str">
        <f>IF($B$4=B25,"Geography Selected",
IF(AND(ISNUMBER(N25),ISNUMBER($I$4)),
IF(ABS(N25)&lt;=$I$4,"Not Significantly Different",
IF(ABS(N25)&gt;$I$4,"Significantly Different","Error - Both Z-score and Confidence Level are Numbers but Comparison Failed")),
IF(N25="NA","Statistical Test not applicable","N/A")
))</f>
        <v>Not Significantly Different</v>
      </c>
      <c r="G25">
        <f>IF(ISNUMBER(C25),C25,"NAN")</f>
        <v>32</v>
      </c>
      <c r="H25">
        <f>LEN(TRIM(D25))</f>
        <v>6</v>
      </c>
      <c r="I25" t="str">
        <f>IF(H25&gt;=3,MID(TRIM(D25),1,3),"NO")</f>
        <v>+/-</v>
      </c>
      <c r="J25" t="str">
        <f>IF(TRIM(I25)="+/-",MID(TRIM(D25),4,H25-3),D25)</f>
        <v>4.0</v>
      </c>
      <c r="K25" s="1">
        <f>IF(TRIM(J25)="*****",0,IF(ISERROR(VALUE(J25)),"NA",VALUE(J25/$I$4)))</f>
        <v>2.43161094224924</v>
      </c>
      <c r="L25" s="1">
        <f>IF(AND(ISNUMBER(G25),ISNUMBER($I$6)),$I$6-G25,"N/A")</f>
        <v>-1.5</v>
      </c>
      <c r="M25" s="1">
        <f>IF(AND(ISNUMBER(K25),ISNUMBER($I$7)),SQRT(K25^2+($I$7)^2),"N/A")</f>
        <v>2.4323707019747789</v>
      </c>
      <c r="N25" s="1">
        <f>IF(AND(ISNUMBER(L25),ISNUMBER(M25),M25&lt;&gt;0),L25/M25,"NA")</f>
        <v>-0.61668231687801078</v>
      </c>
      <c r="O25" t="s">
        <v>81</v>
      </c>
    </row>
    <row r="26" spans="1:15" x14ac:dyDescent="0.35">
      <c r="A26" s="16">
        <v>16</v>
      </c>
      <c r="B26" s="15" t="s">
        <v>81</v>
      </c>
      <c r="C26" s="14">
        <v>31.6</v>
      </c>
      <c r="D26" s="13" t="s">
        <v>134</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31.6</v>
      </c>
      <c r="H26">
        <f>LEN(TRIM(D26))</f>
        <v>6</v>
      </c>
      <c r="I26" t="str">
        <f>IF(H26&gt;=3,MID(TRIM(D26),1,3),"NO")</f>
        <v>+/-</v>
      </c>
      <c r="J26" t="str">
        <f>IF(TRIM(I26)="+/-",MID(TRIM(D26),4,H26-3),D26)</f>
        <v>1.4</v>
      </c>
      <c r="K26" s="1">
        <f>IF(TRIM(J26)="*****",0,IF(ISERROR(VALUE(J26)),"NA",VALUE(J26/$I$4)))</f>
        <v>0.85106382978723394</v>
      </c>
      <c r="L26" s="1">
        <f>IF(AND(ISNUMBER(G26),ISNUMBER($I$6)),$I$6-G26,"N/A")</f>
        <v>-1.1000000000000014</v>
      </c>
      <c r="M26" s="1">
        <f>IF(AND(ISNUMBER(K26),ISNUMBER($I$7)),SQRT(K26^2+($I$7)^2),"N/A")</f>
        <v>0.85323214879137987</v>
      </c>
      <c r="N26" s="1">
        <f>IF(AND(ISNUMBER(L26),ISNUMBER(M26),M26&lt;&gt;0),L26/M26,"NA")</f>
        <v>-1.2892153695312267</v>
      </c>
      <c r="O26" t="s">
        <v>80</v>
      </c>
    </row>
    <row r="27" spans="1:15" x14ac:dyDescent="0.35">
      <c r="A27" s="16">
        <v>17</v>
      </c>
      <c r="B27" s="15" t="s">
        <v>47</v>
      </c>
      <c r="C27" s="14">
        <v>31.2</v>
      </c>
      <c r="D27" s="13" t="s">
        <v>43</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31.2</v>
      </c>
      <c r="H27">
        <f>LEN(TRIM(D27))</f>
        <v>6</v>
      </c>
      <c r="I27" t="str">
        <f>IF(H27&gt;=3,MID(TRIM(D27),1,3),"NO")</f>
        <v>+/-</v>
      </c>
      <c r="J27" t="str">
        <f>IF(TRIM(I27)="+/-",MID(TRIM(D27),4,H27-3),D27)</f>
        <v>0.5</v>
      </c>
      <c r="K27" s="1">
        <f>IF(TRIM(J27)="*****",0,IF(ISERROR(VALUE(J27)),"NA",VALUE(J27/$I$4)))</f>
        <v>0.303951367781155</v>
      </c>
      <c r="L27" s="1">
        <f>IF(AND(ISNUMBER(G27),ISNUMBER($I$6)),$I$6-G27,"N/A")</f>
        <v>-0.69999999999999929</v>
      </c>
      <c r="M27" s="1">
        <f>IF(AND(ISNUMBER(K27),ISNUMBER($I$7)),SQRT(K27^2+($I$7)^2),"N/A")</f>
        <v>0.30997079109986531</v>
      </c>
      <c r="N27" s="1">
        <f>IF(AND(ISNUMBER(L27),ISNUMBER(M27),M27&lt;&gt;0),L27/M27,"NA")</f>
        <v>-2.2582772961161872</v>
      </c>
      <c r="O27" t="s">
        <v>78</v>
      </c>
    </row>
    <row r="28" spans="1:15" x14ac:dyDescent="0.35">
      <c r="A28" s="16">
        <v>18</v>
      </c>
      <c r="B28" s="15" t="s">
        <v>53</v>
      </c>
      <c r="C28" s="14">
        <v>30.9</v>
      </c>
      <c r="D28" s="13" t="s">
        <v>159</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30.9</v>
      </c>
      <c r="H28">
        <f>LEN(TRIM(D28))</f>
        <v>6</v>
      </c>
      <c r="I28" t="str">
        <f>IF(H28&gt;=3,MID(TRIM(D28),1,3),"NO")</f>
        <v>+/-</v>
      </c>
      <c r="J28" t="str">
        <f>IF(TRIM(I28)="+/-",MID(TRIM(D28),4,H28-3),D28)</f>
        <v>3.1</v>
      </c>
      <c r="K28" s="1">
        <f>IF(TRIM(J28)="*****",0,IF(ISERROR(VALUE(J28)),"NA",VALUE(J28/$I$4)))</f>
        <v>1.884498480243161</v>
      </c>
      <c r="L28" s="1">
        <f>IF(AND(ISNUMBER(G28),ISNUMBER($I$6)),$I$6-G28,"N/A")</f>
        <v>-0.39999999999999858</v>
      </c>
      <c r="M28" s="1">
        <f>IF(AND(ISNUMBER(K28),ISNUMBER($I$7)),SQRT(K28^2+($I$7)^2),"N/A")</f>
        <v>1.8854787135891578</v>
      </c>
      <c r="N28" s="1">
        <f>IF(AND(ISNUMBER(L28),ISNUMBER(M28),M28&lt;&gt;0),L28/M28,"NA")</f>
        <v>-0.21214771459210321</v>
      </c>
      <c r="O28" t="s">
        <v>79</v>
      </c>
    </row>
    <row r="29" spans="1:15" x14ac:dyDescent="0.35">
      <c r="A29" s="16">
        <v>18</v>
      </c>
      <c r="B29" s="15" t="s">
        <v>40</v>
      </c>
      <c r="C29" s="14">
        <v>30.9</v>
      </c>
      <c r="D29" s="13" t="s">
        <v>147</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30.9</v>
      </c>
      <c r="H29">
        <f>LEN(TRIM(D29))</f>
        <v>6</v>
      </c>
      <c r="I29" t="str">
        <f>IF(H29&gt;=3,MID(TRIM(D29),1,3),"NO")</f>
        <v>+/-</v>
      </c>
      <c r="J29" t="str">
        <f>IF(TRIM(I29)="+/-",MID(TRIM(D29),4,H29-3),D29)</f>
        <v>4.4</v>
      </c>
      <c r="K29" s="1">
        <f>IF(TRIM(J29)="*****",0,IF(ISERROR(VALUE(J29)),"NA",VALUE(J29/$I$4)))</f>
        <v>2.6747720364741645</v>
      </c>
      <c r="L29" s="1">
        <f>IF(AND(ISNUMBER(G29),ISNUMBER($I$6)),$I$6-G29,"N/A")</f>
        <v>-0.39999999999999858</v>
      </c>
      <c r="M29" s="1">
        <f>IF(AND(ISNUMBER(K29),ISNUMBER($I$7)),SQRT(K29^2+($I$7)^2),"N/A")</f>
        <v>2.6754627458559743</v>
      </c>
      <c r="N29" s="1">
        <f>IF(AND(ISNUMBER(L29),ISNUMBER(M29),M29&lt;&gt;0),L29/M29,"NA")</f>
        <v>-0.14950684722467497</v>
      </c>
      <c r="O29" t="s">
        <v>55</v>
      </c>
    </row>
    <row r="30" spans="1:15" x14ac:dyDescent="0.35">
      <c r="A30" s="16">
        <v>20</v>
      </c>
      <c r="B30" s="15" t="s">
        <v>65</v>
      </c>
      <c r="C30" s="14">
        <v>30.8</v>
      </c>
      <c r="D30" s="13" t="s">
        <v>43</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30.8</v>
      </c>
      <c r="H30">
        <f>LEN(TRIM(D30))</f>
        <v>6</v>
      </c>
      <c r="I30" t="str">
        <f>IF(H30&gt;=3,MID(TRIM(D30),1,3),"NO")</f>
        <v>+/-</v>
      </c>
      <c r="J30" t="str">
        <f>IF(TRIM(I30)="+/-",MID(TRIM(D30),4,H30-3),D30)</f>
        <v>0.5</v>
      </c>
      <c r="K30" s="1">
        <f>IF(TRIM(J30)="*****",0,IF(ISERROR(VALUE(J30)),"NA",VALUE(J30/$I$4)))</f>
        <v>0.303951367781155</v>
      </c>
      <c r="L30" s="1">
        <f>IF(AND(ISNUMBER(G30),ISNUMBER($I$6)),$I$6-G30,"N/A")</f>
        <v>-0.30000000000000071</v>
      </c>
      <c r="M30" s="1">
        <f>IF(AND(ISNUMBER(K30),ISNUMBER($I$7)),SQRT(K30^2+($I$7)^2),"N/A")</f>
        <v>0.30997079109986531</v>
      </c>
      <c r="N30" s="1">
        <f>IF(AND(ISNUMBER(L30),ISNUMBER(M30),M30&lt;&gt;0),L30/M30,"NA")</f>
        <v>-0.96783312690694057</v>
      </c>
      <c r="O30" t="s">
        <v>77</v>
      </c>
    </row>
    <row r="31" spans="1:15" x14ac:dyDescent="0.35">
      <c r="A31" s="16">
        <v>20</v>
      </c>
      <c r="B31" s="15" t="s">
        <v>80</v>
      </c>
      <c r="C31" s="14">
        <v>30.8</v>
      </c>
      <c r="D31" s="13" t="s">
        <v>158</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30.8</v>
      </c>
      <c r="H31">
        <f>LEN(TRIM(D31))</f>
        <v>6</v>
      </c>
      <c r="I31" t="str">
        <f>IF(H31&gt;=3,MID(TRIM(D31),1,3),"NO")</f>
        <v>+/-</v>
      </c>
      <c r="J31" t="str">
        <f>IF(TRIM(I31)="+/-",MID(TRIM(D31),4,H31-3),D31)</f>
        <v>1.9</v>
      </c>
      <c r="K31" s="1">
        <f>IF(TRIM(J31)="*****",0,IF(ISERROR(VALUE(J31)),"NA",VALUE(J31/$I$4)))</f>
        <v>1.1550151975683889</v>
      </c>
      <c r="L31" s="1">
        <f>IF(AND(ISNUMBER(G31),ISNUMBER($I$6)),$I$6-G31,"N/A")</f>
        <v>-0.30000000000000071</v>
      </c>
      <c r="M31" s="1">
        <f>IF(AND(ISNUMBER(K31),ISNUMBER($I$7)),SQRT(K31^2+($I$7)^2),"N/A")</f>
        <v>1.1566138352851334</v>
      </c>
      <c r="N31" s="1">
        <f>IF(AND(ISNUMBER(L31),ISNUMBER(M31),M31&lt;&gt;0),L31/M31,"NA")</f>
        <v>-0.25937784146083936</v>
      </c>
      <c r="O31" t="s">
        <v>41</v>
      </c>
    </row>
    <row r="32" spans="1:15" x14ac:dyDescent="0.35">
      <c r="A32" s="16">
        <v>22</v>
      </c>
      <c r="B32" s="15" t="s">
        <v>67</v>
      </c>
      <c r="C32" s="14">
        <v>30.5</v>
      </c>
      <c r="D32" s="13" t="s">
        <v>137</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30.5</v>
      </c>
      <c r="H32">
        <f>LEN(TRIM(D32))</f>
        <v>6</v>
      </c>
      <c r="I32" t="str">
        <f>IF(H32&gt;=3,MID(TRIM(D32),1,3),"NO")</f>
        <v>+/-</v>
      </c>
      <c r="J32" t="str">
        <f>IF(TRIM(I32)="+/-",MID(TRIM(D32),4,H32-3),D32)</f>
        <v>2.7</v>
      </c>
      <c r="K32" s="1">
        <f>IF(TRIM(J32)="*****",0,IF(ISERROR(VALUE(J32)),"NA",VALUE(J32/$I$4)))</f>
        <v>1.6413373860182372</v>
      </c>
      <c r="L32" s="1">
        <f>IF(AND(ISNUMBER(G32),ISNUMBER($I$6)),$I$6-G32,"N/A")</f>
        <v>0</v>
      </c>
      <c r="M32" s="1">
        <f>IF(AND(ISNUMBER(K32),ISNUMBER($I$7)),SQRT(K32^2+($I$7)^2),"N/A")</f>
        <v>1.6424627460311607</v>
      </c>
      <c r="N32" s="1">
        <f>IF(AND(ISNUMBER(L32),ISNUMBER(M32),M32&lt;&gt;0),L32/M32,"NA")</f>
        <v>0</v>
      </c>
      <c r="O32" t="s">
        <v>71</v>
      </c>
    </row>
    <row r="33" spans="1:15" x14ac:dyDescent="0.35">
      <c r="A33" s="16">
        <v>23</v>
      </c>
      <c r="B33" s="15" t="s">
        <v>60</v>
      </c>
      <c r="C33" s="14">
        <v>30.4</v>
      </c>
      <c r="D33" s="13" t="s">
        <v>152</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30.4</v>
      </c>
      <c r="H33">
        <f>LEN(TRIM(D33))</f>
        <v>6</v>
      </c>
      <c r="I33" t="str">
        <f>IF(H33&gt;=3,MID(TRIM(D33),1,3),"NO")</f>
        <v>+/-</v>
      </c>
      <c r="J33" t="str">
        <f>IF(TRIM(I33)="+/-",MID(TRIM(D33),4,H33-3),D33)</f>
        <v>2.1</v>
      </c>
      <c r="K33" s="1">
        <f>IF(TRIM(J33)="*****",0,IF(ISERROR(VALUE(J33)),"NA",VALUE(J33/$I$4)))</f>
        <v>1.2765957446808511</v>
      </c>
      <c r="L33" s="1">
        <f>IF(AND(ISNUMBER(G33),ISNUMBER($I$6)),$I$6-G33,"N/A")</f>
        <v>0.10000000000000142</v>
      </c>
      <c r="M33" s="1">
        <f>IF(AND(ISNUMBER(K33),ISNUMBER($I$7)),SQRT(K33^2+($I$7)^2),"N/A")</f>
        <v>1.2780423125610114</v>
      </c>
      <c r="N33" s="1">
        <f>IF(AND(ISNUMBER(L33),ISNUMBER(M33),M33&lt;&gt;0),L33/M33,"NA")</f>
        <v>7.8244670788415391E-2</v>
      </c>
      <c r="O33" t="s">
        <v>76</v>
      </c>
    </row>
    <row r="34" spans="1:15" x14ac:dyDescent="0.35">
      <c r="A34" s="16">
        <v>24</v>
      </c>
      <c r="B34" s="15" t="s">
        <v>71</v>
      </c>
      <c r="C34" s="14">
        <v>29.9</v>
      </c>
      <c r="D34" s="13" t="s">
        <v>83</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29.9</v>
      </c>
      <c r="H34">
        <f>LEN(TRIM(D34))</f>
        <v>6</v>
      </c>
      <c r="I34" t="str">
        <f>IF(H34&gt;=3,MID(TRIM(D34),1,3),"NO")</f>
        <v>+/-</v>
      </c>
      <c r="J34" t="str">
        <f>IF(TRIM(I34)="+/-",MID(TRIM(D34),4,H34-3),D34)</f>
        <v>0.7</v>
      </c>
      <c r="K34" s="1">
        <f>IF(TRIM(J34)="*****",0,IF(ISERROR(VALUE(J34)),"NA",VALUE(J34/$I$4)))</f>
        <v>0.42553191489361697</v>
      </c>
      <c r="L34" s="1">
        <f>IF(AND(ISNUMBER(G34),ISNUMBER($I$6)),$I$6-G34,"N/A")</f>
        <v>0.60000000000000142</v>
      </c>
      <c r="M34" s="1">
        <f>IF(AND(ISNUMBER(K34),ISNUMBER($I$7)),SQRT(K34^2+($I$7)^2),"N/A")</f>
        <v>0.42985214661796195</v>
      </c>
      <c r="N34" s="1">
        <f>IF(AND(ISNUMBER(L34),ISNUMBER(M34),M34&lt;&gt;0),L34/M34,"NA")</f>
        <v>1.3958287860622483</v>
      </c>
      <c r="O34" t="s">
        <v>74</v>
      </c>
    </row>
    <row r="35" spans="1:15" x14ac:dyDescent="0.35">
      <c r="A35" s="16">
        <v>25</v>
      </c>
      <c r="B35" s="15" t="s">
        <v>41</v>
      </c>
      <c r="C35" s="14">
        <v>29.7</v>
      </c>
      <c r="D35" s="13" t="s">
        <v>121</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29.7</v>
      </c>
      <c r="H35">
        <f>LEN(TRIM(D35))</f>
        <v>6</v>
      </c>
      <c r="I35" t="str">
        <f>IF(H35&gt;=3,MID(TRIM(D35),1,3),"NO")</f>
        <v>+/-</v>
      </c>
      <c r="J35" t="str">
        <f>IF(TRIM(I35)="+/-",MID(TRIM(D35),4,H35-3),D35)</f>
        <v>0.8</v>
      </c>
      <c r="K35" s="1">
        <f>IF(TRIM(J35)="*****",0,IF(ISERROR(VALUE(J35)),"NA",VALUE(J35/$I$4)))</f>
        <v>0.48632218844984804</v>
      </c>
      <c r="L35" s="1">
        <f>IF(AND(ISNUMBER(G35),ISNUMBER($I$6)),$I$6-G35,"N/A")</f>
        <v>0.80000000000000071</v>
      </c>
      <c r="M35" s="1">
        <f>IF(AND(ISNUMBER(K35),ISNUMBER($I$7)),SQRT(K35^2+($I$7)^2),"N/A")</f>
        <v>0.49010685399991183</v>
      </c>
      <c r="N35" s="1">
        <f>IF(AND(ISNUMBER(L35),ISNUMBER(M35),M35&lt;&gt;0),L35/M35,"NA")</f>
        <v>1.6322971071939847</v>
      </c>
      <c r="O35" t="s">
        <v>53</v>
      </c>
    </row>
    <row r="36" spans="1:15" x14ac:dyDescent="0.35">
      <c r="A36" s="16">
        <v>26</v>
      </c>
      <c r="B36" s="15" t="s">
        <v>45</v>
      </c>
      <c r="C36" s="14">
        <v>29.6</v>
      </c>
      <c r="D36" s="13" t="s">
        <v>83</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29.6</v>
      </c>
      <c r="H36">
        <f>LEN(TRIM(D36))</f>
        <v>6</v>
      </c>
      <c r="I36" t="str">
        <f>IF(H36&gt;=3,MID(TRIM(D36),1,3),"NO")</f>
        <v>+/-</v>
      </c>
      <c r="J36" t="str">
        <f>IF(TRIM(I36)="+/-",MID(TRIM(D36),4,H36-3),D36)</f>
        <v>0.7</v>
      </c>
      <c r="K36" s="1">
        <f>IF(TRIM(J36)="*****",0,IF(ISERROR(VALUE(J36)),"NA",VALUE(J36/$I$4)))</f>
        <v>0.42553191489361697</v>
      </c>
      <c r="L36" s="1">
        <f>IF(AND(ISNUMBER(G36),ISNUMBER($I$6)),$I$6-G36,"N/A")</f>
        <v>0.89999999999999858</v>
      </c>
      <c r="M36" s="1">
        <f>IF(AND(ISNUMBER(K36),ISNUMBER($I$7)),SQRT(K36^2+($I$7)^2),"N/A")</f>
        <v>0.42985214661796195</v>
      </c>
      <c r="N36" s="1">
        <f>IF(AND(ISNUMBER(L36),ISNUMBER(M36),M36&lt;&gt;0),L36/M36,"NA")</f>
        <v>2.093743179093364</v>
      </c>
      <c r="O36" t="s">
        <v>72</v>
      </c>
    </row>
    <row r="37" spans="1:15" x14ac:dyDescent="0.35">
      <c r="A37" s="16">
        <v>27</v>
      </c>
      <c r="B37" s="15" t="s">
        <v>49</v>
      </c>
      <c r="C37" s="14">
        <v>29.4</v>
      </c>
      <c r="D37" s="13" t="s">
        <v>34</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29.4</v>
      </c>
      <c r="H37">
        <f>LEN(TRIM(D37))</f>
        <v>6</v>
      </c>
      <c r="I37" t="str">
        <f>IF(H37&gt;=3,MID(TRIM(D37),1,3),"NO")</f>
        <v>+/-</v>
      </c>
      <c r="J37" t="str">
        <f>IF(TRIM(I37)="+/-",MID(TRIM(D37),4,H37-3),D37)</f>
        <v>0.4</v>
      </c>
      <c r="K37" s="1">
        <f>IF(TRIM(J37)="*****",0,IF(ISERROR(VALUE(J37)),"NA",VALUE(J37/$I$4)))</f>
        <v>0.24316109422492402</v>
      </c>
      <c r="L37" s="1">
        <f>IF(AND(ISNUMBER(G37),ISNUMBER($I$6)),$I$6-G37,"N/A")</f>
        <v>1.1000000000000014</v>
      </c>
      <c r="M37" s="1">
        <f>IF(AND(ISNUMBER(K37),ISNUMBER($I$7)),SQRT(K37^2+($I$7)^2),"N/A")</f>
        <v>0.25064471888253259</v>
      </c>
      <c r="N37" s="1">
        <f>IF(AND(ISNUMBER(L37),ISNUMBER(M37),M37&lt;&gt;0),L37/M37,"NA")</f>
        <v>4.3886821350324503</v>
      </c>
      <c r="O37" t="s">
        <v>70</v>
      </c>
    </row>
    <row r="38" spans="1:15" x14ac:dyDescent="0.35">
      <c r="A38" s="16">
        <v>28</v>
      </c>
      <c r="B38" s="15" t="s">
        <v>68</v>
      </c>
      <c r="C38" s="14">
        <v>28.9</v>
      </c>
      <c r="D38" s="13" t="s">
        <v>153</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28.9</v>
      </c>
      <c r="H38">
        <f>LEN(TRIM(D38))</f>
        <v>6</v>
      </c>
      <c r="I38" t="str">
        <f>IF(H38&gt;=3,MID(TRIM(D38),1,3),"NO")</f>
        <v>+/-</v>
      </c>
      <c r="J38" t="str">
        <f>IF(TRIM(I38)="+/-",MID(TRIM(D38),4,H38-3),D38)</f>
        <v>1.7</v>
      </c>
      <c r="K38" s="1">
        <f>IF(TRIM(J38)="*****",0,IF(ISERROR(VALUE(J38)),"NA",VALUE(J38/$I$4)))</f>
        <v>1.0334346504559271</v>
      </c>
      <c r="L38" s="1">
        <f>IF(AND(ISNUMBER(G38),ISNUMBER($I$6)),$I$6-G38,"N/A")</f>
        <v>1.6000000000000014</v>
      </c>
      <c r="M38" s="1">
        <f>IF(AND(ISNUMBER(K38),ISNUMBER($I$7)),SQRT(K38^2+($I$7)^2),"N/A")</f>
        <v>1.0352210556794166</v>
      </c>
      <c r="N38" s="1">
        <f>IF(AND(ISNUMBER(L38),ISNUMBER(M38),M38&lt;&gt;0),L38/M38,"NA")</f>
        <v>1.5455636177627008</v>
      </c>
      <c r="O38" t="s">
        <v>69</v>
      </c>
    </row>
    <row r="39" spans="1:15" x14ac:dyDescent="0.35">
      <c r="A39" s="16">
        <v>29</v>
      </c>
      <c r="B39" s="15" t="s">
        <v>48</v>
      </c>
      <c r="C39" s="14">
        <v>28.8</v>
      </c>
      <c r="D39" s="13" t="s">
        <v>157</v>
      </c>
      <c r="E39" s="12" t="str">
        <f>IF($B$4=B39,"Geography Selected",
IF(AND(ISNUMBER(N39),ISNUMBER($I$4)),
IF(ABS(N39)&lt;=$I$4,"Not Significantly Different",
IF(ABS(N39)&gt;$I$4,"Significantly Different","Error - Both Z-score and Confidence Level are Numbers but Comparison Failed")),
IF(N39="NA","Statistical Test not applicable","N/A")
))</f>
        <v>Not Significantly Different</v>
      </c>
      <c r="G39">
        <f>IF(ISNUMBER(C39),C39,"NAN")</f>
        <v>28.8</v>
      </c>
      <c r="H39">
        <f>LEN(TRIM(D39))</f>
        <v>6</v>
      </c>
      <c r="I39" t="str">
        <f>IF(H39&gt;=3,MID(TRIM(D39),1,3),"NO")</f>
        <v>+/-</v>
      </c>
      <c r="J39" t="str">
        <f>IF(TRIM(I39)="+/-",MID(TRIM(D39),4,H39-3),D39)</f>
        <v>4.0</v>
      </c>
      <c r="K39" s="1">
        <f>IF(TRIM(J39)="*****",0,IF(ISERROR(VALUE(J39)),"NA",VALUE(J39/$I$4)))</f>
        <v>2.43161094224924</v>
      </c>
      <c r="L39" s="1">
        <f>IF(AND(ISNUMBER(G39),ISNUMBER($I$6)),$I$6-G39,"N/A")</f>
        <v>1.6999999999999993</v>
      </c>
      <c r="M39" s="1">
        <f>IF(AND(ISNUMBER(K39),ISNUMBER($I$7)),SQRT(K39^2+($I$7)^2),"N/A")</f>
        <v>2.4323707019747789</v>
      </c>
      <c r="N39" s="1">
        <f>IF(AND(ISNUMBER(L39),ISNUMBER(M39),M39&lt;&gt;0),L39/M39,"NA")</f>
        <v>0.69890662579507856</v>
      </c>
      <c r="O39" t="s">
        <v>44</v>
      </c>
    </row>
    <row r="40" spans="1:15" x14ac:dyDescent="0.35">
      <c r="A40" s="16">
        <v>30</v>
      </c>
      <c r="B40" s="15" t="s">
        <v>55</v>
      </c>
      <c r="C40" s="14">
        <v>28.1</v>
      </c>
      <c r="D40" s="13" t="s">
        <v>156</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28.1</v>
      </c>
      <c r="H40">
        <f>LEN(TRIM(D40))</f>
        <v>6</v>
      </c>
      <c r="I40" t="str">
        <f>IF(H40&gt;=3,MID(TRIM(D40),1,3),"NO")</f>
        <v>+/-</v>
      </c>
      <c r="J40" t="str">
        <f>IF(TRIM(I40)="+/-",MID(TRIM(D40),4,H40-3),D40)</f>
        <v>2.0</v>
      </c>
      <c r="K40" s="1">
        <f>IF(TRIM(J40)="*****",0,IF(ISERROR(VALUE(J40)),"NA",VALUE(J40/$I$4)))</f>
        <v>1.21580547112462</v>
      </c>
      <c r="L40" s="1">
        <f>IF(AND(ISNUMBER(G40),ISNUMBER($I$6)),$I$6-G40,"N/A")</f>
        <v>2.3999999999999986</v>
      </c>
      <c r="M40" s="1">
        <f>IF(AND(ISNUMBER(K40),ISNUMBER($I$7)),SQRT(K40^2+($I$7)^2),"N/A")</f>
        <v>1.2173242793009595</v>
      </c>
      <c r="N40" s="1">
        <f>IF(AND(ISNUMBER(L40),ISNUMBER(M40),M40&lt;&gt;0),L40/M40,"NA")</f>
        <v>1.9715371169448643</v>
      </c>
      <c r="O40" t="s">
        <v>67</v>
      </c>
    </row>
    <row r="41" spans="1:15" x14ac:dyDescent="0.35">
      <c r="A41" s="16">
        <v>31</v>
      </c>
      <c r="B41" s="15" t="s">
        <v>78</v>
      </c>
      <c r="C41" s="14">
        <v>27.5</v>
      </c>
      <c r="D41" s="13" t="s">
        <v>134</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27.5</v>
      </c>
      <c r="H41">
        <f>LEN(TRIM(D41))</f>
        <v>6</v>
      </c>
      <c r="I41" t="str">
        <f>IF(H41&gt;=3,MID(TRIM(D41),1,3),"NO")</f>
        <v>+/-</v>
      </c>
      <c r="J41" t="str">
        <f>IF(TRIM(I41)="+/-",MID(TRIM(D41),4,H41-3),D41)</f>
        <v>1.4</v>
      </c>
      <c r="K41" s="1">
        <f>IF(TRIM(J41)="*****",0,IF(ISERROR(VALUE(J41)),"NA",VALUE(J41/$I$4)))</f>
        <v>0.85106382978723394</v>
      </c>
      <c r="L41" s="1">
        <f>IF(AND(ISNUMBER(G41),ISNUMBER($I$6)),$I$6-G41,"N/A")</f>
        <v>3</v>
      </c>
      <c r="M41" s="1">
        <f>IF(AND(ISNUMBER(K41),ISNUMBER($I$7)),SQRT(K41^2+($I$7)^2),"N/A")</f>
        <v>0.85323214879137987</v>
      </c>
      <c r="N41" s="1">
        <f>IF(AND(ISNUMBER(L41),ISNUMBER(M41),M41&lt;&gt;0),L41/M41,"NA")</f>
        <v>3.5160419169033412</v>
      </c>
      <c r="O41" t="s">
        <v>47</v>
      </c>
    </row>
    <row r="42" spans="1:15" x14ac:dyDescent="0.35">
      <c r="A42" s="16">
        <v>32</v>
      </c>
      <c r="B42" s="15" t="s">
        <v>69</v>
      </c>
      <c r="C42" s="14">
        <v>27.3</v>
      </c>
      <c r="D42" s="13" t="s">
        <v>155</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27.3</v>
      </c>
      <c r="H42">
        <f>LEN(TRIM(D42))</f>
        <v>6</v>
      </c>
      <c r="I42" t="str">
        <f>IF(H42&gt;=3,MID(TRIM(D42),1,3),"NO")</f>
        <v>+/-</v>
      </c>
      <c r="J42" t="str">
        <f>IF(TRIM(I42)="+/-",MID(TRIM(D42),4,H42-3),D42)</f>
        <v>2.4</v>
      </c>
      <c r="K42" s="1">
        <f>IF(TRIM(J42)="*****",0,IF(ISERROR(VALUE(J42)),"NA",VALUE(J42/$I$4)))</f>
        <v>1.4589665653495441</v>
      </c>
      <c r="L42" s="1">
        <f>IF(AND(ISNUMBER(G42),ISNUMBER($I$6)),$I$6-G42,"N/A")</f>
        <v>3.1999999999999993</v>
      </c>
      <c r="M42" s="1">
        <f>IF(AND(ISNUMBER(K42),ISNUMBER($I$7)),SQRT(K42^2+($I$7)^2),"N/A")</f>
        <v>1.460232480178032</v>
      </c>
      <c r="N42" s="1">
        <f>IF(AND(ISNUMBER(L42),ISNUMBER(M42),M42&lt;&gt;0),L42/M42,"NA")</f>
        <v>2.1914318736492251</v>
      </c>
      <c r="O42" t="s">
        <v>37</v>
      </c>
    </row>
    <row r="43" spans="1:15" x14ac:dyDescent="0.35">
      <c r="A43" s="16">
        <v>33</v>
      </c>
      <c r="B43" s="15" t="s">
        <v>77</v>
      </c>
      <c r="C43" s="14">
        <v>27</v>
      </c>
      <c r="D43" s="13" t="s">
        <v>154</v>
      </c>
      <c r="E43" s="12" t="str">
        <f>IF($B$4=B43,"Geography Selected",
IF(AND(ISNUMBER(N43),ISNUMBER($I$4)),
IF(ABS(N43)&lt;=$I$4,"Not Significantly Different",
IF(ABS(N43)&gt;$I$4,"Significantly Different","Error - Both Z-score and Confidence Level are Numbers but Comparison Failed")),
IF(N43="NA","Statistical Test not applicable","N/A")
))</f>
        <v>Not Significantly Different</v>
      </c>
      <c r="G43">
        <f>IF(ISNUMBER(C43),C43,"NAN")</f>
        <v>27</v>
      </c>
      <c r="H43">
        <f>LEN(TRIM(D43))</f>
        <v>6</v>
      </c>
      <c r="I43" t="str">
        <f>IF(H43&gt;=3,MID(TRIM(D43),1,3),"NO")</f>
        <v>+/-</v>
      </c>
      <c r="J43" t="str">
        <f>IF(TRIM(I43)="+/-",MID(TRIM(D43),4,H43-3),D43)</f>
        <v>4.3</v>
      </c>
      <c r="K43" s="1">
        <f>IF(TRIM(J43)="*****",0,IF(ISERROR(VALUE(J43)),"NA",VALUE(J43/$I$4)))</f>
        <v>2.6139817629179332</v>
      </c>
      <c r="L43" s="1">
        <f>IF(AND(ISNUMBER(G43),ISNUMBER($I$6)),$I$6-G43,"N/A")</f>
        <v>3.5</v>
      </c>
      <c r="M43" s="1">
        <f>IF(AND(ISNUMBER(K43),ISNUMBER($I$7)),SQRT(K43^2+($I$7)^2),"N/A")</f>
        <v>2.6146885310159962</v>
      </c>
      <c r="N43" s="1">
        <f>IF(AND(ISNUMBER(L43),ISNUMBER(M43),M43&lt;&gt;0),L43/M43,"NA")</f>
        <v>1.3385915601350789</v>
      </c>
      <c r="O43" t="s">
        <v>49</v>
      </c>
    </row>
    <row r="44" spans="1:15" x14ac:dyDescent="0.35">
      <c r="A44" s="16">
        <v>34</v>
      </c>
      <c r="B44" s="15" t="s">
        <v>59</v>
      </c>
      <c r="C44" s="14">
        <v>26.9</v>
      </c>
      <c r="D44" s="13" t="s">
        <v>141</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26.9</v>
      </c>
      <c r="H44">
        <f>LEN(TRIM(D44))</f>
        <v>6</v>
      </c>
      <c r="I44" t="str">
        <f>IF(H44&gt;=3,MID(TRIM(D44),1,3),"NO")</f>
        <v>+/-</v>
      </c>
      <c r="J44" t="str">
        <f>IF(TRIM(I44)="+/-",MID(TRIM(D44),4,H44-3),D44)</f>
        <v>1.1</v>
      </c>
      <c r="K44" s="1">
        <f>IF(TRIM(J44)="*****",0,IF(ISERROR(VALUE(J44)),"NA",VALUE(J44/$I$4)))</f>
        <v>0.66869300911854113</v>
      </c>
      <c r="L44" s="1">
        <f>IF(AND(ISNUMBER(G44),ISNUMBER($I$6)),$I$6-G44,"N/A")</f>
        <v>3.6000000000000014</v>
      </c>
      <c r="M44" s="1">
        <f>IF(AND(ISNUMBER(K44),ISNUMBER($I$7)),SQRT(K44^2+($I$7)^2),"N/A")</f>
        <v>0.67145051776214359</v>
      </c>
      <c r="N44" s="1">
        <f>IF(AND(ISNUMBER(L44),ISNUMBER(M44),M44&lt;&gt;0),L44/M44,"NA")</f>
        <v>5.3615268806379488</v>
      </c>
      <c r="O44" t="s">
        <v>64</v>
      </c>
    </row>
    <row r="45" spans="1:15" x14ac:dyDescent="0.35">
      <c r="A45" s="16">
        <v>35</v>
      </c>
      <c r="B45" s="15" t="s">
        <v>64</v>
      </c>
      <c r="C45" s="14">
        <v>26.5</v>
      </c>
      <c r="D45" s="13" t="s">
        <v>83</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26.5</v>
      </c>
      <c r="H45">
        <f>LEN(TRIM(D45))</f>
        <v>6</v>
      </c>
      <c r="I45" t="str">
        <f>IF(H45&gt;=3,MID(TRIM(D45),1,3),"NO")</f>
        <v>+/-</v>
      </c>
      <c r="J45" t="str">
        <f>IF(TRIM(I45)="+/-",MID(TRIM(D45),4,H45-3),D45)</f>
        <v>0.7</v>
      </c>
      <c r="K45" s="1">
        <f>IF(TRIM(J45)="*****",0,IF(ISERROR(VALUE(J45)),"NA",VALUE(J45/$I$4)))</f>
        <v>0.42553191489361697</v>
      </c>
      <c r="L45" s="1">
        <f>IF(AND(ISNUMBER(G45),ISNUMBER($I$6)),$I$6-G45,"N/A")</f>
        <v>4</v>
      </c>
      <c r="M45" s="1">
        <f>IF(AND(ISNUMBER(K45),ISNUMBER($I$7)),SQRT(K45^2+($I$7)^2),"N/A")</f>
        <v>0.42985214661796195</v>
      </c>
      <c r="N45" s="1">
        <f>IF(AND(ISNUMBER(L45),ISNUMBER(M45),M45&lt;&gt;0),L45/M45,"NA")</f>
        <v>9.3055252404149673</v>
      </c>
      <c r="O45" t="s">
        <v>63</v>
      </c>
    </row>
    <row r="46" spans="1:15" x14ac:dyDescent="0.35">
      <c r="A46" s="16">
        <v>36</v>
      </c>
      <c r="B46" s="15" t="s">
        <v>70</v>
      </c>
      <c r="C46" s="14">
        <v>25.8</v>
      </c>
      <c r="D46" s="13" t="s">
        <v>154</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25.8</v>
      </c>
      <c r="H46">
        <f>LEN(TRIM(D46))</f>
        <v>6</v>
      </c>
      <c r="I46" t="str">
        <f>IF(H46&gt;=3,MID(TRIM(D46),1,3),"NO")</f>
        <v>+/-</v>
      </c>
      <c r="J46" t="str">
        <f>IF(TRIM(I46)="+/-",MID(TRIM(D46),4,H46-3),D46)</f>
        <v>4.3</v>
      </c>
      <c r="K46" s="1">
        <f>IF(TRIM(J46)="*****",0,IF(ISERROR(VALUE(J46)),"NA",VALUE(J46/$I$4)))</f>
        <v>2.6139817629179332</v>
      </c>
      <c r="L46" s="1">
        <f>IF(AND(ISNUMBER(G46),ISNUMBER($I$6)),$I$6-G46,"N/A")</f>
        <v>4.6999999999999993</v>
      </c>
      <c r="M46" s="1">
        <f>IF(AND(ISNUMBER(K46),ISNUMBER($I$7)),SQRT(K46^2+($I$7)^2),"N/A")</f>
        <v>2.6146885310159962</v>
      </c>
      <c r="N46" s="1">
        <f>IF(AND(ISNUMBER(L46),ISNUMBER(M46),M46&lt;&gt;0),L46/M46,"NA")</f>
        <v>1.7975372378956771</v>
      </c>
      <c r="O46" t="s">
        <v>61</v>
      </c>
    </row>
    <row r="47" spans="1:15" x14ac:dyDescent="0.35">
      <c r="A47" s="16">
        <v>37</v>
      </c>
      <c r="B47" s="15" t="s">
        <v>79</v>
      </c>
      <c r="C47" s="14">
        <v>25.7</v>
      </c>
      <c r="D47" s="13" t="s">
        <v>140</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25.7</v>
      </c>
      <c r="H47">
        <f>LEN(TRIM(D47))</f>
        <v>6</v>
      </c>
      <c r="I47" t="str">
        <f>IF(H47&gt;=3,MID(TRIM(D47),1,3),"NO")</f>
        <v>+/-</v>
      </c>
      <c r="J47" t="str">
        <f>IF(TRIM(I47)="+/-",MID(TRIM(D47),4,H47-3),D47)</f>
        <v>1.6</v>
      </c>
      <c r="K47" s="1">
        <f>IF(TRIM(J47)="*****",0,IF(ISERROR(VALUE(J47)),"NA",VALUE(J47/$I$4)))</f>
        <v>0.97264437689969607</v>
      </c>
      <c r="L47" s="1">
        <f>IF(AND(ISNUMBER(G47),ISNUMBER($I$6)),$I$6-G47,"N/A")</f>
        <v>4.8000000000000007</v>
      </c>
      <c r="M47" s="1">
        <f>IF(AND(ISNUMBER(K47),ISNUMBER($I$7)),SQRT(K47^2+($I$7)^2),"N/A")</f>
        <v>0.97454222139096647</v>
      </c>
      <c r="N47" s="1">
        <f>IF(AND(ISNUMBER(L47),ISNUMBER(M47),M47&lt;&gt;0),L47/M47,"NA")</f>
        <v>4.9253894748130556</v>
      </c>
      <c r="O47" t="s">
        <v>59</v>
      </c>
    </row>
    <row r="48" spans="1:15" x14ac:dyDescent="0.35">
      <c r="A48" s="16">
        <v>38</v>
      </c>
      <c r="B48" s="15" t="s">
        <v>46</v>
      </c>
      <c r="C48" s="14">
        <v>24.2</v>
      </c>
      <c r="D48" s="13" t="s">
        <v>141</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24.2</v>
      </c>
      <c r="H48">
        <f>LEN(TRIM(D48))</f>
        <v>6</v>
      </c>
      <c r="I48" t="str">
        <f>IF(H48&gt;=3,MID(TRIM(D48),1,3),"NO")</f>
        <v>+/-</v>
      </c>
      <c r="J48" t="str">
        <f>IF(TRIM(I48)="+/-",MID(TRIM(D48),4,H48-3),D48)</f>
        <v>1.1</v>
      </c>
      <c r="K48" s="1">
        <f>IF(TRIM(J48)="*****",0,IF(ISERROR(VALUE(J48)),"NA",VALUE(J48/$I$4)))</f>
        <v>0.66869300911854113</v>
      </c>
      <c r="L48" s="1">
        <f>IF(AND(ISNUMBER(G48),ISNUMBER($I$6)),$I$6-G48,"N/A")</f>
        <v>6.3000000000000007</v>
      </c>
      <c r="M48" s="1">
        <f>IF(AND(ISNUMBER(K48),ISNUMBER($I$7)),SQRT(K48^2+($I$7)^2),"N/A")</f>
        <v>0.67145051776214359</v>
      </c>
      <c r="N48" s="1">
        <f>IF(AND(ISNUMBER(L48),ISNUMBER(M48),M48&lt;&gt;0),L48/M48,"NA")</f>
        <v>9.3826720411164075</v>
      </c>
      <c r="O48" t="s">
        <v>56</v>
      </c>
    </row>
    <row r="49" spans="1:15" x14ac:dyDescent="0.35">
      <c r="A49" s="16">
        <v>39</v>
      </c>
      <c r="B49" s="15" t="s">
        <v>75</v>
      </c>
      <c r="C49" s="14">
        <v>24</v>
      </c>
      <c r="D49" s="13" t="s">
        <v>111</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24</v>
      </c>
      <c r="H49">
        <f>LEN(TRIM(D49))</f>
        <v>6</v>
      </c>
      <c r="I49" t="str">
        <f>IF(H49&gt;=3,MID(TRIM(D49),1,3),"NO")</f>
        <v>+/-</v>
      </c>
      <c r="J49" t="str">
        <f>IF(TRIM(I49)="+/-",MID(TRIM(D49),4,H49-3),D49)</f>
        <v>1.0</v>
      </c>
      <c r="K49" s="1">
        <f>IF(TRIM(J49)="*****",0,IF(ISERROR(VALUE(J49)),"NA",VALUE(J49/$I$4)))</f>
        <v>0.60790273556231</v>
      </c>
      <c r="L49" s="1">
        <f>IF(AND(ISNUMBER(G49),ISNUMBER($I$6)),$I$6-G49,"N/A")</f>
        <v>6.5</v>
      </c>
      <c r="M49" s="1">
        <f>IF(AND(ISNUMBER(K49),ISNUMBER($I$7)),SQRT(K49^2+($I$7)^2),"N/A")</f>
        <v>0.61093468821403585</v>
      </c>
      <c r="N49" s="1">
        <f>IF(AND(ISNUMBER(L49),ISNUMBER(M49),M49&lt;&gt;0),L49/M49,"NA")</f>
        <v>10.63943515632031</v>
      </c>
      <c r="O49" t="s">
        <v>54</v>
      </c>
    </row>
    <row r="50" spans="1:15" x14ac:dyDescent="0.35">
      <c r="A50" s="16">
        <v>39</v>
      </c>
      <c r="B50" s="15" t="s">
        <v>39</v>
      </c>
      <c r="C50" s="14">
        <v>24</v>
      </c>
      <c r="D50" s="13" t="s">
        <v>57</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24</v>
      </c>
      <c r="H50">
        <f>LEN(TRIM(D50))</f>
        <v>6</v>
      </c>
      <c r="I50" t="str">
        <f>IF(H50&gt;=3,MID(TRIM(D50),1,3),"NO")</f>
        <v>+/-</v>
      </c>
      <c r="J50" t="str">
        <f>IF(TRIM(I50)="+/-",MID(TRIM(D50),4,H50-3),D50)</f>
        <v>0.3</v>
      </c>
      <c r="K50" s="1">
        <f>IF(TRIM(J50)="*****",0,IF(ISERROR(VALUE(J50)),"NA",VALUE(J50/$I$4)))</f>
        <v>0.18237082066869301</v>
      </c>
      <c r="L50" s="1">
        <f>IF(AND(ISNUMBER(G50),ISNUMBER($I$6)),$I$6-G50,"N/A")</f>
        <v>6.5</v>
      </c>
      <c r="M50" s="1">
        <f>IF(AND(ISNUMBER(K50),ISNUMBER($I$7)),SQRT(K50^2+($I$7)^2),"N/A")</f>
        <v>0.19223572402239389</v>
      </c>
      <c r="N50" s="1">
        <f>IF(AND(ISNUMBER(L50),ISNUMBER(M50),M50&lt;&gt;0),L50/M50,"NA")</f>
        <v>33.812653881350393</v>
      </c>
      <c r="O50" t="s">
        <v>52</v>
      </c>
    </row>
    <row r="51" spans="1:15" x14ac:dyDescent="0.35">
      <c r="A51" s="16">
        <v>41</v>
      </c>
      <c r="B51" s="15" t="s">
        <v>66</v>
      </c>
      <c r="C51" s="14">
        <v>22.9</v>
      </c>
      <c r="D51" s="13" t="s">
        <v>111</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22.9</v>
      </c>
      <c r="H51">
        <f>LEN(TRIM(D51))</f>
        <v>6</v>
      </c>
      <c r="I51" t="str">
        <f>IF(H51&gt;=3,MID(TRIM(D51),1,3),"NO")</f>
        <v>+/-</v>
      </c>
      <c r="J51" t="str">
        <f>IF(TRIM(I51)="+/-",MID(TRIM(D51),4,H51-3),D51)</f>
        <v>1.0</v>
      </c>
      <c r="K51" s="1">
        <f>IF(TRIM(J51)="*****",0,IF(ISERROR(VALUE(J51)),"NA",VALUE(J51/$I$4)))</f>
        <v>0.60790273556231</v>
      </c>
      <c r="L51" s="1">
        <f>IF(AND(ISNUMBER(G51),ISNUMBER($I$6)),$I$6-G51,"N/A")</f>
        <v>7.6000000000000014</v>
      </c>
      <c r="M51" s="1">
        <f>IF(AND(ISNUMBER(K51),ISNUMBER($I$7)),SQRT(K51^2+($I$7)^2),"N/A")</f>
        <v>0.61093468821403585</v>
      </c>
      <c r="N51" s="1">
        <f>IF(AND(ISNUMBER(L51),ISNUMBER(M51),M51&lt;&gt;0),L51/M51,"NA")</f>
        <v>12.439954952005287</v>
      </c>
      <c r="O51" t="s">
        <v>50</v>
      </c>
    </row>
    <row r="52" spans="1:15" x14ac:dyDescent="0.35">
      <c r="A52" s="16">
        <v>42</v>
      </c>
      <c r="B52" s="15" t="s">
        <v>27</v>
      </c>
      <c r="C52" s="14">
        <v>22.5</v>
      </c>
      <c r="D52" s="13" t="s">
        <v>148</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22.5</v>
      </c>
      <c r="H52">
        <f>LEN(TRIM(D52))</f>
        <v>6</v>
      </c>
      <c r="I52" t="str">
        <f>IF(H52&gt;=3,MID(TRIM(D52),1,3),"NO")</f>
        <v>+/-</v>
      </c>
      <c r="J52" t="str">
        <f>IF(TRIM(I52)="+/-",MID(TRIM(D52),4,H52-3),D52)</f>
        <v>5.9</v>
      </c>
      <c r="K52" s="1">
        <f>IF(TRIM(J52)="*****",0,IF(ISERROR(VALUE(J52)),"NA",VALUE(J52/$I$4)))</f>
        <v>3.5866261398176293</v>
      </c>
      <c r="L52" s="1">
        <f>IF(AND(ISNUMBER(G52),ISNUMBER($I$6)),$I$6-G52,"N/A")</f>
        <v>8</v>
      </c>
      <c r="M52" s="1">
        <f>IF(AND(ISNUMBER(K52),ISNUMBER($I$7)),SQRT(K52^2+($I$7)^2),"N/A")</f>
        <v>3.587141274633904</v>
      </c>
      <c r="N52" s="1">
        <f>IF(AND(ISNUMBER(L52),ISNUMBER(M52),M52&lt;&gt;0),L52/M52,"NA")</f>
        <v>2.2301881602966596</v>
      </c>
      <c r="O52" t="s">
        <v>48</v>
      </c>
    </row>
    <row r="53" spans="1:15" x14ac:dyDescent="0.35">
      <c r="A53" s="16">
        <v>43</v>
      </c>
      <c r="B53" s="15" t="s">
        <v>73</v>
      </c>
      <c r="C53" s="14">
        <v>21.6</v>
      </c>
      <c r="D53" s="13" t="s">
        <v>153</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21.6</v>
      </c>
      <c r="H53">
        <f>LEN(TRIM(D53))</f>
        <v>6</v>
      </c>
      <c r="I53" t="str">
        <f>IF(H53&gt;=3,MID(TRIM(D53),1,3),"NO")</f>
        <v>+/-</v>
      </c>
      <c r="J53" t="str">
        <f>IF(TRIM(I53)="+/-",MID(TRIM(D53),4,H53-3),D53)</f>
        <v>1.7</v>
      </c>
      <c r="K53" s="1">
        <f>IF(TRIM(J53)="*****",0,IF(ISERROR(VALUE(J53)),"NA",VALUE(J53/$I$4)))</f>
        <v>1.0334346504559271</v>
      </c>
      <c r="L53" s="1">
        <f>IF(AND(ISNUMBER(G53),ISNUMBER($I$6)),$I$6-G53,"N/A")</f>
        <v>8.8999999999999986</v>
      </c>
      <c r="M53" s="1">
        <f>IF(AND(ISNUMBER(K53),ISNUMBER($I$7)),SQRT(K53^2+($I$7)^2),"N/A")</f>
        <v>1.0352210556794166</v>
      </c>
      <c r="N53" s="1">
        <f>IF(AND(ISNUMBER(L53),ISNUMBER(M53),M53&lt;&gt;0),L53/M53,"NA")</f>
        <v>8.5971976238050143</v>
      </c>
      <c r="O53" t="s">
        <v>46</v>
      </c>
    </row>
    <row r="54" spans="1:15" x14ac:dyDescent="0.35">
      <c r="A54" s="16">
        <v>43</v>
      </c>
      <c r="B54" s="15" t="s">
        <v>50</v>
      </c>
      <c r="C54" s="14">
        <v>21.6</v>
      </c>
      <c r="D54" s="13" t="s">
        <v>141</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21.6</v>
      </c>
      <c r="H54">
        <f>LEN(TRIM(D54))</f>
        <v>6</v>
      </c>
      <c r="I54" t="str">
        <f>IF(H54&gt;=3,MID(TRIM(D54),1,3),"NO")</f>
        <v>+/-</v>
      </c>
      <c r="J54" t="str">
        <f>IF(TRIM(I54)="+/-",MID(TRIM(D54),4,H54-3),D54)</f>
        <v>1.1</v>
      </c>
      <c r="K54" s="1">
        <f>IF(TRIM(J54)="*****",0,IF(ISERROR(VALUE(J54)),"NA",VALUE(J54/$I$4)))</f>
        <v>0.66869300911854113</v>
      </c>
      <c r="L54" s="1">
        <f>IF(AND(ISNUMBER(G54),ISNUMBER($I$6)),$I$6-G54,"N/A")</f>
        <v>8.8999999999999986</v>
      </c>
      <c r="M54" s="1">
        <f>IF(AND(ISNUMBER(K54),ISNUMBER($I$7)),SQRT(K54^2+($I$7)^2),"N/A")</f>
        <v>0.67145051776214359</v>
      </c>
      <c r="N54" s="1">
        <f>IF(AND(ISNUMBER(L54),ISNUMBER(M54),M54&lt;&gt;0),L54/M54,"NA")</f>
        <v>13.254885899354921</v>
      </c>
      <c r="O54" t="s">
        <v>39</v>
      </c>
    </row>
    <row r="55" spans="1:15" x14ac:dyDescent="0.35">
      <c r="A55" s="16">
        <v>45</v>
      </c>
      <c r="B55" s="15" t="s">
        <v>58</v>
      </c>
      <c r="C55" s="14">
        <v>21.4</v>
      </c>
      <c r="D55" s="13" t="s">
        <v>120</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21.4</v>
      </c>
      <c r="H55">
        <f>LEN(TRIM(D55))</f>
        <v>6</v>
      </c>
      <c r="I55" t="str">
        <f>IF(H55&gt;=3,MID(TRIM(D55),1,3),"NO")</f>
        <v>+/-</v>
      </c>
      <c r="J55" t="str">
        <f>IF(TRIM(I55)="+/-",MID(TRIM(D55),4,H55-3),D55)</f>
        <v>0.9</v>
      </c>
      <c r="K55" s="1">
        <f>IF(TRIM(J55)="*****",0,IF(ISERROR(VALUE(J55)),"NA",VALUE(J55/$I$4)))</f>
        <v>0.54711246200607899</v>
      </c>
      <c r="L55" s="1">
        <f>IF(AND(ISNUMBER(G55),ISNUMBER($I$6)),$I$6-G55,"N/A")</f>
        <v>9.1000000000000014</v>
      </c>
      <c r="M55" s="1">
        <f>IF(AND(ISNUMBER(K55),ISNUMBER($I$7)),SQRT(K55^2+($I$7)^2),"N/A")</f>
        <v>0.55047933970440222</v>
      </c>
      <c r="N55" s="1">
        <f>IF(AND(ISNUMBER(L55),ISNUMBER(M55),M55&lt;&gt;0),L55/M55,"NA")</f>
        <v>16.531047295774158</v>
      </c>
      <c r="O55" t="s">
        <v>42</v>
      </c>
    </row>
    <row r="56" spans="1:15" x14ac:dyDescent="0.35">
      <c r="A56" s="16">
        <v>46</v>
      </c>
      <c r="B56" s="15" t="s">
        <v>42</v>
      </c>
      <c r="C56" s="14">
        <v>20.8</v>
      </c>
      <c r="D56" s="13" t="s">
        <v>133</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20.8</v>
      </c>
      <c r="H56">
        <f>LEN(TRIM(D56))</f>
        <v>6</v>
      </c>
      <c r="I56" t="str">
        <f>IF(H56&gt;=3,MID(TRIM(D56),1,3),"NO")</f>
        <v>+/-</v>
      </c>
      <c r="J56" t="str">
        <f>IF(TRIM(I56)="+/-",MID(TRIM(D56),4,H56-3),D56)</f>
        <v>1.2</v>
      </c>
      <c r="K56" s="1">
        <f>IF(TRIM(J56)="*****",0,IF(ISERROR(VALUE(J56)),"NA",VALUE(J56/$I$4)))</f>
        <v>0.72948328267477203</v>
      </c>
      <c r="L56" s="1">
        <f>IF(AND(ISNUMBER(G56),ISNUMBER($I$6)),$I$6-G56,"N/A")</f>
        <v>9.6999999999999993</v>
      </c>
      <c r="M56" s="1">
        <f>IF(AND(ISNUMBER(K56),ISNUMBER($I$7)),SQRT(K56^2+($I$7)^2),"N/A")</f>
        <v>0.73201182849801194</v>
      </c>
      <c r="N56" s="1">
        <f>IF(AND(ISNUMBER(L56),ISNUMBER(M56),M56&lt;&gt;0),L56/M56,"NA")</f>
        <v>13.251151992862017</v>
      </c>
      <c r="O56" t="s">
        <v>40</v>
      </c>
    </row>
    <row r="57" spans="1:15" x14ac:dyDescent="0.35">
      <c r="A57" s="16">
        <v>47</v>
      </c>
      <c r="B57" s="15" t="s">
        <v>35</v>
      </c>
      <c r="C57" s="14">
        <v>19.7</v>
      </c>
      <c r="D57" s="13" t="s">
        <v>152</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19.7</v>
      </c>
      <c r="H57">
        <f>LEN(TRIM(D57))</f>
        <v>6</v>
      </c>
      <c r="I57" t="str">
        <f>IF(H57&gt;=3,MID(TRIM(D57),1,3),"NO")</f>
        <v>+/-</v>
      </c>
      <c r="J57" t="str">
        <f>IF(TRIM(I57)="+/-",MID(TRIM(D57),4,H57-3),D57)</f>
        <v>2.1</v>
      </c>
      <c r="K57" s="1">
        <f>IF(TRIM(J57)="*****",0,IF(ISERROR(VALUE(J57)),"NA",VALUE(J57/$I$4)))</f>
        <v>1.2765957446808511</v>
      </c>
      <c r="L57" s="1">
        <f>IF(AND(ISNUMBER(G57),ISNUMBER($I$6)),$I$6-G57,"N/A")</f>
        <v>10.8</v>
      </c>
      <c r="M57" s="1">
        <f>IF(AND(ISNUMBER(K57),ISNUMBER($I$7)),SQRT(K57^2+($I$7)^2),"N/A")</f>
        <v>1.2780423125610114</v>
      </c>
      <c r="N57" s="1">
        <f>IF(AND(ISNUMBER(L57),ISNUMBER(M57),M57&lt;&gt;0),L57/M57,"NA")</f>
        <v>8.4504244451487427</v>
      </c>
      <c r="O57" t="s">
        <v>38</v>
      </c>
    </row>
    <row r="58" spans="1:15" x14ac:dyDescent="0.35">
      <c r="A58" s="16">
        <v>48</v>
      </c>
      <c r="B58" s="15" t="s">
        <v>82</v>
      </c>
      <c r="C58" s="14">
        <v>19.3</v>
      </c>
      <c r="D58" s="13" t="s">
        <v>144</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19.3</v>
      </c>
      <c r="H58">
        <f>LEN(TRIM(D58))</f>
        <v>6</v>
      </c>
      <c r="I58" t="str">
        <f>IF(H58&gt;=3,MID(TRIM(D58),1,3),"NO")</f>
        <v>+/-</v>
      </c>
      <c r="J58" t="str">
        <f>IF(TRIM(I58)="+/-",MID(TRIM(D58),4,H58-3),D58)</f>
        <v>2.2</v>
      </c>
      <c r="K58" s="1">
        <f>IF(TRIM(J58)="*****",0,IF(ISERROR(VALUE(J58)),"NA",VALUE(J58/$I$4)))</f>
        <v>1.3373860182370823</v>
      </c>
      <c r="L58" s="1">
        <f>IF(AND(ISNUMBER(G58),ISNUMBER($I$6)),$I$6-G58,"N/A")</f>
        <v>11.2</v>
      </c>
      <c r="M58" s="1">
        <f>IF(AND(ISNUMBER(K58),ISNUMBER($I$7)),SQRT(K58^2+($I$7)^2),"N/A")</f>
        <v>1.3387669024647564</v>
      </c>
      <c r="N58" s="1">
        <f>IF(AND(ISNUMBER(L58),ISNUMBER(M58),M58&lt;&gt;0),L58/M58,"NA")</f>
        <v>8.3659074476520718</v>
      </c>
      <c r="O58" t="s">
        <v>36</v>
      </c>
    </row>
    <row r="59" spans="1:15" x14ac:dyDescent="0.35">
      <c r="A59" s="16">
        <v>49</v>
      </c>
      <c r="B59" s="15" t="s">
        <v>37</v>
      </c>
      <c r="C59" s="14">
        <v>15.3</v>
      </c>
      <c r="D59" s="13" t="s">
        <v>140</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15.3</v>
      </c>
      <c r="H59">
        <f>LEN(TRIM(D59))</f>
        <v>6</v>
      </c>
      <c r="I59" t="str">
        <f>IF(H59&gt;=3,MID(TRIM(D59),1,3),"NO")</f>
        <v>+/-</v>
      </c>
      <c r="J59" t="str">
        <f>IF(TRIM(I59)="+/-",MID(TRIM(D59),4,H59-3),D59)</f>
        <v>1.6</v>
      </c>
      <c r="K59" s="1">
        <f>IF(TRIM(J59)="*****",0,IF(ISERROR(VALUE(J59)),"NA",VALUE(J59/$I$4)))</f>
        <v>0.97264437689969607</v>
      </c>
      <c r="L59" s="1">
        <f>IF(AND(ISNUMBER(G59),ISNUMBER($I$6)),$I$6-G59,"N/A")</f>
        <v>15.2</v>
      </c>
      <c r="M59" s="1">
        <f>IF(AND(ISNUMBER(K59),ISNUMBER($I$7)),SQRT(K59^2+($I$7)^2),"N/A")</f>
        <v>0.97454222139096647</v>
      </c>
      <c r="N59" s="1">
        <f>IF(AND(ISNUMBER(L59),ISNUMBER(M59),M59&lt;&gt;0),L59/M59,"NA")</f>
        <v>15.59706667024134</v>
      </c>
      <c r="O59" t="s">
        <v>33</v>
      </c>
    </row>
    <row r="60" spans="1:15" x14ac:dyDescent="0.35">
      <c r="A60" s="16">
        <v>49</v>
      </c>
      <c r="B60" s="15" t="s">
        <v>52</v>
      </c>
      <c r="C60" s="14">
        <v>15.3</v>
      </c>
      <c r="D60" s="13" t="s">
        <v>139</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15.3</v>
      </c>
      <c r="H60">
        <f>LEN(TRIM(D60))</f>
        <v>6</v>
      </c>
      <c r="I60" t="str">
        <f>IF(H60&gt;=3,MID(TRIM(D60),1,3),"NO")</f>
        <v>+/-</v>
      </c>
      <c r="J60" t="str">
        <f>IF(TRIM(I60)="+/-",MID(TRIM(D60),4,H60-3),D60)</f>
        <v>1.5</v>
      </c>
      <c r="K60" s="1">
        <f>IF(TRIM(J60)="*****",0,IF(ISERROR(VALUE(J60)),"NA",VALUE(J60/$I$4)))</f>
        <v>0.91185410334346506</v>
      </c>
      <c r="L60" s="1">
        <f>IF(AND(ISNUMBER(G60),ISNUMBER($I$6)),$I$6-G60,"N/A")</f>
        <v>15.2</v>
      </c>
      <c r="M60" s="1">
        <f>IF(AND(ISNUMBER(K60),ISNUMBER($I$7)),SQRT(K60^2+($I$7)^2),"N/A")</f>
        <v>0.91387819929318592</v>
      </c>
      <c r="N60" s="1">
        <f>IF(AND(ISNUMBER(L60),ISNUMBER(M60),M60&lt;&gt;0),L60/M60,"NA")</f>
        <v>16.632413391364434</v>
      </c>
      <c r="O60" t="s">
        <v>30</v>
      </c>
    </row>
    <row r="61" spans="1:15" x14ac:dyDescent="0.35">
      <c r="A61" s="16">
        <v>51</v>
      </c>
      <c r="B61" s="15" t="s">
        <v>51</v>
      </c>
      <c r="C61" s="14">
        <v>10.5</v>
      </c>
      <c r="D61" s="13" t="s">
        <v>57</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10.5</v>
      </c>
      <c r="H61">
        <f>LEN(TRIM(D61))</f>
        <v>6</v>
      </c>
      <c r="I61" t="str">
        <f>IF(H61&gt;=3,MID(TRIM(D61),1,3),"NO")</f>
        <v>+/-</v>
      </c>
      <c r="J61" t="str">
        <f>IF(TRIM(I61)="+/-",MID(TRIM(D61),4,H61-3),D61)</f>
        <v>0.3</v>
      </c>
      <c r="K61" s="1">
        <f>IF(TRIM(J61)="*****",0,IF(ISERROR(VALUE(J61)),"NA",VALUE(J61/$I$4)))</f>
        <v>0.18237082066869301</v>
      </c>
      <c r="L61" s="1">
        <f>IF(AND(ISNUMBER(G61),ISNUMBER($I$6)),$I$6-G61,"N/A")</f>
        <v>20</v>
      </c>
      <c r="M61" s="1">
        <f>IF(AND(ISNUMBER(K61),ISNUMBER($I$7)),SQRT(K61^2+($I$7)^2),"N/A")</f>
        <v>0.19223572402239389</v>
      </c>
      <c r="N61" s="1">
        <f>IF(AND(ISNUMBER(L61),ISNUMBER(M61),M61&lt;&gt;0),L61/M61,"NA")</f>
        <v>104.03893501953968</v>
      </c>
      <c r="O61" t="s">
        <v>27</v>
      </c>
    </row>
    <row r="62" spans="1:15" ht="15" thickBot="1" x14ac:dyDescent="0.4">
      <c r="A62" s="11"/>
      <c r="B62" s="10" t="s">
        <v>25</v>
      </c>
      <c r="C62" s="9">
        <v>3.1</v>
      </c>
      <c r="D62" s="8" t="s">
        <v>139</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3.1</v>
      </c>
      <c r="H62">
        <f>LEN(TRIM(D62))</f>
        <v>6</v>
      </c>
      <c r="I62" t="str">
        <f>IF(H62&gt;=3,MID(TRIM(D62),1,3),"NO")</f>
        <v>+/-</v>
      </c>
      <c r="J62" t="str">
        <f>IF(TRIM(I62)="+/-",MID(TRIM(D62),4,H62-3),D62)</f>
        <v>1.5</v>
      </c>
      <c r="K62" s="1">
        <f>IF(TRIM(J62)="*****",0,IF(ISERROR(VALUE(J62)),"NA",VALUE(J62/$I$4)))</f>
        <v>0.91185410334346506</v>
      </c>
      <c r="L62" s="1">
        <f>IF(AND(ISNUMBER(G62),ISNUMBER($I$6)),$I$6-G62,"N/A")</f>
        <v>27.4</v>
      </c>
      <c r="M62" s="1">
        <f>IF(AND(ISNUMBER(K62),ISNUMBER($I$7)),SQRT(K62^2+($I$7)^2),"N/A")</f>
        <v>0.91387819929318592</v>
      </c>
      <c r="N62" s="1">
        <f>IF(AND(ISNUMBER(L62),ISNUMBER(M62),M62&lt;&gt;0),L62/M62,"NA")</f>
        <v>29.982113613380623</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5">
      <c r="A73" t="s">
        <v>151</v>
      </c>
    </row>
    <row r="75" spans="1:26" x14ac:dyDescent="0.35">
      <c r="A75" t="s">
        <v>16</v>
      </c>
    </row>
    <row r="76" spans="1:26" x14ac:dyDescent="0.35">
      <c r="A76" t="s">
        <v>15</v>
      </c>
      <c r="B76" t="s">
        <v>14</v>
      </c>
    </row>
    <row r="77" spans="1:26" x14ac:dyDescent="0.35">
      <c r="A77" t="s">
        <v>13</v>
      </c>
      <c r="B77" t="s">
        <v>12</v>
      </c>
    </row>
    <row r="78" spans="1:26" x14ac:dyDescent="0.35">
      <c r="A78" t="s">
        <v>11</v>
      </c>
      <c r="B78" t="s">
        <v>10</v>
      </c>
    </row>
    <row r="79" spans="1:26" x14ac:dyDescent="0.35">
      <c r="A79" t="s">
        <v>9</v>
      </c>
      <c r="B79" t="s">
        <v>8</v>
      </c>
    </row>
    <row r="80" spans="1:26" x14ac:dyDescent="0.35">
      <c r="A80" t="s">
        <v>7</v>
      </c>
      <c r="B80" t="s">
        <v>6</v>
      </c>
    </row>
    <row r="81" spans="1:2" x14ac:dyDescent="0.35">
      <c r="A81" t="s">
        <v>5</v>
      </c>
      <c r="B81" t="s">
        <v>4</v>
      </c>
    </row>
    <row r="82" spans="1:2" x14ac:dyDescent="0.35">
      <c r="A82" t="s">
        <v>3</v>
      </c>
      <c r="B82" t="s">
        <v>2</v>
      </c>
    </row>
    <row r="83" spans="1:2" x14ac:dyDescent="0.35">
      <c r="A83" t="s">
        <v>1</v>
      </c>
      <c r="B83" t="s">
        <v>0</v>
      </c>
    </row>
  </sheetData>
  <mergeCells count="7">
    <mergeCell ref="A72:Z72"/>
    <mergeCell ref="A66:Z66"/>
    <mergeCell ref="A67:Z67"/>
    <mergeCell ref="A68:Z68"/>
    <mergeCell ref="A69:Z69"/>
    <mergeCell ref="A70:Z70"/>
    <mergeCell ref="A71:Z71"/>
  </mergeCells>
  <conditionalFormatting sqref="E10:E62">
    <cfRule type="cellIs" dxfId="389" priority="1" operator="equal">
      <formula>"OTHER ERROR"</formula>
    </cfRule>
    <cfRule type="cellIs" dxfId="388" priority="2" operator="equal">
      <formula>"Statistical Test not applicable"</formula>
    </cfRule>
    <cfRule type="cellIs" dxfId="387" priority="3" operator="equal">
      <formula>"Geography Selected"</formula>
    </cfRule>
  </conditionalFormatting>
  <conditionalFormatting sqref="E10:J62">
    <cfRule type="cellIs" dxfId="386" priority="4" operator="equal">
      <formula>"Not Significantly Different"</formula>
    </cfRule>
  </conditionalFormatting>
  <conditionalFormatting sqref="F10:J62">
    <cfRule type="cellIs" dxfId="38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057B8E00-50E5-4987-9DC8-37458C7AE65B}">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A7A15C3F-AE71-45B5-8BDC-4BCC30059D1B}"/>
    <hyperlink ref="A68" r:id="rId2" xr:uid="{E2193044-685F-4C25-9AAB-FB6CB75D745E}"/>
    <hyperlink ref="A66" r:id="rId3" xr:uid="{8FFD2F16-0B8B-4708-AC8F-7614AE326CDF}"/>
    <hyperlink ref="A67" r:id="rId4" xr:uid="{0B3728A7-09B7-4A2D-BAA9-0253B9C99497}"/>
  </hyperlinks>
  <pageMargins left="0.7" right="0.7" top="0.75" bottom="0.75" header="0.3" footer="0.3"/>
  <pageSetup orientation="portrait" r:id="rId5"/>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92AFE-8521-4A72-881E-2A0CED395919}">
  <sheetPr codeName="Sheet15"/>
  <dimension ref="A1:Z83"/>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174</v>
      </c>
    </row>
    <row r="2" spans="1:16" x14ac:dyDescent="0.35">
      <c r="A2" s="30" t="s">
        <v>108</v>
      </c>
      <c r="B2" t="s">
        <v>173</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51.2</v>
      </c>
      <c r="C6" t="s">
        <v>102</v>
      </c>
      <c r="H6" s="18" t="s">
        <v>101</v>
      </c>
      <c r="I6">
        <f>VLOOKUP($B$4,$B$9:$K$62,6,FALSE)</f>
        <v>51.2</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51.2</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51.2</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51</v>
      </c>
      <c r="C11" s="14">
        <v>76.2</v>
      </c>
      <c r="D11" s="17" t="s">
        <v>34</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76.2</v>
      </c>
      <c r="H11">
        <f>LEN(TRIM(D11))</f>
        <v>6</v>
      </c>
      <c r="I11" t="str">
        <f>IF(H11&gt;=3,MID(TRIM(D11),1,3),"NO")</f>
        <v>+/-</v>
      </c>
      <c r="J11" t="str">
        <f>IF(TRIM(I11)="+/-",MID(TRIM(D11),4,H11-3),D11)</f>
        <v>0.4</v>
      </c>
      <c r="K11" s="1">
        <f>IF(TRIM(J11)="*****",0,IF(ISERROR(VALUE(J11)),"NA",VALUE(J11/$I$4)))</f>
        <v>0.24316109422492402</v>
      </c>
      <c r="L11" s="1">
        <f>IF(AND(ISNUMBER(G11),ISNUMBER($I$6)),$I$6-G11,"N/A")</f>
        <v>-25</v>
      </c>
      <c r="M11" s="1">
        <f>IF(AND(ISNUMBER(K11),ISNUMBER($I$7)),SQRT(K11^2+($I$7)^2),"N/A")</f>
        <v>0.25064471888253259</v>
      </c>
      <c r="N11" s="1">
        <f>IF(AND(ISNUMBER(L11),ISNUMBER(M11),M11&lt;&gt;0),L11/M11,"NA")</f>
        <v>-99.742775796191921</v>
      </c>
      <c r="O11" t="s">
        <v>68</v>
      </c>
    </row>
    <row r="12" spans="1:16" x14ac:dyDescent="0.35">
      <c r="A12" s="16">
        <v>2</v>
      </c>
      <c r="B12" s="15" t="s">
        <v>37</v>
      </c>
      <c r="C12" s="14">
        <v>72.900000000000006</v>
      </c>
      <c r="D12" s="13" t="s">
        <v>152</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72.900000000000006</v>
      </c>
      <c r="H12">
        <f>LEN(TRIM(D12))</f>
        <v>6</v>
      </c>
      <c r="I12" t="str">
        <f>IF(H12&gt;=3,MID(TRIM(D12),1,3),"NO")</f>
        <v>+/-</v>
      </c>
      <c r="J12" t="str">
        <f>IF(TRIM(I12)="+/-",MID(TRIM(D12),4,H12-3),D12)</f>
        <v>2.1</v>
      </c>
      <c r="K12" s="1">
        <f>IF(TRIM(J12)="*****",0,IF(ISERROR(VALUE(J12)),"NA",VALUE(J12/$I$4)))</f>
        <v>1.2765957446808511</v>
      </c>
      <c r="L12" s="1">
        <f>IF(AND(ISNUMBER(G12),ISNUMBER($I$6)),$I$6-G12,"N/A")</f>
        <v>-21.700000000000003</v>
      </c>
      <c r="M12" s="1">
        <f>IF(AND(ISNUMBER(K12),ISNUMBER($I$7)),SQRT(K12^2+($I$7)^2),"N/A")</f>
        <v>1.2780423125610114</v>
      </c>
      <c r="N12" s="1">
        <f>IF(AND(ISNUMBER(L12),ISNUMBER(M12),M12&lt;&gt;0),L12/M12,"NA")</f>
        <v>-16.9790935610859</v>
      </c>
      <c r="O12" t="s">
        <v>62</v>
      </c>
    </row>
    <row r="13" spans="1:16" x14ac:dyDescent="0.35">
      <c r="A13" s="16">
        <v>3</v>
      </c>
      <c r="B13" s="15" t="s">
        <v>39</v>
      </c>
      <c r="C13" s="14">
        <v>64.5</v>
      </c>
      <c r="D13" s="13" t="s">
        <v>34</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64.5</v>
      </c>
      <c r="H13">
        <f>LEN(TRIM(D13))</f>
        <v>6</v>
      </c>
      <c r="I13" t="str">
        <f>IF(H13&gt;=3,MID(TRIM(D13),1,3),"NO")</f>
        <v>+/-</v>
      </c>
      <c r="J13" t="str">
        <f>IF(TRIM(I13)="+/-",MID(TRIM(D13),4,H13-3),D13)</f>
        <v>0.4</v>
      </c>
      <c r="K13" s="1">
        <f>IF(TRIM(J13)="*****",0,IF(ISERROR(VALUE(J13)),"NA",VALUE(J13/$I$4)))</f>
        <v>0.24316109422492402</v>
      </c>
      <c r="L13" s="1">
        <f>IF(AND(ISNUMBER(G13),ISNUMBER($I$6)),$I$6-G13,"N/A")</f>
        <v>-13.299999999999997</v>
      </c>
      <c r="M13" s="1">
        <f>IF(AND(ISNUMBER(K13),ISNUMBER($I$7)),SQRT(K13^2+($I$7)^2),"N/A")</f>
        <v>0.25064471888253259</v>
      </c>
      <c r="N13" s="1">
        <f>IF(AND(ISNUMBER(L13),ISNUMBER(M13),M13&lt;&gt;0),L13/M13,"NA")</f>
        <v>-53.063156723574089</v>
      </c>
      <c r="O13" t="s">
        <v>58</v>
      </c>
    </row>
    <row r="14" spans="1:16" x14ac:dyDescent="0.35">
      <c r="A14" s="16">
        <v>4</v>
      </c>
      <c r="B14" s="15" t="s">
        <v>73</v>
      </c>
      <c r="C14" s="14">
        <v>62.5</v>
      </c>
      <c r="D14" s="13" t="s">
        <v>164</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62.5</v>
      </c>
      <c r="H14">
        <f>LEN(TRIM(D14))</f>
        <v>6</v>
      </c>
      <c r="I14" t="str">
        <f>IF(H14&gt;=3,MID(TRIM(D14),1,3),"NO")</f>
        <v>+/-</v>
      </c>
      <c r="J14" t="str">
        <f>IF(TRIM(I14)="+/-",MID(TRIM(D14),4,H14-3),D14)</f>
        <v>2.3</v>
      </c>
      <c r="K14" s="1">
        <f>IF(TRIM(J14)="*****",0,IF(ISERROR(VALUE(J14)),"NA",VALUE(J14/$I$4)))</f>
        <v>1.3981762917933129</v>
      </c>
      <c r="L14" s="1">
        <f>IF(AND(ISNUMBER(G14),ISNUMBER($I$6)),$I$6-G14,"N/A")</f>
        <v>-11.299999999999997</v>
      </c>
      <c r="M14" s="1">
        <f>IF(AND(ISNUMBER(K14),ISNUMBER($I$7)),SQRT(K14^2+($I$7)^2),"N/A")</f>
        <v>1.3994971955284299</v>
      </c>
      <c r="N14" s="1">
        <f>IF(AND(ISNUMBER(L14),ISNUMBER(M14),M14&lt;&gt;0),L14/M14,"NA")</f>
        <v>-8.0743284346013144</v>
      </c>
      <c r="O14" t="s">
        <v>73</v>
      </c>
    </row>
    <row r="15" spans="1:16" x14ac:dyDescent="0.35">
      <c r="A15" s="16">
        <v>5</v>
      </c>
      <c r="B15" s="15" t="s">
        <v>42</v>
      </c>
      <c r="C15" s="14">
        <v>61.3</v>
      </c>
      <c r="D15" s="13" t="s">
        <v>153</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61.3</v>
      </c>
      <c r="H15">
        <f>LEN(TRIM(D15))</f>
        <v>6</v>
      </c>
      <c r="I15" t="str">
        <f>IF(H15&gt;=3,MID(TRIM(D15),1,3),"NO")</f>
        <v>+/-</v>
      </c>
      <c r="J15" t="str">
        <f>IF(TRIM(I15)="+/-",MID(TRIM(D15),4,H15-3),D15)</f>
        <v>1.7</v>
      </c>
      <c r="K15" s="1">
        <f>IF(TRIM(J15)="*****",0,IF(ISERROR(VALUE(J15)),"NA",VALUE(J15/$I$4)))</f>
        <v>1.0334346504559271</v>
      </c>
      <c r="L15" s="1">
        <f>IF(AND(ISNUMBER(G15),ISNUMBER($I$6)),$I$6-G15,"N/A")</f>
        <v>-10.099999999999994</v>
      </c>
      <c r="M15" s="1">
        <f>IF(AND(ISNUMBER(K15),ISNUMBER($I$7)),SQRT(K15^2+($I$7)^2),"N/A")</f>
        <v>1.0352210556794166</v>
      </c>
      <c r="N15" s="1">
        <f>IF(AND(ISNUMBER(L15),ISNUMBER(M15),M15&lt;&gt;0),L15/M15,"NA")</f>
        <v>-9.7563703371270343</v>
      </c>
      <c r="O15" t="s">
        <v>32</v>
      </c>
    </row>
    <row r="16" spans="1:16" x14ac:dyDescent="0.35">
      <c r="A16" s="16">
        <v>6</v>
      </c>
      <c r="B16" s="15" t="s">
        <v>58</v>
      </c>
      <c r="C16" s="14">
        <v>59.9</v>
      </c>
      <c r="D16" s="13" t="s">
        <v>133</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59.9</v>
      </c>
      <c r="H16">
        <f>LEN(TRIM(D16))</f>
        <v>6</v>
      </c>
      <c r="I16" t="str">
        <f>IF(H16&gt;=3,MID(TRIM(D16),1,3),"NO")</f>
        <v>+/-</v>
      </c>
      <c r="J16" t="str">
        <f>IF(TRIM(I16)="+/-",MID(TRIM(D16),4,H16-3),D16)</f>
        <v>1.2</v>
      </c>
      <c r="K16" s="1">
        <f>IF(TRIM(J16)="*****",0,IF(ISERROR(VALUE(J16)),"NA",VALUE(J16/$I$4)))</f>
        <v>0.72948328267477203</v>
      </c>
      <c r="L16" s="1">
        <f>IF(AND(ISNUMBER(G16),ISNUMBER($I$6)),$I$6-G16,"N/A")</f>
        <v>-8.6999999999999957</v>
      </c>
      <c r="M16" s="1">
        <f>IF(AND(ISNUMBER(K16),ISNUMBER($I$7)),SQRT(K16^2+($I$7)^2),"N/A")</f>
        <v>0.73201182849801194</v>
      </c>
      <c r="N16" s="1">
        <f>IF(AND(ISNUMBER(L16),ISNUMBER(M16),M16&lt;&gt;0),L16/M16,"NA")</f>
        <v>-11.885053849267988</v>
      </c>
      <c r="O16" t="s">
        <v>75</v>
      </c>
    </row>
    <row r="17" spans="1:15" x14ac:dyDescent="0.35">
      <c r="A17" s="16">
        <v>7</v>
      </c>
      <c r="B17" s="15" t="s">
        <v>55</v>
      </c>
      <c r="C17" s="14">
        <v>58.9</v>
      </c>
      <c r="D17" s="13" t="s">
        <v>142</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58.9</v>
      </c>
      <c r="H17">
        <f>LEN(TRIM(D17))</f>
        <v>6</v>
      </c>
      <c r="I17" t="str">
        <f>IF(H17&gt;=3,MID(TRIM(D17),1,3),"NO")</f>
        <v>+/-</v>
      </c>
      <c r="J17" t="str">
        <f>IF(TRIM(I17)="+/-",MID(TRIM(D17),4,H17-3),D17)</f>
        <v>2.6</v>
      </c>
      <c r="K17" s="1">
        <f>IF(TRIM(J17)="*****",0,IF(ISERROR(VALUE(J17)),"NA",VALUE(J17/$I$4)))</f>
        <v>1.5805471124620061</v>
      </c>
      <c r="L17" s="1">
        <f>IF(AND(ISNUMBER(G17),ISNUMBER($I$6)),$I$6-G17,"N/A")</f>
        <v>-7.6999999999999957</v>
      </c>
      <c r="M17" s="1">
        <f>IF(AND(ISNUMBER(K17),ISNUMBER($I$7)),SQRT(K17^2+($I$7)^2),"N/A")</f>
        <v>1.5817157241650683</v>
      </c>
      <c r="N17" s="1">
        <f>IF(AND(ISNUMBER(L17),ISNUMBER(M17),M17&lt;&gt;0),L17/M17,"NA")</f>
        <v>-4.8681314109490517</v>
      </c>
      <c r="O17" t="s">
        <v>66</v>
      </c>
    </row>
    <row r="18" spans="1:15" x14ac:dyDescent="0.35">
      <c r="A18" s="16">
        <v>8</v>
      </c>
      <c r="B18" s="15" t="s">
        <v>59</v>
      </c>
      <c r="C18" s="14">
        <v>58.1</v>
      </c>
      <c r="D18" s="13" t="s">
        <v>134</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58.1</v>
      </c>
      <c r="H18">
        <f>LEN(TRIM(D18))</f>
        <v>6</v>
      </c>
      <c r="I18" t="str">
        <f>IF(H18&gt;=3,MID(TRIM(D18),1,3),"NO")</f>
        <v>+/-</v>
      </c>
      <c r="J18" t="str">
        <f>IF(TRIM(I18)="+/-",MID(TRIM(D18),4,H18-3),D18)</f>
        <v>1.4</v>
      </c>
      <c r="K18" s="1">
        <f>IF(TRIM(J18)="*****",0,IF(ISERROR(VALUE(J18)),"NA",VALUE(J18/$I$4)))</f>
        <v>0.85106382978723394</v>
      </c>
      <c r="L18" s="1">
        <f>IF(AND(ISNUMBER(G18),ISNUMBER($I$6)),$I$6-G18,"N/A")</f>
        <v>-6.8999999999999986</v>
      </c>
      <c r="M18" s="1">
        <f>IF(AND(ISNUMBER(K18),ISNUMBER($I$7)),SQRT(K18^2+($I$7)^2),"N/A")</f>
        <v>0.85323214879137987</v>
      </c>
      <c r="N18" s="1">
        <f>IF(AND(ISNUMBER(L18),ISNUMBER(M18),M18&lt;&gt;0),L18/M18,"NA")</f>
        <v>-8.0868964088776831</v>
      </c>
      <c r="O18" t="s">
        <v>60</v>
      </c>
    </row>
    <row r="19" spans="1:15" x14ac:dyDescent="0.35">
      <c r="A19" s="16">
        <v>9</v>
      </c>
      <c r="B19" s="15" t="s">
        <v>52</v>
      </c>
      <c r="C19" s="14">
        <v>56.2</v>
      </c>
      <c r="D19" s="13" t="s">
        <v>136</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56.2</v>
      </c>
      <c r="H19">
        <f>LEN(TRIM(D19))</f>
        <v>6</v>
      </c>
      <c r="I19" t="str">
        <f>IF(H19&gt;=3,MID(TRIM(D19),1,3),"NO")</f>
        <v>+/-</v>
      </c>
      <c r="J19" t="str">
        <f>IF(TRIM(I19)="+/-",MID(TRIM(D19),4,H19-3),D19)</f>
        <v>3.0</v>
      </c>
      <c r="K19" s="1">
        <f>IF(TRIM(J19)="*****",0,IF(ISERROR(VALUE(J19)),"NA",VALUE(J19/$I$4)))</f>
        <v>1.8237082066869301</v>
      </c>
      <c r="L19" s="1">
        <f>IF(AND(ISNUMBER(G19),ISNUMBER($I$6)),$I$6-G19,"N/A")</f>
        <v>-5</v>
      </c>
      <c r="M19" s="1">
        <f>IF(AND(ISNUMBER(K19),ISNUMBER($I$7)),SQRT(K19^2+($I$7)^2),"N/A")</f>
        <v>1.8247210966326608</v>
      </c>
      <c r="N19" s="1">
        <f>IF(AND(ISNUMBER(L19),ISNUMBER(M19),M19&lt;&gt;0),L19/M19,"NA")</f>
        <v>-2.7401447866345148</v>
      </c>
      <c r="O19" t="s">
        <v>35</v>
      </c>
    </row>
    <row r="20" spans="1:15" x14ac:dyDescent="0.35">
      <c r="A20" s="16">
        <v>10</v>
      </c>
      <c r="B20" s="15" t="s">
        <v>78</v>
      </c>
      <c r="C20" s="14">
        <v>55.4</v>
      </c>
      <c r="D20" s="17" t="s">
        <v>138</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55.4</v>
      </c>
      <c r="H20">
        <f>LEN(TRIM(D20))</f>
        <v>6</v>
      </c>
      <c r="I20" t="str">
        <f>IF(H20&gt;=3,MID(TRIM(D20),1,3),"NO")</f>
        <v>+/-</v>
      </c>
      <c r="J20" t="str">
        <f>IF(TRIM(I20)="+/-",MID(TRIM(D20),4,H20-3),D20)</f>
        <v>1.8</v>
      </c>
      <c r="K20" s="1">
        <f>IF(TRIM(J20)="*****",0,IF(ISERROR(VALUE(J20)),"NA",VALUE(J20/$I$4)))</f>
        <v>1.094224924012158</v>
      </c>
      <c r="L20" s="1">
        <f>IF(AND(ISNUMBER(G20),ISNUMBER($I$6)),$I$6-G20,"N/A")</f>
        <v>-4.1999999999999957</v>
      </c>
      <c r="M20" s="1">
        <f>IF(AND(ISNUMBER(K20),ISNUMBER($I$7)),SQRT(K20^2+($I$7)^2),"N/A")</f>
        <v>1.0959122417823675</v>
      </c>
      <c r="N20" s="1">
        <f>IF(AND(ISNUMBER(L20),ISNUMBER(M20),M20&lt;&gt;0),L20/M20,"NA")</f>
        <v>-3.8324236557201043</v>
      </c>
      <c r="O20" t="s">
        <v>51</v>
      </c>
    </row>
    <row r="21" spans="1:15" x14ac:dyDescent="0.35">
      <c r="A21" s="16">
        <v>11</v>
      </c>
      <c r="B21" s="15" t="s">
        <v>27</v>
      </c>
      <c r="C21" s="14">
        <v>55.1</v>
      </c>
      <c r="D21" s="13" t="s">
        <v>172</v>
      </c>
      <c r="E21" s="12" t="str">
        <f>IF($B$4=B21,"Geography Selected",
IF(AND(ISNUMBER(N21),ISNUMBER($I$4)),
IF(ABS(N21)&lt;=$I$4,"Not Significantly Different",
IF(ABS(N21)&gt;$I$4,"Significantly Different","Error - Both Z-score and Confidence Level are Numbers but Comparison Failed")),
IF(N21="NA","Statistical Test not applicable","N/A")
))</f>
        <v>Not Significantly Different</v>
      </c>
      <c r="G21">
        <f>IF(ISNUMBER(C21),C21,"NAN")</f>
        <v>55.1</v>
      </c>
      <c r="H21">
        <f>LEN(TRIM(D21))</f>
        <v>6</v>
      </c>
      <c r="I21" t="str">
        <f>IF(H21&gt;=3,MID(TRIM(D21),1,3),"NO")</f>
        <v>+/-</v>
      </c>
      <c r="J21" t="str">
        <f>IF(TRIM(I21)="+/-",MID(TRIM(D21),4,H21-3),D21)</f>
        <v>6.4</v>
      </c>
      <c r="K21" s="1">
        <f>IF(TRIM(J21)="*****",0,IF(ISERROR(VALUE(J21)),"NA",VALUE(J21/$I$4)))</f>
        <v>3.8905775075987843</v>
      </c>
      <c r="L21" s="1">
        <f>IF(AND(ISNUMBER(G21),ISNUMBER($I$6)),$I$6-G21,"N/A")</f>
        <v>-3.8999999999999986</v>
      </c>
      <c r="M21" s="1">
        <f>IF(AND(ISNUMBER(K21),ISNUMBER($I$7)),SQRT(K21^2+($I$7)^2),"N/A")</f>
        <v>3.8910524026274191</v>
      </c>
      <c r="N21" s="1">
        <f>IF(AND(ISNUMBER(L21),ISNUMBER(M21),M21&lt;&gt;0),L21/M21,"NA")</f>
        <v>-1.0022995314497789</v>
      </c>
      <c r="O21" t="s">
        <v>45</v>
      </c>
    </row>
    <row r="22" spans="1:15" x14ac:dyDescent="0.35">
      <c r="A22" s="16">
        <v>12</v>
      </c>
      <c r="B22" s="15" t="s">
        <v>69</v>
      </c>
      <c r="C22" s="14">
        <v>55</v>
      </c>
      <c r="D22" s="13" t="s">
        <v>144</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55</v>
      </c>
      <c r="H22">
        <f>LEN(TRIM(D22))</f>
        <v>6</v>
      </c>
      <c r="I22" t="str">
        <f>IF(H22&gt;=3,MID(TRIM(D22),1,3),"NO")</f>
        <v>+/-</v>
      </c>
      <c r="J22" t="str">
        <f>IF(TRIM(I22)="+/-",MID(TRIM(D22),4,H22-3),D22)</f>
        <v>2.2</v>
      </c>
      <c r="K22" s="1">
        <f>IF(TRIM(J22)="*****",0,IF(ISERROR(VALUE(J22)),"NA",VALUE(J22/$I$4)))</f>
        <v>1.3373860182370823</v>
      </c>
      <c r="L22" s="1">
        <f>IF(AND(ISNUMBER(G22),ISNUMBER($I$6)),$I$6-G22,"N/A")</f>
        <v>-3.7999999999999972</v>
      </c>
      <c r="M22" s="1">
        <f>IF(AND(ISNUMBER(K22),ISNUMBER($I$7)),SQRT(K22^2+($I$7)^2),"N/A")</f>
        <v>1.3387669024647564</v>
      </c>
      <c r="N22" s="1">
        <f>IF(AND(ISNUMBER(L22),ISNUMBER(M22),M22&lt;&gt;0),L22/M22,"NA")</f>
        <v>-2.8384328840248081</v>
      </c>
      <c r="O22" t="s">
        <v>29</v>
      </c>
    </row>
    <row r="23" spans="1:15" x14ac:dyDescent="0.35">
      <c r="A23" s="16">
        <v>13</v>
      </c>
      <c r="B23" s="15" t="s">
        <v>44</v>
      </c>
      <c r="C23" s="14">
        <v>54.4</v>
      </c>
      <c r="D23" s="13" t="s">
        <v>135</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54.4</v>
      </c>
      <c r="H23">
        <f>LEN(TRIM(D23))</f>
        <v>6</v>
      </c>
      <c r="I23" t="str">
        <f>IF(H23&gt;=3,MID(TRIM(D23),1,3),"NO")</f>
        <v>+/-</v>
      </c>
      <c r="J23" t="str">
        <f>IF(TRIM(I23)="+/-",MID(TRIM(D23),4,H23-3),D23)</f>
        <v>1.3</v>
      </c>
      <c r="K23" s="1">
        <f>IF(TRIM(J23)="*****",0,IF(ISERROR(VALUE(J23)),"NA",VALUE(J23/$I$4)))</f>
        <v>0.79027355623100304</v>
      </c>
      <c r="L23" s="1">
        <f>IF(AND(ISNUMBER(G23),ISNUMBER($I$6)),$I$6-G23,"N/A")</f>
        <v>-3.1999999999999957</v>
      </c>
      <c r="M23" s="1">
        <f>IF(AND(ISNUMBER(K23),ISNUMBER($I$7)),SQRT(K23^2+($I$7)^2),"N/A")</f>
        <v>0.79260819516141623</v>
      </c>
      <c r="N23" s="1">
        <f>IF(AND(ISNUMBER(L23),ISNUMBER(M23),M23&lt;&gt;0),L23/M23,"NA")</f>
        <v>-4.0373037012925526</v>
      </c>
      <c r="O23" t="s">
        <v>82</v>
      </c>
    </row>
    <row r="24" spans="1:15" x14ac:dyDescent="0.35">
      <c r="A24" s="16">
        <v>14</v>
      </c>
      <c r="B24" s="15" t="s">
        <v>82</v>
      </c>
      <c r="C24" s="14">
        <v>53.4</v>
      </c>
      <c r="D24" s="13" t="s">
        <v>137</v>
      </c>
      <c r="E24" s="12" t="str">
        <f>IF($B$4=B24,"Geography Selected",
IF(AND(ISNUMBER(N24),ISNUMBER($I$4)),
IF(ABS(N24)&lt;=$I$4,"Not Significantly Different",
IF(ABS(N24)&gt;$I$4,"Significantly Different","Error - Both Z-score and Confidence Level are Numbers but Comparison Failed")),
IF(N24="NA","Statistical Test not applicable","N/A")
))</f>
        <v>Not Significantly Different</v>
      </c>
      <c r="G24">
        <f>IF(ISNUMBER(C24),C24,"NAN")</f>
        <v>53.4</v>
      </c>
      <c r="H24">
        <f>LEN(TRIM(D24))</f>
        <v>6</v>
      </c>
      <c r="I24" t="str">
        <f>IF(H24&gt;=3,MID(TRIM(D24),1,3),"NO")</f>
        <v>+/-</v>
      </c>
      <c r="J24" t="str">
        <f>IF(TRIM(I24)="+/-",MID(TRIM(D24),4,H24-3),D24)</f>
        <v>2.7</v>
      </c>
      <c r="K24" s="1">
        <f>IF(TRIM(J24)="*****",0,IF(ISERROR(VALUE(J24)),"NA",VALUE(J24/$I$4)))</f>
        <v>1.6413373860182372</v>
      </c>
      <c r="L24" s="1">
        <f>IF(AND(ISNUMBER(G24),ISNUMBER($I$6)),$I$6-G24,"N/A")</f>
        <v>-2.1999999999999957</v>
      </c>
      <c r="M24" s="1">
        <f>IF(AND(ISNUMBER(K24),ISNUMBER($I$7)),SQRT(K24^2+($I$7)^2),"N/A")</f>
        <v>1.6424627460311607</v>
      </c>
      <c r="N24" s="1">
        <f>IF(AND(ISNUMBER(L24),ISNUMBER(M24),M24&lt;&gt;0),L24/M24,"NA")</f>
        <v>-1.339451993852564</v>
      </c>
      <c r="O24" t="s">
        <v>65</v>
      </c>
    </row>
    <row r="25" spans="1:15" x14ac:dyDescent="0.35">
      <c r="A25" s="16">
        <v>15</v>
      </c>
      <c r="B25" s="15" t="s">
        <v>50</v>
      </c>
      <c r="C25" s="14">
        <v>53.2</v>
      </c>
      <c r="D25" s="13" t="s">
        <v>138</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53.2</v>
      </c>
      <c r="H25">
        <f>LEN(TRIM(D25))</f>
        <v>6</v>
      </c>
      <c r="I25" t="str">
        <f>IF(H25&gt;=3,MID(TRIM(D25),1,3),"NO")</f>
        <v>+/-</v>
      </c>
      <c r="J25" t="str">
        <f>IF(TRIM(I25)="+/-",MID(TRIM(D25),4,H25-3),D25)</f>
        <v>1.8</v>
      </c>
      <c r="K25" s="1">
        <f>IF(TRIM(J25)="*****",0,IF(ISERROR(VALUE(J25)),"NA",VALUE(J25/$I$4)))</f>
        <v>1.094224924012158</v>
      </c>
      <c r="L25" s="1">
        <f>IF(AND(ISNUMBER(G25),ISNUMBER($I$6)),$I$6-G25,"N/A")</f>
        <v>-2</v>
      </c>
      <c r="M25" s="1">
        <f>IF(AND(ISNUMBER(K25),ISNUMBER($I$7)),SQRT(K25^2+($I$7)^2),"N/A")</f>
        <v>1.0959122417823675</v>
      </c>
      <c r="N25" s="1">
        <f>IF(AND(ISNUMBER(L25),ISNUMBER(M25),M25&lt;&gt;0),L25/M25,"NA")</f>
        <v>-1.8249636455810041</v>
      </c>
      <c r="O25" t="s">
        <v>81</v>
      </c>
    </row>
    <row r="26" spans="1:15" x14ac:dyDescent="0.35">
      <c r="A26" s="16">
        <v>16</v>
      </c>
      <c r="B26" s="15" t="s">
        <v>64</v>
      </c>
      <c r="C26" s="14">
        <v>52.2</v>
      </c>
      <c r="D26" s="13" t="s">
        <v>141</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52.2</v>
      </c>
      <c r="H26">
        <f>LEN(TRIM(D26))</f>
        <v>6</v>
      </c>
      <c r="I26" t="str">
        <f>IF(H26&gt;=3,MID(TRIM(D26),1,3),"NO")</f>
        <v>+/-</v>
      </c>
      <c r="J26" t="str">
        <f>IF(TRIM(I26)="+/-",MID(TRIM(D26),4,H26-3),D26)</f>
        <v>1.1</v>
      </c>
      <c r="K26" s="1">
        <f>IF(TRIM(J26)="*****",0,IF(ISERROR(VALUE(J26)),"NA",VALUE(J26/$I$4)))</f>
        <v>0.66869300911854113</v>
      </c>
      <c r="L26" s="1">
        <f>IF(AND(ISNUMBER(G26),ISNUMBER($I$6)),$I$6-G26,"N/A")</f>
        <v>-1</v>
      </c>
      <c r="M26" s="1">
        <f>IF(AND(ISNUMBER(K26),ISNUMBER($I$7)),SQRT(K26^2+($I$7)^2),"N/A")</f>
        <v>0.67145051776214359</v>
      </c>
      <c r="N26" s="1">
        <f>IF(AND(ISNUMBER(L26),ISNUMBER(M26),M26&lt;&gt;0),L26/M26,"NA")</f>
        <v>-1.4893130223994298</v>
      </c>
      <c r="O26" t="s">
        <v>80</v>
      </c>
    </row>
    <row r="27" spans="1:15" x14ac:dyDescent="0.35">
      <c r="A27" s="16">
        <v>17</v>
      </c>
      <c r="B27" s="15" t="s">
        <v>68</v>
      </c>
      <c r="C27" s="14">
        <v>52.1</v>
      </c>
      <c r="D27" s="13" t="s">
        <v>155</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52.1</v>
      </c>
      <c r="H27">
        <f>LEN(TRIM(D27))</f>
        <v>6</v>
      </c>
      <c r="I27" t="str">
        <f>IF(H27&gt;=3,MID(TRIM(D27),1,3),"NO")</f>
        <v>+/-</v>
      </c>
      <c r="J27" t="str">
        <f>IF(TRIM(I27)="+/-",MID(TRIM(D27),4,H27-3),D27)</f>
        <v>2.4</v>
      </c>
      <c r="K27" s="1">
        <f>IF(TRIM(J27)="*****",0,IF(ISERROR(VALUE(J27)),"NA",VALUE(J27/$I$4)))</f>
        <v>1.4589665653495441</v>
      </c>
      <c r="L27" s="1">
        <f>IF(AND(ISNUMBER(G27),ISNUMBER($I$6)),$I$6-G27,"N/A")</f>
        <v>-0.89999999999999858</v>
      </c>
      <c r="M27" s="1">
        <f>IF(AND(ISNUMBER(K27),ISNUMBER($I$7)),SQRT(K27^2+($I$7)^2),"N/A")</f>
        <v>1.460232480178032</v>
      </c>
      <c r="N27" s="1">
        <f>IF(AND(ISNUMBER(L27),ISNUMBER(M27),M27&lt;&gt;0),L27/M27,"NA")</f>
        <v>-0.61634021446384368</v>
      </c>
      <c r="O27" t="s">
        <v>78</v>
      </c>
    </row>
    <row r="28" spans="1:15" x14ac:dyDescent="0.35">
      <c r="A28" s="16">
        <v>18</v>
      </c>
      <c r="B28" s="15" t="s">
        <v>46</v>
      </c>
      <c r="C28" s="14">
        <v>52</v>
      </c>
      <c r="D28" s="13" t="s">
        <v>156</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52</v>
      </c>
      <c r="H28">
        <f>LEN(TRIM(D28))</f>
        <v>6</v>
      </c>
      <c r="I28" t="str">
        <f>IF(H28&gt;=3,MID(TRIM(D28),1,3),"NO")</f>
        <v>+/-</v>
      </c>
      <c r="J28" t="str">
        <f>IF(TRIM(I28)="+/-",MID(TRIM(D28),4,H28-3),D28)</f>
        <v>2.0</v>
      </c>
      <c r="K28" s="1">
        <f>IF(TRIM(J28)="*****",0,IF(ISERROR(VALUE(J28)),"NA",VALUE(J28/$I$4)))</f>
        <v>1.21580547112462</v>
      </c>
      <c r="L28" s="1">
        <f>IF(AND(ISNUMBER(G28),ISNUMBER($I$6)),$I$6-G28,"N/A")</f>
        <v>-0.79999999999999716</v>
      </c>
      <c r="M28" s="1">
        <f>IF(AND(ISNUMBER(K28),ISNUMBER($I$7)),SQRT(K28^2+($I$7)^2),"N/A")</f>
        <v>1.2173242793009595</v>
      </c>
      <c r="N28" s="1">
        <f>IF(AND(ISNUMBER(L28),ISNUMBER(M28),M28&lt;&gt;0),L28/M28,"NA")</f>
        <v>-0.65717903898161956</v>
      </c>
      <c r="O28" t="s">
        <v>79</v>
      </c>
    </row>
    <row r="29" spans="1:15" x14ac:dyDescent="0.35">
      <c r="A29" s="16">
        <v>19</v>
      </c>
      <c r="B29" s="15" t="s">
        <v>75</v>
      </c>
      <c r="C29" s="14">
        <v>51.6</v>
      </c>
      <c r="D29" s="13" t="s">
        <v>134</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51.6</v>
      </c>
      <c r="H29">
        <f>LEN(TRIM(D29))</f>
        <v>6</v>
      </c>
      <c r="I29" t="str">
        <f>IF(H29&gt;=3,MID(TRIM(D29),1,3),"NO")</f>
        <v>+/-</v>
      </c>
      <c r="J29" t="str">
        <f>IF(TRIM(I29)="+/-",MID(TRIM(D29),4,H29-3),D29)</f>
        <v>1.4</v>
      </c>
      <c r="K29" s="1">
        <f>IF(TRIM(J29)="*****",0,IF(ISERROR(VALUE(J29)),"NA",VALUE(J29/$I$4)))</f>
        <v>0.85106382978723394</v>
      </c>
      <c r="L29" s="1">
        <f>IF(AND(ISNUMBER(G29),ISNUMBER($I$6)),$I$6-G29,"N/A")</f>
        <v>-0.39999999999999858</v>
      </c>
      <c r="M29" s="1">
        <f>IF(AND(ISNUMBER(K29),ISNUMBER($I$7)),SQRT(K29^2+($I$7)^2),"N/A")</f>
        <v>0.85323214879137987</v>
      </c>
      <c r="N29" s="1">
        <f>IF(AND(ISNUMBER(L29),ISNUMBER(M29),M29&lt;&gt;0),L29/M29,"NA")</f>
        <v>-0.46880558892044383</v>
      </c>
      <c r="O29" t="s">
        <v>55</v>
      </c>
    </row>
    <row r="30" spans="1:15" x14ac:dyDescent="0.35">
      <c r="A30" s="16">
        <v>20</v>
      </c>
      <c r="B30" s="15" t="s">
        <v>53</v>
      </c>
      <c r="C30" s="14">
        <v>51.2</v>
      </c>
      <c r="D30" s="13" t="s">
        <v>157</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51.2</v>
      </c>
      <c r="H30">
        <f>LEN(TRIM(D30))</f>
        <v>6</v>
      </c>
      <c r="I30" t="str">
        <f>IF(H30&gt;=3,MID(TRIM(D30),1,3),"NO")</f>
        <v>+/-</v>
      </c>
      <c r="J30" t="str">
        <f>IF(TRIM(I30)="+/-",MID(TRIM(D30),4,H30-3),D30)</f>
        <v>4.0</v>
      </c>
      <c r="K30" s="1">
        <f>IF(TRIM(J30)="*****",0,IF(ISERROR(VALUE(J30)),"NA",VALUE(J30/$I$4)))</f>
        <v>2.43161094224924</v>
      </c>
      <c r="L30" s="1">
        <f>IF(AND(ISNUMBER(G30),ISNUMBER($I$6)),$I$6-G30,"N/A")</f>
        <v>0</v>
      </c>
      <c r="M30" s="1">
        <f>IF(AND(ISNUMBER(K30),ISNUMBER($I$7)),SQRT(K30^2+($I$7)^2),"N/A")</f>
        <v>2.4323707019747789</v>
      </c>
      <c r="N30" s="1">
        <f>IF(AND(ISNUMBER(L30),ISNUMBER(M30),M30&lt;&gt;0),L30/M30,"NA")</f>
        <v>0</v>
      </c>
      <c r="O30" t="s">
        <v>77</v>
      </c>
    </row>
    <row r="31" spans="1:15" x14ac:dyDescent="0.35">
      <c r="A31" s="16">
        <v>21</v>
      </c>
      <c r="B31" s="15" t="s">
        <v>66</v>
      </c>
      <c r="C31" s="14">
        <v>51</v>
      </c>
      <c r="D31" s="13" t="s">
        <v>139</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51</v>
      </c>
      <c r="H31">
        <f>LEN(TRIM(D31))</f>
        <v>6</v>
      </c>
      <c r="I31" t="str">
        <f>IF(H31&gt;=3,MID(TRIM(D31),1,3),"NO")</f>
        <v>+/-</v>
      </c>
      <c r="J31" t="str">
        <f>IF(TRIM(I31)="+/-",MID(TRIM(D31),4,H31-3),D31)</f>
        <v>1.5</v>
      </c>
      <c r="K31" s="1">
        <f>IF(TRIM(J31)="*****",0,IF(ISERROR(VALUE(J31)),"NA",VALUE(J31/$I$4)))</f>
        <v>0.91185410334346506</v>
      </c>
      <c r="L31" s="1">
        <f>IF(AND(ISNUMBER(G31),ISNUMBER($I$6)),$I$6-G31,"N/A")</f>
        <v>0.20000000000000284</v>
      </c>
      <c r="M31" s="1">
        <f>IF(AND(ISNUMBER(K31),ISNUMBER($I$7)),SQRT(K31^2+($I$7)^2),"N/A")</f>
        <v>0.91387819929318592</v>
      </c>
      <c r="N31" s="1">
        <f>IF(AND(ISNUMBER(L31),ISNUMBER(M31),M31&lt;&gt;0),L31/M31,"NA")</f>
        <v>0.21884754462321934</v>
      </c>
      <c r="O31" t="s">
        <v>41</v>
      </c>
    </row>
    <row r="32" spans="1:15" x14ac:dyDescent="0.35">
      <c r="A32" s="16">
        <v>22</v>
      </c>
      <c r="B32" s="15" t="s">
        <v>45</v>
      </c>
      <c r="C32" s="14">
        <v>49.5</v>
      </c>
      <c r="D32" s="13" t="s">
        <v>120</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49.5</v>
      </c>
      <c r="H32">
        <f>LEN(TRIM(D32))</f>
        <v>6</v>
      </c>
      <c r="I32" t="str">
        <f>IF(H32&gt;=3,MID(TRIM(D32),1,3),"NO")</f>
        <v>+/-</v>
      </c>
      <c r="J32" t="str">
        <f>IF(TRIM(I32)="+/-",MID(TRIM(D32),4,H32-3),D32)</f>
        <v>0.9</v>
      </c>
      <c r="K32" s="1">
        <f>IF(TRIM(J32)="*****",0,IF(ISERROR(VALUE(J32)),"NA",VALUE(J32/$I$4)))</f>
        <v>0.54711246200607899</v>
      </c>
      <c r="L32" s="1">
        <f>IF(AND(ISNUMBER(G32),ISNUMBER($I$6)),$I$6-G32,"N/A")</f>
        <v>1.7000000000000028</v>
      </c>
      <c r="M32" s="1">
        <f>IF(AND(ISNUMBER(K32),ISNUMBER($I$7)),SQRT(K32^2+($I$7)^2),"N/A")</f>
        <v>0.55047933970440222</v>
      </c>
      <c r="N32" s="1">
        <f>IF(AND(ISNUMBER(L32),ISNUMBER(M32),M32&lt;&gt;0),L32/M32,"NA")</f>
        <v>3.0882176266830887</v>
      </c>
      <c r="O32" t="s">
        <v>71</v>
      </c>
    </row>
    <row r="33" spans="1:15" x14ac:dyDescent="0.35">
      <c r="A33" s="16">
        <v>23</v>
      </c>
      <c r="B33" s="15" t="s">
        <v>32</v>
      </c>
      <c r="C33" s="14">
        <v>49.2</v>
      </c>
      <c r="D33" s="13" t="s">
        <v>28</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49.2</v>
      </c>
      <c r="H33">
        <f>LEN(TRIM(D33))</f>
        <v>6</v>
      </c>
      <c r="I33" t="str">
        <f>IF(H33&gt;=3,MID(TRIM(D33),1,3),"NO")</f>
        <v>+/-</v>
      </c>
      <c r="J33" t="str">
        <f>IF(TRIM(I33)="+/-",MID(TRIM(D33),4,H33-3),D33)</f>
        <v>0.2</v>
      </c>
      <c r="K33" s="1">
        <f>IF(TRIM(J33)="*****",0,IF(ISERROR(VALUE(J33)),"NA",VALUE(J33/$I$4)))</f>
        <v>0.12158054711246201</v>
      </c>
      <c r="L33" s="1">
        <f>IF(AND(ISNUMBER(G33),ISNUMBER($I$6)),$I$6-G33,"N/A")</f>
        <v>2</v>
      </c>
      <c r="M33" s="1">
        <f>IF(AND(ISNUMBER(K33),ISNUMBER($I$7)),SQRT(K33^2+($I$7)^2),"N/A")</f>
        <v>0.1359311840425404</v>
      </c>
      <c r="N33" s="1">
        <f>IF(AND(ISNUMBER(L33),ISNUMBER(M33),M33&lt;&gt;0),L33/M33,"NA")</f>
        <v>14.713327291948618</v>
      </c>
      <c r="O33" t="s">
        <v>76</v>
      </c>
    </row>
    <row r="34" spans="1:15" x14ac:dyDescent="0.35">
      <c r="A34" s="16">
        <v>23</v>
      </c>
      <c r="B34" s="15" t="s">
        <v>47</v>
      </c>
      <c r="C34" s="14">
        <v>49.2</v>
      </c>
      <c r="D34" s="13" t="s">
        <v>83</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49.2</v>
      </c>
      <c r="H34">
        <f>LEN(TRIM(D34))</f>
        <v>6</v>
      </c>
      <c r="I34" t="str">
        <f>IF(H34&gt;=3,MID(TRIM(D34),1,3),"NO")</f>
        <v>+/-</v>
      </c>
      <c r="J34" t="str">
        <f>IF(TRIM(I34)="+/-",MID(TRIM(D34),4,H34-3),D34)</f>
        <v>0.7</v>
      </c>
      <c r="K34" s="1">
        <f>IF(TRIM(J34)="*****",0,IF(ISERROR(VALUE(J34)),"NA",VALUE(J34/$I$4)))</f>
        <v>0.42553191489361697</v>
      </c>
      <c r="L34" s="1">
        <f>IF(AND(ISNUMBER(G34),ISNUMBER($I$6)),$I$6-G34,"N/A")</f>
        <v>2</v>
      </c>
      <c r="M34" s="1">
        <f>IF(AND(ISNUMBER(K34),ISNUMBER($I$7)),SQRT(K34^2+($I$7)^2),"N/A")</f>
        <v>0.42985214661796195</v>
      </c>
      <c r="N34" s="1">
        <f>IF(AND(ISNUMBER(L34),ISNUMBER(M34),M34&lt;&gt;0),L34/M34,"NA")</f>
        <v>4.6527626202074837</v>
      </c>
      <c r="O34" t="s">
        <v>74</v>
      </c>
    </row>
    <row r="35" spans="1:15" x14ac:dyDescent="0.35">
      <c r="A35" s="16">
        <v>25</v>
      </c>
      <c r="B35" s="15" t="s">
        <v>49</v>
      </c>
      <c r="C35" s="14">
        <v>49.1</v>
      </c>
      <c r="D35" s="13" t="s">
        <v>34</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49.1</v>
      </c>
      <c r="H35">
        <f>LEN(TRIM(D35))</f>
        <v>6</v>
      </c>
      <c r="I35" t="str">
        <f>IF(H35&gt;=3,MID(TRIM(D35),1,3),"NO")</f>
        <v>+/-</v>
      </c>
      <c r="J35" t="str">
        <f>IF(TRIM(I35)="+/-",MID(TRIM(D35),4,H35-3),D35)</f>
        <v>0.4</v>
      </c>
      <c r="K35" s="1">
        <f>IF(TRIM(J35)="*****",0,IF(ISERROR(VALUE(J35)),"NA",VALUE(J35/$I$4)))</f>
        <v>0.24316109422492402</v>
      </c>
      <c r="L35" s="1">
        <f>IF(AND(ISNUMBER(G35),ISNUMBER($I$6)),$I$6-G35,"N/A")</f>
        <v>2.1000000000000014</v>
      </c>
      <c r="M35" s="1">
        <f>IF(AND(ISNUMBER(K35),ISNUMBER($I$7)),SQRT(K35^2+($I$7)^2),"N/A")</f>
        <v>0.25064471888253259</v>
      </c>
      <c r="N35" s="1">
        <f>IF(AND(ISNUMBER(L35),ISNUMBER(M35),M35&lt;&gt;0),L35/M35,"NA")</f>
        <v>8.3783931668801266</v>
      </c>
      <c r="O35" t="s">
        <v>53</v>
      </c>
    </row>
    <row r="36" spans="1:15" x14ac:dyDescent="0.35">
      <c r="A36" s="16">
        <v>26</v>
      </c>
      <c r="B36" s="15" t="s">
        <v>81</v>
      </c>
      <c r="C36" s="14">
        <v>46.7</v>
      </c>
      <c r="D36" s="13" t="s">
        <v>140</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46.7</v>
      </c>
      <c r="H36">
        <f>LEN(TRIM(D36))</f>
        <v>6</v>
      </c>
      <c r="I36" t="str">
        <f>IF(H36&gt;=3,MID(TRIM(D36),1,3),"NO")</f>
        <v>+/-</v>
      </c>
      <c r="J36" t="str">
        <f>IF(TRIM(I36)="+/-",MID(TRIM(D36),4,H36-3),D36)</f>
        <v>1.6</v>
      </c>
      <c r="K36" s="1">
        <f>IF(TRIM(J36)="*****",0,IF(ISERROR(VALUE(J36)),"NA",VALUE(J36/$I$4)))</f>
        <v>0.97264437689969607</v>
      </c>
      <c r="L36" s="1">
        <f>IF(AND(ISNUMBER(G36),ISNUMBER($I$6)),$I$6-G36,"N/A")</f>
        <v>4.5</v>
      </c>
      <c r="M36" s="1">
        <f>IF(AND(ISNUMBER(K36),ISNUMBER($I$7)),SQRT(K36^2+($I$7)^2),"N/A")</f>
        <v>0.97454222139096647</v>
      </c>
      <c r="N36" s="1">
        <f>IF(AND(ISNUMBER(L36),ISNUMBER(M36),M36&lt;&gt;0),L36/M36,"NA")</f>
        <v>4.6175526326372385</v>
      </c>
      <c r="O36" t="s">
        <v>72</v>
      </c>
    </row>
    <row r="37" spans="1:15" x14ac:dyDescent="0.35">
      <c r="A37" s="16">
        <v>27</v>
      </c>
      <c r="B37" s="15" t="s">
        <v>79</v>
      </c>
      <c r="C37" s="14">
        <v>45.7</v>
      </c>
      <c r="D37" s="13" t="s">
        <v>171</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45.7</v>
      </c>
      <c r="H37">
        <f>LEN(TRIM(D37))</f>
        <v>6</v>
      </c>
      <c r="I37" t="str">
        <f>IF(H37&gt;=3,MID(TRIM(D37),1,3),"NO")</f>
        <v>+/-</v>
      </c>
      <c r="J37" t="str">
        <f>IF(TRIM(I37)="+/-",MID(TRIM(D37),4,H37-3),D37)</f>
        <v>2.5</v>
      </c>
      <c r="K37" s="1">
        <f>IF(TRIM(J37)="*****",0,IF(ISERROR(VALUE(J37)),"NA",VALUE(J37/$I$4)))</f>
        <v>1.519756838905775</v>
      </c>
      <c r="L37" s="1">
        <f>IF(AND(ISNUMBER(G37),ISNUMBER($I$6)),$I$6-G37,"N/A")</f>
        <v>5.5</v>
      </c>
      <c r="M37" s="1">
        <f>IF(AND(ISNUMBER(K37),ISNUMBER($I$7)),SQRT(K37^2+($I$7)^2),"N/A")</f>
        <v>1.5209721584433802</v>
      </c>
      <c r="N37" s="1">
        <f>IF(AND(ISNUMBER(L37),ISNUMBER(M37),M37&lt;&gt;0),L37/M37,"NA")</f>
        <v>3.6161082696141564</v>
      </c>
      <c r="O37" t="s">
        <v>70</v>
      </c>
    </row>
    <row r="38" spans="1:15" x14ac:dyDescent="0.35">
      <c r="A38" s="16">
        <v>28</v>
      </c>
      <c r="B38" s="15" t="s">
        <v>65</v>
      </c>
      <c r="C38" s="14">
        <v>44</v>
      </c>
      <c r="D38" s="13" t="s">
        <v>83</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44</v>
      </c>
      <c r="H38">
        <f>LEN(TRIM(D38))</f>
        <v>6</v>
      </c>
      <c r="I38" t="str">
        <f>IF(H38&gt;=3,MID(TRIM(D38),1,3),"NO")</f>
        <v>+/-</v>
      </c>
      <c r="J38" t="str">
        <f>IF(TRIM(I38)="+/-",MID(TRIM(D38),4,H38-3),D38)</f>
        <v>0.7</v>
      </c>
      <c r="K38" s="1">
        <f>IF(TRIM(J38)="*****",0,IF(ISERROR(VALUE(J38)),"NA",VALUE(J38/$I$4)))</f>
        <v>0.42553191489361697</v>
      </c>
      <c r="L38" s="1">
        <f>IF(AND(ISNUMBER(G38),ISNUMBER($I$6)),$I$6-G38,"N/A")</f>
        <v>7.2000000000000028</v>
      </c>
      <c r="M38" s="1">
        <f>IF(AND(ISNUMBER(K38),ISNUMBER($I$7)),SQRT(K38^2+($I$7)^2),"N/A")</f>
        <v>0.42985214661796195</v>
      </c>
      <c r="N38" s="1">
        <f>IF(AND(ISNUMBER(L38),ISNUMBER(M38),M38&lt;&gt;0),L38/M38,"NA")</f>
        <v>16.749945432746948</v>
      </c>
      <c r="O38" t="s">
        <v>69</v>
      </c>
    </row>
    <row r="39" spans="1:15" x14ac:dyDescent="0.35">
      <c r="A39" s="16">
        <v>28</v>
      </c>
      <c r="B39" s="15" t="s">
        <v>56</v>
      </c>
      <c r="C39" s="14">
        <v>44</v>
      </c>
      <c r="D39" s="13" t="s">
        <v>135</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44</v>
      </c>
      <c r="H39">
        <f>LEN(TRIM(D39))</f>
        <v>6</v>
      </c>
      <c r="I39" t="str">
        <f>IF(H39&gt;=3,MID(TRIM(D39),1,3),"NO")</f>
        <v>+/-</v>
      </c>
      <c r="J39" t="str">
        <f>IF(TRIM(I39)="+/-",MID(TRIM(D39),4,H39-3),D39)</f>
        <v>1.3</v>
      </c>
      <c r="K39" s="1">
        <f>IF(TRIM(J39)="*****",0,IF(ISERROR(VALUE(J39)),"NA",VALUE(J39/$I$4)))</f>
        <v>0.79027355623100304</v>
      </c>
      <c r="L39" s="1">
        <f>IF(AND(ISNUMBER(G39),ISNUMBER($I$6)),$I$6-G39,"N/A")</f>
        <v>7.2000000000000028</v>
      </c>
      <c r="M39" s="1">
        <f>IF(AND(ISNUMBER(K39),ISNUMBER($I$7)),SQRT(K39^2+($I$7)^2),"N/A")</f>
        <v>0.79260819516141623</v>
      </c>
      <c r="N39" s="1">
        <f>IF(AND(ISNUMBER(L39),ISNUMBER(M39),M39&lt;&gt;0),L39/M39,"NA")</f>
        <v>9.0839333279082588</v>
      </c>
      <c r="O39" t="s">
        <v>44</v>
      </c>
    </row>
    <row r="40" spans="1:15" x14ac:dyDescent="0.35">
      <c r="A40" s="16">
        <v>30</v>
      </c>
      <c r="B40" s="15" t="s">
        <v>35</v>
      </c>
      <c r="C40" s="14">
        <v>43.4</v>
      </c>
      <c r="D40" s="13" t="s">
        <v>170</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43.4</v>
      </c>
      <c r="H40">
        <f>LEN(TRIM(D40))</f>
        <v>6</v>
      </c>
      <c r="I40" t="str">
        <f>IF(H40&gt;=3,MID(TRIM(D40),1,3),"NO")</f>
        <v>+/-</v>
      </c>
      <c r="J40" t="str">
        <f>IF(TRIM(I40)="+/-",MID(TRIM(D40),4,H40-3),D40)</f>
        <v>3.2</v>
      </c>
      <c r="K40" s="1">
        <f>IF(TRIM(J40)="*****",0,IF(ISERROR(VALUE(J40)),"NA",VALUE(J40/$I$4)))</f>
        <v>1.9452887537993921</v>
      </c>
      <c r="L40" s="1">
        <f>IF(AND(ISNUMBER(G40),ISNUMBER($I$6)),$I$6-G40,"N/A")</f>
        <v>7.8000000000000043</v>
      </c>
      <c r="M40" s="1">
        <f>IF(AND(ISNUMBER(K40),ISNUMBER($I$7)),SQRT(K40^2+($I$7)^2),"N/A")</f>
        <v>1.9462383700403796</v>
      </c>
      <c r="N40" s="1">
        <f>IF(AND(ISNUMBER(L40),ISNUMBER(M40),M40&lt;&gt;0),L40/M40,"NA")</f>
        <v>4.0077310775854107</v>
      </c>
      <c r="O40" t="s">
        <v>67</v>
      </c>
    </row>
    <row r="41" spans="1:15" x14ac:dyDescent="0.35">
      <c r="A41" s="16">
        <v>31</v>
      </c>
      <c r="B41" s="15" t="s">
        <v>60</v>
      </c>
      <c r="C41" s="14">
        <v>42.3</v>
      </c>
      <c r="D41" s="13" t="s">
        <v>170</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42.3</v>
      </c>
      <c r="H41">
        <f>LEN(TRIM(D41))</f>
        <v>6</v>
      </c>
      <c r="I41" t="str">
        <f>IF(H41&gt;=3,MID(TRIM(D41),1,3),"NO")</f>
        <v>+/-</v>
      </c>
      <c r="J41" t="str">
        <f>IF(TRIM(I41)="+/-",MID(TRIM(D41),4,H41-3),D41)</f>
        <v>3.2</v>
      </c>
      <c r="K41" s="1">
        <f>IF(TRIM(J41)="*****",0,IF(ISERROR(VALUE(J41)),"NA",VALUE(J41/$I$4)))</f>
        <v>1.9452887537993921</v>
      </c>
      <c r="L41" s="1">
        <f>IF(AND(ISNUMBER(G41),ISNUMBER($I$6)),$I$6-G41,"N/A")</f>
        <v>8.9000000000000057</v>
      </c>
      <c r="M41" s="1">
        <f>IF(AND(ISNUMBER(K41),ISNUMBER($I$7)),SQRT(K41^2+($I$7)^2),"N/A")</f>
        <v>1.9462383700403796</v>
      </c>
      <c r="N41" s="1">
        <f>IF(AND(ISNUMBER(L41),ISNUMBER(M41),M41&lt;&gt;0),L41/M41,"NA")</f>
        <v>4.5729239218602773</v>
      </c>
      <c r="O41" t="s">
        <v>47</v>
      </c>
    </row>
    <row r="42" spans="1:15" x14ac:dyDescent="0.35">
      <c r="A42" s="16">
        <v>32</v>
      </c>
      <c r="B42" s="15" t="s">
        <v>41</v>
      </c>
      <c r="C42" s="14">
        <v>42.1</v>
      </c>
      <c r="D42" s="13" t="s">
        <v>133</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42.1</v>
      </c>
      <c r="H42">
        <f>LEN(TRIM(D42))</f>
        <v>6</v>
      </c>
      <c r="I42" t="str">
        <f>IF(H42&gt;=3,MID(TRIM(D42),1,3),"NO")</f>
        <v>+/-</v>
      </c>
      <c r="J42" t="str">
        <f>IF(TRIM(I42)="+/-",MID(TRIM(D42),4,H42-3),D42)</f>
        <v>1.2</v>
      </c>
      <c r="K42" s="1">
        <f>IF(TRIM(J42)="*****",0,IF(ISERROR(VALUE(J42)),"NA",VALUE(J42/$I$4)))</f>
        <v>0.72948328267477203</v>
      </c>
      <c r="L42" s="1">
        <f>IF(AND(ISNUMBER(G42),ISNUMBER($I$6)),$I$6-G42,"N/A")</f>
        <v>9.1000000000000014</v>
      </c>
      <c r="M42" s="1">
        <f>IF(AND(ISNUMBER(K42),ISNUMBER($I$7)),SQRT(K42^2+($I$7)^2),"N/A")</f>
        <v>0.73201182849801194</v>
      </c>
      <c r="N42" s="1">
        <f>IF(AND(ISNUMBER(L42),ISNUMBER(M42),M42&lt;&gt;0),L42/M42,"NA")</f>
        <v>12.431493106705606</v>
      </c>
      <c r="O42" t="s">
        <v>37</v>
      </c>
    </row>
    <row r="43" spans="1:15" x14ac:dyDescent="0.35">
      <c r="A43" s="16">
        <v>33</v>
      </c>
      <c r="B43" s="15" t="s">
        <v>30</v>
      </c>
      <c r="C43" s="14">
        <v>41.8</v>
      </c>
      <c r="D43" s="13" t="s">
        <v>139</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41.8</v>
      </c>
      <c r="H43">
        <f>LEN(TRIM(D43))</f>
        <v>6</v>
      </c>
      <c r="I43" t="str">
        <f>IF(H43&gt;=3,MID(TRIM(D43),1,3),"NO")</f>
        <v>+/-</v>
      </c>
      <c r="J43" t="str">
        <f>IF(TRIM(I43)="+/-",MID(TRIM(D43),4,H43-3),D43)</f>
        <v>1.5</v>
      </c>
      <c r="K43" s="1">
        <f>IF(TRIM(J43)="*****",0,IF(ISERROR(VALUE(J43)),"NA",VALUE(J43/$I$4)))</f>
        <v>0.91185410334346506</v>
      </c>
      <c r="L43" s="1">
        <f>IF(AND(ISNUMBER(G43),ISNUMBER($I$6)),$I$6-G43,"N/A")</f>
        <v>9.4000000000000057</v>
      </c>
      <c r="M43" s="1">
        <f>IF(AND(ISNUMBER(K43),ISNUMBER($I$7)),SQRT(K43^2+($I$7)^2),"N/A")</f>
        <v>0.91387819929318592</v>
      </c>
      <c r="N43" s="1">
        <f>IF(AND(ISNUMBER(L43),ISNUMBER(M43),M43&lt;&gt;0),L43/M43,"NA")</f>
        <v>10.285834597291169</v>
      </c>
      <c r="O43" t="s">
        <v>49</v>
      </c>
    </row>
    <row r="44" spans="1:15" x14ac:dyDescent="0.35">
      <c r="A44" s="16">
        <v>34</v>
      </c>
      <c r="B44" s="15" t="s">
        <v>71</v>
      </c>
      <c r="C44" s="14">
        <v>41.7</v>
      </c>
      <c r="D44" s="13" t="s">
        <v>111</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41.7</v>
      </c>
      <c r="H44">
        <f>LEN(TRIM(D44))</f>
        <v>6</v>
      </c>
      <c r="I44" t="str">
        <f>IF(H44&gt;=3,MID(TRIM(D44),1,3),"NO")</f>
        <v>+/-</v>
      </c>
      <c r="J44" t="str">
        <f>IF(TRIM(I44)="+/-",MID(TRIM(D44),4,H44-3),D44)</f>
        <v>1.0</v>
      </c>
      <c r="K44" s="1">
        <f>IF(TRIM(J44)="*****",0,IF(ISERROR(VALUE(J44)),"NA",VALUE(J44/$I$4)))</f>
        <v>0.60790273556231</v>
      </c>
      <c r="L44" s="1">
        <f>IF(AND(ISNUMBER(G44),ISNUMBER($I$6)),$I$6-G44,"N/A")</f>
        <v>9.5</v>
      </c>
      <c r="M44" s="1">
        <f>IF(AND(ISNUMBER(K44),ISNUMBER($I$7)),SQRT(K44^2+($I$7)^2),"N/A")</f>
        <v>0.61093468821403585</v>
      </c>
      <c r="N44" s="1">
        <f>IF(AND(ISNUMBER(L44),ISNUMBER(M44),M44&lt;&gt;0),L44/M44,"NA")</f>
        <v>15.549943690006605</v>
      </c>
      <c r="O44" t="s">
        <v>64</v>
      </c>
    </row>
    <row r="45" spans="1:15" x14ac:dyDescent="0.35">
      <c r="A45" s="16">
        <v>35</v>
      </c>
      <c r="B45" s="15" t="s">
        <v>80</v>
      </c>
      <c r="C45" s="14">
        <v>40.4</v>
      </c>
      <c r="D45" s="13" t="s">
        <v>144</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40.4</v>
      </c>
      <c r="H45">
        <f>LEN(TRIM(D45))</f>
        <v>6</v>
      </c>
      <c r="I45" t="str">
        <f>IF(H45&gt;=3,MID(TRIM(D45),1,3),"NO")</f>
        <v>+/-</v>
      </c>
      <c r="J45" t="str">
        <f>IF(TRIM(I45)="+/-",MID(TRIM(D45),4,H45-3),D45)</f>
        <v>2.2</v>
      </c>
      <c r="K45" s="1">
        <f>IF(TRIM(J45)="*****",0,IF(ISERROR(VALUE(J45)),"NA",VALUE(J45/$I$4)))</f>
        <v>1.3373860182370823</v>
      </c>
      <c r="L45" s="1">
        <f>IF(AND(ISNUMBER(G45),ISNUMBER($I$6)),$I$6-G45,"N/A")</f>
        <v>10.800000000000004</v>
      </c>
      <c r="M45" s="1">
        <f>IF(AND(ISNUMBER(K45),ISNUMBER($I$7)),SQRT(K45^2+($I$7)^2),"N/A")</f>
        <v>1.3387669024647564</v>
      </c>
      <c r="N45" s="1">
        <f>IF(AND(ISNUMBER(L45),ISNUMBER(M45),M45&lt;&gt;0),L45/M45,"NA")</f>
        <v>8.0671250388073581</v>
      </c>
      <c r="O45" t="s">
        <v>63</v>
      </c>
    </row>
    <row r="46" spans="1:15" x14ac:dyDescent="0.35">
      <c r="A46" s="16">
        <v>36</v>
      </c>
      <c r="B46" s="15" t="s">
        <v>38</v>
      </c>
      <c r="C46" s="14">
        <v>36.4</v>
      </c>
      <c r="D46" s="13" t="s">
        <v>120</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36.4</v>
      </c>
      <c r="H46">
        <f>LEN(TRIM(D46))</f>
        <v>6</v>
      </c>
      <c r="I46" t="str">
        <f>IF(H46&gt;=3,MID(TRIM(D46),1,3),"NO")</f>
        <v>+/-</v>
      </c>
      <c r="J46" t="str">
        <f>IF(TRIM(I46)="+/-",MID(TRIM(D46),4,H46-3),D46)</f>
        <v>0.9</v>
      </c>
      <c r="K46" s="1">
        <f>IF(TRIM(J46)="*****",0,IF(ISERROR(VALUE(J46)),"NA",VALUE(J46/$I$4)))</f>
        <v>0.54711246200607899</v>
      </c>
      <c r="L46" s="1">
        <f>IF(AND(ISNUMBER(G46),ISNUMBER($I$6)),$I$6-G46,"N/A")</f>
        <v>14.800000000000004</v>
      </c>
      <c r="M46" s="1">
        <f>IF(AND(ISNUMBER(K46),ISNUMBER($I$7)),SQRT(K46^2+($I$7)^2),"N/A")</f>
        <v>0.55047933970440222</v>
      </c>
      <c r="N46" s="1">
        <f>IF(AND(ISNUMBER(L46),ISNUMBER(M46),M46&lt;&gt;0),L46/M46,"NA")</f>
        <v>26.885659338182148</v>
      </c>
      <c r="O46" t="s">
        <v>61</v>
      </c>
    </row>
    <row r="47" spans="1:15" x14ac:dyDescent="0.35">
      <c r="A47" s="16">
        <v>37</v>
      </c>
      <c r="B47" s="15" t="s">
        <v>48</v>
      </c>
      <c r="C47" s="14">
        <v>36.200000000000003</v>
      </c>
      <c r="D47" s="13" t="s">
        <v>169</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36.200000000000003</v>
      </c>
      <c r="H47">
        <f>LEN(TRIM(D47))</f>
        <v>6</v>
      </c>
      <c r="I47" t="str">
        <f>IF(H47&gt;=3,MID(TRIM(D47),1,3),"NO")</f>
        <v>+/-</v>
      </c>
      <c r="J47" t="str">
        <f>IF(TRIM(I47)="+/-",MID(TRIM(D47),4,H47-3),D47)</f>
        <v>5.2</v>
      </c>
      <c r="K47" s="1">
        <f>IF(TRIM(J47)="*****",0,IF(ISERROR(VALUE(J47)),"NA",VALUE(J47/$I$4)))</f>
        <v>3.1610942249240122</v>
      </c>
      <c r="L47" s="1">
        <f>IF(AND(ISNUMBER(G47),ISNUMBER($I$6)),$I$6-G47,"N/A")</f>
        <v>15</v>
      </c>
      <c r="M47" s="1">
        <f>IF(AND(ISNUMBER(K47),ISNUMBER($I$7)),SQRT(K47^2+($I$7)^2),"N/A")</f>
        <v>3.1616786927527887</v>
      </c>
      <c r="N47" s="1">
        <f>IF(AND(ISNUMBER(L47),ISNUMBER(M47),M47&lt;&gt;0),L47/M47,"NA")</f>
        <v>4.7443151115839362</v>
      </c>
      <c r="O47" t="s">
        <v>59</v>
      </c>
    </row>
    <row r="48" spans="1:15" x14ac:dyDescent="0.35">
      <c r="A48" s="16">
        <v>38</v>
      </c>
      <c r="B48" s="15" t="s">
        <v>54</v>
      </c>
      <c r="C48" s="14">
        <v>35.4</v>
      </c>
      <c r="D48" s="13" t="s">
        <v>134</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35.4</v>
      </c>
      <c r="H48">
        <f>LEN(TRIM(D48))</f>
        <v>6</v>
      </c>
      <c r="I48" t="str">
        <f>IF(H48&gt;=3,MID(TRIM(D48),1,3),"NO")</f>
        <v>+/-</v>
      </c>
      <c r="J48" t="str">
        <f>IF(TRIM(I48)="+/-",MID(TRIM(D48),4,H48-3),D48)</f>
        <v>1.4</v>
      </c>
      <c r="K48" s="1">
        <f>IF(TRIM(J48)="*****",0,IF(ISERROR(VALUE(J48)),"NA",VALUE(J48/$I$4)))</f>
        <v>0.85106382978723394</v>
      </c>
      <c r="L48" s="1">
        <f>IF(AND(ISNUMBER(G48),ISNUMBER($I$6)),$I$6-G48,"N/A")</f>
        <v>15.800000000000004</v>
      </c>
      <c r="M48" s="1">
        <f>IF(AND(ISNUMBER(K48),ISNUMBER($I$7)),SQRT(K48^2+($I$7)^2),"N/A")</f>
        <v>0.85323214879137987</v>
      </c>
      <c r="N48" s="1">
        <f>IF(AND(ISNUMBER(L48),ISNUMBER(M48),M48&lt;&gt;0),L48/M48,"NA")</f>
        <v>18.517820762357601</v>
      </c>
      <c r="O48" t="s">
        <v>56</v>
      </c>
    </row>
    <row r="49" spans="1:15" x14ac:dyDescent="0.35">
      <c r="A49" s="16">
        <v>39</v>
      </c>
      <c r="B49" s="15" t="s">
        <v>72</v>
      </c>
      <c r="C49" s="14">
        <v>31.5</v>
      </c>
      <c r="D49" s="13" t="s">
        <v>138</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31.5</v>
      </c>
      <c r="H49">
        <f>LEN(TRIM(D49))</f>
        <v>6</v>
      </c>
      <c r="I49" t="str">
        <f>IF(H49&gt;=3,MID(TRIM(D49),1,3),"NO")</f>
        <v>+/-</v>
      </c>
      <c r="J49" t="str">
        <f>IF(TRIM(I49)="+/-",MID(TRIM(D49),4,H49-3),D49)</f>
        <v>1.8</v>
      </c>
      <c r="K49" s="1">
        <f>IF(TRIM(J49)="*****",0,IF(ISERROR(VALUE(J49)),"NA",VALUE(J49/$I$4)))</f>
        <v>1.094224924012158</v>
      </c>
      <c r="L49" s="1">
        <f>IF(AND(ISNUMBER(G49),ISNUMBER($I$6)),$I$6-G49,"N/A")</f>
        <v>19.700000000000003</v>
      </c>
      <c r="M49" s="1">
        <f>IF(AND(ISNUMBER(K49),ISNUMBER($I$7)),SQRT(K49^2+($I$7)^2),"N/A")</f>
        <v>1.0959122417823675</v>
      </c>
      <c r="N49" s="1">
        <f>IF(AND(ISNUMBER(L49),ISNUMBER(M49),M49&lt;&gt;0),L49/M49,"NA")</f>
        <v>17.975891908972891</v>
      </c>
      <c r="O49" t="s">
        <v>54</v>
      </c>
    </row>
    <row r="50" spans="1:15" x14ac:dyDescent="0.35">
      <c r="A50" s="16">
        <v>40</v>
      </c>
      <c r="B50" s="15" t="s">
        <v>33</v>
      </c>
      <c r="C50" s="14">
        <v>30.6</v>
      </c>
      <c r="D50" s="13" t="s">
        <v>168</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30.6</v>
      </c>
      <c r="H50">
        <f>LEN(TRIM(D50))</f>
        <v>6</v>
      </c>
      <c r="I50" t="str">
        <f>IF(H50&gt;=3,MID(TRIM(D50),1,3),"NO")</f>
        <v>+/-</v>
      </c>
      <c r="J50" t="str">
        <f>IF(TRIM(I50)="+/-",MID(TRIM(D50),4,H50-3),D50)</f>
        <v>3.7</v>
      </c>
      <c r="K50" s="1">
        <f>IF(TRIM(J50)="*****",0,IF(ISERROR(VALUE(J50)),"NA",VALUE(J50/$I$4)))</f>
        <v>2.2492401215805473</v>
      </c>
      <c r="L50" s="1">
        <f>IF(AND(ISNUMBER(G50),ISNUMBER($I$6)),$I$6-G50,"N/A")</f>
        <v>20.6</v>
      </c>
      <c r="M50" s="1">
        <f>IF(AND(ISNUMBER(K50),ISNUMBER($I$7)),SQRT(K50^2+($I$7)^2),"N/A")</f>
        <v>2.2500614618020363</v>
      </c>
      <c r="N50" s="1">
        <f>IF(AND(ISNUMBER(L50),ISNUMBER(M50),M50&lt;&gt;0),L50/M50,"NA")</f>
        <v>9.1553054659679418</v>
      </c>
      <c r="O50" t="s">
        <v>52</v>
      </c>
    </row>
    <row r="51" spans="1:15" x14ac:dyDescent="0.35">
      <c r="A51" s="16">
        <v>41</v>
      </c>
      <c r="B51" s="15" t="s">
        <v>36</v>
      </c>
      <c r="C51" s="14">
        <v>28.8</v>
      </c>
      <c r="D51" s="13" t="s">
        <v>121</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28.8</v>
      </c>
      <c r="H51">
        <f>LEN(TRIM(D51))</f>
        <v>6</v>
      </c>
      <c r="I51" t="str">
        <f>IF(H51&gt;=3,MID(TRIM(D51),1,3),"NO")</f>
        <v>+/-</v>
      </c>
      <c r="J51" t="str">
        <f>IF(TRIM(I51)="+/-",MID(TRIM(D51),4,H51-3),D51)</f>
        <v>0.8</v>
      </c>
      <c r="K51" s="1">
        <f>IF(TRIM(J51)="*****",0,IF(ISERROR(VALUE(J51)),"NA",VALUE(J51/$I$4)))</f>
        <v>0.48632218844984804</v>
      </c>
      <c r="L51" s="1">
        <f>IF(AND(ISNUMBER(G51),ISNUMBER($I$6)),$I$6-G51,"N/A")</f>
        <v>22.400000000000002</v>
      </c>
      <c r="M51" s="1">
        <f>IF(AND(ISNUMBER(K51),ISNUMBER($I$7)),SQRT(K51^2+($I$7)^2),"N/A")</f>
        <v>0.49010685399991183</v>
      </c>
      <c r="N51" s="1">
        <f>IF(AND(ISNUMBER(L51),ISNUMBER(M51),M51&lt;&gt;0),L51/M51,"NA")</f>
        <v>45.704319001431536</v>
      </c>
      <c r="O51" t="s">
        <v>50</v>
      </c>
    </row>
    <row r="52" spans="1:15" x14ac:dyDescent="0.35">
      <c r="A52" s="16">
        <v>42</v>
      </c>
      <c r="B52" s="15" t="s">
        <v>67</v>
      </c>
      <c r="C52" s="14">
        <v>25.7</v>
      </c>
      <c r="D52" s="13" t="s">
        <v>159</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25.7</v>
      </c>
      <c r="H52">
        <f>LEN(TRIM(D52))</f>
        <v>6</v>
      </c>
      <c r="I52" t="str">
        <f>IF(H52&gt;=3,MID(TRIM(D52),1,3),"NO")</f>
        <v>+/-</v>
      </c>
      <c r="J52" t="str">
        <f>IF(TRIM(I52)="+/-",MID(TRIM(D52),4,H52-3),D52)</f>
        <v>3.1</v>
      </c>
      <c r="K52" s="1">
        <f>IF(TRIM(J52)="*****",0,IF(ISERROR(VALUE(J52)),"NA",VALUE(J52/$I$4)))</f>
        <v>1.884498480243161</v>
      </c>
      <c r="L52" s="1">
        <f>IF(AND(ISNUMBER(G52),ISNUMBER($I$6)),$I$6-G52,"N/A")</f>
        <v>25.500000000000004</v>
      </c>
      <c r="M52" s="1">
        <f>IF(AND(ISNUMBER(K52),ISNUMBER($I$7)),SQRT(K52^2+($I$7)^2),"N/A")</f>
        <v>1.8854787135891578</v>
      </c>
      <c r="N52" s="1">
        <f>IF(AND(ISNUMBER(L52),ISNUMBER(M52),M52&lt;&gt;0),L52/M52,"NA")</f>
        <v>13.524416805246631</v>
      </c>
      <c r="O52" t="s">
        <v>48</v>
      </c>
    </row>
    <row r="53" spans="1:15" x14ac:dyDescent="0.35">
      <c r="A53" s="16">
        <v>43</v>
      </c>
      <c r="B53" s="15" t="s">
        <v>74</v>
      </c>
      <c r="C53" s="14">
        <v>25.3</v>
      </c>
      <c r="D53" s="13" t="s">
        <v>135</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25.3</v>
      </c>
      <c r="H53">
        <f>LEN(TRIM(D53))</f>
        <v>6</v>
      </c>
      <c r="I53" t="str">
        <f>IF(H53&gt;=3,MID(TRIM(D53),1,3),"NO")</f>
        <v>+/-</v>
      </c>
      <c r="J53" t="str">
        <f>IF(TRIM(I53)="+/-",MID(TRIM(D53),4,H53-3),D53)</f>
        <v>1.3</v>
      </c>
      <c r="K53" s="1">
        <f>IF(TRIM(J53)="*****",0,IF(ISERROR(VALUE(J53)),"NA",VALUE(J53/$I$4)))</f>
        <v>0.79027355623100304</v>
      </c>
      <c r="L53" s="1">
        <f>IF(AND(ISNUMBER(G53),ISNUMBER($I$6)),$I$6-G53,"N/A")</f>
        <v>25.900000000000002</v>
      </c>
      <c r="M53" s="1">
        <f>IF(AND(ISNUMBER(K53),ISNUMBER($I$7)),SQRT(K53^2+($I$7)^2),"N/A")</f>
        <v>0.79260819516141623</v>
      </c>
      <c r="N53" s="1">
        <f>IF(AND(ISNUMBER(L53),ISNUMBER(M53),M53&lt;&gt;0),L53/M53,"NA")</f>
        <v>32.676926832336648</v>
      </c>
      <c r="O53" t="s">
        <v>46</v>
      </c>
    </row>
    <row r="54" spans="1:15" x14ac:dyDescent="0.35">
      <c r="A54" s="16">
        <v>44</v>
      </c>
      <c r="B54" s="15" t="s">
        <v>61</v>
      </c>
      <c r="C54" s="14">
        <v>23.8</v>
      </c>
      <c r="D54" s="13" t="s">
        <v>135</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23.8</v>
      </c>
      <c r="H54">
        <f>LEN(TRIM(D54))</f>
        <v>6</v>
      </c>
      <c r="I54" t="str">
        <f>IF(H54&gt;=3,MID(TRIM(D54),1,3),"NO")</f>
        <v>+/-</v>
      </c>
      <c r="J54" t="str">
        <f>IF(TRIM(I54)="+/-",MID(TRIM(D54),4,H54-3),D54)</f>
        <v>1.3</v>
      </c>
      <c r="K54" s="1">
        <f>IF(TRIM(J54)="*****",0,IF(ISERROR(VALUE(J54)),"NA",VALUE(J54/$I$4)))</f>
        <v>0.79027355623100304</v>
      </c>
      <c r="L54" s="1">
        <f>IF(AND(ISNUMBER(G54),ISNUMBER($I$6)),$I$6-G54,"N/A")</f>
        <v>27.400000000000002</v>
      </c>
      <c r="M54" s="1">
        <f>IF(AND(ISNUMBER(K54),ISNUMBER($I$7)),SQRT(K54^2+($I$7)^2),"N/A")</f>
        <v>0.79260819516141623</v>
      </c>
      <c r="N54" s="1">
        <f>IF(AND(ISNUMBER(L54),ISNUMBER(M54),M54&lt;&gt;0),L54/M54,"NA")</f>
        <v>34.569412942317534</v>
      </c>
      <c r="O54" t="s">
        <v>39</v>
      </c>
    </row>
    <row r="55" spans="1:15" x14ac:dyDescent="0.35">
      <c r="A55" s="16">
        <v>45</v>
      </c>
      <c r="B55" s="15" t="s">
        <v>70</v>
      </c>
      <c r="C55" s="14">
        <v>21.5</v>
      </c>
      <c r="D55" s="13" t="s">
        <v>167</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21.5</v>
      </c>
      <c r="H55">
        <f>LEN(TRIM(D55))</f>
        <v>6</v>
      </c>
      <c r="I55" t="str">
        <f>IF(H55&gt;=3,MID(TRIM(D55),1,3),"NO")</f>
        <v>+/-</v>
      </c>
      <c r="J55" t="str">
        <f>IF(TRIM(I55)="+/-",MID(TRIM(D55),4,H55-3),D55)</f>
        <v>4.8</v>
      </c>
      <c r="K55" s="1">
        <f>IF(TRIM(J55)="*****",0,IF(ISERROR(VALUE(J55)),"NA",VALUE(J55/$I$4)))</f>
        <v>2.9179331306990881</v>
      </c>
      <c r="L55" s="1">
        <f>IF(AND(ISNUMBER(G55),ISNUMBER($I$6)),$I$6-G55,"N/A")</f>
        <v>29.700000000000003</v>
      </c>
      <c r="M55" s="1">
        <f>IF(AND(ISNUMBER(K55),ISNUMBER($I$7)),SQRT(K55^2+($I$7)^2),"N/A")</f>
        <v>2.9185662940201347</v>
      </c>
      <c r="N55" s="1">
        <f>IF(AND(ISNUMBER(L55),ISNUMBER(M55),M55&lt;&gt;0),L55/M55,"NA")</f>
        <v>10.176229356466044</v>
      </c>
      <c r="O55" t="s">
        <v>42</v>
      </c>
    </row>
    <row r="56" spans="1:15" x14ac:dyDescent="0.35">
      <c r="A56" s="16">
        <v>46</v>
      </c>
      <c r="B56" s="15" t="s">
        <v>76</v>
      </c>
      <c r="C56" s="14">
        <v>20.399999999999999</v>
      </c>
      <c r="D56" s="13" t="s">
        <v>120</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20.399999999999999</v>
      </c>
      <c r="H56">
        <f>LEN(TRIM(D56))</f>
        <v>6</v>
      </c>
      <c r="I56" t="str">
        <f>IF(H56&gt;=3,MID(TRIM(D56),1,3),"NO")</f>
        <v>+/-</v>
      </c>
      <c r="J56" t="str">
        <f>IF(TRIM(I56)="+/-",MID(TRIM(D56),4,H56-3),D56)</f>
        <v>0.9</v>
      </c>
      <c r="K56" s="1">
        <f>IF(TRIM(J56)="*****",0,IF(ISERROR(VALUE(J56)),"NA",VALUE(J56/$I$4)))</f>
        <v>0.54711246200607899</v>
      </c>
      <c r="L56" s="1">
        <f>IF(AND(ISNUMBER(G56),ISNUMBER($I$6)),$I$6-G56,"N/A")</f>
        <v>30.800000000000004</v>
      </c>
      <c r="M56" s="1">
        <f>IF(AND(ISNUMBER(K56),ISNUMBER($I$7)),SQRT(K56^2+($I$7)^2),"N/A")</f>
        <v>0.55047933970440222</v>
      </c>
      <c r="N56" s="1">
        <f>IF(AND(ISNUMBER(L56),ISNUMBER(M56),M56&lt;&gt;0),L56/M56,"NA")</f>
        <v>55.951237001081758</v>
      </c>
      <c r="O56" t="s">
        <v>40</v>
      </c>
    </row>
    <row r="57" spans="1:15" x14ac:dyDescent="0.35">
      <c r="A57" s="16">
        <v>47</v>
      </c>
      <c r="B57" s="15" t="s">
        <v>62</v>
      </c>
      <c r="C57" s="14">
        <v>19.100000000000001</v>
      </c>
      <c r="D57" s="13" t="s">
        <v>166</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19.100000000000001</v>
      </c>
      <c r="H57">
        <f>LEN(TRIM(D57))</f>
        <v>6</v>
      </c>
      <c r="I57" t="str">
        <f>IF(H57&gt;=3,MID(TRIM(D57),1,3),"NO")</f>
        <v>+/-</v>
      </c>
      <c r="J57" t="str">
        <f>IF(TRIM(I57)="+/-",MID(TRIM(D57),4,H57-3),D57)</f>
        <v>3.6</v>
      </c>
      <c r="K57" s="1">
        <f>IF(TRIM(J57)="*****",0,IF(ISERROR(VALUE(J57)),"NA",VALUE(J57/$I$4)))</f>
        <v>2.188449848024316</v>
      </c>
      <c r="L57" s="1">
        <f>IF(AND(ISNUMBER(G57),ISNUMBER($I$6)),$I$6-G57,"N/A")</f>
        <v>32.1</v>
      </c>
      <c r="M57" s="1">
        <f>IF(AND(ISNUMBER(K57),ISNUMBER($I$7)),SQRT(K57^2+($I$7)^2),"N/A")</f>
        <v>2.1892939945737515</v>
      </c>
      <c r="N57" s="1">
        <f>IF(AND(ISNUMBER(L57),ISNUMBER(M57),M57&lt;&gt;0),L57/M57,"NA")</f>
        <v>14.662261020932352</v>
      </c>
      <c r="O57" t="s">
        <v>38</v>
      </c>
    </row>
    <row r="58" spans="1:15" x14ac:dyDescent="0.35">
      <c r="A58" s="16">
        <v>48</v>
      </c>
      <c r="B58" s="15" t="s">
        <v>40</v>
      </c>
      <c r="C58" s="14">
        <v>14.3</v>
      </c>
      <c r="D58" s="13" t="s">
        <v>154</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14.3</v>
      </c>
      <c r="H58">
        <f>LEN(TRIM(D58))</f>
        <v>6</v>
      </c>
      <c r="I58" t="str">
        <f>IF(H58&gt;=3,MID(TRIM(D58),1,3),"NO")</f>
        <v>+/-</v>
      </c>
      <c r="J58" t="str">
        <f>IF(TRIM(I58)="+/-",MID(TRIM(D58),4,H58-3),D58)</f>
        <v>4.3</v>
      </c>
      <c r="K58" s="1">
        <f>IF(TRIM(J58)="*****",0,IF(ISERROR(VALUE(J58)),"NA",VALUE(J58/$I$4)))</f>
        <v>2.6139817629179332</v>
      </c>
      <c r="L58" s="1">
        <f>IF(AND(ISNUMBER(G58),ISNUMBER($I$6)),$I$6-G58,"N/A")</f>
        <v>36.900000000000006</v>
      </c>
      <c r="M58" s="1">
        <f>IF(AND(ISNUMBER(K58),ISNUMBER($I$7)),SQRT(K58^2+($I$7)^2),"N/A")</f>
        <v>2.6146885310159962</v>
      </c>
      <c r="N58" s="1">
        <f>IF(AND(ISNUMBER(L58),ISNUMBER(M58),M58&lt;&gt;0),L58/M58,"NA")</f>
        <v>14.112579591138406</v>
      </c>
      <c r="O58" t="s">
        <v>36</v>
      </c>
    </row>
    <row r="59" spans="1:15" x14ac:dyDescent="0.35">
      <c r="A59" s="16">
        <v>49</v>
      </c>
      <c r="B59" s="15" t="s">
        <v>63</v>
      </c>
      <c r="C59" s="14">
        <v>13.4</v>
      </c>
      <c r="D59" s="13" t="s">
        <v>165</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13.4</v>
      </c>
      <c r="H59">
        <f>LEN(TRIM(D59))</f>
        <v>6</v>
      </c>
      <c r="I59" t="str">
        <f>IF(H59&gt;=3,MID(TRIM(D59),1,3),"NO")</f>
        <v>+/-</v>
      </c>
      <c r="J59" t="str">
        <f>IF(TRIM(I59)="+/-",MID(TRIM(D59),4,H59-3),D59)</f>
        <v>3.9</v>
      </c>
      <c r="K59" s="1">
        <f>IF(TRIM(J59)="*****",0,IF(ISERROR(VALUE(J59)),"NA",VALUE(J59/$I$4)))</f>
        <v>2.3708206686930091</v>
      </c>
      <c r="L59" s="1">
        <f>IF(AND(ISNUMBER(G59),ISNUMBER($I$6)),$I$6-G59,"N/A")</f>
        <v>37.800000000000004</v>
      </c>
      <c r="M59" s="1">
        <f>IF(AND(ISNUMBER(K59),ISNUMBER($I$7)),SQRT(K59^2+($I$7)^2),"N/A")</f>
        <v>2.3715999031162505</v>
      </c>
      <c r="N59" s="1">
        <f>IF(AND(ISNUMBER(L59),ISNUMBER(M59),M59&lt;&gt;0),L59/M59,"NA")</f>
        <v>15.938607498816015</v>
      </c>
      <c r="O59" t="s">
        <v>33</v>
      </c>
    </row>
    <row r="60" spans="1:15" x14ac:dyDescent="0.35">
      <c r="A60" s="16">
        <v>50</v>
      </c>
      <c r="B60" s="15" t="s">
        <v>77</v>
      </c>
      <c r="C60" s="14">
        <v>10</v>
      </c>
      <c r="D60" s="13" t="s">
        <v>164</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10</v>
      </c>
      <c r="H60">
        <f>LEN(TRIM(D60))</f>
        <v>6</v>
      </c>
      <c r="I60" t="str">
        <f>IF(H60&gt;=3,MID(TRIM(D60),1,3),"NO")</f>
        <v>+/-</v>
      </c>
      <c r="J60" t="str">
        <f>IF(TRIM(I60)="+/-",MID(TRIM(D60),4,H60-3),D60)</f>
        <v>2.3</v>
      </c>
      <c r="K60" s="1">
        <f>IF(TRIM(J60)="*****",0,IF(ISERROR(VALUE(J60)),"NA",VALUE(J60/$I$4)))</f>
        <v>1.3981762917933129</v>
      </c>
      <c r="L60" s="1">
        <f>IF(AND(ISNUMBER(G60),ISNUMBER($I$6)),$I$6-G60,"N/A")</f>
        <v>41.2</v>
      </c>
      <c r="M60" s="1">
        <f>IF(AND(ISNUMBER(K60),ISNUMBER($I$7)),SQRT(K60^2+($I$7)^2),"N/A")</f>
        <v>1.3994971955284299</v>
      </c>
      <c r="N60" s="1">
        <f>IF(AND(ISNUMBER(L60),ISNUMBER(M60),M60&lt;&gt;0),L60/M60,"NA")</f>
        <v>29.439144381024271</v>
      </c>
      <c r="O60" t="s">
        <v>30</v>
      </c>
    </row>
    <row r="61" spans="1:15" x14ac:dyDescent="0.35">
      <c r="A61" s="16">
        <v>51</v>
      </c>
      <c r="B61" s="15" t="s">
        <v>29</v>
      </c>
      <c r="C61" s="14">
        <v>4.5999999999999996</v>
      </c>
      <c r="D61" s="13" t="s">
        <v>120</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4.5999999999999996</v>
      </c>
      <c r="H61">
        <f>LEN(TRIM(D61))</f>
        <v>6</v>
      </c>
      <c r="I61" t="str">
        <f>IF(H61&gt;=3,MID(TRIM(D61),1,3),"NO")</f>
        <v>+/-</v>
      </c>
      <c r="J61" t="str">
        <f>IF(TRIM(I61)="+/-",MID(TRIM(D61),4,H61-3),D61)</f>
        <v>0.9</v>
      </c>
      <c r="K61" s="1">
        <f>IF(TRIM(J61)="*****",0,IF(ISERROR(VALUE(J61)),"NA",VALUE(J61/$I$4)))</f>
        <v>0.54711246200607899</v>
      </c>
      <c r="L61" s="1">
        <f>IF(AND(ISNUMBER(G61),ISNUMBER($I$6)),$I$6-G61,"N/A")</f>
        <v>46.6</v>
      </c>
      <c r="M61" s="1">
        <f>IF(AND(ISNUMBER(K61),ISNUMBER($I$7)),SQRT(K61^2+($I$7)^2),"N/A")</f>
        <v>0.55047933970440222</v>
      </c>
      <c r="N61" s="1">
        <f>IF(AND(ISNUMBER(L61),ISNUMBER(M61),M61&lt;&gt;0),L61/M61,"NA")</f>
        <v>84.653494943195113</v>
      </c>
      <c r="O61" t="s">
        <v>27</v>
      </c>
    </row>
    <row r="62" spans="1:15" ht="15" thickBot="1" x14ac:dyDescent="0.4">
      <c r="A62" s="11"/>
      <c r="B62" s="10" t="s">
        <v>25</v>
      </c>
      <c r="C62" s="9">
        <v>91.9</v>
      </c>
      <c r="D62" s="8" t="s">
        <v>144</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91.9</v>
      </c>
      <c r="H62">
        <f>LEN(TRIM(D62))</f>
        <v>6</v>
      </c>
      <c r="I62" t="str">
        <f>IF(H62&gt;=3,MID(TRIM(D62),1,3),"NO")</f>
        <v>+/-</v>
      </c>
      <c r="J62" t="str">
        <f>IF(TRIM(I62)="+/-",MID(TRIM(D62),4,H62-3),D62)</f>
        <v>2.2</v>
      </c>
      <c r="K62" s="1">
        <f>IF(TRIM(J62)="*****",0,IF(ISERROR(VALUE(J62)),"NA",VALUE(J62/$I$4)))</f>
        <v>1.3373860182370823</v>
      </c>
      <c r="L62" s="1">
        <f>IF(AND(ISNUMBER(G62),ISNUMBER($I$6)),$I$6-G62,"N/A")</f>
        <v>-40.700000000000003</v>
      </c>
      <c r="M62" s="1">
        <f>IF(AND(ISNUMBER(K62),ISNUMBER($I$7)),SQRT(K62^2+($I$7)^2),"N/A")</f>
        <v>1.3387669024647564</v>
      </c>
      <c r="N62" s="1">
        <f>IF(AND(ISNUMBER(L62),ISNUMBER(M62),M62&lt;&gt;0),L62/M62,"NA")</f>
        <v>-30.401110099949943</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5">
      <c r="A73" t="s">
        <v>163</v>
      </c>
    </row>
    <row r="75" spans="1:26" x14ac:dyDescent="0.35">
      <c r="A75" t="s">
        <v>16</v>
      </c>
    </row>
    <row r="76" spans="1:26" x14ac:dyDescent="0.35">
      <c r="A76" t="s">
        <v>15</v>
      </c>
      <c r="B76" t="s">
        <v>14</v>
      </c>
    </row>
    <row r="77" spans="1:26" x14ac:dyDescent="0.35">
      <c r="A77" t="s">
        <v>13</v>
      </c>
      <c r="B77" t="s">
        <v>12</v>
      </c>
    </row>
    <row r="78" spans="1:26" x14ac:dyDescent="0.35">
      <c r="A78" t="s">
        <v>11</v>
      </c>
      <c r="B78" t="s">
        <v>10</v>
      </c>
    </row>
    <row r="79" spans="1:26" x14ac:dyDescent="0.35">
      <c r="A79" t="s">
        <v>9</v>
      </c>
      <c r="B79" t="s">
        <v>8</v>
      </c>
    </row>
    <row r="80" spans="1:26" x14ac:dyDescent="0.35">
      <c r="A80" t="s">
        <v>7</v>
      </c>
      <c r="B80" t="s">
        <v>6</v>
      </c>
    </row>
    <row r="81" spans="1:2" x14ac:dyDescent="0.35">
      <c r="A81" t="s">
        <v>5</v>
      </c>
      <c r="B81" t="s">
        <v>4</v>
      </c>
    </row>
    <row r="82" spans="1:2" x14ac:dyDescent="0.35">
      <c r="A82" t="s">
        <v>3</v>
      </c>
      <c r="B82" t="s">
        <v>2</v>
      </c>
    </row>
    <row r="83" spans="1:2" x14ac:dyDescent="0.35">
      <c r="A83" t="s">
        <v>1</v>
      </c>
      <c r="B83" t="s">
        <v>0</v>
      </c>
    </row>
  </sheetData>
  <mergeCells count="7">
    <mergeCell ref="A72:Z72"/>
    <mergeCell ref="A66:Z66"/>
    <mergeCell ref="A67:Z67"/>
    <mergeCell ref="A68:Z68"/>
    <mergeCell ref="A69:Z69"/>
    <mergeCell ref="A70:Z70"/>
    <mergeCell ref="A71:Z71"/>
  </mergeCells>
  <conditionalFormatting sqref="E10:E62">
    <cfRule type="cellIs" dxfId="384" priority="1" operator="equal">
      <formula>"OTHER ERROR"</formula>
    </cfRule>
    <cfRule type="cellIs" dxfId="383" priority="2" operator="equal">
      <formula>"Statistical Test not applicable"</formula>
    </cfRule>
    <cfRule type="cellIs" dxfId="382" priority="3" operator="equal">
      <formula>"Geography Selected"</formula>
    </cfRule>
  </conditionalFormatting>
  <conditionalFormatting sqref="E10:J62">
    <cfRule type="cellIs" dxfId="381" priority="4" operator="equal">
      <formula>"Not Significantly Different"</formula>
    </cfRule>
  </conditionalFormatting>
  <conditionalFormatting sqref="F10:J62">
    <cfRule type="cellIs" dxfId="38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E2B8802-659E-4D92-9171-CBE23C8B9F7A}">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D7C8D620-6E57-4DA7-99D4-A671B20922D7}"/>
    <hyperlink ref="A68" r:id="rId2" xr:uid="{14F1F631-506D-4CD9-8544-9D208EF60B01}"/>
    <hyperlink ref="A66" r:id="rId3" xr:uid="{E9EE4C7A-117A-495E-90CA-195B5C0217B3}"/>
    <hyperlink ref="A67" r:id="rId4" xr:uid="{04AD16E8-F68C-4527-9E08-74A499A3AD7C}"/>
  </hyperlinks>
  <pageMargins left="0.7" right="0.7" top="0.75" bottom="0.75" header="0.3" footer="0.3"/>
  <pageSetup orientation="portrait" r:id="rId5"/>
  <drawing r:id="rId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CB305-18B9-46AB-A447-6093646A7BC1}">
  <sheetPr codeName="Sheet16"/>
  <dimension ref="A1:Z83"/>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180</v>
      </c>
    </row>
    <row r="2" spans="1:16" x14ac:dyDescent="0.35">
      <c r="A2" s="30" t="s">
        <v>108</v>
      </c>
      <c r="B2" t="s">
        <v>179</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22.8</v>
      </c>
      <c r="C6" t="s">
        <v>102</v>
      </c>
      <c r="H6" s="18" t="s">
        <v>101</v>
      </c>
      <c r="I6">
        <f>VLOOKUP($B$4,$B$9:$K$62,6,FALSE)</f>
        <v>22.8</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22.8</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22.8</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37</v>
      </c>
      <c r="C11" s="14">
        <v>64.8</v>
      </c>
      <c r="D11" s="17" t="s">
        <v>171</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64.8</v>
      </c>
      <c r="H11">
        <f>LEN(TRIM(D11))</f>
        <v>6</v>
      </c>
      <c r="I11" t="str">
        <f>IF(H11&gt;=3,MID(TRIM(D11),1,3),"NO")</f>
        <v>+/-</v>
      </c>
      <c r="J11" t="str">
        <f>IF(TRIM(I11)="+/-",MID(TRIM(D11),4,H11-3),D11)</f>
        <v>2.5</v>
      </c>
      <c r="K11" s="1">
        <f>IF(TRIM(J11)="*****",0,IF(ISERROR(VALUE(J11)),"NA",VALUE(J11/$I$4)))</f>
        <v>1.519756838905775</v>
      </c>
      <c r="L11" s="1">
        <f>IF(AND(ISNUMBER(G11),ISNUMBER($I$6)),$I$6-G11,"N/A")</f>
        <v>-42</v>
      </c>
      <c r="M11" s="1">
        <f>IF(AND(ISNUMBER(K11),ISNUMBER($I$7)),SQRT(K11^2+($I$7)^2),"N/A")</f>
        <v>1.5209721584433802</v>
      </c>
      <c r="N11" s="1">
        <f>IF(AND(ISNUMBER(L11),ISNUMBER(M11),M11&lt;&gt;0),L11/M11,"NA")</f>
        <v>-27.613917695235376</v>
      </c>
      <c r="O11" t="s">
        <v>68</v>
      </c>
    </row>
    <row r="12" spans="1:16" x14ac:dyDescent="0.35">
      <c r="A12" s="16">
        <v>2</v>
      </c>
      <c r="B12" s="15" t="s">
        <v>58</v>
      </c>
      <c r="C12" s="14">
        <v>51.9</v>
      </c>
      <c r="D12" s="13" t="s">
        <v>134</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51.9</v>
      </c>
      <c r="H12">
        <f>LEN(TRIM(D12))</f>
        <v>6</v>
      </c>
      <c r="I12" t="str">
        <f>IF(H12&gt;=3,MID(TRIM(D12),1,3),"NO")</f>
        <v>+/-</v>
      </c>
      <c r="J12" t="str">
        <f>IF(TRIM(I12)="+/-",MID(TRIM(D12),4,H12-3),D12)</f>
        <v>1.4</v>
      </c>
      <c r="K12" s="1">
        <f>IF(TRIM(J12)="*****",0,IF(ISERROR(VALUE(J12)),"NA",VALUE(J12/$I$4)))</f>
        <v>0.85106382978723394</v>
      </c>
      <c r="L12" s="1">
        <f>IF(AND(ISNUMBER(G12),ISNUMBER($I$6)),$I$6-G12,"N/A")</f>
        <v>-29.099999999999998</v>
      </c>
      <c r="M12" s="1">
        <f>IF(AND(ISNUMBER(K12),ISNUMBER($I$7)),SQRT(K12^2+($I$7)^2),"N/A")</f>
        <v>0.85323214879137987</v>
      </c>
      <c r="N12" s="1">
        <f>IF(AND(ISNUMBER(L12),ISNUMBER(M12),M12&lt;&gt;0),L12/M12,"NA")</f>
        <v>-34.105606593962406</v>
      </c>
      <c r="O12" t="s">
        <v>62</v>
      </c>
    </row>
    <row r="13" spans="1:16" x14ac:dyDescent="0.35">
      <c r="A13" s="16">
        <v>3</v>
      </c>
      <c r="B13" s="15" t="s">
        <v>39</v>
      </c>
      <c r="C13" s="14">
        <v>44.9</v>
      </c>
      <c r="D13" s="13" t="s">
        <v>26</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44.9</v>
      </c>
      <c r="H13">
        <f>LEN(TRIM(D13))</f>
        <v>6</v>
      </c>
      <c r="I13" t="str">
        <f>IF(H13&gt;=3,MID(TRIM(D13),1,3),"NO")</f>
        <v>+/-</v>
      </c>
      <c r="J13" t="str">
        <f>IF(TRIM(I13)="+/-",MID(TRIM(D13),4,H13-3),D13)</f>
        <v>0.6</v>
      </c>
      <c r="K13" s="1">
        <f>IF(TRIM(J13)="*****",0,IF(ISERROR(VALUE(J13)),"NA",VALUE(J13/$I$4)))</f>
        <v>0.36474164133738601</v>
      </c>
      <c r="L13" s="1">
        <f>IF(AND(ISNUMBER(G13),ISNUMBER($I$6)),$I$6-G13,"N/A")</f>
        <v>-22.099999999999998</v>
      </c>
      <c r="M13" s="1">
        <f>IF(AND(ISNUMBER(K13),ISNUMBER($I$7)),SQRT(K13^2+($I$7)^2),"N/A")</f>
        <v>0.36977279819442066</v>
      </c>
      <c r="N13" s="1">
        <f>IF(AND(ISNUMBER(L13),ISNUMBER(M13),M13&lt;&gt;0),L13/M13,"NA")</f>
        <v>-59.766429839926111</v>
      </c>
      <c r="O13" t="s">
        <v>58</v>
      </c>
    </row>
    <row r="14" spans="1:16" x14ac:dyDescent="0.35">
      <c r="A14" s="16">
        <v>4</v>
      </c>
      <c r="B14" s="15" t="s">
        <v>82</v>
      </c>
      <c r="C14" s="14">
        <v>44.5</v>
      </c>
      <c r="D14" s="13" t="s">
        <v>170</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44.5</v>
      </c>
      <c r="H14">
        <f>LEN(TRIM(D14))</f>
        <v>6</v>
      </c>
      <c r="I14" t="str">
        <f>IF(H14&gt;=3,MID(TRIM(D14),1,3),"NO")</f>
        <v>+/-</v>
      </c>
      <c r="J14" t="str">
        <f>IF(TRIM(I14)="+/-",MID(TRIM(D14),4,H14-3),D14)</f>
        <v>3.2</v>
      </c>
      <c r="K14" s="1">
        <f>IF(TRIM(J14)="*****",0,IF(ISERROR(VALUE(J14)),"NA",VALUE(J14/$I$4)))</f>
        <v>1.9452887537993921</v>
      </c>
      <c r="L14" s="1">
        <f>IF(AND(ISNUMBER(G14),ISNUMBER($I$6)),$I$6-G14,"N/A")</f>
        <v>-21.7</v>
      </c>
      <c r="M14" s="1">
        <f>IF(AND(ISNUMBER(K14),ISNUMBER($I$7)),SQRT(K14^2+($I$7)^2),"N/A")</f>
        <v>1.9462383700403796</v>
      </c>
      <c r="N14" s="1">
        <f>IF(AND(ISNUMBER(L14),ISNUMBER(M14),M14&lt;&gt;0),L14/M14,"NA")</f>
        <v>-11.149713382513252</v>
      </c>
      <c r="O14" t="s">
        <v>73</v>
      </c>
    </row>
    <row r="15" spans="1:16" x14ac:dyDescent="0.35">
      <c r="A15" s="16">
        <v>5</v>
      </c>
      <c r="B15" s="15" t="s">
        <v>27</v>
      </c>
      <c r="C15" s="14">
        <v>41.3</v>
      </c>
      <c r="D15" s="13" t="s">
        <v>178</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41.3</v>
      </c>
      <c r="H15">
        <f>LEN(TRIM(D15))</f>
        <v>6</v>
      </c>
      <c r="I15" t="str">
        <f>IF(H15&gt;=3,MID(TRIM(D15),1,3),"NO")</f>
        <v>+/-</v>
      </c>
      <c r="J15" t="str">
        <f>IF(TRIM(I15)="+/-",MID(TRIM(D15),4,H15-3),D15)</f>
        <v>7.3</v>
      </c>
      <c r="K15" s="1">
        <f>IF(TRIM(J15)="*****",0,IF(ISERROR(VALUE(J15)),"NA",VALUE(J15/$I$4)))</f>
        <v>4.4376899696048628</v>
      </c>
      <c r="L15" s="1">
        <f>IF(AND(ISNUMBER(G15),ISNUMBER($I$6)),$I$6-G15,"N/A")</f>
        <v>-18.499999999999996</v>
      </c>
      <c r="M15" s="1">
        <f>IF(AND(ISNUMBER(K15),ISNUMBER($I$7)),SQRT(K15^2+($I$7)^2),"N/A")</f>
        <v>4.4381063218100856</v>
      </c>
      <c r="N15" s="1">
        <f>IF(AND(ISNUMBER(L15),ISNUMBER(M15),M15&lt;&gt;0),L15/M15,"NA")</f>
        <v>-4.1684445253341194</v>
      </c>
      <c r="O15" t="s">
        <v>32</v>
      </c>
    </row>
    <row r="16" spans="1:16" x14ac:dyDescent="0.35">
      <c r="A16" s="16">
        <v>6</v>
      </c>
      <c r="B16" s="15" t="s">
        <v>59</v>
      </c>
      <c r="C16" s="14">
        <v>40.9</v>
      </c>
      <c r="D16" s="13" t="s">
        <v>156</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40.9</v>
      </c>
      <c r="H16">
        <f>LEN(TRIM(D16))</f>
        <v>6</v>
      </c>
      <c r="I16" t="str">
        <f>IF(H16&gt;=3,MID(TRIM(D16),1,3),"NO")</f>
        <v>+/-</v>
      </c>
      <c r="J16" t="str">
        <f>IF(TRIM(I16)="+/-",MID(TRIM(D16),4,H16-3),D16)</f>
        <v>2.0</v>
      </c>
      <c r="K16" s="1">
        <f>IF(TRIM(J16)="*****",0,IF(ISERROR(VALUE(J16)),"NA",VALUE(J16/$I$4)))</f>
        <v>1.21580547112462</v>
      </c>
      <c r="L16" s="1">
        <f>IF(AND(ISNUMBER(G16),ISNUMBER($I$6)),$I$6-G16,"N/A")</f>
        <v>-18.099999999999998</v>
      </c>
      <c r="M16" s="1">
        <f>IF(AND(ISNUMBER(K16),ISNUMBER($I$7)),SQRT(K16^2+($I$7)^2),"N/A")</f>
        <v>1.2173242793009595</v>
      </c>
      <c r="N16" s="1">
        <f>IF(AND(ISNUMBER(L16),ISNUMBER(M16),M16&lt;&gt;0),L16/M16,"NA")</f>
        <v>-14.868675756959192</v>
      </c>
      <c r="O16" t="s">
        <v>75</v>
      </c>
    </row>
    <row r="17" spans="1:15" x14ac:dyDescent="0.35">
      <c r="A17" s="16">
        <v>7</v>
      </c>
      <c r="B17" s="15" t="s">
        <v>78</v>
      </c>
      <c r="C17" s="14">
        <v>39.5</v>
      </c>
      <c r="D17" s="13" t="s">
        <v>156</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39.5</v>
      </c>
      <c r="H17">
        <f>LEN(TRIM(D17))</f>
        <v>6</v>
      </c>
      <c r="I17" t="str">
        <f>IF(H17&gt;=3,MID(TRIM(D17),1,3),"NO")</f>
        <v>+/-</v>
      </c>
      <c r="J17" t="str">
        <f>IF(TRIM(I17)="+/-",MID(TRIM(D17),4,H17-3),D17)</f>
        <v>2.0</v>
      </c>
      <c r="K17" s="1">
        <f>IF(TRIM(J17)="*****",0,IF(ISERROR(VALUE(J17)),"NA",VALUE(J17/$I$4)))</f>
        <v>1.21580547112462</v>
      </c>
      <c r="L17" s="1">
        <f>IF(AND(ISNUMBER(G17),ISNUMBER($I$6)),$I$6-G17,"N/A")</f>
        <v>-16.7</v>
      </c>
      <c r="M17" s="1">
        <f>IF(AND(ISNUMBER(K17),ISNUMBER($I$7)),SQRT(K17^2+($I$7)^2),"N/A")</f>
        <v>1.2173242793009595</v>
      </c>
      <c r="N17" s="1">
        <f>IF(AND(ISNUMBER(L17),ISNUMBER(M17),M17&lt;&gt;0),L17/M17,"NA")</f>
        <v>-13.718612438741355</v>
      </c>
      <c r="O17" t="s">
        <v>66</v>
      </c>
    </row>
    <row r="18" spans="1:15" x14ac:dyDescent="0.35">
      <c r="A18" s="16">
        <v>8</v>
      </c>
      <c r="B18" s="15" t="s">
        <v>73</v>
      </c>
      <c r="C18" s="14">
        <v>38.700000000000003</v>
      </c>
      <c r="D18" s="13" t="s">
        <v>155</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38.700000000000003</v>
      </c>
      <c r="H18">
        <f>LEN(TRIM(D18))</f>
        <v>6</v>
      </c>
      <c r="I18" t="str">
        <f>IF(H18&gt;=3,MID(TRIM(D18),1,3),"NO")</f>
        <v>+/-</v>
      </c>
      <c r="J18" t="str">
        <f>IF(TRIM(I18)="+/-",MID(TRIM(D18),4,H18-3),D18)</f>
        <v>2.4</v>
      </c>
      <c r="K18" s="1">
        <f>IF(TRIM(J18)="*****",0,IF(ISERROR(VALUE(J18)),"NA",VALUE(J18/$I$4)))</f>
        <v>1.4589665653495441</v>
      </c>
      <c r="L18" s="1">
        <f>IF(AND(ISNUMBER(G18),ISNUMBER($I$6)),$I$6-G18,"N/A")</f>
        <v>-15.900000000000002</v>
      </c>
      <c r="M18" s="1">
        <f>IF(AND(ISNUMBER(K18),ISNUMBER($I$7)),SQRT(K18^2+($I$7)^2),"N/A")</f>
        <v>1.460232480178032</v>
      </c>
      <c r="N18" s="1">
        <f>IF(AND(ISNUMBER(L18),ISNUMBER(M18),M18&lt;&gt;0),L18/M18,"NA")</f>
        <v>-10.88867712219459</v>
      </c>
      <c r="O18" t="s">
        <v>60</v>
      </c>
    </row>
    <row r="19" spans="1:15" x14ac:dyDescent="0.35">
      <c r="A19" s="16">
        <v>9</v>
      </c>
      <c r="B19" s="15" t="s">
        <v>75</v>
      </c>
      <c r="C19" s="14">
        <v>36.9</v>
      </c>
      <c r="D19" s="13" t="s">
        <v>134</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36.9</v>
      </c>
      <c r="H19">
        <f>LEN(TRIM(D19))</f>
        <v>6</v>
      </c>
      <c r="I19" t="str">
        <f>IF(H19&gt;=3,MID(TRIM(D19),1,3),"NO")</f>
        <v>+/-</v>
      </c>
      <c r="J19" t="str">
        <f>IF(TRIM(I19)="+/-",MID(TRIM(D19),4,H19-3),D19)</f>
        <v>1.4</v>
      </c>
      <c r="K19" s="1">
        <f>IF(TRIM(J19)="*****",0,IF(ISERROR(VALUE(J19)),"NA",VALUE(J19/$I$4)))</f>
        <v>0.85106382978723394</v>
      </c>
      <c r="L19" s="1">
        <f>IF(AND(ISNUMBER(G19),ISNUMBER($I$6)),$I$6-G19,"N/A")</f>
        <v>-14.099999999999998</v>
      </c>
      <c r="M19" s="1">
        <f>IF(AND(ISNUMBER(K19),ISNUMBER($I$7)),SQRT(K19^2+($I$7)^2),"N/A")</f>
        <v>0.85323214879137987</v>
      </c>
      <c r="N19" s="1">
        <f>IF(AND(ISNUMBER(L19),ISNUMBER(M19),M19&lt;&gt;0),L19/M19,"NA")</f>
        <v>-16.525397009445701</v>
      </c>
      <c r="O19" t="s">
        <v>35</v>
      </c>
    </row>
    <row r="20" spans="1:15" x14ac:dyDescent="0.35">
      <c r="A20" s="16">
        <v>10</v>
      </c>
      <c r="B20" s="15" t="s">
        <v>32</v>
      </c>
      <c r="C20" s="14">
        <v>36.1</v>
      </c>
      <c r="D20" s="17" t="s">
        <v>57</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36.1</v>
      </c>
      <c r="H20">
        <f>LEN(TRIM(D20))</f>
        <v>6</v>
      </c>
      <c r="I20" t="str">
        <f>IF(H20&gt;=3,MID(TRIM(D20),1,3),"NO")</f>
        <v>+/-</v>
      </c>
      <c r="J20" t="str">
        <f>IF(TRIM(I20)="+/-",MID(TRIM(D20),4,H20-3),D20)</f>
        <v>0.3</v>
      </c>
      <c r="K20" s="1">
        <f>IF(TRIM(J20)="*****",0,IF(ISERROR(VALUE(J20)),"NA",VALUE(J20/$I$4)))</f>
        <v>0.18237082066869301</v>
      </c>
      <c r="L20" s="1">
        <f>IF(AND(ISNUMBER(G20),ISNUMBER($I$6)),$I$6-G20,"N/A")</f>
        <v>-13.3</v>
      </c>
      <c r="M20" s="1">
        <f>IF(AND(ISNUMBER(K20),ISNUMBER($I$7)),SQRT(K20^2+($I$7)^2),"N/A")</f>
        <v>0.19223572402239389</v>
      </c>
      <c r="N20" s="1">
        <f>IF(AND(ISNUMBER(L20),ISNUMBER(M20),M20&lt;&gt;0),L20/M20,"NA")</f>
        <v>-69.185891787993882</v>
      </c>
      <c r="O20" t="s">
        <v>51</v>
      </c>
    </row>
    <row r="21" spans="1:15" x14ac:dyDescent="0.35">
      <c r="A21" s="16">
        <v>11</v>
      </c>
      <c r="B21" s="15" t="s">
        <v>44</v>
      </c>
      <c r="C21" s="14">
        <v>34.700000000000003</v>
      </c>
      <c r="D21" s="13" t="s">
        <v>134</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34.700000000000003</v>
      </c>
      <c r="H21">
        <f>LEN(TRIM(D21))</f>
        <v>6</v>
      </c>
      <c r="I21" t="str">
        <f>IF(H21&gt;=3,MID(TRIM(D21),1,3),"NO")</f>
        <v>+/-</v>
      </c>
      <c r="J21" t="str">
        <f>IF(TRIM(I21)="+/-",MID(TRIM(D21),4,H21-3),D21)</f>
        <v>1.4</v>
      </c>
      <c r="K21" s="1">
        <f>IF(TRIM(J21)="*****",0,IF(ISERROR(VALUE(J21)),"NA",VALUE(J21/$I$4)))</f>
        <v>0.85106382978723394</v>
      </c>
      <c r="L21" s="1">
        <f>IF(AND(ISNUMBER(G21),ISNUMBER($I$6)),$I$6-G21,"N/A")</f>
        <v>-11.900000000000002</v>
      </c>
      <c r="M21" s="1">
        <f>IF(AND(ISNUMBER(K21),ISNUMBER($I$7)),SQRT(K21^2+($I$7)^2),"N/A")</f>
        <v>0.85323214879137987</v>
      </c>
      <c r="N21" s="1">
        <f>IF(AND(ISNUMBER(L21),ISNUMBER(M21),M21&lt;&gt;0),L21/M21,"NA")</f>
        <v>-13.946966270383255</v>
      </c>
      <c r="O21" t="s">
        <v>45</v>
      </c>
    </row>
    <row r="22" spans="1:15" x14ac:dyDescent="0.35">
      <c r="A22" s="16">
        <v>12</v>
      </c>
      <c r="B22" s="15" t="s">
        <v>56</v>
      </c>
      <c r="C22" s="14">
        <v>33.6</v>
      </c>
      <c r="D22" s="13" t="s">
        <v>140</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33.6</v>
      </c>
      <c r="H22">
        <f>LEN(TRIM(D22))</f>
        <v>6</v>
      </c>
      <c r="I22" t="str">
        <f>IF(H22&gt;=3,MID(TRIM(D22),1,3),"NO")</f>
        <v>+/-</v>
      </c>
      <c r="J22" t="str">
        <f>IF(TRIM(I22)="+/-",MID(TRIM(D22),4,H22-3),D22)</f>
        <v>1.6</v>
      </c>
      <c r="K22" s="1">
        <f>IF(TRIM(J22)="*****",0,IF(ISERROR(VALUE(J22)),"NA",VALUE(J22/$I$4)))</f>
        <v>0.97264437689969607</v>
      </c>
      <c r="L22" s="1">
        <f>IF(AND(ISNUMBER(G22),ISNUMBER($I$6)),$I$6-G22,"N/A")</f>
        <v>-10.8</v>
      </c>
      <c r="M22" s="1">
        <f>IF(AND(ISNUMBER(K22),ISNUMBER($I$7)),SQRT(K22^2+($I$7)^2),"N/A")</f>
        <v>0.97454222139096647</v>
      </c>
      <c r="N22" s="1">
        <f>IF(AND(ISNUMBER(L22),ISNUMBER(M22),M22&lt;&gt;0),L22/M22,"NA")</f>
        <v>-11.082126318329374</v>
      </c>
      <c r="O22" t="s">
        <v>29</v>
      </c>
    </row>
    <row r="23" spans="1:15" x14ac:dyDescent="0.35">
      <c r="A23" s="16">
        <v>13</v>
      </c>
      <c r="B23" s="15" t="s">
        <v>65</v>
      </c>
      <c r="C23" s="14">
        <v>32.9</v>
      </c>
      <c r="D23" s="13" t="s">
        <v>120</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32.9</v>
      </c>
      <c r="H23">
        <f>LEN(TRIM(D23))</f>
        <v>6</v>
      </c>
      <c r="I23" t="str">
        <f>IF(H23&gt;=3,MID(TRIM(D23),1,3),"NO")</f>
        <v>+/-</v>
      </c>
      <c r="J23" t="str">
        <f>IF(TRIM(I23)="+/-",MID(TRIM(D23),4,H23-3),D23)</f>
        <v>0.9</v>
      </c>
      <c r="K23" s="1">
        <f>IF(TRIM(J23)="*****",0,IF(ISERROR(VALUE(J23)),"NA",VALUE(J23/$I$4)))</f>
        <v>0.54711246200607899</v>
      </c>
      <c r="L23" s="1">
        <f>IF(AND(ISNUMBER(G23),ISNUMBER($I$6)),$I$6-G23,"N/A")</f>
        <v>-10.099999999999998</v>
      </c>
      <c r="M23" s="1">
        <f>IF(AND(ISNUMBER(K23),ISNUMBER($I$7)),SQRT(K23^2+($I$7)^2),"N/A")</f>
        <v>0.55047933970440222</v>
      </c>
      <c r="N23" s="1">
        <f>IF(AND(ISNUMBER(L23),ISNUMBER(M23),M23&lt;&gt;0),L23/M23,"NA")</f>
        <v>-18.347645899705377</v>
      </c>
      <c r="O23" t="s">
        <v>82</v>
      </c>
    </row>
    <row r="24" spans="1:15" x14ac:dyDescent="0.35">
      <c r="A24" s="16">
        <v>14</v>
      </c>
      <c r="B24" s="15" t="s">
        <v>42</v>
      </c>
      <c r="C24" s="14">
        <v>32.799999999999997</v>
      </c>
      <c r="D24" s="13" t="s">
        <v>144</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32.799999999999997</v>
      </c>
      <c r="H24">
        <f>LEN(TRIM(D24))</f>
        <v>6</v>
      </c>
      <c r="I24" t="str">
        <f>IF(H24&gt;=3,MID(TRIM(D24),1,3),"NO")</f>
        <v>+/-</v>
      </c>
      <c r="J24" t="str">
        <f>IF(TRIM(I24)="+/-",MID(TRIM(D24),4,H24-3),D24)</f>
        <v>2.2</v>
      </c>
      <c r="K24" s="1">
        <f>IF(TRIM(J24)="*****",0,IF(ISERROR(VALUE(J24)),"NA",VALUE(J24/$I$4)))</f>
        <v>1.3373860182370823</v>
      </c>
      <c r="L24" s="1">
        <f>IF(AND(ISNUMBER(G24),ISNUMBER($I$6)),$I$6-G24,"N/A")</f>
        <v>-9.9999999999999964</v>
      </c>
      <c r="M24" s="1">
        <f>IF(AND(ISNUMBER(K24),ISNUMBER($I$7)),SQRT(K24^2+($I$7)^2),"N/A")</f>
        <v>1.3387669024647564</v>
      </c>
      <c r="N24" s="1">
        <f>IF(AND(ISNUMBER(L24),ISNUMBER(M24),M24&lt;&gt;0),L24/M24,"NA")</f>
        <v>-7.4695602211179182</v>
      </c>
      <c r="O24" t="s">
        <v>65</v>
      </c>
    </row>
    <row r="25" spans="1:15" x14ac:dyDescent="0.35">
      <c r="A25" s="16">
        <v>15</v>
      </c>
      <c r="B25" s="15" t="s">
        <v>69</v>
      </c>
      <c r="C25" s="14">
        <v>30.1</v>
      </c>
      <c r="D25" s="13" t="s">
        <v>155</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30.1</v>
      </c>
      <c r="H25">
        <f>LEN(TRIM(D25))</f>
        <v>6</v>
      </c>
      <c r="I25" t="str">
        <f>IF(H25&gt;=3,MID(TRIM(D25),1,3),"NO")</f>
        <v>+/-</v>
      </c>
      <c r="J25" t="str">
        <f>IF(TRIM(I25)="+/-",MID(TRIM(D25),4,H25-3),D25)</f>
        <v>2.4</v>
      </c>
      <c r="K25" s="1">
        <f>IF(TRIM(J25)="*****",0,IF(ISERROR(VALUE(J25)),"NA",VALUE(J25/$I$4)))</f>
        <v>1.4589665653495441</v>
      </c>
      <c r="L25" s="1">
        <f>IF(AND(ISNUMBER(G25),ISNUMBER($I$6)),$I$6-G25,"N/A")</f>
        <v>-7.3000000000000007</v>
      </c>
      <c r="M25" s="1">
        <f>IF(AND(ISNUMBER(K25),ISNUMBER($I$7)),SQRT(K25^2+($I$7)^2),"N/A")</f>
        <v>1.460232480178032</v>
      </c>
      <c r="N25" s="1">
        <f>IF(AND(ISNUMBER(L25),ISNUMBER(M25),M25&lt;&gt;0),L25/M25,"NA")</f>
        <v>-4.9992039617622961</v>
      </c>
      <c r="O25" t="s">
        <v>81</v>
      </c>
    </row>
    <row r="26" spans="1:15" x14ac:dyDescent="0.35">
      <c r="A26" s="16">
        <v>16</v>
      </c>
      <c r="B26" s="15" t="s">
        <v>30</v>
      </c>
      <c r="C26" s="14">
        <v>29.3</v>
      </c>
      <c r="D26" s="13" t="s">
        <v>140</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29.3</v>
      </c>
      <c r="H26">
        <f>LEN(TRIM(D26))</f>
        <v>6</v>
      </c>
      <c r="I26" t="str">
        <f>IF(H26&gt;=3,MID(TRIM(D26),1,3),"NO")</f>
        <v>+/-</v>
      </c>
      <c r="J26" t="str">
        <f>IF(TRIM(I26)="+/-",MID(TRIM(D26),4,H26-3),D26)</f>
        <v>1.6</v>
      </c>
      <c r="K26" s="1">
        <f>IF(TRIM(J26)="*****",0,IF(ISERROR(VALUE(J26)),"NA",VALUE(J26/$I$4)))</f>
        <v>0.97264437689969607</v>
      </c>
      <c r="L26" s="1">
        <f>IF(AND(ISNUMBER(G26),ISNUMBER($I$6)),$I$6-G26,"N/A")</f>
        <v>-6.5</v>
      </c>
      <c r="M26" s="1">
        <f>IF(AND(ISNUMBER(K26),ISNUMBER($I$7)),SQRT(K26^2+($I$7)^2),"N/A")</f>
        <v>0.97454222139096647</v>
      </c>
      <c r="N26" s="1">
        <f>IF(AND(ISNUMBER(L26),ISNUMBER(M26),M26&lt;&gt;0),L26/M26,"NA")</f>
        <v>-6.669798247142678</v>
      </c>
      <c r="O26" t="s">
        <v>80</v>
      </c>
    </row>
    <row r="27" spans="1:15" x14ac:dyDescent="0.35">
      <c r="A27" s="16">
        <v>17</v>
      </c>
      <c r="B27" s="15" t="s">
        <v>81</v>
      </c>
      <c r="C27" s="14">
        <v>25.7</v>
      </c>
      <c r="D27" s="13" t="s">
        <v>140</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25.7</v>
      </c>
      <c r="H27">
        <f>LEN(TRIM(D27))</f>
        <v>6</v>
      </c>
      <c r="I27" t="str">
        <f>IF(H27&gt;=3,MID(TRIM(D27),1,3),"NO")</f>
        <v>+/-</v>
      </c>
      <c r="J27" t="str">
        <f>IF(TRIM(I27)="+/-",MID(TRIM(D27),4,H27-3),D27)</f>
        <v>1.6</v>
      </c>
      <c r="K27" s="1">
        <f>IF(TRIM(J27)="*****",0,IF(ISERROR(VALUE(J27)),"NA",VALUE(J27/$I$4)))</f>
        <v>0.97264437689969607</v>
      </c>
      <c r="L27" s="1">
        <f>IF(AND(ISNUMBER(G27),ISNUMBER($I$6)),$I$6-G27,"N/A")</f>
        <v>-2.8999999999999986</v>
      </c>
      <c r="M27" s="1">
        <f>IF(AND(ISNUMBER(K27),ISNUMBER($I$7)),SQRT(K27^2+($I$7)^2),"N/A")</f>
        <v>0.97454222139096647</v>
      </c>
      <c r="N27" s="1">
        <f>IF(AND(ISNUMBER(L27),ISNUMBER(M27),M27&lt;&gt;0),L27/M27,"NA")</f>
        <v>-2.9757561410328859</v>
      </c>
      <c r="O27" t="s">
        <v>78</v>
      </c>
    </row>
    <row r="28" spans="1:15" x14ac:dyDescent="0.35">
      <c r="A28" s="16">
        <v>18</v>
      </c>
      <c r="B28" s="15" t="s">
        <v>68</v>
      </c>
      <c r="C28" s="14">
        <v>24.7</v>
      </c>
      <c r="D28" s="13" t="s">
        <v>144</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24.7</v>
      </c>
      <c r="H28">
        <f>LEN(TRIM(D28))</f>
        <v>6</v>
      </c>
      <c r="I28" t="str">
        <f>IF(H28&gt;=3,MID(TRIM(D28),1,3),"NO")</f>
        <v>+/-</v>
      </c>
      <c r="J28" t="str">
        <f>IF(TRIM(I28)="+/-",MID(TRIM(D28),4,H28-3),D28)</f>
        <v>2.2</v>
      </c>
      <c r="K28" s="1">
        <f>IF(TRIM(J28)="*****",0,IF(ISERROR(VALUE(J28)),"NA",VALUE(J28/$I$4)))</f>
        <v>1.3373860182370823</v>
      </c>
      <c r="L28" s="1">
        <f>IF(AND(ISNUMBER(G28),ISNUMBER($I$6)),$I$6-G28,"N/A")</f>
        <v>-1.8999999999999986</v>
      </c>
      <c r="M28" s="1">
        <f>IF(AND(ISNUMBER(K28),ISNUMBER($I$7)),SQRT(K28^2+($I$7)^2),"N/A")</f>
        <v>1.3387669024647564</v>
      </c>
      <c r="N28" s="1">
        <f>IF(AND(ISNUMBER(L28),ISNUMBER(M28),M28&lt;&gt;0),L28/M28,"NA")</f>
        <v>-1.419216442012404</v>
      </c>
      <c r="O28" t="s">
        <v>79</v>
      </c>
    </row>
    <row r="29" spans="1:15" x14ac:dyDescent="0.35">
      <c r="A29" s="16">
        <v>19</v>
      </c>
      <c r="B29" s="15" t="s">
        <v>80</v>
      </c>
      <c r="C29" s="14">
        <v>24.2</v>
      </c>
      <c r="D29" s="13" t="s">
        <v>164</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24.2</v>
      </c>
      <c r="H29">
        <f>LEN(TRIM(D29))</f>
        <v>6</v>
      </c>
      <c r="I29" t="str">
        <f>IF(H29&gt;=3,MID(TRIM(D29),1,3),"NO")</f>
        <v>+/-</v>
      </c>
      <c r="J29" t="str">
        <f>IF(TRIM(I29)="+/-",MID(TRIM(D29),4,H29-3),D29)</f>
        <v>2.3</v>
      </c>
      <c r="K29" s="1">
        <f>IF(TRIM(J29)="*****",0,IF(ISERROR(VALUE(J29)),"NA",VALUE(J29/$I$4)))</f>
        <v>1.3981762917933129</v>
      </c>
      <c r="L29" s="1">
        <f>IF(AND(ISNUMBER(G29),ISNUMBER($I$6)),$I$6-G29,"N/A")</f>
        <v>-1.3999999999999986</v>
      </c>
      <c r="M29" s="1">
        <f>IF(AND(ISNUMBER(K29),ISNUMBER($I$7)),SQRT(K29^2+($I$7)^2),"N/A")</f>
        <v>1.3994971955284299</v>
      </c>
      <c r="N29" s="1">
        <f>IF(AND(ISNUMBER(L29),ISNUMBER(M29),M29&lt;&gt;0),L29/M29,"NA")</f>
        <v>-1.0003592750833479</v>
      </c>
      <c r="O29" t="s">
        <v>55</v>
      </c>
    </row>
    <row r="30" spans="1:15" x14ac:dyDescent="0.35">
      <c r="A30" s="16">
        <v>20</v>
      </c>
      <c r="B30" s="15" t="s">
        <v>64</v>
      </c>
      <c r="C30" s="14">
        <v>22.4</v>
      </c>
      <c r="D30" s="13" t="s">
        <v>111</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22.4</v>
      </c>
      <c r="H30">
        <f>LEN(TRIM(D30))</f>
        <v>6</v>
      </c>
      <c r="I30" t="str">
        <f>IF(H30&gt;=3,MID(TRIM(D30),1,3),"NO")</f>
        <v>+/-</v>
      </c>
      <c r="J30" t="str">
        <f>IF(TRIM(I30)="+/-",MID(TRIM(D30),4,H30-3),D30)</f>
        <v>1.0</v>
      </c>
      <c r="K30" s="1">
        <f>IF(TRIM(J30)="*****",0,IF(ISERROR(VALUE(J30)),"NA",VALUE(J30/$I$4)))</f>
        <v>0.60790273556231</v>
      </c>
      <c r="L30" s="1">
        <f>IF(AND(ISNUMBER(G30),ISNUMBER($I$6)),$I$6-G30,"N/A")</f>
        <v>0.40000000000000213</v>
      </c>
      <c r="M30" s="1">
        <f>IF(AND(ISNUMBER(K30),ISNUMBER($I$7)),SQRT(K30^2+($I$7)^2),"N/A")</f>
        <v>0.61093468821403585</v>
      </c>
      <c r="N30" s="1">
        <f>IF(AND(ISNUMBER(L30),ISNUMBER(M30),M30&lt;&gt;0),L30/M30,"NA")</f>
        <v>0.6547344711581764</v>
      </c>
      <c r="O30" t="s">
        <v>77</v>
      </c>
    </row>
    <row r="31" spans="1:15" x14ac:dyDescent="0.35">
      <c r="A31" s="16">
        <v>21</v>
      </c>
      <c r="B31" s="15" t="s">
        <v>50</v>
      </c>
      <c r="C31" s="14">
        <v>21.5</v>
      </c>
      <c r="D31" s="13" t="s">
        <v>158</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21.5</v>
      </c>
      <c r="H31">
        <f>LEN(TRIM(D31))</f>
        <v>6</v>
      </c>
      <c r="I31" t="str">
        <f>IF(H31&gt;=3,MID(TRIM(D31),1,3),"NO")</f>
        <v>+/-</v>
      </c>
      <c r="J31" t="str">
        <f>IF(TRIM(I31)="+/-",MID(TRIM(D31),4,H31-3),D31)</f>
        <v>1.9</v>
      </c>
      <c r="K31" s="1">
        <f>IF(TRIM(J31)="*****",0,IF(ISERROR(VALUE(J31)),"NA",VALUE(J31/$I$4)))</f>
        <v>1.1550151975683889</v>
      </c>
      <c r="L31" s="1">
        <f>IF(AND(ISNUMBER(G31),ISNUMBER($I$6)),$I$6-G31,"N/A")</f>
        <v>1.3000000000000007</v>
      </c>
      <c r="M31" s="1">
        <f>IF(AND(ISNUMBER(K31),ISNUMBER($I$7)),SQRT(K31^2+($I$7)^2),"N/A")</f>
        <v>1.1566138352851334</v>
      </c>
      <c r="N31" s="1">
        <f>IF(AND(ISNUMBER(L31),ISNUMBER(M31),M31&lt;&gt;0),L31/M31,"NA")</f>
        <v>1.1239706463303019</v>
      </c>
      <c r="O31" t="s">
        <v>41</v>
      </c>
    </row>
    <row r="32" spans="1:15" x14ac:dyDescent="0.35">
      <c r="A32" s="16">
        <v>22</v>
      </c>
      <c r="B32" s="15" t="s">
        <v>36</v>
      </c>
      <c r="C32" s="14">
        <v>21.1</v>
      </c>
      <c r="D32" s="13" t="s">
        <v>120</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21.1</v>
      </c>
      <c r="H32">
        <f>LEN(TRIM(D32))</f>
        <v>6</v>
      </c>
      <c r="I32" t="str">
        <f>IF(H32&gt;=3,MID(TRIM(D32),1,3),"NO")</f>
        <v>+/-</v>
      </c>
      <c r="J32" t="str">
        <f>IF(TRIM(I32)="+/-",MID(TRIM(D32),4,H32-3),D32)</f>
        <v>0.9</v>
      </c>
      <c r="K32" s="1">
        <f>IF(TRIM(J32)="*****",0,IF(ISERROR(VALUE(J32)),"NA",VALUE(J32/$I$4)))</f>
        <v>0.54711246200607899</v>
      </c>
      <c r="L32" s="1">
        <f>IF(AND(ISNUMBER(G32),ISNUMBER($I$6)),$I$6-G32,"N/A")</f>
        <v>1.6999999999999993</v>
      </c>
      <c r="M32" s="1">
        <f>IF(AND(ISNUMBER(K32),ISNUMBER($I$7)),SQRT(K32^2+($I$7)^2),"N/A")</f>
        <v>0.55047933970440222</v>
      </c>
      <c r="N32" s="1">
        <f>IF(AND(ISNUMBER(L32),ISNUMBER(M32),M32&lt;&gt;0),L32/M32,"NA")</f>
        <v>3.0882176266830825</v>
      </c>
      <c r="O32" t="s">
        <v>71</v>
      </c>
    </row>
    <row r="33" spans="1:15" x14ac:dyDescent="0.35">
      <c r="A33" s="16">
        <v>23</v>
      </c>
      <c r="B33" s="15" t="s">
        <v>46</v>
      </c>
      <c r="C33" s="14">
        <v>20.9</v>
      </c>
      <c r="D33" s="13" t="s">
        <v>153</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20.9</v>
      </c>
      <c r="H33">
        <f>LEN(TRIM(D33))</f>
        <v>6</v>
      </c>
      <c r="I33" t="str">
        <f>IF(H33&gt;=3,MID(TRIM(D33),1,3),"NO")</f>
        <v>+/-</v>
      </c>
      <c r="J33" t="str">
        <f>IF(TRIM(I33)="+/-",MID(TRIM(D33),4,H33-3),D33)</f>
        <v>1.7</v>
      </c>
      <c r="K33" s="1">
        <f>IF(TRIM(J33)="*****",0,IF(ISERROR(VALUE(J33)),"NA",VALUE(J33/$I$4)))</f>
        <v>1.0334346504559271</v>
      </c>
      <c r="L33" s="1">
        <f>IF(AND(ISNUMBER(G33),ISNUMBER($I$6)),$I$6-G33,"N/A")</f>
        <v>1.9000000000000021</v>
      </c>
      <c r="M33" s="1">
        <f>IF(AND(ISNUMBER(K33),ISNUMBER($I$7)),SQRT(K33^2+($I$7)^2),"N/A")</f>
        <v>1.0352210556794166</v>
      </c>
      <c r="N33" s="1">
        <f>IF(AND(ISNUMBER(L33),ISNUMBER(M33),M33&lt;&gt;0),L33/M33,"NA")</f>
        <v>1.8353567960932076</v>
      </c>
      <c r="O33" t="s">
        <v>76</v>
      </c>
    </row>
    <row r="34" spans="1:15" x14ac:dyDescent="0.35">
      <c r="A34" s="16">
        <v>24</v>
      </c>
      <c r="B34" s="15" t="s">
        <v>53</v>
      </c>
      <c r="C34" s="14">
        <v>20.7</v>
      </c>
      <c r="D34" s="13" t="s">
        <v>145</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20.7</v>
      </c>
      <c r="H34">
        <f>LEN(TRIM(D34))</f>
        <v>6</v>
      </c>
      <c r="I34" t="str">
        <f>IF(H34&gt;=3,MID(TRIM(D34),1,3),"NO")</f>
        <v>+/-</v>
      </c>
      <c r="J34" t="str">
        <f>IF(TRIM(I34)="+/-",MID(TRIM(D34),4,H34-3),D34)</f>
        <v>3.3</v>
      </c>
      <c r="K34" s="1">
        <f>IF(TRIM(J34)="*****",0,IF(ISERROR(VALUE(J34)),"NA",VALUE(J34/$I$4)))</f>
        <v>2.0060790273556228</v>
      </c>
      <c r="L34" s="1">
        <f>IF(AND(ISNUMBER(G34),ISNUMBER($I$6)),$I$6-G34,"N/A")</f>
        <v>2.1000000000000014</v>
      </c>
      <c r="M34" s="1">
        <f>IF(AND(ISNUMBER(K34),ISNUMBER($I$7)),SQRT(K34^2+($I$7)^2),"N/A")</f>
        <v>2.0069998807561307</v>
      </c>
      <c r="N34" s="1">
        <f>IF(AND(ISNUMBER(L34),ISNUMBER(M34),M34&lt;&gt;0),L34/M34,"NA")</f>
        <v>1.0463378798053706</v>
      </c>
      <c r="O34" t="s">
        <v>74</v>
      </c>
    </row>
    <row r="35" spans="1:15" x14ac:dyDescent="0.35">
      <c r="A35" s="16">
        <v>25</v>
      </c>
      <c r="B35" s="15" t="s">
        <v>45</v>
      </c>
      <c r="C35" s="14">
        <v>18.8</v>
      </c>
      <c r="D35" s="13" t="s">
        <v>121</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18.8</v>
      </c>
      <c r="H35">
        <f>LEN(TRIM(D35))</f>
        <v>6</v>
      </c>
      <c r="I35" t="str">
        <f>IF(H35&gt;=3,MID(TRIM(D35),1,3),"NO")</f>
        <v>+/-</v>
      </c>
      <c r="J35" t="str">
        <f>IF(TRIM(I35)="+/-",MID(TRIM(D35),4,H35-3),D35)</f>
        <v>0.8</v>
      </c>
      <c r="K35" s="1">
        <f>IF(TRIM(J35)="*****",0,IF(ISERROR(VALUE(J35)),"NA",VALUE(J35/$I$4)))</f>
        <v>0.48632218844984804</v>
      </c>
      <c r="L35" s="1">
        <f>IF(AND(ISNUMBER(G35),ISNUMBER($I$6)),$I$6-G35,"N/A")</f>
        <v>4</v>
      </c>
      <c r="M35" s="1">
        <f>IF(AND(ISNUMBER(K35),ISNUMBER($I$7)),SQRT(K35^2+($I$7)^2),"N/A")</f>
        <v>0.49010685399991183</v>
      </c>
      <c r="N35" s="1">
        <f>IF(AND(ISNUMBER(L35),ISNUMBER(M35),M35&lt;&gt;0),L35/M35,"NA")</f>
        <v>8.1614855359699163</v>
      </c>
      <c r="O35" t="s">
        <v>53</v>
      </c>
    </row>
    <row r="36" spans="1:15" x14ac:dyDescent="0.35">
      <c r="A36" s="16">
        <v>26</v>
      </c>
      <c r="B36" s="15" t="s">
        <v>79</v>
      </c>
      <c r="C36" s="14">
        <v>16.399999999999999</v>
      </c>
      <c r="D36" s="13" t="s">
        <v>138</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16.399999999999999</v>
      </c>
      <c r="H36">
        <f>LEN(TRIM(D36))</f>
        <v>6</v>
      </c>
      <c r="I36" t="str">
        <f>IF(H36&gt;=3,MID(TRIM(D36),1,3),"NO")</f>
        <v>+/-</v>
      </c>
      <c r="J36" t="str">
        <f>IF(TRIM(I36)="+/-",MID(TRIM(D36),4,H36-3),D36)</f>
        <v>1.8</v>
      </c>
      <c r="K36" s="1">
        <f>IF(TRIM(J36)="*****",0,IF(ISERROR(VALUE(J36)),"NA",VALUE(J36/$I$4)))</f>
        <v>1.094224924012158</v>
      </c>
      <c r="L36" s="1">
        <f>IF(AND(ISNUMBER(G36),ISNUMBER($I$6)),$I$6-G36,"N/A")</f>
        <v>6.4000000000000021</v>
      </c>
      <c r="M36" s="1">
        <f>IF(AND(ISNUMBER(K36),ISNUMBER($I$7)),SQRT(K36^2+($I$7)^2),"N/A")</f>
        <v>1.0959122417823675</v>
      </c>
      <c r="N36" s="1">
        <f>IF(AND(ISNUMBER(L36),ISNUMBER(M36),M36&lt;&gt;0),L36/M36,"NA")</f>
        <v>5.8398836658592144</v>
      </c>
      <c r="O36" t="s">
        <v>72</v>
      </c>
    </row>
    <row r="37" spans="1:15" x14ac:dyDescent="0.35">
      <c r="A37" s="16">
        <v>27</v>
      </c>
      <c r="B37" s="15" t="s">
        <v>60</v>
      </c>
      <c r="C37" s="14">
        <v>15.2</v>
      </c>
      <c r="D37" s="13" t="s">
        <v>142</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15.2</v>
      </c>
      <c r="H37">
        <f>LEN(TRIM(D37))</f>
        <v>6</v>
      </c>
      <c r="I37" t="str">
        <f>IF(H37&gt;=3,MID(TRIM(D37),1,3),"NO")</f>
        <v>+/-</v>
      </c>
      <c r="J37" t="str">
        <f>IF(TRIM(I37)="+/-",MID(TRIM(D37),4,H37-3),D37)</f>
        <v>2.6</v>
      </c>
      <c r="K37" s="1">
        <f>IF(TRIM(J37)="*****",0,IF(ISERROR(VALUE(J37)),"NA",VALUE(J37/$I$4)))</f>
        <v>1.5805471124620061</v>
      </c>
      <c r="L37" s="1">
        <f>IF(AND(ISNUMBER(G37),ISNUMBER($I$6)),$I$6-G37,"N/A")</f>
        <v>7.6000000000000014</v>
      </c>
      <c r="M37" s="1">
        <f>IF(AND(ISNUMBER(K37),ISNUMBER($I$7)),SQRT(K37^2+($I$7)^2),"N/A")</f>
        <v>1.5817157241650683</v>
      </c>
      <c r="N37" s="1">
        <f>IF(AND(ISNUMBER(L37),ISNUMBER(M37),M37&lt;&gt;0),L37/M37,"NA")</f>
        <v>4.8049089250925743</v>
      </c>
      <c r="O37" t="s">
        <v>70</v>
      </c>
    </row>
    <row r="38" spans="1:15" x14ac:dyDescent="0.35">
      <c r="A38" s="16">
        <v>27</v>
      </c>
      <c r="B38" s="15" t="s">
        <v>72</v>
      </c>
      <c r="C38" s="14">
        <v>15.2</v>
      </c>
      <c r="D38" s="13" t="s">
        <v>134</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15.2</v>
      </c>
      <c r="H38">
        <f>LEN(TRIM(D38))</f>
        <v>6</v>
      </c>
      <c r="I38" t="str">
        <f>IF(H38&gt;=3,MID(TRIM(D38),1,3),"NO")</f>
        <v>+/-</v>
      </c>
      <c r="J38" t="str">
        <f>IF(TRIM(I38)="+/-",MID(TRIM(D38),4,H38-3),D38)</f>
        <v>1.4</v>
      </c>
      <c r="K38" s="1">
        <f>IF(TRIM(J38)="*****",0,IF(ISERROR(VALUE(J38)),"NA",VALUE(J38/$I$4)))</f>
        <v>0.85106382978723394</v>
      </c>
      <c r="L38" s="1">
        <f>IF(AND(ISNUMBER(G38),ISNUMBER($I$6)),$I$6-G38,"N/A")</f>
        <v>7.6000000000000014</v>
      </c>
      <c r="M38" s="1">
        <f>IF(AND(ISNUMBER(K38),ISNUMBER($I$7)),SQRT(K38^2+($I$7)^2),"N/A")</f>
        <v>0.85323214879137987</v>
      </c>
      <c r="N38" s="1">
        <f>IF(AND(ISNUMBER(L38),ISNUMBER(M38),M38&lt;&gt;0),L38/M38,"NA")</f>
        <v>8.907306189488466</v>
      </c>
      <c r="O38" t="s">
        <v>69</v>
      </c>
    </row>
    <row r="39" spans="1:15" x14ac:dyDescent="0.35">
      <c r="A39" s="16">
        <v>29</v>
      </c>
      <c r="B39" s="15" t="s">
        <v>48</v>
      </c>
      <c r="C39" s="14">
        <v>13.1</v>
      </c>
      <c r="D39" s="13" t="s">
        <v>177</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13.1</v>
      </c>
      <c r="H39">
        <f>LEN(TRIM(D39))</f>
        <v>6</v>
      </c>
      <c r="I39" t="str">
        <f>IF(H39&gt;=3,MID(TRIM(D39),1,3),"NO")</f>
        <v>+/-</v>
      </c>
      <c r="J39" t="str">
        <f>IF(TRIM(I39)="+/-",MID(TRIM(D39),4,H39-3),D39)</f>
        <v>3.5</v>
      </c>
      <c r="K39" s="1">
        <f>IF(TRIM(J39)="*****",0,IF(ISERROR(VALUE(J39)),"NA",VALUE(J39/$I$4)))</f>
        <v>2.1276595744680851</v>
      </c>
      <c r="L39" s="1">
        <f>IF(AND(ISNUMBER(G39),ISNUMBER($I$6)),$I$6-G39,"N/A")</f>
        <v>9.7000000000000011</v>
      </c>
      <c r="M39" s="1">
        <f>IF(AND(ISNUMBER(K39),ISNUMBER($I$7)),SQRT(K39^2+($I$7)^2),"N/A")</f>
        <v>2.1285278297886441</v>
      </c>
      <c r="N39" s="1">
        <f>IF(AND(ISNUMBER(L39),ISNUMBER(M39),M39&lt;&gt;0),L39/M39,"NA")</f>
        <v>4.5571403221743072</v>
      </c>
      <c r="O39" t="s">
        <v>44</v>
      </c>
    </row>
    <row r="40" spans="1:15" x14ac:dyDescent="0.35">
      <c r="A40" s="16">
        <v>30</v>
      </c>
      <c r="B40" s="15" t="s">
        <v>74</v>
      </c>
      <c r="C40" s="14">
        <v>13</v>
      </c>
      <c r="D40" s="13" t="s">
        <v>141</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13</v>
      </c>
      <c r="H40">
        <f>LEN(TRIM(D40))</f>
        <v>6</v>
      </c>
      <c r="I40" t="str">
        <f>IF(H40&gt;=3,MID(TRIM(D40),1,3),"NO")</f>
        <v>+/-</v>
      </c>
      <c r="J40" t="str">
        <f>IF(TRIM(I40)="+/-",MID(TRIM(D40),4,H40-3),D40)</f>
        <v>1.1</v>
      </c>
      <c r="K40" s="1">
        <f>IF(TRIM(J40)="*****",0,IF(ISERROR(VALUE(J40)),"NA",VALUE(J40/$I$4)))</f>
        <v>0.66869300911854113</v>
      </c>
      <c r="L40" s="1">
        <f>IF(AND(ISNUMBER(G40),ISNUMBER($I$6)),$I$6-G40,"N/A")</f>
        <v>9.8000000000000007</v>
      </c>
      <c r="M40" s="1">
        <f>IF(AND(ISNUMBER(K40),ISNUMBER($I$7)),SQRT(K40^2+($I$7)^2),"N/A")</f>
        <v>0.67145051776214359</v>
      </c>
      <c r="N40" s="1">
        <f>IF(AND(ISNUMBER(L40),ISNUMBER(M40),M40&lt;&gt;0),L40/M40,"NA")</f>
        <v>14.595267619514411</v>
      </c>
      <c r="O40" t="s">
        <v>67</v>
      </c>
    </row>
    <row r="41" spans="1:15" x14ac:dyDescent="0.35">
      <c r="A41" s="16">
        <v>31</v>
      </c>
      <c r="B41" s="15" t="s">
        <v>55</v>
      </c>
      <c r="C41" s="14">
        <v>12.5</v>
      </c>
      <c r="D41" s="13" t="s">
        <v>156</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12.5</v>
      </c>
      <c r="H41">
        <f>LEN(TRIM(D41))</f>
        <v>6</v>
      </c>
      <c r="I41" t="str">
        <f>IF(H41&gt;=3,MID(TRIM(D41),1,3),"NO")</f>
        <v>+/-</v>
      </c>
      <c r="J41" t="str">
        <f>IF(TRIM(I41)="+/-",MID(TRIM(D41),4,H41-3),D41)</f>
        <v>2.0</v>
      </c>
      <c r="K41" s="1">
        <f>IF(TRIM(J41)="*****",0,IF(ISERROR(VALUE(J41)),"NA",VALUE(J41/$I$4)))</f>
        <v>1.21580547112462</v>
      </c>
      <c r="L41" s="1">
        <f>IF(AND(ISNUMBER(G41),ISNUMBER($I$6)),$I$6-G41,"N/A")</f>
        <v>10.3</v>
      </c>
      <c r="M41" s="1">
        <f>IF(AND(ISNUMBER(K41),ISNUMBER($I$7)),SQRT(K41^2+($I$7)^2),"N/A")</f>
        <v>1.2173242793009595</v>
      </c>
      <c r="N41" s="1">
        <f>IF(AND(ISNUMBER(L41),ISNUMBER(M41),M41&lt;&gt;0),L41/M41,"NA")</f>
        <v>8.4611801268883813</v>
      </c>
      <c r="O41" t="s">
        <v>47</v>
      </c>
    </row>
    <row r="42" spans="1:15" x14ac:dyDescent="0.35">
      <c r="A42" s="16">
        <v>32</v>
      </c>
      <c r="B42" s="15" t="s">
        <v>76</v>
      </c>
      <c r="C42" s="14">
        <v>11.8</v>
      </c>
      <c r="D42" s="13" t="s">
        <v>121</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11.8</v>
      </c>
      <c r="H42">
        <f>LEN(TRIM(D42))</f>
        <v>6</v>
      </c>
      <c r="I42" t="str">
        <f>IF(H42&gt;=3,MID(TRIM(D42),1,3),"NO")</f>
        <v>+/-</v>
      </c>
      <c r="J42" t="str">
        <f>IF(TRIM(I42)="+/-",MID(TRIM(D42),4,H42-3),D42)</f>
        <v>0.8</v>
      </c>
      <c r="K42" s="1">
        <f>IF(TRIM(J42)="*****",0,IF(ISERROR(VALUE(J42)),"NA",VALUE(J42/$I$4)))</f>
        <v>0.48632218844984804</v>
      </c>
      <c r="L42" s="1">
        <f>IF(AND(ISNUMBER(G42),ISNUMBER($I$6)),$I$6-G42,"N/A")</f>
        <v>11</v>
      </c>
      <c r="M42" s="1">
        <f>IF(AND(ISNUMBER(K42),ISNUMBER($I$7)),SQRT(K42^2+($I$7)^2),"N/A")</f>
        <v>0.49010685399991183</v>
      </c>
      <c r="N42" s="1">
        <f>IF(AND(ISNUMBER(L42),ISNUMBER(M42),M42&lt;&gt;0),L42/M42,"NA")</f>
        <v>22.44408522391727</v>
      </c>
      <c r="O42" t="s">
        <v>37</v>
      </c>
    </row>
    <row r="43" spans="1:15" x14ac:dyDescent="0.35">
      <c r="A43" s="16">
        <v>33</v>
      </c>
      <c r="B43" s="15" t="s">
        <v>61</v>
      </c>
      <c r="C43" s="14">
        <v>9</v>
      </c>
      <c r="D43" s="13" t="s">
        <v>120</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9</v>
      </c>
      <c r="H43">
        <f>LEN(TRIM(D43))</f>
        <v>6</v>
      </c>
      <c r="I43" t="str">
        <f>IF(H43&gt;=3,MID(TRIM(D43),1,3),"NO")</f>
        <v>+/-</v>
      </c>
      <c r="J43" t="str">
        <f>IF(TRIM(I43)="+/-",MID(TRIM(D43),4,H43-3),D43)</f>
        <v>0.9</v>
      </c>
      <c r="K43" s="1">
        <f>IF(TRIM(J43)="*****",0,IF(ISERROR(VALUE(J43)),"NA",VALUE(J43/$I$4)))</f>
        <v>0.54711246200607899</v>
      </c>
      <c r="L43" s="1">
        <f>IF(AND(ISNUMBER(G43),ISNUMBER($I$6)),$I$6-G43,"N/A")</f>
        <v>13.8</v>
      </c>
      <c r="M43" s="1">
        <f>IF(AND(ISNUMBER(K43),ISNUMBER($I$7)),SQRT(K43^2+($I$7)^2),"N/A")</f>
        <v>0.55047933970440222</v>
      </c>
      <c r="N43" s="1">
        <f>IF(AND(ISNUMBER(L43),ISNUMBER(M43),M43&lt;&gt;0),L43/M43,"NA")</f>
        <v>25.069060734250915</v>
      </c>
      <c r="O43" t="s">
        <v>49</v>
      </c>
    </row>
    <row r="44" spans="1:15" x14ac:dyDescent="0.35">
      <c r="A44" s="16">
        <v>34</v>
      </c>
      <c r="B44" s="15" t="s">
        <v>70</v>
      </c>
      <c r="C44" s="14">
        <v>8.5</v>
      </c>
      <c r="D44" s="13" t="s">
        <v>154</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8.5</v>
      </c>
      <c r="H44">
        <f>LEN(TRIM(D44))</f>
        <v>6</v>
      </c>
      <c r="I44" t="str">
        <f>IF(H44&gt;=3,MID(TRIM(D44),1,3),"NO")</f>
        <v>+/-</v>
      </c>
      <c r="J44" t="str">
        <f>IF(TRIM(I44)="+/-",MID(TRIM(D44),4,H44-3),D44)</f>
        <v>4.3</v>
      </c>
      <c r="K44" s="1">
        <f>IF(TRIM(J44)="*****",0,IF(ISERROR(VALUE(J44)),"NA",VALUE(J44/$I$4)))</f>
        <v>2.6139817629179332</v>
      </c>
      <c r="L44" s="1">
        <f>IF(AND(ISNUMBER(G44),ISNUMBER($I$6)),$I$6-G44,"N/A")</f>
        <v>14.3</v>
      </c>
      <c r="M44" s="1">
        <f>IF(AND(ISNUMBER(K44),ISNUMBER($I$7)),SQRT(K44^2+($I$7)^2),"N/A")</f>
        <v>2.6146885310159962</v>
      </c>
      <c r="N44" s="1">
        <f>IF(AND(ISNUMBER(L44),ISNUMBER(M44),M44&lt;&gt;0),L44/M44,"NA")</f>
        <v>5.4691026599804653</v>
      </c>
      <c r="O44" t="s">
        <v>64</v>
      </c>
    </row>
    <row r="45" spans="1:15" x14ac:dyDescent="0.35">
      <c r="A45" s="16">
        <v>34</v>
      </c>
      <c r="B45" s="15" t="s">
        <v>33</v>
      </c>
      <c r="C45" s="14">
        <v>8.5</v>
      </c>
      <c r="D45" s="13" t="s">
        <v>166</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8.5</v>
      </c>
      <c r="H45">
        <f>LEN(TRIM(D45))</f>
        <v>6</v>
      </c>
      <c r="I45" t="str">
        <f>IF(H45&gt;=3,MID(TRIM(D45),1,3),"NO")</f>
        <v>+/-</v>
      </c>
      <c r="J45" t="str">
        <f>IF(TRIM(I45)="+/-",MID(TRIM(D45),4,H45-3),D45)</f>
        <v>3.6</v>
      </c>
      <c r="K45" s="1">
        <f>IF(TRIM(J45)="*****",0,IF(ISERROR(VALUE(J45)),"NA",VALUE(J45/$I$4)))</f>
        <v>2.188449848024316</v>
      </c>
      <c r="L45" s="1">
        <f>IF(AND(ISNUMBER(G45),ISNUMBER($I$6)),$I$6-G45,"N/A")</f>
        <v>14.3</v>
      </c>
      <c r="M45" s="1">
        <f>IF(AND(ISNUMBER(K45),ISNUMBER($I$7)),SQRT(K45^2+($I$7)^2),"N/A")</f>
        <v>2.1892939945737515</v>
      </c>
      <c r="N45" s="1">
        <f>IF(AND(ISNUMBER(L45),ISNUMBER(M45),M45&lt;&gt;0),L45/M45,"NA")</f>
        <v>6.5317860622845059</v>
      </c>
      <c r="O45" t="s">
        <v>63</v>
      </c>
    </row>
    <row r="46" spans="1:15" x14ac:dyDescent="0.35">
      <c r="A46" s="16">
        <v>36</v>
      </c>
      <c r="B46" s="15" t="s">
        <v>62</v>
      </c>
      <c r="C46" s="14">
        <v>6.7</v>
      </c>
      <c r="D46" s="13" t="s">
        <v>138</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6.7</v>
      </c>
      <c r="H46">
        <f>LEN(TRIM(D46))</f>
        <v>6</v>
      </c>
      <c r="I46" t="str">
        <f>IF(H46&gt;=3,MID(TRIM(D46),1,3),"NO")</f>
        <v>+/-</v>
      </c>
      <c r="J46" t="str">
        <f>IF(TRIM(I46)="+/-",MID(TRIM(D46),4,H46-3),D46)</f>
        <v>1.8</v>
      </c>
      <c r="K46" s="1">
        <f>IF(TRIM(J46)="*****",0,IF(ISERROR(VALUE(J46)),"NA",VALUE(J46/$I$4)))</f>
        <v>1.094224924012158</v>
      </c>
      <c r="L46" s="1">
        <f>IF(AND(ISNUMBER(G46),ISNUMBER($I$6)),$I$6-G46,"N/A")</f>
        <v>16.100000000000001</v>
      </c>
      <c r="M46" s="1">
        <f>IF(AND(ISNUMBER(K46),ISNUMBER($I$7)),SQRT(K46^2+($I$7)^2),"N/A")</f>
        <v>1.0959122417823675</v>
      </c>
      <c r="N46" s="1">
        <f>IF(AND(ISNUMBER(L46),ISNUMBER(M46),M46&lt;&gt;0),L46/M46,"NA")</f>
        <v>14.690957346927084</v>
      </c>
      <c r="O46" t="s">
        <v>61</v>
      </c>
    </row>
    <row r="47" spans="1:15" x14ac:dyDescent="0.35">
      <c r="A47" s="16">
        <v>36</v>
      </c>
      <c r="B47" s="15" t="s">
        <v>63</v>
      </c>
      <c r="C47" s="14">
        <v>6.7</v>
      </c>
      <c r="D47" s="13" t="s">
        <v>176</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6.7</v>
      </c>
      <c r="H47">
        <f>LEN(TRIM(D47))</f>
        <v>6</v>
      </c>
      <c r="I47" t="str">
        <f>IF(H47&gt;=3,MID(TRIM(D47),1,3),"NO")</f>
        <v>+/-</v>
      </c>
      <c r="J47" t="str">
        <f>IF(TRIM(I47)="+/-",MID(TRIM(D47),4,H47-3),D47)</f>
        <v>2.9</v>
      </c>
      <c r="K47" s="1">
        <f>IF(TRIM(J47)="*****",0,IF(ISERROR(VALUE(J47)),"NA",VALUE(J47/$I$4)))</f>
        <v>1.762917933130699</v>
      </c>
      <c r="L47" s="1">
        <f>IF(AND(ISNUMBER(G47),ISNUMBER($I$6)),$I$6-G47,"N/A")</f>
        <v>16.100000000000001</v>
      </c>
      <c r="M47" s="1">
        <f>IF(AND(ISNUMBER(K47),ISNUMBER($I$7)),SQRT(K47^2+($I$7)^2),"N/A")</f>
        <v>1.7639657299145177</v>
      </c>
      <c r="N47" s="1">
        <f>IF(AND(ISNUMBER(L47),ISNUMBER(M47),M47&lt;&gt;0),L47/M47,"NA")</f>
        <v>9.127161444786239</v>
      </c>
      <c r="O47" t="s">
        <v>59</v>
      </c>
    </row>
    <row r="48" spans="1:15" x14ac:dyDescent="0.35">
      <c r="A48" s="16">
        <v>38</v>
      </c>
      <c r="B48" s="15" t="s">
        <v>54</v>
      </c>
      <c r="C48" s="14">
        <v>6.2</v>
      </c>
      <c r="D48" s="13" t="s">
        <v>26</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6.2</v>
      </c>
      <c r="H48">
        <f>LEN(TRIM(D48))</f>
        <v>6</v>
      </c>
      <c r="I48" t="str">
        <f>IF(H48&gt;=3,MID(TRIM(D48),1,3),"NO")</f>
        <v>+/-</v>
      </c>
      <c r="J48" t="str">
        <f>IF(TRIM(I48)="+/-",MID(TRIM(D48),4,H48-3),D48)</f>
        <v>0.6</v>
      </c>
      <c r="K48" s="1">
        <f>IF(TRIM(J48)="*****",0,IF(ISERROR(VALUE(J48)),"NA",VALUE(J48/$I$4)))</f>
        <v>0.36474164133738601</v>
      </c>
      <c r="L48" s="1">
        <f>IF(AND(ISNUMBER(G48),ISNUMBER($I$6)),$I$6-G48,"N/A")</f>
        <v>16.600000000000001</v>
      </c>
      <c r="M48" s="1">
        <f>IF(AND(ISNUMBER(K48),ISNUMBER($I$7)),SQRT(K48^2+($I$7)^2),"N/A")</f>
        <v>0.36977279819442066</v>
      </c>
      <c r="N48" s="1">
        <f>IF(AND(ISNUMBER(L48),ISNUMBER(M48),M48&lt;&gt;0),L48/M48,"NA")</f>
        <v>44.892431463473919</v>
      </c>
      <c r="O48" t="s">
        <v>56</v>
      </c>
    </row>
    <row r="49" spans="1:15" x14ac:dyDescent="0.35">
      <c r="A49" s="16">
        <v>39</v>
      </c>
      <c r="B49" s="15" t="s">
        <v>38</v>
      </c>
      <c r="C49" s="14">
        <v>5.7</v>
      </c>
      <c r="D49" s="13" t="s">
        <v>26</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5.7</v>
      </c>
      <c r="H49">
        <f>LEN(TRIM(D49))</f>
        <v>6</v>
      </c>
      <c r="I49" t="str">
        <f>IF(H49&gt;=3,MID(TRIM(D49),1,3),"NO")</f>
        <v>+/-</v>
      </c>
      <c r="J49" t="str">
        <f>IF(TRIM(I49)="+/-",MID(TRIM(D49),4,H49-3),D49)</f>
        <v>0.6</v>
      </c>
      <c r="K49" s="1">
        <f>IF(TRIM(J49)="*****",0,IF(ISERROR(VALUE(J49)),"NA",VALUE(J49/$I$4)))</f>
        <v>0.36474164133738601</v>
      </c>
      <c r="L49" s="1">
        <f>IF(AND(ISNUMBER(G49),ISNUMBER($I$6)),$I$6-G49,"N/A")</f>
        <v>17.100000000000001</v>
      </c>
      <c r="M49" s="1">
        <f>IF(AND(ISNUMBER(K49),ISNUMBER($I$7)),SQRT(K49^2+($I$7)^2),"N/A")</f>
        <v>0.36977279819442066</v>
      </c>
      <c r="N49" s="1">
        <f>IF(AND(ISNUMBER(L49),ISNUMBER(M49),M49&lt;&gt;0),L49/M49,"NA")</f>
        <v>46.244613134060479</v>
      </c>
      <c r="O49" t="s">
        <v>54</v>
      </c>
    </row>
    <row r="50" spans="1:15" x14ac:dyDescent="0.35">
      <c r="A50" s="16">
        <v>40</v>
      </c>
      <c r="B50" s="15" t="s">
        <v>35</v>
      </c>
      <c r="C50" s="14">
        <v>5.6</v>
      </c>
      <c r="D50" s="13" t="s">
        <v>158</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5.6</v>
      </c>
      <c r="H50">
        <f>LEN(TRIM(D50))</f>
        <v>6</v>
      </c>
      <c r="I50" t="str">
        <f>IF(H50&gt;=3,MID(TRIM(D50),1,3),"NO")</f>
        <v>+/-</v>
      </c>
      <c r="J50" t="str">
        <f>IF(TRIM(I50)="+/-",MID(TRIM(D50),4,H50-3),D50)</f>
        <v>1.9</v>
      </c>
      <c r="K50" s="1">
        <f>IF(TRIM(J50)="*****",0,IF(ISERROR(VALUE(J50)),"NA",VALUE(J50/$I$4)))</f>
        <v>1.1550151975683889</v>
      </c>
      <c r="L50" s="1">
        <f>IF(AND(ISNUMBER(G50),ISNUMBER($I$6)),$I$6-G50,"N/A")</f>
        <v>17.200000000000003</v>
      </c>
      <c r="M50" s="1">
        <f>IF(AND(ISNUMBER(K50),ISNUMBER($I$7)),SQRT(K50^2+($I$7)^2),"N/A")</f>
        <v>1.1566138352851334</v>
      </c>
      <c r="N50" s="1">
        <f>IF(AND(ISNUMBER(L50),ISNUMBER(M50),M50&lt;&gt;0),L50/M50,"NA")</f>
        <v>14.870996243754758</v>
      </c>
      <c r="O50" t="s">
        <v>52</v>
      </c>
    </row>
    <row r="51" spans="1:15" x14ac:dyDescent="0.35">
      <c r="A51" s="16">
        <v>41</v>
      </c>
      <c r="B51" s="15" t="s">
        <v>47</v>
      </c>
      <c r="C51" s="14">
        <v>5.3</v>
      </c>
      <c r="D51" s="13" t="s">
        <v>34</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5.3</v>
      </c>
      <c r="H51">
        <f>LEN(TRIM(D51))</f>
        <v>6</v>
      </c>
      <c r="I51" t="str">
        <f>IF(H51&gt;=3,MID(TRIM(D51),1,3),"NO")</f>
        <v>+/-</v>
      </c>
      <c r="J51" t="str">
        <f>IF(TRIM(I51)="+/-",MID(TRIM(D51),4,H51-3),D51)</f>
        <v>0.4</v>
      </c>
      <c r="K51" s="1">
        <f>IF(TRIM(J51)="*****",0,IF(ISERROR(VALUE(J51)),"NA",VALUE(J51/$I$4)))</f>
        <v>0.24316109422492402</v>
      </c>
      <c r="L51" s="1">
        <f>IF(AND(ISNUMBER(G51),ISNUMBER($I$6)),$I$6-G51,"N/A")</f>
        <v>17.5</v>
      </c>
      <c r="M51" s="1">
        <f>IF(AND(ISNUMBER(K51),ISNUMBER($I$7)),SQRT(K51^2+($I$7)^2),"N/A")</f>
        <v>0.25064471888253259</v>
      </c>
      <c r="N51" s="1">
        <f>IF(AND(ISNUMBER(L51),ISNUMBER(M51),M51&lt;&gt;0),L51/M51,"NA")</f>
        <v>69.819943057334342</v>
      </c>
      <c r="O51" t="s">
        <v>50</v>
      </c>
    </row>
    <row r="52" spans="1:15" x14ac:dyDescent="0.35">
      <c r="A52" s="16">
        <v>42</v>
      </c>
      <c r="B52" s="15" t="s">
        <v>51</v>
      </c>
      <c r="C52" s="14">
        <v>5.0999999999999996</v>
      </c>
      <c r="D52" s="13" t="s">
        <v>57</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5.0999999999999996</v>
      </c>
      <c r="H52">
        <f>LEN(TRIM(D52))</f>
        <v>6</v>
      </c>
      <c r="I52" t="str">
        <f>IF(H52&gt;=3,MID(TRIM(D52),1,3),"NO")</f>
        <v>+/-</v>
      </c>
      <c r="J52" t="str">
        <f>IF(TRIM(I52)="+/-",MID(TRIM(D52),4,H52-3),D52)</f>
        <v>0.3</v>
      </c>
      <c r="K52" s="1">
        <f>IF(TRIM(J52)="*****",0,IF(ISERROR(VALUE(J52)),"NA",VALUE(J52/$I$4)))</f>
        <v>0.18237082066869301</v>
      </c>
      <c r="L52" s="1">
        <f>IF(AND(ISNUMBER(G52),ISNUMBER($I$6)),$I$6-G52,"N/A")</f>
        <v>17.700000000000003</v>
      </c>
      <c r="M52" s="1">
        <f>IF(AND(ISNUMBER(K52),ISNUMBER($I$7)),SQRT(K52^2+($I$7)^2),"N/A")</f>
        <v>0.19223572402239389</v>
      </c>
      <c r="N52" s="1">
        <f>IF(AND(ISNUMBER(L52),ISNUMBER(M52),M52&lt;&gt;0),L52/M52,"NA")</f>
        <v>92.074457492292623</v>
      </c>
      <c r="O52" t="s">
        <v>48</v>
      </c>
    </row>
    <row r="53" spans="1:15" x14ac:dyDescent="0.35">
      <c r="A53" s="16">
        <v>43</v>
      </c>
      <c r="B53" s="15" t="s">
        <v>49</v>
      </c>
      <c r="C53" s="14">
        <v>4.9000000000000004</v>
      </c>
      <c r="D53" s="13" t="s">
        <v>57</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4.9000000000000004</v>
      </c>
      <c r="H53">
        <f>LEN(TRIM(D53))</f>
        <v>6</v>
      </c>
      <c r="I53" t="str">
        <f>IF(H53&gt;=3,MID(TRIM(D53),1,3),"NO")</f>
        <v>+/-</v>
      </c>
      <c r="J53" t="str">
        <f>IF(TRIM(I53)="+/-",MID(TRIM(D53),4,H53-3),D53)</f>
        <v>0.3</v>
      </c>
      <c r="K53" s="1">
        <f>IF(TRIM(J53)="*****",0,IF(ISERROR(VALUE(J53)),"NA",VALUE(J53/$I$4)))</f>
        <v>0.18237082066869301</v>
      </c>
      <c r="L53" s="1">
        <f>IF(AND(ISNUMBER(G53),ISNUMBER($I$6)),$I$6-G53,"N/A")</f>
        <v>17.899999999999999</v>
      </c>
      <c r="M53" s="1">
        <f>IF(AND(ISNUMBER(K53),ISNUMBER($I$7)),SQRT(K53^2+($I$7)^2),"N/A")</f>
        <v>0.19223572402239389</v>
      </c>
      <c r="N53" s="1">
        <f>IF(AND(ISNUMBER(L53),ISNUMBER(M53),M53&lt;&gt;0),L53/M53,"NA")</f>
        <v>93.114846842488006</v>
      </c>
      <c r="O53" t="s">
        <v>46</v>
      </c>
    </row>
    <row r="54" spans="1:15" x14ac:dyDescent="0.35">
      <c r="A54" s="16">
        <v>44</v>
      </c>
      <c r="B54" s="15" t="s">
        <v>66</v>
      </c>
      <c r="C54" s="14">
        <v>4</v>
      </c>
      <c r="D54" s="13" t="s">
        <v>83</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4</v>
      </c>
      <c r="H54">
        <f>LEN(TRIM(D54))</f>
        <v>6</v>
      </c>
      <c r="I54" t="str">
        <f>IF(H54&gt;=3,MID(TRIM(D54),1,3),"NO")</f>
        <v>+/-</v>
      </c>
      <c r="J54" t="str">
        <f>IF(TRIM(I54)="+/-",MID(TRIM(D54),4,H54-3),D54)</f>
        <v>0.7</v>
      </c>
      <c r="K54" s="1">
        <f>IF(TRIM(J54)="*****",0,IF(ISERROR(VALUE(J54)),"NA",VALUE(J54/$I$4)))</f>
        <v>0.42553191489361697</v>
      </c>
      <c r="L54" s="1">
        <f>IF(AND(ISNUMBER(G54),ISNUMBER($I$6)),$I$6-G54,"N/A")</f>
        <v>18.8</v>
      </c>
      <c r="M54" s="1">
        <f>IF(AND(ISNUMBER(K54),ISNUMBER($I$7)),SQRT(K54^2+($I$7)^2),"N/A")</f>
        <v>0.42985214661796195</v>
      </c>
      <c r="N54" s="1">
        <f>IF(AND(ISNUMBER(L54),ISNUMBER(M54),M54&lt;&gt;0),L54/M54,"NA")</f>
        <v>43.735968629950349</v>
      </c>
      <c r="O54" t="s">
        <v>39</v>
      </c>
    </row>
    <row r="55" spans="1:15" x14ac:dyDescent="0.35">
      <c r="A55" s="16">
        <v>45</v>
      </c>
      <c r="B55" s="15" t="s">
        <v>41</v>
      </c>
      <c r="C55" s="14">
        <v>3.7</v>
      </c>
      <c r="D55" s="13" t="s">
        <v>43</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3.7</v>
      </c>
      <c r="H55">
        <f>LEN(TRIM(D55))</f>
        <v>6</v>
      </c>
      <c r="I55" t="str">
        <f>IF(H55&gt;=3,MID(TRIM(D55),1,3),"NO")</f>
        <v>+/-</v>
      </c>
      <c r="J55" t="str">
        <f>IF(TRIM(I55)="+/-",MID(TRIM(D55),4,H55-3),D55)</f>
        <v>0.5</v>
      </c>
      <c r="K55" s="1">
        <f>IF(TRIM(J55)="*****",0,IF(ISERROR(VALUE(J55)),"NA",VALUE(J55/$I$4)))</f>
        <v>0.303951367781155</v>
      </c>
      <c r="L55" s="1">
        <f>IF(AND(ISNUMBER(G55),ISNUMBER($I$6)),$I$6-G55,"N/A")</f>
        <v>19.100000000000001</v>
      </c>
      <c r="M55" s="1">
        <f>IF(AND(ISNUMBER(K55),ISNUMBER($I$7)),SQRT(K55^2+($I$7)^2),"N/A")</f>
        <v>0.30997079109986531</v>
      </c>
      <c r="N55" s="1">
        <f>IF(AND(ISNUMBER(L55),ISNUMBER(M55),M55&lt;&gt;0),L55/M55,"NA")</f>
        <v>61.618709079741741</v>
      </c>
      <c r="O55" t="s">
        <v>42</v>
      </c>
    </row>
    <row r="56" spans="1:15" x14ac:dyDescent="0.35">
      <c r="A56" s="16">
        <v>46</v>
      </c>
      <c r="B56" s="15" t="s">
        <v>52</v>
      </c>
      <c r="C56" s="14">
        <v>3.1</v>
      </c>
      <c r="D56" s="13" t="s">
        <v>135</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3.1</v>
      </c>
      <c r="H56">
        <f>LEN(TRIM(D56))</f>
        <v>6</v>
      </c>
      <c r="I56" t="str">
        <f>IF(H56&gt;=3,MID(TRIM(D56),1,3),"NO")</f>
        <v>+/-</v>
      </c>
      <c r="J56" t="str">
        <f>IF(TRIM(I56)="+/-",MID(TRIM(D56),4,H56-3),D56)</f>
        <v>1.3</v>
      </c>
      <c r="K56" s="1">
        <f>IF(TRIM(J56)="*****",0,IF(ISERROR(VALUE(J56)),"NA",VALUE(J56/$I$4)))</f>
        <v>0.79027355623100304</v>
      </c>
      <c r="L56" s="1">
        <f>IF(AND(ISNUMBER(G56),ISNUMBER($I$6)),$I$6-G56,"N/A")</f>
        <v>19.7</v>
      </c>
      <c r="M56" s="1">
        <f>IF(AND(ISNUMBER(K56),ISNUMBER($I$7)),SQRT(K56^2+($I$7)^2),"N/A")</f>
        <v>0.79260819516141623</v>
      </c>
      <c r="N56" s="1">
        <f>IF(AND(ISNUMBER(L56),ISNUMBER(M56),M56&lt;&gt;0),L56/M56,"NA")</f>
        <v>24.85465091108231</v>
      </c>
      <c r="O56" t="s">
        <v>40</v>
      </c>
    </row>
    <row r="57" spans="1:15" x14ac:dyDescent="0.35">
      <c r="A57" s="16">
        <v>47</v>
      </c>
      <c r="B57" s="15" t="s">
        <v>67</v>
      </c>
      <c r="C57" s="14">
        <v>2.6</v>
      </c>
      <c r="D57" s="13" t="s">
        <v>134</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2.6</v>
      </c>
      <c r="H57">
        <f>LEN(TRIM(D57))</f>
        <v>6</v>
      </c>
      <c r="I57" t="str">
        <f>IF(H57&gt;=3,MID(TRIM(D57),1,3),"NO")</f>
        <v>+/-</v>
      </c>
      <c r="J57" t="str">
        <f>IF(TRIM(I57)="+/-",MID(TRIM(D57),4,H57-3),D57)</f>
        <v>1.4</v>
      </c>
      <c r="K57" s="1">
        <f>IF(TRIM(J57)="*****",0,IF(ISERROR(VALUE(J57)),"NA",VALUE(J57/$I$4)))</f>
        <v>0.85106382978723394</v>
      </c>
      <c r="L57" s="1">
        <f>IF(AND(ISNUMBER(G57),ISNUMBER($I$6)),$I$6-G57,"N/A")</f>
        <v>20.2</v>
      </c>
      <c r="M57" s="1">
        <f>IF(AND(ISNUMBER(K57),ISNUMBER($I$7)),SQRT(K57^2+($I$7)^2),"N/A")</f>
        <v>0.85323214879137987</v>
      </c>
      <c r="N57" s="1">
        <f>IF(AND(ISNUMBER(L57),ISNUMBER(M57),M57&lt;&gt;0),L57/M57,"NA")</f>
        <v>23.674682240482497</v>
      </c>
      <c r="O57" t="s">
        <v>38</v>
      </c>
    </row>
    <row r="58" spans="1:15" x14ac:dyDescent="0.35">
      <c r="A58" s="16">
        <v>48</v>
      </c>
      <c r="B58" s="15" t="s">
        <v>29</v>
      </c>
      <c r="C58" s="14">
        <v>1.9</v>
      </c>
      <c r="D58" s="13" t="s">
        <v>26</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1.9</v>
      </c>
      <c r="H58">
        <f>LEN(TRIM(D58))</f>
        <v>6</v>
      </c>
      <c r="I58" t="str">
        <f>IF(H58&gt;=3,MID(TRIM(D58),1,3),"NO")</f>
        <v>+/-</v>
      </c>
      <c r="J58" t="str">
        <f>IF(TRIM(I58)="+/-",MID(TRIM(D58),4,H58-3),D58)</f>
        <v>0.6</v>
      </c>
      <c r="K58" s="1">
        <f>IF(TRIM(J58)="*****",0,IF(ISERROR(VALUE(J58)),"NA",VALUE(J58/$I$4)))</f>
        <v>0.36474164133738601</v>
      </c>
      <c r="L58" s="1">
        <f>IF(AND(ISNUMBER(G58),ISNUMBER($I$6)),$I$6-G58,"N/A")</f>
        <v>20.900000000000002</v>
      </c>
      <c r="M58" s="1">
        <f>IF(AND(ISNUMBER(K58),ISNUMBER($I$7)),SQRT(K58^2+($I$7)^2),"N/A")</f>
        <v>0.36977279819442066</v>
      </c>
      <c r="N58" s="1">
        <f>IF(AND(ISNUMBER(L58),ISNUMBER(M58),M58&lt;&gt;0),L58/M58,"NA")</f>
        <v>56.521193830518364</v>
      </c>
      <c r="O58" t="s">
        <v>36</v>
      </c>
    </row>
    <row r="59" spans="1:15" x14ac:dyDescent="0.35">
      <c r="A59" s="16">
        <v>49</v>
      </c>
      <c r="B59" s="15" t="s">
        <v>71</v>
      </c>
      <c r="C59" s="14">
        <v>0.9</v>
      </c>
      <c r="D59" s="13" t="s">
        <v>28</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0.9</v>
      </c>
      <c r="H59">
        <f>LEN(TRIM(D59))</f>
        <v>6</v>
      </c>
      <c r="I59" t="str">
        <f>IF(H59&gt;=3,MID(TRIM(D59),1,3),"NO")</f>
        <v>+/-</v>
      </c>
      <c r="J59" t="str">
        <f>IF(TRIM(I59)="+/-",MID(TRIM(D59),4,H59-3),D59)</f>
        <v>0.2</v>
      </c>
      <c r="K59" s="1">
        <f>IF(TRIM(J59)="*****",0,IF(ISERROR(VALUE(J59)),"NA",VALUE(J59/$I$4)))</f>
        <v>0.12158054711246201</v>
      </c>
      <c r="L59" s="1">
        <f>IF(AND(ISNUMBER(G59),ISNUMBER($I$6)),$I$6-G59,"N/A")</f>
        <v>21.900000000000002</v>
      </c>
      <c r="M59" s="1">
        <f>IF(AND(ISNUMBER(K59),ISNUMBER($I$7)),SQRT(K59^2+($I$7)^2),"N/A")</f>
        <v>0.1359311840425404</v>
      </c>
      <c r="N59" s="1">
        <f>IF(AND(ISNUMBER(L59),ISNUMBER(M59),M59&lt;&gt;0),L59/M59,"NA")</f>
        <v>161.11093384683738</v>
      </c>
      <c r="O59" t="s">
        <v>33</v>
      </c>
    </row>
    <row r="60" spans="1:15" x14ac:dyDescent="0.35">
      <c r="A60" s="16">
        <v>50</v>
      </c>
      <c r="B60" s="15" t="s">
        <v>40</v>
      </c>
      <c r="C60" s="14">
        <v>0.7</v>
      </c>
      <c r="D60" s="13" t="s">
        <v>83</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0.7</v>
      </c>
      <c r="H60">
        <f>LEN(TRIM(D60))</f>
        <v>6</v>
      </c>
      <c r="I60" t="str">
        <f>IF(H60&gt;=3,MID(TRIM(D60),1,3),"NO")</f>
        <v>+/-</v>
      </c>
      <c r="J60" t="str">
        <f>IF(TRIM(I60)="+/-",MID(TRIM(D60),4,H60-3),D60)</f>
        <v>0.7</v>
      </c>
      <c r="K60" s="1">
        <f>IF(TRIM(J60)="*****",0,IF(ISERROR(VALUE(J60)),"NA",VALUE(J60/$I$4)))</f>
        <v>0.42553191489361697</v>
      </c>
      <c r="L60" s="1">
        <f>IF(AND(ISNUMBER(G60),ISNUMBER($I$6)),$I$6-G60,"N/A")</f>
        <v>22.1</v>
      </c>
      <c r="M60" s="1">
        <f>IF(AND(ISNUMBER(K60),ISNUMBER($I$7)),SQRT(K60^2+($I$7)^2),"N/A")</f>
        <v>0.42985214661796195</v>
      </c>
      <c r="N60" s="1">
        <f>IF(AND(ISNUMBER(L60),ISNUMBER(M60),M60&lt;&gt;0),L60/M60,"NA")</f>
        <v>51.413026953292693</v>
      </c>
      <c r="O60" t="s">
        <v>30</v>
      </c>
    </row>
    <row r="61" spans="1:15" x14ac:dyDescent="0.35">
      <c r="A61" s="16">
        <v>51</v>
      </c>
      <c r="B61" s="15" t="s">
        <v>77</v>
      </c>
      <c r="C61" s="14">
        <v>0.6</v>
      </c>
      <c r="D61" s="13" t="s">
        <v>34</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0.6</v>
      </c>
      <c r="H61">
        <f>LEN(TRIM(D61))</f>
        <v>6</v>
      </c>
      <c r="I61" t="str">
        <f>IF(H61&gt;=3,MID(TRIM(D61),1,3),"NO")</f>
        <v>+/-</v>
      </c>
      <c r="J61" t="str">
        <f>IF(TRIM(I61)="+/-",MID(TRIM(D61),4,H61-3),D61)</f>
        <v>0.4</v>
      </c>
      <c r="K61" s="1">
        <f>IF(TRIM(J61)="*****",0,IF(ISERROR(VALUE(J61)),"NA",VALUE(J61/$I$4)))</f>
        <v>0.24316109422492402</v>
      </c>
      <c r="L61" s="1">
        <f>IF(AND(ISNUMBER(G61),ISNUMBER($I$6)),$I$6-G61,"N/A")</f>
        <v>22.2</v>
      </c>
      <c r="M61" s="1">
        <f>IF(AND(ISNUMBER(K61),ISNUMBER($I$7)),SQRT(K61^2+($I$7)^2),"N/A")</f>
        <v>0.25064471888253259</v>
      </c>
      <c r="N61" s="1">
        <f>IF(AND(ISNUMBER(L61),ISNUMBER(M61),M61&lt;&gt;0),L61/M61,"NA")</f>
        <v>88.571584907018419</v>
      </c>
      <c r="O61" t="s">
        <v>27</v>
      </c>
    </row>
    <row r="62" spans="1:15" ht="15" thickBot="1" x14ac:dyDescent="0.4">
      <c r="A62" s="11"/>
      <c r="B62" s="10" t="s">
        <v>25</v>
      </c>
      <c r="C62" s="9">
        <v>3.9</v>
      </c>
      <c r="D62" s="8" t="s">
        <v>135</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3.9</v>
      </c>
      <c r="H62">
        <f>LEN(TRIM(D62))</f>
        <v>6</v>
      </c>
      <c r="I62" t="str">
        <f>IF(H62&gt;=3,MID(TRIM(D62),1,3),"NO")</f>
        <v>+/-</v>
      </c>
      <c r="J62" t="str">
        <f>IF(TRIM(I62)="+/-",MID(TRIM(D62),4,H62-3),D62)</f>
        <v>1.3</v>
      </c>
      <c r="K62" s="1">
        <f>IF(TRIM(J62)="*****",0,IF(ISERROR(VALUE(J62)),"NA",VALUE(J62/$I$4)))</f>
        <v>0.79027355623100304</v>
      </c>
      <c r="L62" s="1">
        <f>IF(AND(ISNUMBER(G62),ISNUMBER($I$6)),$I$6-G62,"N/A")</f>
        <v>18.900000000000002</v>
      </c>
      <c r="M62" s="1">
        <f>IF(AND(ISNUMBER(K62),ISNUMBER($I$7)),SQRT(K62^2+($I$7)^2),"N/A")</f>
        <v>0.79260819516141623</v>
      </c>
      <c r="N62" s="1">
        <f>IF(AND(ISNUMBER(L62),ISNUMBER(M62),M62&lt;&gt;0),L62/M62,"NA")</f>
        <v>23.845324985759174</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5">
      <c r="A73" t="s">
        <v>175</v>
      </c>
    </row>
    <row r="75" spans="1:26" x14ac:dyDescent="0.35">
      <c r="A75" t="s">
        <v>16</v>
      </c>
    </row>
    <row r="76" spans="1:26" x14ac:dyDescent="0.35">
      <c r="A76" t="s">
        <v>15</v>
      </c>
      <c r="B76" t="s">
        <v>14</v>
      </c>
    </row>
    <row r="77" spans="1:26" x14ac:dyDescent="0.35">
      <c r="A77" t="s">
        <v>13</v>
      </c>
      <c r="B77" t="s">
        <v>12</v>
      </c>
    </row>
    <row r="78" spans="1:26" x14ac:dyDescent="0.35">
      <c r="A78" t="s">
        <v>11</v>
      </c>
      <c r="B78" t="s">
        <v>10</v>
      </c>
    </row>
    <row r="79" spans="1:26" x14ac:dyDescent="0.35">
      <c r="A79" t="s">
        <v>9</v>
      </c>
      <c r="B79" t="s">
        <v>8</v>
      </c>
    </row>
    <row r="80" spans="1:26" x14ac:dyDescent="0.35">
      <c r="A80" t="s">
        <v>7</v>
      </c>
      <c r="B80" t="s">
        <v>6</v>
      </c>
    </row>
    <row r="81" spans="1:2" x14ac:dyDescent="0.35">
      <c r="A81" t="s">
        <v>5</v>
      </c>
      <c r="B81" t="s">
        <v>4</v>
      </c>
    </row>
    <row r="82" spans="1:2" x14ac:dyDescent="0.35">
      <c r="A82" t="s">
        <v>3</v>
      </c>
      <c r="B82" t="s">
        <v>2</v>
      </c>
    </row>
    <row r="83" spans="1:2" x14ac:dyDescent="0.35">
      <c r="A83" t="s">
        <v>1</v>
      </c>
      <c r="B83" t="s">
        <v>0</v>
      </c>
    </row>
  </sheetData>
  <mergeCells count="7">
    <mergeCell ref="A72:Z72"/>
    <mergeCell ref="A66:Z66"/>
    <mergeCell ref="A67:Z67"/>
    <mergeCell ref="A68:Z68"/>
    <mergeCell ref="A69:Z69"/>
    <mergeCell ref="A70:Z70"/>
    <mergeCell ref="A71:Z71"/>
  </mergeCells>
  <conditionalFormatting sqref="E10:E62">
    <cfRule type="cellIs" dxfId="379" priority="1" operator="equal">
      <formula>"OTHER ERROR"</formula>
    </cfRule>
    <cfRule type="cellIs" dxfId="378" priority="2" operator="equal">
      <formula>"Statistical Test not applicable"</formula>
    </cfRule>
    <cfRule type="cellIs" dxfId="377" priority="3" operator="equal">
      <formula>"Geography Selected"</formula>
    </cfRule>
  </conditionalFormatting>
  <conditionalFormatting sqref="E10:J62">
    <cfRule type="cellIs" dxfId="376" priority="4" operator="equal">
      <formula>"Not Significantly Different"</formula>
    </cfRule>
  </conditionalFormatting>
  <conditionalFormatting sqref="F10:J62">
    <cfRule type="cellIs" dxfId="37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62045D8-E2F6-479E-94D8-F88589BE1E93}">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4F0BB79A-CD92-4ED2-BC58-34F8EBA730E7}"/>
    <hyperlink ref="A68" r:id="rId2" xr:uid="{6BA1B86E-6289-4E22-B2F7-999924E23507}"/>
    <hyperlink ref="A66" r:id="rId3" xr:uid="{9AEDA312-DD77-47CF-88A8-848AB18728B1}"/>
    <hyperlink ref="A67" r:id="rId4" xr:uid="{436133C2-29D6-45E8-95C1-B0D6CB21C534}"/>
  </hyperlinks>
  <pageMargins left="0.7" right="0.7" top="0.75" bottom="0.75" header="0.3" footer="0.3"/>
  <pageSetup orientation="portrait" r:id="rId5"/>
  <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2EE1E-5558-4273-8CC4-304C18EBFE85}">
  <sheetPr codeName="Sheet17"/>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182</v>
      </c>
    </row>
    <row r="2" spans="1:16" x14ac:dyDescent="0.35">
      <c r="A2" s="30" t="s">
        <v>108</v>
      </c>
      <c r="B2" t="s">
        <v>181</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66.400000000000006</v>
      </c>
      <c r="C6" t="s">
        <v>102</v>
      </c>
      <c r="H6" s="18" t="s">
        <v>101</v>
      </c>
      <c r="I6">
        <f>VLOOKUP($B$4,$B$9:$K$62,6,FALSE)</f>
        <v>66.400000000000006</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66.400000000000006</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66.400000000000006</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76</v>
      </c>
      <c r="C11" s="14">
        <v>81.900000000000006</v>
      </c>
      <c r="D11" s="17" t="s">
        <v>28</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81.900000000000006</v>
      </c>
      <c r="H11">
        <f>LEN(TRIM(D11))</f>
        <v>6</v>
      </c>
      <c r="I11" t="str">
        <f>IF(H11&gt;=3,MID(TRIM(D11),1,3),"NO")</f>
        <v>+/-</v>
      </c>
      <c r="J11" t="str">
        <f>IF(TRIM(I11)="+/-",MID(TRIM(D11),4,H11-3),D11)</f>
        <v>0.2</v>
      </c>
      <c r="K11" s="1">
        <f>IF(TRIM(J11)="*****",0,IF(ISERROR(VALUE(J11)),"NA",VALUE(J11/$I$4)))</f>
        <v>0.12158054711246201</v>
      </c>
      <c r="L11" s="1">
        <f>IF(AND(ISNUMBER(G11),ISNUMBER($I$6)),$I$6-G11,"N/A")</f>
        <v>-15.5</v>
      </c>
      <c r="M11" s="1">
        <f>IF(AND(ISNUMBER(K11),ISNUMBER($I$7)),SQRT(K11^2+($I$7)^2),"N/A")</f>
        <v>0.1359311840425404</v>
      </c>
      <c r="N11" s="1">
        <f>IF(AND(ISNUMBER(L11),ISNUMBER(M11),M11&lt;&gt;0),L11/M11,"NA")</f>
        <v>-114.02828651260178</v>
      </c>
      <c r="O11" t="s">
        <v>68</v>
      </c>
    </row>
    <row r="12" spans="1:16" x14ac:dyDescent="0.35">
      <c r="A12" s="16">
        <v>2</v>
      </c>
      <c r="B12" s="15" t="s">
        <v>55</v>
      </c>
      <c r="C12" s="14">
        <v>81.099999999999994</v>
      </c>
      <c r="D12" s="13" t="s">
        <v>43</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81.099999999999994</v>
      </c>
      <c r="H12">
        <f>LEN(TRIM(D12))</f>
        <v>6</v>
      </c>
      <c r="I12" t="str">
        <f>IF(H12&gt;=3,MID(TRIM(D12),1,3),"NO")</f>
        <v>+/-</v>
      </c>
      <c r="J12" t="str">
        <f>IF(TRIM(I12)="+/-",MID(TRIM(D12),4,H12-3),D12)</f>
        <v>0.5</v>
      </c>
      <c r="K12" s="1">
        <f>IF(TRIM(J12)="*****",0,IF(ISERROR(VALUE(J12)),"NA",VALUE(J12/$I$4)))</f>
        <v>0.303951367781155</v>
      </c>
      <c r="L12" s="1">
        <f>IF(AND(ISNUMBER(G12),ISNUMBER($I$6)),$I$6-G12,"N/A")</f>
        <v>-14.699999999999989</v>
      </c>
      <c r="M12" s="1">
        <f>IF(AND(ISNUMBER(K12),ISNUMBER($I$7)),SQRT(K12^2+($I$7)^2),"N/A")</f>
        <v>0.30997079109986531</v>
      </c>
      <c r="N12" s="1">
        <f>IF(AND(ISNUMBER(L12),ISNUMBER(M12),M12&lt;&gt;0),L12/M12,"NA")</f>
        <v>-47.423823218439942</v>
      </c>
      <c r="O12" t="s">
        <v>62</v>
      </c>
    </row>
    <row r="13" spans="1:16" x14ac:dyDescent="0.35">
      <c r="A13" s="16">
        <v>3</v>
      </c>
      <c r="B13" s="15" t="s">
        <v>49</v>
      </c>
      <c r="C13" s="14">
        <v>80.7</v>
      </c>
      <c r="D13" s="13" t="s">
        <v>28</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80.7</v>
      </c>
      <c r="H13">
        <f>LEN(TRIM(D13))</f>
        <v>6</v>
      </c>
      <c r="I13" t="str">
        <f>IF(H13&gt;=3,MID(TRIM(D13),1,3),"NO")</f>
        <v>+/-</v>
      </c>
      <c r="J13" t="str">
        <f>IF(TRIM(I13)="+/-",MID(TRIM(D13),4,H13-3),D13)</f>
        <v>0.2</v>
      </c>
      <c r="K13" s="1">
        <f>IF(TRIM(J13)="*****",0,IF(ISERROR(VALUE(J13)),"NA",VALUE(J13/$I$4)))</f>
        <v>0.12158054711246201</v>
      </c>
      <c r="L13" s="1">
        <f>IF(AND(ISNUMBER(G13),ISNUMBER($I$6)),$I$6-G13,"N/A")</f>
        <v>-14.299999999999997</v>
      </c>
      <c r="M13" s="1">
        <f>IF(AND(ISNUMBER(K13),ISNUMBER($I$7)),SQRT(K13^2+($I$7)^2),"N/A")</f>
        <v>0.1359311840425404</v>
      </c>
      <c r="N13" s="1">
        <f>IF(AND(ISNUMBER(L13),ISNUMBER(M13),M13&lt;&gt;0),L13/M13,"NA")</f>
        <v>-105.20029013743259</v>
      </c>
      <c r="O13" t="s">
        <v>58</v>
      </c>
    </row>
    <row r="14" spans="1:16" x14ac:dyDescent="0.35">
      <c r="A14" s="16">
        <v>4</v>
      </c>
      <c r="B14" s="15" t="s">
        <v>61</v>
      </c>
      <c r="C14" s="14">
        <v>78.5</v>
      </c>
      <c r="D14" s="13" t="s">
        <v>28</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78.5</v>
      </c>
      <c r="H14">
        <f>LEN(TRIM(D14))</f>
        <v>6</v>
      </c>
      <c r="I14" t="str">
        <f>IF(H14&gt;=3,MID(TRIM(D14),1,3),"NO")</f>
        <v>+/-</v>
      </c>
      <c r="J14" t="str">
        <f>IF(TRIM(I14)="+/-",MID(TRIM(D14),4,H14-3),D14)</f>
        <v>0.2</v>
      </c>
      <c r="K14" s="1">
        <f>IF(TRIM(J14)="*****",0,IF(ISERROR(VALUE(J14)),"NA",VALUE(J14/$I$4)))</f>
        <v>0.12158054711246201</v>
      </c>
      <c r="L14" s="1">
        <f>IF(AND(ISNUMBER(G14),ISNUMBER($I$6)),$I$6-G14,"N/A")</f>
        <v>-12.099999999999994</v>
      </c>
      <c r="M14" s="1">
        <f>IF(AND(ISNUMBER(K14),ISNUMBER($I$7)),SQRT(K14^2+($I$7)^2),"N/A")</f>
        <v>0.1359311840425404</v>
      </c>
      <c r="N14" s="1">
        <f>IF(AND(ISNUMBER(L14),ISNUMBER(M14),M14&lt;&gt;0),L14/M14,"NA")</f>
        <v>-89.015630116289088</v>
      </c>
      <c r="O14" t="s">
        <v>73</v>
      </c>
    </row>
    <row r="15" spans="1:16" x14ac:dyDescent="0.35">
      <c r="A15" s="16">
        <v>5</v>
      </c>
      <c r="B15" s="15" t="s">
        <v>65</v>
      </c>
      <c r="C15" s="14">
        <v>78</v>
      </c>
      <c r="D15" s="13" t="s">
        <v>28</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78</v>
      </c>
      <c r="H15">
        <f>LEN(TRIM(D15))</f>
        <v>6</v>
      </c>
      <c r="I15" t="str">
        <f>IF(H15&gt;=3,MID(TRIM(D15),1,3),"NO")</f>
        <v>+/-</v>
      </c>
      <c r="J15" t="str">
        <f>IF(TRIM(I15)="+/-",MID(TRIM(D15),4,H15-3),D15)</f>
        <v>0.2</v>
      </c>
      <c r="K15" s="1">
        <f>IF(TRIM(J15)="*****",0,IF(ISERROR(VALUE(J15)),"NA",VALUE(J15/$I$4)))</f>
        <v>0.12158054711246201</v>
      </c>
      <c r="L15" s="1">
        <f>IF(AND(ISNUMBER(G15),ISNUMBER($I$6)),$I$6-G15,"N/A")</f>
        <v>-11.599999999999994</v>
      </c>
      <c r="M15" s="1">
        <f>IF(AND(ISNUMBER(K15),ISNUMBER($I$7)),SQRT(K15^2+($I$7)^2),"N/A")</f>
        <v>0.1359311840425404</v>
      </c>
      <c r="N15" s="1">
        <f>IF(AND(ISNUMBER(L15),ISNUMBER(M15),M15&lt;&gt;0),L15/M15,"NA")</f>
        <v>-85.337298293301941</v>
      </c>
      <c r="O15" t="s">
        <v>32</v>
      </c>
    </row>
    <row r="16" spans="1:16" x14ac:dyDescent="0.35">
      <c r="A16" s="16">
        <v>6</v>
      </c>
      <c r="B16" s="15" t="s">
        <v>32</v>
      </c>
      <c r="C16" s="14">
        <v>77.400000000000006</v>
      </c>
      <c r="D16" s="13" t="s">
        <v>28</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77.400000000000006</v>
      </c>
      <c r="H16">
        <f>LEN(TRIM(D16))</f>
        <v>6</v>
      </c>
      <c r="I16" t="str">
        <f>IF(H16&gt;=3,MID(TRIM(D16),1,3),"NO")</f>
        <v>+/-</v>
      </c>
      <c r="J16" t="str">
        <f>IF(TRIM(I16)="+/-",MID(TRIM(D16),4,H16-3),D16)</f>
        <v>0.2</v>
      </c>
      <c r="K16" s="1">
        <f>IF(TRIM(J16)="*****",0,IF(ISERROR(VALUE(J16)),"NA",VALUE(J16/$I$4)))</f>
        <v>0.12158054711246201</v>
      </c>
      <c r="L16" s="1">
        <f>IF(AND(ISNUMBER(G16),ISNUMBER($I$6)),$I$6-G16,"N/A")</f>
        <v>-11</v>
      </c>
      <c r="M16" s="1">
        <f>IF(AND(ISNUMBER(K16),ISNUMBER($I$7)),SQRT(K16^2+($I$7)^2),"N/A")</f>
        <v>0.1359311840425404</v>
      </c>
      <c r="N16" s="1">
        <f>IF(AND(ISNUMBER(L16),ISNUMBER(M16),M16&lt;&gt;0),L16/M16,"NA")</f>
        <v>-80.923300105717388</v>
      </c>
      <c r="O16" t="s">
        <v>75</v>
      </c>
    </row>
    <row r="17" spans="1:15" x14ac:dyDescent="0.35">
      <c r="A17" s="16">
        <v>7</v>
      </c>
      <c r="B17" s="15" t="s">
        <v>54</v>
      </c>
      <c r="C17" s="14">
        <v>76.099999999999994</v>
      </c>
      <c r="D17" s="13" t="s">
        <v>28</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76.099999999999994</v>
      </c>
      <c r="H17">
        <f>LEN(TRIM(D17))</f>
        <v>6</v>
      </c>
      <c r="I17" t="str">
        <f>IF(H17&gt;=3,MID(TRIM(D17),1,3),"NO")</f>
        <v>+/-</v>
      </c>
      <c r="J17" t="str">
        <f>IF(TRIM(I17)="+/-",MID(TRIM(D17),4,H17-3),D17)</f>
        <v>0.2</v>
      </c>
      <c r="K17" s="1">
        <f>IF(TRIM(J17)="*****",0,IF(ISERROR(VALUE(J17)),"NA",VALUE(J17/$I$4)))</f>
        <v>0.12158054711246201</v>
      </c>
      <c r="L17" s="1">
        <f>IF(AND(ISNUMBER(G17),ISNUMBER($I$6)),$I$6-G17,"N/A")</f>
        <v>-9.6999999999999886</v>
      </c>
      <c r="M17" s="1">
        <f>IF(AND(ISNUMBER(K17),ISNUMBER($I$7)),SQRT(K17^2+($I$7)^2),"N/A")</f>
        <v>0.1359311840425404</v>
      </c>
      <c r="N17" s="1">
        <f>IF(AND(ISNUMBER(L17),ISNUMBER(M17),M17&lt;&gt;0),L17/M17,"NA")</f>
        <v>-71.359637365950704</v>
      </c>
      <c r="O17" t="s">
        <v>66</v>
      </c>
    </row>
    <row r="18" spans="1:15" x14ac:dyDescent="0.35">
      <c r="A18" s="16">
        <v>8</v>
      </c>
      <c r="B18" s="15" t="s">
        <v>30</v>
      </c>
      <c r="C18" s="14">
        <v>73.900000000000006</v>
      </c>
      <c r="D18" s="13" t="s">
        <v>34</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73.900000000000006</v>
      </c>
      <c r="H18">
        <f>LEN(TRIM(D18))</f>
        <v>6</v>
      </c>
      <c r="I18" t="str">
        <f>IF(H18&gt;=3,MID(TRIM(D18),1,3),"NO")</f>
        <v>+/-</v>
      </c>
      <c r="J18" t="str">
        <f>IF(TRIM(I18)="+/-",MID(TRIM(D18),4,H18-3),D18)</f>
        <v>0.4</v>
      </c>
      <c r="K18" s="1">
        <f>IF(TRIM(J18)="*****",0,IF(ISERROR(VALUE(J18)),"NA",VALUE(J18/$I$4)))</f>
        <v>0.24316109422492402</v>
      </c>
      <c r="L18" s="1">
        <f>IF(AND(ISNUMBER(G18),ISNUMBER($I$6)),$I$6-G18,"N/A")</f>
        <v>-7.5</v>
      </c>
      <c r="M18" s="1">
        <f>IF(AND(ISNUMBER(K18),ISNUMBER($I$7)),SQRT(K18^2+($I$7)^2),"N/A")</f>
        <v>0.25064471888253259</v>
      </c>
      <c r="N18" s="1">
        <f>IF(AND(ISNUMBER(L18),ISNUMBER(M18),M18&lt;&gt;0),L18/M18,"NA")</f>
        <v>-29.922832738857576</v>
      </c>
      <c r="O18" t="s">
        <v>60</v>
      </c>
    </row>
    <row r="19" spans="1:15" x14ac:dyDescent="0.35">
      <c r="A19" s="16">
        <v>9</v>
      </c>
      <c r="B19" s="15" t="s">
        <v>80</v>
      </c>
      <c r="C19" s="14">
        <v>73.8</v>
      </c>
      <c r="D19" s="13" t="s">
        <v>43</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73.8</v>
      </c>
      <c r="H19">
        <f>LEN(TRIM(D19))</f>
        <v>6</v>
      </c>
      <c r="I19" t="str">
        <f>IF(H19&gt;=3,MID(TRIM(D19),1,3),"NO")</f>
        <v>+/-</v>
      </c>
      <c r="J19" t="str">
        <f>IF(TRIM(I19)="+/-",MID(TRIM(D19),4,H19-3),D19)</f>
        <v>0.5</v>
      </c>
      <c r="K19" s="1">
        <f>IF(TRIM(J19)="*****",0,IF(ISERROR(VALUE(J19)),"NA",VALUE(J19/$I$4)))</f>
        <v>0.303951367781155</v>
      </c>
      <c r="L19" s="1">
        <f>IF(AND(ISNUMBER(G19),ISNUMBER($I$6)),$I$6-G19,"N/A")</f>
        <v>-7.3999999999999915</v>
      </c>
      <c r="M19" s="1">
        <f>IF(AND(ISNUMBER(K19),ISNUMBER($I$7)),SQRT(K19^2+($I$7)^2),"N/A")</f>
        <v>0.30997079109986531</v>
      </c>
      <c r="N19" s="1">
        <f>IF(AND(ISNUMBER(L19),ISNUMBER(M19),M19&lt;&gt;0),L19/M19,"NA")</f>
        <v>-23.873217130371117</v>
      </c>
      <c r="O19" t="s">
        <v>35</v>
      </c>
    </row>
    <row r="20" spans="1:15" x14ac:dyDescent="0.35">
      <c r="A20" s="16">
        <v>9</v>
      </c>
      <c r="B20" s="15" t="s">
        <v>74</v>
      </c>
      <c r="C20" s="14">
        <v>73.8</v>
      </c>
      <c r="D20" s="17" t="s">
        <v>57</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73.8</v>
      </c>
      <c r="H20">
        <f>LEN(TRIM(D20))</f>
        <v>6</v>
      </c>
      <c r="I20" t="str">
        <f>IF(H20&gt;=3,MID(TRIM(D20),1,3),"NO")</f>
        <v>+/-</v>
      </c>
      <c r="J20" t="str">
        <f>IF(TRIM(I20)="+/-",MID(TRIM(D20),4,H20-3),D20)</f>
        <v>0.3</v>
      </c>
      <c r="K20" s="1">
        <f>IF(TRIM(J20)="*****",0,IF(ISERROR(VALUE(J20)),"NA",VALUE(J20/$I$4)))</f>
        <v>0.18237082066869301</v>
      </c>
      <c r="L20" s="1">
        <f>IF(AND(ISNUMBER(G20),ISNUMBER($I$6)),$I$6-G20,"N/A")</f>
        <v>-7.3999999999999915</v>
      </c>
      <c r="M20" s="1">
        <f>IF(AND(ISNUMBER(K20),ISNUMBER($I$7)),SQRT(K20^2+($I$7)^2),"N/A")</f>
        <v>0.19223572402239389</v>
      </c>
      <c r="N20" s="1">
        <f>IF(AND(ISNUMBER(L20),ISNUMBER(M20),M20&lt;&gt;0),L20/M20,"NA")</f>
        <v>-38.494405957229638</v>
      </c>
      <c r="O20" t="s">
        <v>51</v>
      </c>
    </row>
    <row r="21" spans="1:15" x14ac:dyDescent="0.35">
      <c r="A21" s="16">
        <v>11</v>
      </c>
      <c r="B21" s="15" t="s">
        <v>53</v>
      </c>
      <c r="C21" s="14">
        <v>72</v>
      </c>
      <c r="D21" s="13" t="s">
        <v>26</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72</v>
      </c>
      <c r="H21">
        <f>LEN(TRIM(D21))</f>
        <v>6</v>
      </c>
      <c r="I21" t="str">
        <f>IF(H21&gt;=3,MID(TRIM(D21),1,3),"NO")</f>
        <v>+/-</v>
      </c>
      <c r="J21" t="str">
        <f>IF(TRIM(I21)="+/-",MID(TRIM(D21),4,H21-3),D21)</f>
        <v>0.6</v>
      </c>
      <c r="K21" s="1">
        <f>IF(TRIM(J21)="*****",0,IF(ISERROR(VALUE(J21)),"NA",VALUE(J21/$I$4)))</f>
        <v>0.36474164133738601</v>
      </c>
      <c r="L21" s="1">
        <f>IF(AND(ISNUMBER(G21),ISNUMBER($I$6)),$I$6-G21,"N/A")</f>
        <v>-5.5999999999999943</v>
      </c>
      <c r="M21" s="1">
        <f>IF(AND(ISNUMBER(K21),ISNUMBER($I$7)),SQRT(K21^2+($I$7)^2),"N/A")</f>
        <v>0.36977279819442066</v>
      </c>
      <c r="N21" s="1">
        <f>IF(AND(ISNUMBER(L21),ISNUMBER(M21),M21&lt;&gt;0),L21/M21,"NA")</f>
        <v>-15.144434710569497</v>
      </c>
      <c r="O21" t="s">
        <v>45</v>
      </c>
    </row>
    <row r="22" spans="1:15" x14ac:dyDescent="0.35">
      <c r="A22" s="16">
        <v>12</v>
      </c>
      <c r="B22" s="15" t="s">
        <v>81</v>
      </c>
      <c r="C22" s="14">
        <v>71.400000000000006</v>
      </c>
      <c r="D22" s="13" t="s">
        <v>34</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71.400000000000006</v>
      </c>
      <c r="H22">
        <f>LEN(TRIM(D22))</f>
        <v>6</v>
      </c>
      <c r="I22" t="str">
        <f>IF(H22&gt;=3,MID(TRIM(D22),1,3),"NO")</f>
        <v>+/-</v>
      </c>
      <c r="J22" t="str">
        <f>IF(TRIM(I22)="+/-",MID(TRIM(D22),4,H22-3),D22)</f>
        <v>0.4</v>
      </c>
      <c r="K22" s="1">
        <f>IF(TRIM(J22)="*****",0,IF(ISERROR(VALUE(J22)),"NA",VALUE(J22/$I$4)))</f>
        <v>0.24316109422492402</v>
      </c>
      <c r="L22" s="1">
        <f>IF(AND(ISNUMBER(G22),ISNUMBER($I$6)),$I$6-G22,"N/A")</f>
        <v>-5</v>
      </c>
      <c r="M22" s="1">
        <f>IF(AND(ISNUMBER(K22),ISNUMBER($I$7)),SQRT(K22^2+($I$7)^2),"N/A")</f>
        <v>0.25064471888253259</v>
      </c>
      <c r="N22" s="1">
        <f>IF(AND(ISNUMBER(L22),ISNUMBER(M22),M22&lt;&gt;0),L22/M22,"NA")</f>
        <v>-19.948555159238385</v>
      </c>
      <c r="O22" t="s">
        <v>29</v>
      </c>
    </row>
    <row r="23" spans="1:15" x14ac:dyDescent="0.35">
      <c r="A23" s="16">
        <v>13</v>
      </c>
      <c r="B23" s="15" t="s">
        <v>79</v>
      </c>
      <c r="C23" s="14">
        <v>71.3</v>
      </c>
      <c r="D23" s="13" t="s">
        <v>43</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71.3</v>
      </c>
      <c r="H23">
        <f>LEN(TRIM(D23))</f>
        <v>6</v>
      </c>
      <c r="I23" t="str">
        <f>IF(H23&gt;=3,MID(TRIM(D23),1,3),"NO")</f>
        <v>+/-</v>
      </c>
      <c r="J23" t="str">
        <f>IF(TRIM(I23)="+/-",MID(TRIM(D23),4,H23-3),D23)</f>
        <v>0.5</v>
      </c>
      <c r="K23" s="1">
        <f>IF(TRIM(J23)="*****",0,IF(ISERROR(VALUE(J23)),"NA",VALUE(J23/$I$4)))</f>
        <v>0.303951367781155</v>
      </c>
      <c r="L23" s="1">
        <f>IF(AND(ISNUMBER(G23),ISNUMBER($I$6)),$I$6-G23,"N/A")</f>
        <v>-4.8999999999999915</v>
      </c>
      <c r="M23" s="1">
        <f>IF(AND(ISNUMBER(K23),ISNUMBER($I$7)),SQRT(K23^2+($I$7)^2),"N/A")</f>
        <v>0.30997079109986531</v>
      </c>
      <c r="N23" s="1">
        <f>IF(AND(ISNUMBER(L23),ISNUMBER(M23),M23&lt;&gt;0),L23/M23,"NA")</f>
        <v>-15.807941072813298</v>
      </c>
      <c r="O23" t="s">
        <v>82</v>
      </c>
    </row>
    <row r="24" spans="1:15" x14ac:dyDescent="0.35">
      <c r="A24" s="16">
        <v>14</v>
      </c>
      <c r="B24" s="15" t="s">
        <v>71</v>
      </c>
      <c r="C24" s="14">
        <v>71.099999999999994</v>
      </c>
      <c r="D24" s="13" t="s">
        <v>34</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71.099999999999994</v>
      </c>
      <c r="H24">
        <f>LEN(TRIM(D24))</f>
        <v>6</v>
      </c>
      <c r="I24" t="str">
        <f>IF(H24&gt;=3,MID(TRIM(D24),1,3),"NO")</f>
        <v>+/-</v>
      </c>
      <c r="J24" t="str">
        <f>IF(TRIM(I24)="+/-",MID(TRIM(D24),4,H24-3),D24)</f>
        <v>0.4</v>
      </c>
      <c r="K24" s="1">
        <f>IF(TRIM(J24)="*****",0,IF(ISERROR(VALUE(J24)),"NA",VALUE(J24/$I$4)))</f>
        <v>0.24316109422492402</v>
      </c>
      <c r="L24" s="1">
        <f>IF(AND(ISNUMBER(G24),ISNUMBER($I$6)),$I$6-G24,"N/A")</f>
        <v>-4.6999999999999886</v>
      </c>
      <c r="M24" s="1">
        <f>IF(AND(ISNUMBER(K24),ISNUMBER($I$7)),SQRT(K24^2+($I$7)^2),"N/A")</f>
        <v>0.25064471888253259</v>
      </c>
      <c r="N24" s="1">
        <f>IF(AND(ISNUMBER(L24),ISNUMBER(M24),M24&lt;&gt;0),L24/M24,"NA")</f>
        <v>-18.751641849684034</v>
      </c>
      <c r="O24" t="s">
        <v>65</v>
      </c>
    </row>
    <row r="25" spans="1:15" x14ac:dyDescent="0.35">
      <c r="A25" s="16">
        <v>15</v>
      </c>
      <c r="B25" s="15" t="s">
        <v>39</v>
      </c>
      <c r="C25" s="14">
        <v>70.2</v>
      </c>
      <c r="D25" s="13" t="s">
        <v>28</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70.2</v>
      </c>
      <c r="H25">
        <f>LEN(TRIM(D25))</f>
        <v>6</v>
      </c>
      <c r="I25" t="str">
        <f>IF(H25&gt;=3,MID(TRIM(D25),1,3),"NO")</f>
        <v>+/-</v>
      </c>
      <c r="J25" t="str">
        <f>IF(TRIM(I25)="+/-",MID(TRIM(D25),4,H25-3),D25)</f>
        <v>0.2</v>
      </c>
      <c r="K25" s="1">
        <f>IF(TRIM(J25)="*****",0,IF(ISERROR(VALUE(J25)),"NA",VALUE(J25/$I$4)))</f>
        <v>0.12158054711246201</v>
      </c>
      <c r="L25" s="1">
        <f>IF(AND(ISNUMBER(G25),ISNUMBER($I$6)),$I$6-G25,"N/A")</f>
        <v>-3.7999999999999972</v>
      </c>
      <c r="M25" s="1">
        <f>IF(AND(ISNUMBER(K25),ISNUMBER($I$7)),SQRT(K25^2+($I$7)^2),"N/A")</f>
        <v>0.1359311840425404</v>
      </c>
      <c r="N25" s="1">
        <f>IF(AND(ISNUMBER(L25),ISNUMBER(M25),M25&lt;&gt;0),L25/M25,"NA")</f>
        <v>-27.955321854702351</v>
      </c>
      <c r="O25" t="s">
        <v>81</v>
      </c>
    </row>
    <row r="26" spans="1:15" x14ac:dyDescent="0.35">
      <c r="A26" s="16">
        <v>16</v>
      </c>
      <c r="B26" s="15" t="s">
        <v>69</v>
      </c>
      <c r="C26" s="14">
        <v>69.2</v>
      </c>
      <c r="D26" s="13" t="s">
        <v>26</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69.2</v>
      </c>
      <c r="H26">
        <f>LEN(TRIM(D26))</f>
        <v>6</v>
      </c>
      <c r="I26" t="str">
        <f>IF(H26&gt;=3,MID(TRIM(D26),1,3),"NO")</f>
        <v>+/-</v>
      </c>
      <c r="J26" t="str">
        <f>IF(TRIM(I26)="+/-",MID(TRIM(D26),4,H26-3),D26)</f>
        <v>0.6</v>
      </c>
      <c r="K26" s="1">
        <f>IF(TRIM(J26)="*****",0,IF(ISERROR(VALUE(J26)),"NA",VALUE(J26/$I$4)))</f>
        <v>0.36474164133738601</v>
      </c>
      <c r="L26" s="1">
        <f>IF(AND(ISNUMBER(G26),ISNUMBER($I$6)),$I$6-G26,"N/A")</f>
        <v>-2.7999999999999972</v>
      </c>
      <c r="M26" s="1">
        <f>IF(AND(ISNUMBER(K26),ISNUMBER($I$7)),SQRT(K26^2+($I$7)^2),"N/A")</f>
        <v>0.36977279819442066</v>
      </c>
      <c r="N26" s="1">
        <f>IF(AND(ISNUMBER(L26),ISNUMBER(M26),M26&lt;&gt;0),L26/M26,"NA")</f>
        <v>-7.5722173552847485</v>
      </c>
      <c r="O26" t="s">
        <v>80</v>
      </c>
    </row>
    <row r="27" spans="1:15" x14ac:dyDescent="0.35">
      <c r="A27" s="16">
        <v>17</v>
      </c>
      <c r="B27" s="15" t="s">
        <v>68</v>
      </c>
      <c r="C27" s="14">
        <v>69</v>
      </c>
      <c r="D27" s="13" t="s">
        <v>43</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69</v>
      </c>
      <c r="H27">
        <f>LEN(TRIM(D27))</f>
        <v>6</v>
      </c>
      <c r="I27" t="str">
        <f>IF(H27&gt;=3,MID(TRIM(D27),1,3),"NO")</f>
        <v>+/-</v>
      </c>
      <c r="J27" t="str">
        <f>IF(TRIM(I27)="+/-",MID(TRIM(D27),4,H27-3),D27)</f>
        <v>0.5</v>
      </c>
      <c r="K27" s="1">
        <f>IF(TRIM(J27)="*****",0,IF(ISERROR(VALUE(J27)),"NA",VALUE(J27/$I$4)))</f>
        <v>0.303951367781155</v>
      </c>
      <c r="L27" s="1">
        <f>IF(AND(ISNUMBER(G27),ISNUMBER($I$6)),$I$6-G27,"N/A")</f>
        <v>-2.5999999999999943</v>
      </c>
      <c r="M27" s="1">
        <f>IF(AND(ISNUMBER(K27),ISNUMBER($I$7)),SQRT(K27^2+($I$7)^2),"N/A")</f>
        <v>0.30997079109986531</v>
      </c>
      <c r="N27" s="1">
        <f>IF(AND(ISNUMBER(L27),ISNUMBER(M27),M27&lt;&gt;0),L27/M27,"NA")</f>
        <v>-8.387887099860114</v>
      </c>
      <c r="O27" t="s">
        <v>78</v>
      </c>
    </row>
    <row r="28" spans="1:15" x14ac:dyDescent="0.35">
      <c r="A28" s="16">
        <v>18</v>
      </c>
      <c r="B28" s="15" t="s">
        <v>33</v>
      </c>
      <c r="C28" s="14">
        <v>68.5</v>
      </c>
      <c r="D28" s="13" t="s">
        <v>83</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68.5</v>
      </c>
      <c r="H28">
        <f>LEN(TRIM(D28))</f>
        <v>6</v>
      </c>
      <c r="I28" t="str">
        <f>IF(H28&gt;=3,MID(TRIM(D28),1,3),"NO")</f>
        <v>+/-</v>
      </c>
      <c r="J28" t="str">
        <f>IF(TRIM(I28)="+/-",MID(TRIM(D28),4,H28-3),D28)</f>
        <v>0.7</v>
      </c>
      <c r="K28" s="1">
        <f>IF(TRIM(J28)="*****",0,IF(ISERROR(VALUE(J28)),"NA",VALUE(J28/$I$4)))</f>
        <v>0.42553191489361697</v>
      </c>
      <c r="L28" s="1">
        <f>IF(AND(ISNUMBER(G28),ISNUMBER($I$6)),$I$6-G28,"N/A")</f>
        <v>-2.0999999999999943</v>
      </c>
      <c r="M28" s="1">
        <f>IF(AND(ISNUMBER(K28),ISNUMBER($I$7)),SQRT(K28^2+($I$7)^2),"N/A")</f>
        <v>0.42985214661796195</v>
      </c>
      <c r="N28" s="1">
        <f>IF(AND(ISNUMBER(L28),ISNUMBER(M28),M28&lt;&gt;0),L28/M28,"NA")</f>
        <v>-4.8854007512178441</v>
      </c>
      <c r="O28" t="s">
        <v>79</v>
      </c>
    </row>
    <row r="29" spans="1:15" x14ac:dyDescent="0.35">
      <c r="A29" s="16">
        <v>19</v>
      </c>
      <c r="B29" s="15" t="s">
        <v>72</v>
      </c>
      <c r="C29" s="14">
        <v>68.2</v>
      </c>
      <c r="D29" s="13" t="s">
        <v>34</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68.2</v>
      </c>
      <c r="H29">
        <f>LEN(TRIM(D29))</f>
        <v>6</v>
      </c>
      <c r="I29" t="str">
        <f>IF(H29&gt;=3,MID(TRIM(D29),1,3),"NO")</f>
        <v>+/-</v>
      </c>
      <c r="J29" t="str">
        <f>IF(TRIM(I29)="+/-",MID(TRIM(D29),4,H29-3),D29)</f>
        <v>0.4</v>
      </c>
      <c r="K29" s="1">
        <f>IF(TRIM(J29)="*****",0,IF(ISERROR(VALUE(J29)),"NA",VALUE(J29/$I$4)))</f>
        <v>0.24316109422492402</v>
      </c>
      <c r="L29" s="1">
        <f>IF(AND(ISNUMBER(G29),ISNUMBER($I$6)),$I$6-G29,"N/A")</f>
        <v>-1.7999999999999972</v>
      </c>
      <c r="M29" s="1">
        <f>IF(AND(ISNUMBER(K29),ISNUMBER($I$7)),SQRT(K29^2+($I$7)^2),"N/A")</f>
        <v>0.25064471888253259</v>
      </c>
      <c r="N29" s="1">
        <f>IF(AND(ISNUMBER(L29),ISNUMBER(M29),M29&lt;&gt;0),L29/M29,"NA")</f>
        <v>-7.1814798573258072</v>
      </c>
      <c r="O29" t="s">
        <v>55</v>
      </c>
    </row>
    <row r="30" spans="1:15" x14ac:dyDescent="0.35">
      <c r="A30" s="16">
        <v>20</v>
      </c>
      <c r="B30" s="15" t="s">
        <v>42</v>
      </c>
      <c r="C30" s="14">
        <v>66.599999999999994</v>
      </c>
      <c r="D30" s="13" t="s">
        <v>43</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66.599999999999994</v>
      </c>
      <c r="H30">
        <f>LEN(TRIM(D30))</f>
        <v>6</v>
      </c>
      <c r="I30" t="str">
        <f>IF(H30&gt;=3,MID(TRIM(D30),1,3),"NO")</f>
        <v>+/-</v>
      </c>
      <c r="J30" t="str">
        <f>IF(TRIM(I30)="+/-",MID(TRIM(D30),4,H30-3),D30)</f>
        <v>0.5</v>
      </c>
      <c r="K30" s="1">
        <f>IF(TRIM(J30)="*****",0,IF(ISERROR(VALUE(J30)),"NA",VALUE(J30/$I$4)))</f>
        <v>0.303951367781155</v>
      </c>
      <c r="L30" s="1">
        <f>IF(AND(ISNUMBER(G30),ISNUMBER($I$6)),$I$6-G30,"N/A")</f>
        <v>-0.19999999999998863</v>
      </c>
      <c r="M30" s="1">
        <f>IF(AND(ISNUMBER(K30),ISNUMBER($I$7)),SQRT(K30^2+($I$7)^2),"N/A")</f>
        <v>0.30997079109986531</v>
      </c>
      <c r="N30" s="1">
        <f>IF(AND(ISNUMBER(L30),ISNUMBER(M30),M30&lt;&gt;0),L30/M30,"NA")</f>
        <v>-0.64522208460458885</v>
      </c>
      <c r="O30" t="s">
        <v>77</v>
      </c>
    </row>
    <row r="31" spans="1:15" x14ac:dyDescent="0.35">
      <c r="A31" s="16">
        <v>21</v>
      </c>
      <c r="B31" s="15" t="s">
        <v>47</v>
      </c>
      <c r="C31" s="14">
        <v>66.5</v>
      </c>
      <c r="D31" s="13" t="s">
        <v>34</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66.5</v>
      </c>
      <c r="H31">
        <f>LEN(TRIM(D31))</f>
        <v>6</v>
      </c>
      <c r="I31" t="str">
        <f>IF(H31&gt;=3,MID(TRIM(D31),1,3),"NO")</f>
        <v>+/-</v>
      </c>
      <c r="J31" t="str">
        <f>IF(TRIM(I31)="+/-",MID(TRIM(D31),4,H31-3),D31)</f>
        <v>0.4</v>
      </c>
      <c r="K31" s="1">
        <f>IF(TRIM(J31)="*****",0,IF(ISERROR(VALUE(J31)),"NA",VALUE(J31/$I$4)))</f>
        <v>0.24316109422492402</v>
      </c>
      <c r="L31" s="1">
        <f>IF(AND(ISNUMBER(G31),ISNUMBER($I$6)),$I$6-G31,"N/A")</f>
        <v>-9.9999999999994316E-2</v>
      </c>
      <c r="M31" s="1">
        <f>IF(AND(ISNUMBER(K31),ISNUMBER($I$7)),SQRT(K31^2+($I$7)^2),"N/A")</f>
        <v>0.25064471888253259</v>
      </c>
      <c r="N31" s="1">
        <f>IF(AND(ISNUMBER(L31),ISNUMBER(M31),M31&lt;&gt;0),L31/M31,"NA")</f>
        <v>-0.39897110318474499</v>
      </c>
      <c r="O31" t="s">
        <v>41</v>
      </c>
    </row>
    <row r="32" spans="1:15" x14ac:dyDescent="0.35">
      <c r="A32" s="16">
        <v>22</v>
      </c>
      <c r="B32" s="15" t="s">
        <v>48</v>
      </c>
      <c r="C32" s="14">
        <v>65.099999999999994</v>
      </c>
      <c r="D32" s="13" t="s">
        <v>111</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65.099999999999994</v>
      </c>
      <c r="H32">
        <f>LEN(TRIM(D32))</f>
        <v>6</v>
      </c>
      <c r="I32" t="str">
        <f>IF(H32&gt;=3,MID(TRIM(D32),1,3),"NO")</f>
        <v>+/-</v>
      </c>
      <c r="J32" t="str">
        <f>IF(TRIM(I32)="+/-",MID(TRIM(D32),4,H32-3),D32)</f>
        <v>1.0</v>
      </c>
      <c r="K32" s="1">
        <f>IF(TRIM(J32)="*****",0,IF(ISERROR(VALUE(J32)),"NA",VALUE(J32/$I$4)))</f>
        <v>0.60790273556231</v>
      </c>
      <c r="L32" s="1">
        <f>IF(AND(ISNUMBER(G32),ISNUMBER($I$6)),$I$6-G32,"N/A")</f>
        <v>1.3000000000000114</v>
      </c>
      <c r="M32" s="1">
        <f>IF(AND(ISNUMBER(K32),ISNUMBER($I$7)),SQRT(K32^2+($I$7)^2),"N/A")</f>
        <v>0.61093468821403585</v>
      </c>
      <c r="N32" s="1">
        <f>IF(AND(ISNUMBER(L32),ISNUMBER(M32),M32&lt;&gt;0),L32/M32,"NA")</f>
        <v>2.1278870312640805</v>
      </c>
      <c r="O32" t="s">
        <v>71</v>
      </c>
    </row>
    <row r="33" spans="1:15" x14ac:dyDescent="0.35">
      <c r="A33" s="16">
        <v>23</v>
      </c>
      <c r="B33" s="15" t="s">
        <v>29</v>
      </c>
      <c r="C33" s="14">
        <v>64.599999999999994</v>
      </c>
      <c r="D33" s="13" t="s">
        <v>120</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64.599999999999994</v>
      </c>
      <c r="H33">
        <f>LEN(TRIM(D33))</f>
        <v>6</v>
      </c>
      <c r="I33" t="str">
        <f>IF(H33&gt;=3,MID(TRIM(D33),1,3),"NO")</f>
        <v>+/-</v>
      </c>
      <c r="J33" t="str">
        <f>IF(TRIM(I33)="+/-",MID(TRIM(D33),4,H33-3),D33)</f>
        <v>0.9</v>
      </c>
      <c r="K33" s="1">
        <f>IF(TRIM(J33)="*****",0,IF(ISERROR(VALUE(J33)),"NA",VALUE(J33/$I$4)))</f>
        <v>0.54711246200607899</v>
      </c>
      <c r="L33" s="1">
        <f>IF(AND(ISNUMBER(G33),ISNUMBER($I$6)),$I$6-G33,"N/A")</f>
        <v>1.8000000000000114</v>
      </c>
      <c r="M33" s="1">
        <f>IF(AND(ISNUMBER(K33),ISNUMBER($I$7)),SQRT(K33^2+($I$7)^2),"N/A")</f>
        <v>0.55047933970440222</v>
      </c>
      <c r="N33" s="1">
        <f>IF(AND(ISNUMBER(L33),ISNUMBER(M33),M33&lt;&gt;0),L33/M33,"NA")</f>
        <v>3.2698774870762271</v>
      </c>
      <c r="O33" t="s">
        <v>76</v>
      </c>
    </row>
    <row r="34" spans="1:15" x14ac:dyDescent="0.35">
      <c r="A34" s="16">
        <v>24</v>
      </c>
      <c r="B34" s="15" t="s">
        <v>78</v>
      </c>
      <c r="C34" s="14">
        <v>63.8</v>
      </c>
      <c r="D34" s="13" t="s">
        <v>26</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63.8</v>
      </c>
      <c r="H34">
        <f>LEN(TRIM(D34))</f>
        <v>6</v>
      </c>
      <c r="I34" t="str">
        <f>IF(H34&gt;=3,MID(TRIM(D34),1,3),"NO")</f>
        <v>+/-</v>
      </c>
      <c r="J34" t="str">
        <f>IF(TRIM(I34)="+/-",MID(TRIM(D34),4,H34-3),D34)</f>
        <v>0.6</v>
      </c>
      <c r="K34" s="1">
        <f>IF(TRIM(J34)="*****",0,IF(ISERROR(VALUE(J34)),"NA",VALUE(J34/$I$4)))</f>
        <v>0.36474164133738601</v>
      </c>
      <c r="L34" s="1">
        <f>IF(AND(ISNUMBER(G34),ISNUMBER($I$6)),$I$6-G34,"N/A")</f>
        <v>2.6000000000000085</v>
      </c>
      <c r="M34" s="1">
        <f>IF(AND(ISNUMBER(K34),ISNUMBER($I$7)),SQRT(K34^2+($I$7)^2),"N/A")</f>
        <v>0.36977279819442066</v>
      </c>
      <c r="N34" s="1">
        <f>IF(AND(ISNUMBER(L34),ISNUMBER(M34),M34&lt;&gt;0),L34/M34,"NA")</f>
        <v>7.0313446870501544</v>
      </c>
      <c r="O34" t="s">
        <v>74</v>
      </c>
    </row>
    <row r="35" spans="1:15" x14ac:dyDescent="0.35">
      <c r="A35" s="16">
        <v>25</v>
      </c>
      <c r="B35" s="15" t="s">
        <v>66</v>
      </c>
      <c r="C35" s="14">
        <v>63.7</v>
      </c>
      <c r="D35" s="13" t="s">
        <v>83</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63.7</v>
      </c>
      <c r="H35">
        <f>LEN(TRIM(D35))</f>
        <v>6</v>
      </c>
      <c r="I35" t="str">
        <f>IF(H35&gt;=3,MID(TRIM(D35),1,3),"NO")</f>
        <v>+/-</v>
      </c>
      <c r="J35" t="str">
        <f>IF(TRIM(I35)="+/-",MID(TRIM(D35),4,H35-3),D35)</f>
        <v>0.7</v>
      </c>
      <c r="K35" s="1">
        <f>IF(TRIM(J35)="*****",0,IF(ISERROR(VALUE(J35)),"NA",VALUE(J35/$I$4)))</f>
        <v>0.42553191489361697</v>
      </c>
      <c r="L35" s="1">
        <f>IF(AND(ISNUMBER(G35),ISNUMBER($I$6)),$I$6-G35,"N/A")</f>
        <v>2.7000000000000028</v>
      </c>
      <c r="M35" s="1">
        <f>IF(AND(ISNUMBER(K35),ISNUMBER($I$7)),SQRT(K35^2+($I$7)^2),"N/A")</f>
        <v>0.42985214661796195</v>
      </c>
      <c r="N35" s="1">
        <f>IF(AND(ISNUMBER(L35),ISNUMBER(M35),M35&lt;&gt;0),L35/M35,"NA")</f>
        <v>6.281229537280109</v>
      </c>
      <c r="O35" t="s">
        <v>53</v>
      </c>
    </row>
    <row r="36" spans="1:15" x14ac:dyDescent="0.35">
      <c r="A36" s="16">
        <v>26</v>
      </c>
      <c r="B36" s="15" t="s">
        <v>73</v>
      </c>
      <c r="C36" s="14">
        <v>63.6</v>
      </c>
      <c r="D36" s="13" t="s">
        <v>26</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63.6</v>
      </c>
      <c r="H36">
        <f>LEN(TRIM(D36))</f>
        <v>6</v>
      </c>
      <c r="I36" t="str">
        <f>IF(H36&gt;=3,MID(TRIM(D36),1,3),"NO")</f>
        <v>+/-</v>
      </c>
      <c r="J36" t="str">
        <f>IF(TRIM(I36)="+/-",MID(TRIM(D36),4,H36-3),D36)</f>
        <v>0.6</v>
      </c>
      <c r="K36" s="1">
        <f>IF(TRIM(J36)="*****",0,IF(ISERROR(VALUE(J36)),"NA",VALUE(J36/$I$4)))</f>
        <v>0.36474164133738601</v>
      </c>
      <c r="L36" s="1">
        <f>IF(AND(ISNUMBER(G36),ISNUMBER($I$6)),$I$6-G36,"N/A")</f>
        <v>2.8000000000000043</v>
      </c>
      <c r="M36" s="1">
        <f>IF(AND(ISNUMBER(K36),ISNUMBER($I$7)),SQRT(K36^2+($I$7)^2),"N/A")</f>
        <v>0.36977279819442066</v>
      </c>
      <c r="N36" s="1">
        <f>IF(AND(ISNUMBER(L36),ISNUMBER(M36),M36&lt;&gt;0),L36/M36,"NA")</f>
        <v>7.572217355284768</v>
      </c>
      <c r="O36" t="s">
        <v>72</v>
      </c>
    </row>
    <row r="37" spans="1:15" x14ac:dyDescent="0.35">
      <c r="A37" s="16">
        <v>27</v>
      </c>
      <c r="B37" s="15" t="s">
        <v>63</v>
      </c>
      <c r="C37" s="14">
        <v>63.5</v>
      </c>
      <c r="D37" s="13" t="s">
        <v>111</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63.5</v>
      </c>
      <c r="H37">
        <f>LEN(TRIM(D37))</f>
        <v>6</v>
      </c>
      <c r="I37" t="str">
        <f>IF(H37&gt;=3,MID(TRIM(D37),1,3),"NO")</f>
        <v>+/-</v>
      </c>
      <c r="J37" t="str">
        <f>IF(TRIM(I37)="+/-",MID(TRIM(D37),4,H37-3),D37)</f>
        <v>1.0</v>
      </c>
      <c r="K37" s="1">
        <f>IF(TRIM(J37)="*****",0,IF(ISERROR(VALUE(J37)),"NA",VALUE(J37/$I$4)))</f>
        <v>0.60790273556231</v>
      </c>
      <c r="L37" s="1">
        <f>IF(AND(ISNUMBER(G37),ISNUMBER($I$6)),$I$6-G37,"N/A")</f>
        <v>2.9000000000000057</v>
      </c>
      <c r="M37" s="1">
        <f>IF(AND(ISNUMBER(K37),ISNUMBER($I$7)),SQRT(K37^2+($I$7)^2),"N/A")</f>
        <v>0.61093468821403585</v>
      </c>
      <c r="N37" s="1">
        <f>IF(AND(ISNUMBER(L37),ISNUMBER(M37),M37&lt;&gt;0),L37/M37,"NA")</f>
        <v>4.746824915896763</v>
      </c>
      <c r="O37" t="s">
        <v>70</v>
      </c>
    </row>
    <row r="38" spans="1:15" x14ac:dyDescent="0.35">
      <c r="A38" s="16">
        <v>27</v>
      </c>
      <c r="B38" s="15" t="s">
        <v>59</v>
      </c>
      <c r="C38" s="14">
        <v>63.5</v>
      </c>
      <c r="D38" s="13" t="s">
        <v>43</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63.5</v>
      </c>
      <c r="H38">
        <f>LEN(TRIM(D38))</f>
        <v>6</v>
      </c>
      <c r="I38" t="str">
        <f>IF(H38&gt;=3,MID(TRIM(D38),1,3),"NO")</f>
        <v>+/-</v>
      </c>
      <c r="J38" t="str">
        <f>IF(TRIM(I38)="+/-",MID(TRIM(D38),4,H38-3),D38)</f>
        <v>0.5</v>
      </c>
      <c r="K38" s="1">
        <f>IF(TRIM(J38)="*****",0,IF(ISERROR(VALUE(J38)),"NA",VALUE(J38/$I$4)))</f>
        <v>0.303951367781155</v>
      </c>
      <c r="L38" s="1">
        <f>IF(AND(ISNUMBER(G38),ISNUMBER($I$6)),$I$6-G38,"N/A")</f>
        <v>2.9000000000000057</v>
      </c>
      <c r="M38" s="1">
        <f>IF(AND(ISNUMBER(K38),ISNUMBER($I$7)),SQRT(K38^2+($I$7)^2),"N/A")</f>
        <v>0.30997079109986531</v>
      </c>
      <c r="N38" s="1">
        <f>IF(AND(ISNUMBER(L38),ISNUMBER(M38),M38&lt;&gt;0),L38/M38,"NA")</f>
        <v>9.3557202267670885</v>
      </c>
      <c r="O38" t="s">
        <v>69</v>
      </c>
    </row>
    <row r="39" spans="1:15" x14ac:dyDescent="0.35">
      <c r="A39" s="16">
        <v>29</v>
      </c>
      <c r="B39" s="15" t="s">
        <v>52</v>
      </c>
      <c r="C39" s="14">
        <v>62.9</v>
      </c>
      <c r="D39" s="13" t="s">
        <v>111</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62.9</v>
      </c>
      <c r="H39">
        <f>LEN(TRIM(D39))</f>
        <v>6</v>
      </c>
      <c r="I39" t="str">
        <f>IF(H39&gt;=3,MID(TRIM(D39),1,3),"NO")</f>
        <v>+/-</v>
      </c>
      <c r="J39" t="str">
        <f>IF(TRIM(I39)="+/-",MID(TRIM(D39),4,H39-3),D39)</f>
        <v>1.0</v>
      </c>
      <c r="K39" s="1">
        <f>IF(TRIM(J39)="*****",0,IF(ISERROR(VALUE(J39)),"NA",VALUE(J39/$I$4)))</f>
        <v>0.60790273556231</v>
      </c>
      <c r="L39" s="1">
        <f>IF(AND(ISNUMBER(G39),ISNUMBER($I$6)),$I$6-G39,"N/A")</f>
        <v>3.5000000000000071</v>
      </c>
      <c r="M39" s="1">
        <f>IF(AND(ISNUMBER(K39),ISNUMBER($I$7)),SQRT(K39^2+($I$7)^2),"N/A")</f>
        <v>0.61093468821403585</v>
      </c>
      <c r="N39" s="1">
        <f>IF(AND(ISNUMBER(L39),ISNUMBER(M39),M39&lt;&gt;0),L39/M39,"NA")</f>
        <v>5.7289266226340247</v>
      </c>
      <c r="O39" t="s">
        <v>44</v>
      </c>
    </row>
    <row r="40" spans="1:15" x14ac:dyDescent="0.35">
      <c r="A40" s="16">
        <v>30</v>
      </c>
      <c r="B40" s="15" t="s">
        <v>77</v>
      </c>
      <c r="C40" s="14">
        <v>61.3</v>
      </c>
      <c r="D40" s="13" t="s">
        <v>121</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61.3</v>
      </c>
      <c r="H40">
        <f>LEN(TRIM(D40))</f>
        <v>6</v>
      </c>
      <c r="I40" t="str">
        <f>IF(H40&gt;=3,MID(TRIM(D40),1,3),"NO")</f>
        <v>+/-</v>
      </c>
      <c r="J40" t="str">
        <f>IF(TRIM(I40)="+/-",MID(TRIM(D40),4,H40-3),D40)</f>
        <v>0.8</v>
      </c>
      <c r="K40" s="1">
        <f>IF(TRIM(J40)="*****",0,IF(ISERROR(VALUE(J40)),"NA",VALUE(J40/$I$4)))</f>
        <v>0.48632218844984804</v>
      </c>
      <c r="L40" s="1">
        <f>IF(AND(ISNUMBER(G40),ISNUMBER($I$6)),$I$6-G40,"N/A")</f>
        <v>5.1000000000000085</v>
      </c>
      <c r="M40" s="1">
        <f>IF(AND(ISNUMBER(K40),ISNUMBER($I$7)),SQRT(K40^2+($I$7)^2),"N/A")</f>
        <v>0.49010685399991183</v>
      </c>
      <c r="N40" s="1">
        <f>IF(AND(ISNUMBER(L40),ISNUMBER(M40),M40&lt;&gt;0),L40/M40,"NA")</f>
        <v>10.40589405836166</v>
      </c>
      <c r="O40" t="s">
        <v>67</v>
      </c>
    </row>
    <row r="41" spans="1:15" x14ac:dyDescent="0.35">
      <c r="A41" s="16">
        <v>31</v>
      </c>
      <c r="B41" s="15" t="s">
        <v>46</v>
      </c>
      <c r="C41" s="14">
        <v>60.5</v>
      </c>
      <c r="D41" s="13" t="s">
        <v>34</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60.5</v>
      </c>
      <c r="H41">
        <f>LEN(TRIM(D41))</f>
        <v>6</v>
      </c>
      <c r="I41" t="str">
        <f>IF(H41&gt;=3,MID(TRIM(D41),1,3),"NO")</f>
        <v>+/-</v>
      </c>
      <c r="J41" t="str">
        <f>IF(TRIM(I41)="+/-",MID(TRIM(D41),4,H41-3),D41)</f>
        <v>0.4</v>
      </c>
      <c r="K41" s="1">
        <f>IF(TRIM(J41)="*****",0,IF(ISERROR(VALUE(J41)),"NA",VALUE(J41/$I$4)))</f>
        <v>0.24316109422492402</v>
      </c>
      <c r="L41" s="1">
        <f>IF(AND(ISNUMBER(G41),ISNUMBER($I$6)),$I$6-G41,"N/A")</f>
        <v>5.9000000000000057</v>
      </c>
      <c r="M41" s="1">
        <f>IF(AND(ISNUMBER(K41),ISNUMBER($I$7)),SQRT(K41^2+($I$7)^2),"N/A")</f>
        <v>0.25064471888253259</v>
      </c>
      <c r="N41" s="1">
        <f>IF(AND(ISNUMBER(L41),ISNUMBER(M41),M41&lt;&gt;0),L41/M41,"NA")</f>
        <v>23.539295087901316</v>
      </c>
      <c r="O41" t="s">
        <v>47</v>
      </c>
    </row>
    <row r="42" spans="1:15" x14ac:dyDescent="0.35">
      <c r="A42" s="16">
        <v>32</v>
      </c>
      <c r="B42" s="15" t="s">
        <v>45</v>
      </c>
      <c r="C42" s="14">
        <v>59.9</v>
      </c>
      <c r="D42" s="13" t="s">
        <v>34</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59.9</v>
      </c>
      <c r="H42">
        <f>LEN(TRIM(D42))</f>
        <v>6</v>
      </c>
      <c r="I42" t="str">
        <f>IF(H42&gt;=3,MID(TRIM(D42),1,3),"NO")</f>
        <v>+/-</v>
      </c>
      <c r="J42" t="str">
        <f>IF(TRIM(I42)="+/-",MID(TRIM(D42),4,H42-3),D42)</f>
        <v>0.4</v>
      </c>
      <c r="K42" s="1">
        <f>IF(TRIM(J42)="*****",0,IF(ISERROR(VALUE(J42)),"NA",VALUE(J42/$I$4)))</f>
        <v>0.24316109422492402</v>
      </c>
      <c r="L42" s="1">
        <f>IF(AND(ISNUMBER(G42),ISNUMBER($I$6)),$I$6-G42,"N/A")</f>
        <v>6.5000000000000071</v>
      </c>
      <c r="M42" s="1">
        <f>IF(AND(ISNUMBER(K42),ISNUMBER($I$7)),SQRT(K42^2+($I$7)^2),"N/A")</f>
        <v>0.25064471888253259</v>
      </c>
      <c r="N42" s="1">
        <f>IF(AND(ISNUMBER(L42),ISNUMBER(M42),M42&lt;&gt;0),L42/M42,"NA")</f>
        <v>25.933121707009928</v>
      </c>
      <c r="O42" t="s">
        <v>37</v>
      </c>
    </row>
    <row r="43" spans="1:15" x14ac:dyDescent="0.35">
      <c r="A43" s="16">
        <v>33</v>
      </c>
      <c r="B43" s="15" t="s">
        <v>64</v>
      </c>
      <c r="C43" s="14">
        <v>58.2</v>
      </c>
      <c r="D43" s="13" t="s">
        <v>34</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58.2</v>
      </c>
      <c r="H43">
        <f>LEN(TRIM(D43))</f>
        <v>6</v>
      </c>
      <c r="I43" t="str">
        <f>IF(H43&gt;=3,MID(TRIM(D43),1,3),"NO")</f>
        <v>+/-</v>
      </c>
      <c r="J43" t="str">
        <f>IF(TRIM(I43)="+/-",MID(TRIM(D43),4,H43-3),D43)</f>
        <v>0.4</v>
      </c>
      <c r="K43" s="1">
        <f>IF(TRIM(J43)="*****",0,IF(ISERROR(VALUE(J43)),"NA",VALUE(J43/$I$4)))</f>
        <v>0.24316109422492402</v>
      </c>
      <c r="L43" s="1">
        <f>IF(AND(ISNUMBER(G43),ISNUMBER($I$6)),$I$6-G43,"N/A")</f>
        <v>8.2000000000000028</v>
      </c>
      <c r="M43" s="1">
        <f>IF(AND(ISNUMBER(K43),ISNUMBER($I$7)),SQRT(K43^2+($I$7)^2),"N/A")</f>
        <v>0.25064471888253259</v>
      </c>
      <c r="N43" s="1">
        <f>IF(AND(ISNUMBER(L43),ISNUMBER(M43),M43&lt;&gt;0),L43/M43,"NA")</f>
        <v>32.715630461150958</v>
      </c>
      <c r="O43" t="s">
        <v>49</v>
      </c>
    </row>
    <row r="44" spans="1:15" x14ac:dyDescent="0.35">
      <c r="A44" s="16">
        <v>34</v>
      </c>
      <c r="B44" s="15" t="s">
        <v>37</v>
      </c>
      <c r="C44" s="14">
        <v>57.2</v>
      </c>
      <c r="D44" s="13" t="s">
        <v>120</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57.2</v>
      </c>
      <c r="H44">
        <f>LEN(TRIM(D44))</f>
        <v>6</v>
      </c>
      <c r="I44" t="str">
        <f>IF(H44&gt;=3,MID(TRIM(D44),1,3),"NO")</f>
        <v>+/-</v>
      </c>
      <c r="J44" t="str">
        <f>IF(TRIM(I44)="+/-",MID(TRIM(D44),4,H44-3),D44)</f>
        <v>0.9</v>
      </c>
      <c r="K44" s="1">
        <f>IF(TRIM(J44)="*****",0,IF(ISERROR(VALUE(J44)),"NA",VALUE(J44/$I$4)))</f>
        <v>0.54711246200607899</v>
      </c>
      <c r="L44" s="1">
        <f>IF(AND(ISNUMBER(G44),ISNUMBER($I$6)),$I$6-G44,"N/A")</f>
        <v>9.2000000000000028</v>
      </c>
      <c r="M44" s="1">
        <f>IF(AND(ISNUMBER(K44),ISNUMBER($I$7)),SQRT(K44^2+($I$7)^2),"N/A")</f>
        <v>0.55047933970440222</v>
      </c>
      <c r="N44" s="1">
        <f>IF(AND(ISNUMBER(L44),ISNUMBER(M44),M44&lt;&gt;0),L44/M44,"NA")</f>
        <v>16.71270715616728</v>
      </c>
      <c r="O44" t="s">
        <v>64</v>
      </c>
    </row>
    <row r="45" spans="1:15" x14ac:dyDescent="0.35">
      <c r="A45" s="16">
        <v>35</v>
      </c>
      <c r="B45" s="15" t="s">
        <v>41</v>
      </c>
      <c r="C45" s="14">
        <v>56.5</v>
      </c>
      <c r="D45" s="13" t="s">
        <v>43</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56.5</v>
      </c>
      <c r="H45">
        <f>LEN(TRIM(D45))</f>
        <v>6</v>
      </c>
      <c r="I45" t="str">
        <f>IF(H45&gt;=3,MID(TRIM(D45),1,3),"NO")</f>
        <v>+/-</v>
      </c>
      <c r="J45" t="str">
        <f>IF(TRIM(I45)="+/-",MID(TRIM(D45),4,H45-3),D45)</f>
        <v>0.5</v>
      </c>
      <c r="K45" s="1">
        <f>IF(TRIM(J45)="*****",0,IF(ISERROR(VALUE(J45)),"NA",VALUE(J45/$I$4)))</f>
        <v>0.303951367781155</v>
      </c>
      <c r="L45" s="1">
        <f>IF(AND(ISNUMBER(G45),ISNUMBER($I$6)),$I$6-G45,"N/A")</f>
        <v>9.9000000000000057</v>
      </c>
      <c r="M45" s="1">
        <f>IF(AND(ISNUMBER(K45),ISNUMBER($I$7)),SQRT(K45^2+($I$7)^2),"N/A")</f>
        <v>0.30997079109986531</v>
      </c>
      <c r="N45" s="1">
        <f>IF(AND(ISNUMBER(L45),ISNUMBER(M45),M45&lt;&gt;0),L45/M45,"NA")</f>
        <v>31.938493187928984</v>
      </c>
      <c r="O45" t="s">
        <v>63</v>
      </c>
    </row>
    <row r="46" spans="1:15" x14ac:dyDescent="0.35">
      <c r="A46" s="16">
        <v>36</v>
      </c>
      <c r="B46" s="15" t="s">
        <v>38</v>
      </c>
      <c r="C46" s="14">
        <v>56.1</v>
      </c>
      <c r="D46" s="13" t="s">
        <v>57</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56.1</v>
      </c>
      <c r="H46">
        <f>LEN(TRIM(D46))</f>
        <v>6</v>
      </c>
      <c r="I46" t="str">
        <f>IF(H46&gt;=3,MID(TRIM(D46),1,3),"NO")</f>
        <v>+/-</v>
      </c>
      <c r="J46" t="str">
        <f>IF(TRIM(I46)="+/-",MID(TRIM(D46),4,H46-3),D46)</f>
        <v>0.3</v>
      </c>
      <c r="K46" s="1">
        <f>IF(TRIM(J46)="*****",0,IF(ISERROR(VALUE(J46)),"NA",VALUE(J46/$I$4)))</f>
        <v>0.18237082066869301</v>
      </c>
      <c r="L46" s="1">
        <f>IF(AND(ISNUMBER(G46),ISNUMBER($I$6)),$I$6-G46,"N/A")</f>
        <v>10.300000000000004</v>
      </c>
      <c r="M46" s="1">
        <f>IF(AND(ISNUMBER(K46),ISNUMBER($I$7)),SQRT(K46^2+($I$7)^2),"N/A")</f>
        <v>0.19223572402239389</v>
      </c>
      <c r="N46" s="1">
        <f>IF(AND(ISNUMBER(L46),ISNUMBER(M46),M46&lt;&gt;0),L46/M46,"NA")</f>
        <v>53.580051535062957</v>
      </c>
      <c r="O46" t="s">
        <v>61</v>
      </c>
    </row>
    <row r="47" spans="1:15" x14ac:dyDescent="0.35">
      <c r="A47" s="16">
        <v>37</v>
      </c>
      <c r="B47" s="15" t="s">
        <v>50</v>
      </c>
      <c r="C47" s="14">
        <v>55</v>
      </c>
      <c r="D47" s="13" t="s">
        <v>43</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55</v>
      </c>
      <c r="H47">
        <f>LEN(TRIM(D47))</f>
        <v>6</v>
      </c>
      <c r="I47" t="str">
        <f>IF(H47&gt;=3,MID(TRIM(D47),1,3),"NO")</f>
        <v>+/-</v>
      </c>
      <c r="J47" t="str">
        <f>IF(TRIM(I47)="+/-",MID(TRIM(D47),4,H47-3),D47)</f>
        <v>0.5</v>
      </c>
      <c r="K47" s="1">
        <f>IF(TRIM(J47)="*****",0,IF(ISERROR(VALUE(J47)),"NA",VALUE(J47/$I$4)))</f>
        <v>0.303951367781155</v>
      </c>
      <c r="L47" s="1">
        <f>IF(AND(ISNUMBER(G47),ISNUMBER($I$6)),$I$6-G47,"N/A")</f>
        <v>11.400000000000006</v>
      </c>
      <c r="M47" s="1">
        <f>IF(AND(ISNUMBER(K47),ISNUMBER($I$7)),SQRT(K47^2+($I$7)^2),"N/A")</f>
        <v>0.30997079109986531</v>
      </c>
      <c r="N47" s="1">
        <f>IF(AND(ISNUMBER(L47),ISNUMBER(M47),M47&lt;&gt;0),L47/M47,"NA")</f>
        <v>36.777658822463671</v>
      </c>
      <c r="O47" t="s">
        <v>59</v>
      </c>
    </row>
    <row r="48" spans="1:15" x14ac:dyDescent="0.35">
      <c r="A48" s="16">
        <v>38</v>
      </c>
      <c r="B48" s="15" t="s">
        <v>36</v>
      </c>
      <c r="C48" s="14">
        <v>54.6</v>
      </c>
      <c r="D48" s="13" t="s">
        <v>34</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54.6</v>
      </c>
      <c r="H48">
        <f>LEN(TRIM(D48))</f>
        <v>6</v>
      </c>
      <c r="I48" t="str">
        <f>IF(H48&gt;=3,MID(TRIM(D48),1,3),"NO")</f>
        <v>+/-</v>
      </c>
      <c r="J48" t="str">
        <f>IF(TRIM(I48)="+/-",MID(TRIM(D48),4,H48-3),D48)</f>
        <v>0.4</v>
      </c>
      <c r="K48" s="1">
        <f>IF(TRIM(J48)="*****",0,IF(ISERROR(VALUE(J48)),"NA",VALUE(J48/$I$4)))</f>
        <v>0.24316109422492402</v>
      </c>
      <c r="L48" s="1">
        <f>IF(AND(ISNUMBER(G48),ISNUMBER($I$6)),$I$6-G48,"N/A")</f>
        <v>11.800000000000004</v>
      </c>
      <c r="M48" s="1">
        <f>IF(AND(ISNUMBER(K48),ISNUMBER($I$7)),SQRT(K48^2+($I$7)^2),"N/A")</f>
        <v>0.25064471888253259</v>
      </c>
      <c r="N48" s="1">
        <f>IF(AND(ISNUMBER(L48),ISNUMBER(M48),M48&lt;&gt;0),L48/M48,"NA")</f>
        <v>47.078590175802603</v>
      </c>
      <c r="O48" t="s">
        <v>56</v>
      </c>
    </row>
    <row r="49" spans="1:15" x14ac:dyDescent="0.35">
      <c r="A49" s="16">
        <v>39</v>
      </c>
      <c r="B49" s="15" t="s">
        <v>70</v>
      </c>
      <c r="C49" s="14">
        <v>52.3</v>
      </c>
      <c r="D49" s="13" t="s">
        <v>141</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52.3</v>
      </c>
      <c r="H49">
        <f>LEN(TRIM(D49))</f>
        <v>6</v>
      </c>
      <c r="I49" t="str">
        <f>IF(H49&gt;=3,MID(TRIM(D49),1,3),"NO")</f>
        <v>+/-</v>
      </c>
      <c r="J49" t="str">
        <f>IF(TRIM(I49)="+/-",MID(TRIM(D49),4,H49-3),D49)</f>
        <v>1.1</v>
      </c>
      <c r="K49" s="1">
        <f>IF(TRIM(J49)="*****",0,IF(ISERROR(VALUE(J49)),"NA",VALUE(J49/$I$4)))</f>
        <v>0.66869300911854113</v>
      </c>
      <c r="L49" s="1">
        <f>IF(AND(ISNUMBER(G49),ISNUMBER($I$6)),$I$6-G49,"N/A")</f>
        <v>14.100000000000009</v>
      </c>
      <c r="M49" s="1">
        <f>IF(AND(ISNUMBER(K49),ISNUMBER($I$7)),SQRT(K49^2+($I$7)^2),"N/A")</f>
        <v>0.67145051776214359</v>
      </c>
      <c r="N49" s="1">
        <f>IF(AND(ISNUMBER(L49),ISNUMBER(M49),M49&lt;&gt;0),L49/M49,"NA")</f>
        <v>20.999313615831969</v>
      </c>
      <c r="O49" t="s">
        <v>54</v>
      </c>
    </row>
    <row r="50" spans="1:15" x14ac:dyDescent="0.35">
      <c r="A50" s="16">
        <v>40</v>
      </c>
      <c r="B50" s="15" t="s">
        <v>56</v>
      </c>
      <c r="C50" s="14">
        <v>50</v>
      </c>
      <c r="D50" s="13" t="s">
        <v>26</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50</v>
      </c>
      <c r="H50">
        <f>LEN(TRIM(D50))</f>
        <v>6</v>
      </c>
      <c r="I50" t="str">
        <f>IF(H50&gt;=3,MID(TRIM(D50),1,3),"NO")</f>
        <v>+/-</v>
      </c>
      <c r="J50" t="str">
        <f>IF(TRIM(I50)="+/-",MID(TRIM(D50),4,H50-3),D50)</f>
        <v>0.6</v>
      </c>
      <c r="K50" s="1">
        <f>IF(TRIM(J50)="*****",0,IF(ISERROR(VALUE(J50)),"NA",VALUE(J50/$I$4)))</f>
        <v>0.36474164133738601</v>
      </c>
      <c r="L50" s="1">
        <f>IF(AND(ISNUMBER(G50),ISNUMBER($I$6)),$I$6-G50,"N/A")</f>
        <v>16.400000000000006</v>
      </c>
      <c r="M50" s="1">
        <f>IF(AND(ISNUMBER(K50),ISNUMBER($I$7)),SQRT(K50^2+($I$7)^2),"N/A")</f>
        <v>0.36977279819442066</v>
      </c>
      <c r="N50" s="1">
        <f>IF(AND(ISNUMBER(L50),ISNUMBER(M50),M50&lt;&gt;0),L50/M50,"NA")</f>
        <v>44.351558795239306</v>
      </c>
      <c r="O50" t="s">
        <v>52</v>
      </c>
    </row>
    <row r="51" spans="1:15" x14ac:dyDescent="0.35">
      <c r="A51" s="16">
        <v>41</v>
      </c>
      <c r="B51" s="15" t="s">
        <v>40</v>
      </c>
      <c r="C51" s="14">
        <v>48.7</v>
      </c>
      <c r="D51" s="13" t="s">
        <v>120</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48.7</v>
      </c>
      <c r="H51">
        <f>LEN(TRIM(D51))</f>
        <v>6</v>
      </c>
      <c r="I51" t="str">
        <f>IF(H51&gt;=3,MID(TRIM(D51),1,3),"NO")</f>
        <v>+/-</v>
      </c>
      <c r="J51" t="str">
        <f>IF(TRIM(I51)="+/-",MID(TRIM(D51),4,H51-3),D51)</f>
        <v>0.9</v>
      </c>
      <c r="K51" s="1">
        <f>IF(TRIM(J51)="*****",0,IF(ISERROR(VALUE(J51)),"NA",VALUE(J51/$I$4)))</f>
        <v>0.54711246200607899</v>
      </c>
      <c r="L51" s="1">
        <f>IF(AND(ISNUMBER(G51),ISNUMBER($I$6)),$I$6-G51,"N/A")</f>
        <v>17.700000000000003</v>
      </c>
      <c r="M51" s="1">
        <f>IF(AND(ISNUMBER(K51),ISNUMBER($I$7)),SQRT(K51^2+($I$7)^2),"N/A")</f>
        <v>0.55047933970440222</v>
      </c>
      <c r="N51" s="1">
        <f>IF(AND(ISNUMBER(L51),ISNUMBER(M51),M51&lt;&gt;0),L51/M51,"NA")</f>
        <v>32.153795289582703</v>
      </c>
      <c r="O51" t="s">
        <v>50</v>
      </c>
    </row>
    <row r="52" spans="1:15" x14ac:dyDescent="0.35">
      <c r="A52" s="16">
        <v>42</v>
      </c>
      <c r="B52" s="15" t="s">
        <v>60</v>
      </c>
      <c r="C52" s="14">
        <v>47.4</v>
      </c>
      <c r="D52" s="13" t="s">
        <v>133</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47.4</v>
      </c>
      <c r="H52">
        <f>LEN(TRIM(D52))</f>
        <v>6</v>
      </c>
      <c r="I52" t="str">
        <f>IF(H52&gt;=3,MID(TRIM(D52),1,3),"NO")</f>
        <v>+/-</v>
      </c>
      <c r="J52" t="str">
        <f>IF(TRIM(I52)="+/-",MID(TRIM(D52),4,H52-3),D52)</f>
        <v>1.2</v>
      </c>
      <c r="K52" s="1">
        <f>IF(TRIM(J52)="*****",0,IF(ISERROR(VALUE(J52)),"NA",VALUE(J52/$I$4)))</f>
        <v>0.72948328267477203</v>
      </c>
      <c r="L52" s="1">
        <f>IF(AND(ISNUMBER(G52),ISNUMBER($I$6)),$I$6-G52,"N/A")</f>
        <v>19.000000000000007</v>
      </c>
      <c r="M52" s="1">
        <f>IF(AND(ISNUMBER(K52),ISNUMBER($I$7)),SQRT(K52^2+($I$7)^2),"N/A")</f>
        <v>0.73201182849801194</v>
      </c>
      <c r="N52" s="1">
        <f>IF(AND(ISNUMBER(L52),ISNUMBER(M52),M52&lt;&gt;0),L52/M52,"NA")</f>
        <v>25.955864728286436</v>
      </c>
      <c r="O52" t="s">
        <v>48</v>
      </c>
    </row>
    <row r="53" spans="1:15" x14ac:dyDescent="0.35">
      <c r="A53" s="16">
        <v>43</v>
      </c>
      <c r="B53" s="15" t="s">
        <v>62</v>
      </c>
      <c r="C53" s="14">
        <v>46.3</v>
      </c>
      <c r="D53" s="13" t="s">
        <v>111</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46.3</v>
      </c>
      <c r="H53">
        <f>LEN(TRIM(D53))</f>
        <v>6</v>
      </c>
      <c r="I53" t="str">
        <f>IF(H53&gt;=3,MID(TRIM(D53),1,3),"NO")</f>
        <v>+/-</v>
      </c>
      <c r="J53" t="str">
        <f>IF(TRIM(I53)="+/-",MID(TRIM(D53),4,H53-3),D53)</f>
        <v>1.0</v>
      </c>
      <c r="K53" s="1">
        <f>IF(TRIM(J53)="*****",0,IF(ISERROR(VALUE(J53)),"NA",VALUE(J53/$I$4)))</f>
        <v>0.60790273556231</v>
      </c>
      <c r="L53" s="1">
        <f>IF(AND(ISNUMBER(G53),ISNUMBER($I$6)),$I$6-G53,"N/A")</f>
        <v>20.100000000000009</v>
      </c>
      <c r="M53" s="1">
        <f>IF(AND(ISNUMBER(K53),ISNUMBER($I$7)),SQRT(K53^2+($I$7)^2),"N/A")</f>
        <v>0.61093468821403585</v>
      </c>
      <c r="N53" s="1">
        <f>IF(AND(ISNUMBER(L53),ISNUMBER(M53),M53&lt;&gt;0),L53/M53,"NA")</f>
        <v>32.900407175698199</v>
      </c>
      <c r="O53" t="s">
        <v>46</v>
      </c>
    </row>
    <row r="54" spans="1:15" x14ac:dyDescent="0.35">
      <c r="A54" s="16">
        <v>44</v>
      </c>
      <c r="B54" s="15" t="s">
        <v>82</v>
      </c>
      <c r="C54" s="14">
        <v>46</v>
      </c>
      <c r="D54" s="13" t="s">
        <v>83</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46</v>
      </c>
      <c r="H54">
        <f>LEN(TRIM(D54))</f>
        <v>6</v>
      </c>
      <c r="I54" t="str">
        <f>IF(H54&gt;=3,MID(TRIM(D54),1,3),"NO")</f>
        <v>+/-</v>
      </c>
      <c r="J54" t="str">
        <f>IF(TRIM(I54)="+/-",MID(TRIM(D54),4,H54-3),D54)</f>
        <v>0.7</v>
      </c>
      <c r="K54" s="1">
        <f>IF(TRIM(J54)="*****",0,IF(ISERROR(VALUE(J54)),"NA",VALUE(J54/$I$4)))</f>
        <v>0.42553191489361697</v>
      </c>
      <c r="L54" s="1">
        <f>IF(AND(ISNUMBER(G54),ISNUMBER($I$6)),$I$6-G54,"N/A")</f>
        <v>20.400000000000006</v>
      </c>
      <c r="M54" s="1">
        <f>IF(AND(ISNUMBER(K54),ISNUMBER($I$7)),SQRT(K54^2+($I$7)^2),"N/A")</f>
        <v>0.42985214661796195</v>
      </c>
      <c r="N54" s="1">
        <f>IF(AND(ISNUMBER(L54),ISNUMBER(M54),M54&lt;&gt;0),L54/M54,"NA")</f>
        <v>47.458178726116344</v>
      </c>
      <c r="O54" t="s">
        <v>39</v>
      </c>
    </row>
    <row r="55" spans="1:15" x14ac:dyDescent="0.35">
      <c r="A55" s="16">
        <v>45</v>
      </c>
      <c r="B55" s="15" t="s">
        <v>75</v>
      </c>
      <c r="C55" s="14">
        <v>45.5</v>
      </c>
      <c r="D55" s="13" t="s">
        <v>43</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45.5</v>
      </c>
      <c r="H55">
        <f>LEN(TRIM(D55))</f>
        <v>6</v>
      </c>
      <c r="I55" t="str">
        <f>IF(H55&gt;=3,MID(TRIM(D55),1,3),"NO")</f>
        <v>+/-</v>
      </c>
      <c r="J55" t="str">
        <f>IF(TRIM(I55)="+/-",MID(TRIM(D55),4,H55-3),D55)</f>
        <v>0.5</v>
      </c>
      <c r="K55" s="1">
        <f>IF(TRIM(J55)="*****",0,IF(ISERROR(VALUE(J55)),"NA",VALUE(J55/$I$4)))</f>
        <v>0.303951367781155</v>
      </c>
      <c r="L55" s="1">
        <f>IF(AND(ISNUMBER(G55),ISNUMBER($I$6)),$I$6-G55,"N/A")</f>
        <v>20.900000000000006</v>
      </c>
      <c r="M55" s="1">
        <f>IF(AND(ISNUMBER(K55),ISNUMBER($I$7)),SQRT(K55^2+($I$7)^2),"N/A")</f>
        <v>0.30997079109986531</v>
      </c>
      <c r="N55" s="1">
        <f>IF(AND(ISNUMBER(L55),ISNUMBER(M55),M55&lt;&gt;0),L55/M55,"NA")</f>
        <v>67.425707841183382</v>
      </c>
      <c r="O55" t="s">
        <v>42</v>
      </c>
    </row>
    <row r="56" spans="1:15" x14ac:dyDescent="0.35">
      <c r="A56" s="16">
        <v>46</v>
      </c>
      <c r="B56" s="15" t="s">
        <v>58</v>
      </c>
      <c r="C56" s="14">
        <v>45.1</v>
      </c>
      <c r="D56" s="13" t="s">
        <v>34</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45.1</v>
      </c>
      <c r="H56">
        <f>LEN(TRIM(D56))</f>
        <v>6</v>
      </c>
      <c r="I56" t="str">
        <f>IF(H56&gt;=3,MID(TRIM(D56),1,3),"NO")</f>
        <v>+/-</v>
      </c>
      <c r="J56" t="str">
        <f>IF(TRIM(I56)="+/-",MID(TRIM(D56),4,H56-3),D56)</f>
        <v>0.4</v>
      </c>
      <c r="K56" s="1">
        <f>IF(TRIM(J56)="*****",0,IF(ISERROR(VALUE(J56)),"NA",VALUE(J56/$I$4)))</f>
        <v>0.24316109422492402</v>
      </c>
      <c r="L56" s="1">
        <f>IF(AND(ISNUMBER(G56),ISNUMBER($I$6)),$I$6-G56,"N/A")</f>
        <v>21.300000000000004</v>
      </c>
      <c r="M56" s="1">
        <f>IF(AND(ISNUMBER(K56),ISNUMBER($I$7)),SQRT(K56^2+($I$7)^2),"N/A")</f>
        <v>0.25064471888253259</v>
      </c>
      <c r="N56" s="1">
        <f>IF(AND(ISNUMBER(L56),ISNUMBER(M56),M56&lt;&gt;0),L56/M56,"NA")</f>
        <v>84.980844978355535</v>
      </c>
      <c r="O56" t="s">
        <v>40</v>
      </c>
    </row>
    <row r="57" spans="1:15" x14ac:dyDescent="0.35">
      <c r="A57" s="16">
        <v>47</v>
      </c>
      <c r="B57" s="15" t="s">
        <v>51</v>
      </c>
      <c r="C57" s="14">
        <v>45</v>
      </c>
      <c r="D57" s="13" t="s">
        <v>57</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45</v>
      </c>
      <c r="H57">
        <f>LEN(TRIM(D57))</f>
        <v>6</v>
      </c>
      <c r="I57" t="str">
        <f>IF(H57&gt;=3,MID(TRIM(D57),1,3),"NO")</f>
        <v>+/-</v>
      </c>
      <c r="J57" t="str">
        <f>IF(TRIM(I57)="+/-",MID(TRIM(D57),4,H57-3),D57)</f>
        <v>0.3</v>
      </c>
      <c r="K57" s="1">
        <f>IF(TRIM(J57)="*****",0,IF(ISERROR(VALUE(J57)),"NA",VALUE(J57/$I$4)))</f>
        <v>0.18237082066869301</v>
      </c>
      <c r="L57" s="1">
        <f>IF(AND(ISNUMBER(G57),ISNUMBER($I$6)),$I$6-G57,"N/A")</f>
        <v>21.400000000000006</v>
      </c>
      <c r="M57" s="1">
        <f>IF(AND(ISNUMBER(K57),ISNUMBER($I$7)),SQRT(K57^2+($I$7)^2),"N/A")</f>
        <v>0.19223572402239389</v>
      </c>
      <c r="N57" s="1">
        <f>IF(AND(ISNUMBER(L57),ISNUMBER(M57),M57&lt;&gt;0),L57/M57,"NA")</f>
        <v>111.32166047090749</v>
      </c>
      <c r="O57" t="s">
        <v>38</v>
      </c>
    </row>
    <row r="58" spans="1:15" x14ac:dyDescent="0.35">
      <c r="A58" s="16">
        <v>48</v>
      </c>
      <c r="B58" s="15" t="s">
        <v>27</v>
      </c>
      <c r="C58" s="14">
        <v>43.4</v>
      </c>
      <c r="D58" s="13" t="s">
        <v>134</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43.4</v>
      </c>
      <c r="H58">
        <f>LEN(TRIM(D58))</f>
        <v>6</v>
      </c>
      <c r="I58" t="str">
        <f>IF(H58&gt;=3,MID(TRIM(D58),1,3),"NO")</f>
        <v>+/-</v>
      </c>
      <c r="J58" t="str">
        <f>IF(TRIM(I58)="+/-",MID(TRIM(D58),4,H58-3),D58)</f>
        <v>1.4</v>
      </c>
      <c r="K58" s="1">
        <f>IF(TRIM(J58)="*****",0,IF(ISERROR(VALUE(J58)),"NA",VALUE(J58/$I$4)))</f>
        <v>0.85106382978723394</v>
      </c>
      <c r="L58" s="1">
        <f>IF(AND(ISNUMBER(G58),ISNUMBER($I$6)),$I$6-G58,"N/A")</f>
        <v>23.000000000000007</v>
      </c>
      <c r="M58" s="1">
        <f>IF(AND(ISNUMBER(K58),ISNUMBER($I$7)),SQRT(K58^2+($I$7)^2),"N/A")</f>
        <v>0.85323214879137987</v>
      </c>
      <c r="N58" s="1">
        <f>IF(AND(ISNUMBER(L58),ISNUMBER(M58),M58&lt;&gt;0),L58/M58,"NA")</f>
        <v>26.956321362925625</v>
      </c>
      <c r="O58" t="s">
        <v>36</v>
      </c>
    </row>
    <row r="59" spans="1:15" x14ac:dyDescent="0.35">
      <c r="A59" s="16">
        <v>49</v>
      </c>
      <c r="B59" s="15" t="s">
        <v>67</v>
      </c>
      <c r="C59" s="14">
        <v>43.3</v>
      </c>
      <c r="D59" s="13" t="s">
        <v>121</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43.3</v>
      </c>
      <c r="H59">
        <f>LEN(TRIM(D59))</f>
        <v>6</v>
      </c>
      <c r="I59" t="str">
        <f>IF(H59&gt;=3,MID(TRIM(D59),1,3),"NO")</f>
        <v>+/-</v>
      </c>
      <c r="J59" t="str">
        <f>IF(TRIM(I59)="+/-",MID(TRIM(D59),4,H59-3),D59)</f>
        <v>0.8</v>
      </c>
      <c r="K59" s="1">
        <f>IF(TRIM(J59)="*****",0,IF(ISERROR(VALUE(J59)),"NA",VALUE(J59/$I$4)))</f>
        <v>0.48632218844984804</v>
      </c>
      <c r="L59" s="1">
        <f>IF(AND(ISNUMBER(G59),ISNUMBER($I$6)),$I$6-G59,"N/A")</f>
        <v>23.100000000000009</v>
      </c>
      <c r="M59" s="1">
        <f>IF(AND(ISNUMBER(K59),ISNUMBER($I$7)),SQRT(K59^2+($I$7)^2),"N/A")</f>
        <v>0.49010685399991183</v>
      </c>
      <c r="N59" s="1">
        <f>IF(AND(ISNUMBER(L59),ISNUMBER(M59),M59&lt;&gt;0),L59/M59,"NA")</f>
        <v>47.132578970226284</v>
      </c>
      <c r="O59" t="s">
        <v>33</v>
      </c>
    </row>
    <row r="60" spans="1:15" x14ac:dyDescent="0.35">
      <c r="A60" s="16">
        <v>50</v>
      </c>
      <c r="B60" s="15" t="s">
        <v>35</v>
      </c>
      <c r="C60" s="14">
        <v>38.799999999999997</v>
      </c>
      <c r="D60" s="13" t="s">
        <v>134</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38.799999999999997</v>
      </c>
      <c r="H60">
        <f>LEN(TRIM(D60))</f>
        <v>6</v>
      </c>
      <c r="I60" t="str">
        <f>IF(H60&gt;=3,MID(TRIM(D60),1,3),"NO")</f>
        <v>+/-</v>
      </c>
      <c r="J60" t="str">
        <f>IF(TRIM(I60)="+/-",MID(TRIM(D60),4,H60-3),D60)</f>
        <v>1.4</v>
      </c>
      <c r="K60" s="1">
        <f>IF(TRIM(J60)="*****",0,IF(ISERROR(VALUE(J60)),"NA",VALUE(J60/$I$4)))</f>
        <v>0.85106382978723394</v>
      </c>
      <c r="L60" s="1">
        <f>IF(AND(ISNUMBER(G60),ISNUMBER($I$6)),$I$6-G60,"N/A")</f>
        <v>27.600000000000009</v>
      </c>
      <c r="M60" s="1">
        <f>IF(AND(ISNUMBER(K60),ISNUMBER($I$7)),SQRT(K60^2+($I$7)^2),"N/A")</f>
        <v>0.85323214879137987</v>
      </c>
      <c r="N60" s="1">
        <f>IF(AND(ISNUMBER(L60),ISNUMBER(M60),M60&lt;&gt;0),L60/M60,"NA")</f>
        <v>32.347585635510747</v>
      </c>
      <c r="O60" t="s">
        <v>30</v>
      </c>
    </row>
    <row r="61" spans="1:15" x14ac:dyDescent="0.35">
      <c r="A61" s="16">
        <v>51</v>
      </c>
      <c r="B61" s="15" t="s">
        <v>44</v>
      </c>
      <c r="C61" s="14">
        <v>33.700000000000003</v>
      </c>
      <c r="D61" s="13" t="s">
        <v>26</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33.700000000000003</v>
      </c>
      <c r="H61">
        <f>LEN(TRIM(D61))</f>
        <v>6</v>
      </c>
      <c r="I61" t="str">
        <f>IF(H61&gt;=3,MID(TRIM(D61),1,3),"NO")</f>
        <v>+/-</v>
      </c>
      <c r="J61" t="str">
        <f>IF(TRIM(I61)="+/-",MID(TRIM(D61),4,H61-3),D61)</f>
        <v>0.6</v>
      </c>
      <c r="K61" s="1">
        <f>IF(TRIM(J61)="*****",0,IF(ISERROR(VALUE(J61)),"NA",VALUE(J61/$I$4)))</f>
        <v>0.36474164133738601</v>
      </c>
      <c r="L61" s="1">
        <f>IF(AND(ISNUMBER(G61),ISNUMBER($I$6)),$I$6-G61,"N/A")</f>
        <v>32.700000000000003</v>
      </c>
      <c r="M61" s="1">
        <f>IF(AND(ISNUMBER(K61),ISNUMBER($I$7)),SQRT(K61^2+($I$7)^2),"N/A")</f>
        <v>0.36977279819442066</v>
      </c>
      <c r="N61" s="1">
        <f>IF(AND(ISNUMBER(L61),ISNUMBER(M61),M61&lt;&gt;0),L61/M61,"NA")</f>
        <v>88.432681256361278</v>
      </c>
      <c r="O61" t="s">
        <v>27</v>
      </c>
    </row>
    <row r="62" spans="1:15" ht="15" thickBot="1" x14ac:dyDescent="0.4">
      <c r="A62" s="11"/>
      <c r="B62" s="10" t="s">
        <v>25</v>
      </c>
      <c r="C62" s="9">
        <v>94.2</v>
      </c>
      <c r="D62" s="8" t="s">
        <v>57</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94.2</v>
      </c>
      <c r="H62">
        <f>LEN(TRIM(D62))</f>
        <v>6</v>
      </c>
      <c r="I62" t="str">
        <f>IF(H62&gt;=3,MID(TRIM(D62),1,3),"NO")</f>
        <v>+/-</v>
      </c>
      <c r="J62" t="str">
        <f>IF(TRIM(I62)="+/-",MID(TRIM(D62),4,H62-3),D62)</f>
        <v>0.3</v>
      </c>
      <c r="K62" s="1">
        <f>IF(TRIM(J62)="*****",0,IF(ISERROR(VALUE(J62)),"NA",VALUE(J62/$I$4)))</f>
        <v>0.18237082066869301</v>
      </c>
      <c r="L62" s="1">
        <f>IF(AND(ISNUMBER(G62),ISNUMBER($I$6)),$I$6-G62,"N/A")</f>
        <v>-27.799999999999997</v>
      </c>
      <c r="M62" s="1">
        <f>IF(AND(ISNUMBER(K62),ISNUMBER($I$7)),SQRT(K62^2+($I$7)^2),"N/A")</f>
        <v>0.19223572402239389</v>
      </c>
      <c r="N62" s="1">
        <f>IF(AND(ISNUMBER(L62),ISNUMBER(M62),M62&lt;&gt;0),L62/M62,"NA")</f>
        <v>-144.61411967716015</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374" priority="1" operator="equal">
      <formula>"OTHER ERROR"</formula>
    </cfRule>
    <cfRule type="cellIs" dxfId="373" priority="2" operator="equal">
      <formula>"Statistical Test not applicable"</formula>
    </cfRule>
    <cfRule type="cellIs" dxfId="372" priority="3" operator="equal">
      <formula>"Geography Selected"</formula>
    </cfRule>
  </conditionalFormatting>
  <conditionalFormatting sqref="E10:J62">
    <cfRule type="cellIs" dxfId="371" priority="4" operator="equal">
      <formula>"Not Significantly Different"</formula>
    </cfRule>
  </conditionalFormatting>
  <conditionalFormatting sqref="F10:J62">
    <cfRule type="cellIs" dxfId="37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06244F10-7F34-4BEF-8D52-F7A6A045EA0B}">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1957BEA6-D115-4229-82A8-37EDC55A19D1}"/>
    <hyperlink ref="A68" r:id="rId2" xr:uid="{2EEB59B3-ED5E-472C-859C-AA96D5354D32}"/>
    <hyperlink ref="A66" r:id="rId3" xr:uid="{57331B3C-8C1F-4546-98A9-DF2E06BE7F23}"/>
    <hyperlink ref="A67" r:id="rId4" xr:uid="{8786F2C6-3E97-4CEC-BCE8-37C31851A9FA}"/>
  </hyperlinks>
  <pageMargins left="0.7" right="0.7" top="0.75" bottom="0.75" header="0.3" footer="0.3"/>
  <pageSetup orientation="portrait" r:id="rId5"/>
  <drawing r:id="rId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7F4B5-AD8E-4560-98B5-B7551D9D58E9}">
  <sheetPr codeName="Sheet18"/>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184</v>
      </c>
    </row>
    <row r="2" spans="1:16" x14ac:dyDescent="0.35">
      <c r="A2" s="30" t="s">
        <v>108</v>
      </c>
      <c r="B2" t="s">
        <v>183</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11.4</v>
      </c>
      <c r="C6" t="s">
        <v>102</v>
      </c>
      <c r="H6" s="18" t="s">
        <v>101</v>
      </c>
      <c r="I6">
        <f>VLOOKUP($B$4,$B$9:$K$62,6,FALSE)</f>
        <v>11.4</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11.4</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11.4</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35</v>
      </c>
      <c r="C11" s="14">
        <v>19.100000000000001</v>
      </c>
      <c r="D11" s="17" t="s">
        <v>153</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19.100000000000001</v>
      </c>
      <c r="H11">
        <f>LEN(TRIM(D11))</f>
        <v>6</v>
      </c>
      <c r="I11" t="str">
        <f>IF(H11&gt;=3,MID(TRIM(D11),1,3),"NO")</f>
        <v>+/-</v>
      </c>
      <c r="J11" t="str">
        <f>IF(TRIM(I11)="+/-",MID(TRIM(D11),4,H11-3),D11)</f>
        <v>1.7</v>
      </c>
      <c r="K11" s="1">
        <f>IF(TRIM(J11)="*****",0,IF(ISERROR(VALUE(J11)),"NA",VALUE(J11/$I$4)))</f>
        <v>1.0334346504559271</v>
      </c>
      <c r="L11" s="1">
        <f>IF(AND(ISNUMBER(G11),ISNUMBER($I$6)),$I$6-G11,"N/A")</f>
        <v>-7.7000000000000011</v>
      </c>
      <c r="M11" s="1">
        <f>IF(AND(ISNUMBER(K11),ISNUMBER($I$7)),SQRT(K11^2+($I$7)^2),"N/A")</f>
        <v>1.0352210556794166</v>
      </c>
      <c r="N11" s="1">
        <f>IF(AND(ISNUMBER(L11),ISNUMBER(M11),M11&lt;&gt;0),L11/M11,"NA")</f>
        <v>-7.4380249104829925</v>
      </c>
      <c r="O11" t="s">
        <v>68</v>
      </c>
    </row>
    <row r="12" spans="1:16" x14ac:dyDescent="0.35">
      <c r="A12" s="16">
        <v>2</v>
      </c>
      <c r="B12" s="15" t="s">
        <v>75</v>
      </c>
      <c r="C12" s="14">
        <v>15.1</v>
      </c>
      <c r="D12" s="13" t="s">
        <v>43</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15.1</v>
      </c>
      <c r="H12">
        <f>LEN(TRIM(D12))</f>
        <v>6</v>
      </c>
      <c r="I12" t="str">
        <f>IF(H12&gt;=3,MID(TRIM(D12),1,3),"NO")</f>
        <v>+/-</v>
      </c>
      <c r="J12" t="str">
        <f>IF(TRIM(I12)="+/-",MID(TRIM(D12),4,H12-3),D12)</f>
        <v>0.5</v>
      </c>
      <c r="K12" s="1">
        <f>IF(TRIM(J12)="*****",0,IF(ISERROR(VALUE(J12)),"NA",VALUE(J12/$I$4)))</f>
        <v>0.303951367781155</v>
      </c>
      <c r="L12" s="1">
        <f>IF(AND(ISNUMBER(G12),ISNUMBER($I$6)),$I$6-G12,"N/A")</f>
        <v>-3.6999999999999993</v>
      </c>
      <c r="M12" s="1">
        <f>IF(AND(ISNUMBER(K12),ISNUMBER($I$7)),SQRT(K12^2+($I$7)^2),"N/A")</f>
        <v>0.30997079109986531</v>
      </c>
      <c r="N12" s="1">
        <f>IF(AND(ISNUMBER(L12),ISNUMBER(M12),M12&lt;&gt;0),L12/M12,"NA")</f>
        <v>-11.936608565185571</v>
      </c>
      <c r="O12" t="s">
        <v>62</v>
      </c>
    </row>
    <row r="13" spans="1:16" x14ac:dyDescent="0.35">
      <c r="A13" s="16">
        <v>2</v>
      </c>
      <c r="B13" s="15" t="s">
        <v>63</v>
      </c>
      <c r="C13" s="14">
        <v>15.1</v>
      </c>
      <c r="D13" s="13" t="s">
        <v>120</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15.1</v>
      </c>
      <c r="H13">
        <f>LEN(TRIM(D13))</f>
        <v>6</v>
      </c>
      <c r="I13" t="str">
        <f>IF(H13&gt;=3,MID(TRIM(D13),1,3),"NO")</f>
        <v>+/-</v>
      </c>
      <c r="J13" t="str">
        <f>IF(TRIM(I13)="+/-",MID(TRIM(D13),4,H13-3),D13)</f>
        <v>0.9</v>
      </c>
      <c r="K13" s="1">
        <f>IF(TRIM(J13)="*****",0,IF(ISERROR(VALUE(J13)),"NA",VALUE(J13/$I$4)))</f>
        <v>0.54711246200607899</v>
      </c>
      <c r="L13" s="1">
        <f>IF(AND(ISNUMBER(G13),ISNUMBER($I$6)),$I$6-G13,"N/A")</f>
        <v>-3.6999999999999993</v>
      </c>
      <c r="M13" s="1">
        <f>IF(AND(ISNUMBER(K13),ISNUMBER($I$7)),SQRT(K13^2+($I$7)^2),"N/A")</f>
        <v>0.55047933970440222</v>
      </c>
      <c r="N13" s="1">
        <f>IF(AND(ISNUMBER(L13),ISNUMBER(M13),M13&lt;&gt;0),L13/M13,"NA")</f>
        <v>-6.7214148345455333</v>
      </c>
      <c r="O13" t="s">
        <v>58</v>
      </c>
    </row>
    <row r="14" spans="1:16" x14ac:dyDescent="0.35">
      <c r="A14" s="16">
        <v>4</v>
      </c>
      <c r="B14" s="15" t="s">
        <v>59</v>
      </c>
      <c r="C14" s="14">
        <v>13.8</v>
      </c>
      <c r="D14" s="13" t="s">
        <v>34</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13.8</v>
      </c>
      <c r="H14">
        <f>LEN(TRIM(D14))</f>
        <v>6</v>
      </c>
      <c r="I14" t="str">
        <f>IF(H14&gt;=3,MID(TRIM(D14),1,3),"NO")</f>
        <v>+/-</v>
      </c>
      <c r="J14" t="str">
        <f>IF(TRIM(I14)="+/-",MID(TRIM(D14),4,H14-3),D14)</f>
        <v>0.4</v>
      </c>
      <c r="K14" s="1">
        <f>IF(TRIM(J14)="*****",0,IF(ISERROR(VALUE(J14)),"NA",VALUE(J14/$I$4)))</f>
        <v>0.24316109422492402</v>
      </c>
      <c r="L14" s="1">
        <f>IF(AND(ISNUMBER(G14),ISNUMBER($I$6)),$I$6-G14,"N/A")</f>
        <v>-2.4000000000000004</v>
      </c>
      <c r="M14" s="1">
        <f>IF(AND(ISNUMBER(K14),ISNUMBER($I$7)),SQRT(K14^2+($I$7)^2),"N/A")</f>
        <v>0.25064471888253259</v>
      </c>
      <c r="N14" s="1">
        <f>IF(AND(ISNUMBER(L14),ISNUMBER(M14),M14&lt;&gt;0),L14/M14,"NA")</f>
        <v>-9.5753064764344256</v>
      </c>
      <c r="O14" t="s">
        <v>73</v>
      </c>
    </row>
    <row r="15" spans="1:16" x14ac:dyDescent="0.35">
      <c r="A15" s="16">
        <v>5</v>
      </c>
      <c r="B15" s="15" t="s">
        <v>82</v>
      </c>
      <c r="C15" s="14">
        <v>13.7</v>
      </c>
      <c r="D15" s="13" t="s">
        <v>26</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13.7</v>
      </c>
      <c r="H15">
        <f>LEN(TRIM(D15))</f>
        <v>6</v>
      </c>
      <c r="I15" t="str">
        <f>IF(H15&gt;=3,MID(TRIM(D15),1,3),"NO")</f>
        <v>+/-</v>
      </c>
      <c r="J15" t="str">
        <f>IF(TRIM(I15)="+/-",MID(TRIM(D15),4,H15-3),D15)</f>
        <v>0.6</v>
      </c>
      <c r="K15" s="1">
        <f>IF(TRIM(J15)="*****",0,IF(ISERROR(VALUE(J15)),"NA",VALUE(J15/$I$4)))</f>
        <v>0.36474164133738601</v>
      </c>
      <c r="L15" s="1">
        <f>IF(AND(ISNUMBER(G15),ISNUMBER($I$6)),$I$6-G15,"N/A")</f>
        <v>-2.2999999999999989</v>
      </c>
      <c r="M15" s="1">
        <f>IF(AND(ISNUMBER(K15),ISNUMBER($I$7)),SQRT(K15^2+($I$7)^2),"N/A")</f>
        <v>0.36977279819442066</v>
      </c>
      <c r="N15" s="1">
        <f>IF(AND(ISNUMBER(L15),ISNUMBER(M15),M15&lt;&gt;0),L15/M15,"NA")</f>
        <v>-6.2200356846981899</v>
      </c>
      <c r="O15" t="s">
        <v>32</v>
      </c>
    </row>
    <row r="16" spans="1:16" x14ac:dyDescent="0.35">
      <c r="A16" s="16">
        <v>5</v>
      </c>
      <c r="B16" s="15" t="s">
        <v>44</v>
      </c>
      <c r="C16" s="14">
        <v>13.7</v>
      </c>
      <c r="D16" s="13" t="s">
        <v>26</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13.7</v>
      </c>
      <c r="H16">
        <f>LEN(TRIM(D16))</f>
        <v>6</v>
      </c>
      <c r="I16" t="str">
        <f>IF(H16&gt;=3,MID(TRIM(D16),1,3),"NO")</f>
        <v>+/-</v>
      </c>
      <c r="J16" t="str">
        <f>IF(TRIM(I16)="+/-",MID(TRIM(D16),4,H16-3),D16)</f>
        <v>0.6</v>
      </c>
      <c r="K16" s="1">
        <f>IF(TRIM(J16)="*****",0,IF(ISERROR(VALUE(J16)),"NA",VALUE(J16/$I$4)))</f>
        <v>0.36474164133738601</v>
      </c>
      <c r="L16" s="1">
        <f>IF(AND(ISNUMBER(G16),ISNUMBER($I$6)),$I$6-G16,"N/A")</f>
        <v>-2.2999999999999989</v>
      </c>
      <c r="M16" s="1">
        <f>IF(AND(ISNUMBER(K16),ISNUMBER($I$7)),SQRT(K16^2+($I$7)^2),"N/A")</f>
        <v>0.36977279819442066</v>
      </c>
      <c r="N16" s="1">
        <f>IF(AND(ISNUMBER(L16),ISNUMBER(M16),M16&lt;&gt;0),L16/M16,"NA")</f>
        <v>-6.2200356846981899</v>
      </c>
      <c r="O16" t="s">
        <v>75</v>
      </c>
    </row>
    <row r="17" spans="1:15" x14ac:dyDescent="0.35">
      <c r="A17" s="16">
        <v>7</v>
      </c>
      <c r="B17" s="15" t="s">
        <v>62</v>
      </c>
      <c r="C17" s="14">
        <v>13.6</v>
      </c>
      <c r="D17" s="13" t="s">
        <v>141</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13.6</v>
      </c>
      <c r="H17">
        <f>LEN(TRIM(D17))</f>
        <v>6</v>
      </c>
      <c r="I17" t="str">
        <f>IF(H17&gt;=3,MID(TRIM(D17),1,3),"NO")</f>
        <v>+/-</v>
      </c>
      <c r="J17" t="str">
        <f>IF(TRIM(I17)="+/-",MID(TRIM(D17),4,H17-3),D17)</f>
        <v>1.1</v>
      </c>
      <c r="K17" s="1">
        <f>IF(TRIM(J17)="*****",0,IF(ISERROR(VALUE(J17)),"NA",VALUE(J17/$I$4)))</f>
        <v>0.66869300911854113</v>
      </c>
      <c r="L17" s="1">
        <f>IF(AND(ISNUMBER(G17),ISNUMBER($I$6)),$I$6-G17,"N/A")</f>
        <v>-2.1999999999999993</v>
      </c>
      <c r="M17" s="1">
        <f>IF(AND(ISNUMBER(K17),ISNUMBER($I$7)),SQRT(K17^2+($I$7)^2),"N/A")</f>
        <v>0.67145051776214359</v>
      </c>
      <c r="N17" s="1">
        <f>IF(AND(ISNUMBER(L17),ISNUMBER(M17),M17&lt;&gt;0),L17/M17,"NA")</f>
        <v>-3.2764886492787442</v>
      </c>
      <c r="O17" t="s">
        <v>66</v>
      </c>
    </row>
    <row r="18" spans="1:15" x14ac:dyDescent="0.35">
      <c r="A18" s="16">
        <v>8</v>
      </c>
      <c r="B18" s="15" t="s">
        <v>36</v>
      </c>
      <c r="C18" s="14">
        <v>13.3</v>
      </c>
      <c r="D18" s="13" t="s">
        <v>34</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13.3</v>
      </c>
      <c r="H18">
        <f>LEN(TRIM(D18))</f>
        <v>6</v>
      </c>
      <c r="I18" t="str">
        <f>IF(H18&gt;=3,MID(TRIM(D18),1,3),"NO")</f>
        <v>+/-</v>
      </c>
      <c r="J18" t="str">
        <f>IF(TRIM(I18)="+/-",MID(TRIM(D18),4,H18-3),D18)</f>
        <v>0.4</v>
      </c>
      <c r="K18" s="1">
        <f>IF(TRIM(J18)="*****",0,IF(ISERROR(VALUE(J18)),"NA",VALUE(J18/$I$4)))</f>
        <v>0.24316109422492402</v>
      </c>
      <c r="L18" s="1">
        <f>IF(AND(ISNUMBER(G18),ISNUMBER($I$6)),$I$6-G18,"N/A")</f>
        <v>-1.9000000000000004</v>
      </c>
      <c r="M18" s="1">
        <f>IF(AND(ISNUMBER(K18),ISNUMBER($I$7)),SQRT(K18^2+($I$7)^2),"N/A")</f>
        <v>0.25064471888253259</v>
      </c>
      <c r="N18" s="1">
        <f>IF(AND(ISNUMBER(L18),ISNUMBER(M18),M18&lt;&gt;0),L18/M18,"NA")</f>
        <v>-7.5804509605105874</v>
      </c>
      <c r="O18" t="s">
        <v>60</v>
      </c>
    </row>
    <row r="19" spans="1:15" x14ac:dyDescent="0.35">
      <c r="A19" s="16">
        <v>8</v>
      </c>
      <c r="B19" s="15" t="s">
        <v>27</v>
      </c>
      <c r="C19" s="14">
        <v>13.3</v>
      </c>
      <c r="D19" s="13" t="s">
        <v>141</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13.3</v>
      </c>
      <c r="H19">
        <f>LEN(TRIM(D19))</f>
        <v>6</v>
      </c>
      <c r="I19" t="str">
        <f>IF(H19&gt;=3,MID(TRIM(D19),1,3),"NO")</f>
        <v>+/-</v>
      </c>
      <c r="J19" t="str">
        <f>IF(TRIM(I19)="+/-",MID(TRIM(D19),4,H19-3),D19)</f>
        <v>1.1</v>
      </c>
      <c r="K19" s="1">
        <f>IF(TRIM(J19)="*****",0,IF(ISERROR(VALUE(J19)),"NA",VALUE(J19/$I$4)))</f>
        <v>0.66869300911854113</v>
      </c>
      <c r="L19" s="1">
        <f>IF(AND(ISNUMBER(G19),ISNUMBER($I$6)),$I$6-G19,"N/A")</f>
        <v>-1.9000000000000004</v>
      </c>
      <c r="M19" s="1">
        <f>IF(AND(ISNUMBER(K19),ISNUMBER($I$7)),SQRT(K19^2+($I$7)^2),"N/A")</f>
        <v>0.67145051776214359</v>
      </c>
      <c r="N19" s="1">
        <f>IF(AND(ISNUMBER(L19),ISNUMBER(M19),M19&lt;&gt;0),L19/M19,"NA")</f>
        <v>-2.829694742558917</v>
      </c>
      <c r="O19" t="s">
        <v>35</v>
      </c>
    </row>
    <row r="20" spans="1:15" x14ac:dyDescent="0.35">
      <c r="A20" s="16">
        <v>10</v>
      </c>
      <c r="B20" s="15" t="s">
        <v>39</v>
      </c>
      <c r="C20" s="14">
        <v>13.2</v>
      </c>
      <c r="D20" s="17" t="s">
        <v>28</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13.2</v>
      </c>
      <c r="H20">
        <f>LEN(TRIM(D20))</f>
        <v>6</v>
      </c>
      <c r="I20" t="str">
        <f>IF(H20&gt;=3,MID(TRIM(D20),1,3),"NO")</f>
        <v>+/-</v>
      </c>
      <c r="J20" t="str">
        <f>IF(TRIM(I20)="+/-",MID(TRIM(D20),4,H20-3),D20)</f>
        <v>0.2</v>
      </c>
      <c r="K20" s="1">
        <f>IF(TRIM(J20)="*****",0,IF(ISERROR(VALUE(J20)),"NA",VALUE(J20/$I$4)))</f>
        <v>0.12158054711246201</v>
      </c>
      <c r="L20" s="1">
        <f>IF(AND(ISNUMBER(G20),ISNUMBER($I$6)),$I$6-G20,"N/A")</f>
        <v>-1.7999999999999989</v>
      </c>
      <c r="M20" s="1">
        <f>IF(AND(ISNUMBER(K20),ISNUMBER($I$7)),SQRT(K20^2+($I$7)^2),"N/A")</f>
        <v>0.1359311840425404</v>
      </c>
      <c r="N20" s="1">
        <f>IF(AND(ISNUMBER(L20),ISNUMBER(M20),M20&lt;&gt;0),L20/M20,"NA")</f>
        <v>-13.241994562753748</v>
      </c>
      <c r="O20" t="s">
        <v>51</v>
      </c>
    </row>
    <row r="21" spans="1:15" x14ac:dyDescent="0.35">
      <c r="A21" s="16">
        <v>10</v>
      </c>
      <c r="B21" s="15" t="s">
        <v>42</v>
      </c>
      <c r="C21" s="14">
        <v>13.2</v>
      </c>
      <c r="D21" s="13" t="s">
        <v>43</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13.2</v>
      </c>
      <c r="H21">
        <f>LEN(TRIM(D21))</f>
        <v>6</v>
      </c>
      <c r="I21" t="str">
        <f>IF(H21&gt;=3,MID(TRIM(D21),1,3),"NO")</f>
        <v>+/-</v>
      </c>
      <c r="J21" t="str">
        <f>IF(TRIM(I21)="+/-",MID(TRIM(D21),4,H21-3),D21)</f>
        <v>0.5</v>
      </c>
      <c r="K21" s="1">
        <f>IF(TRIM(J21)="*****",0,IF(ISERROR(VALUE(J21)),"NA",VALUE(J21/$I$4)))</f>
        <v>0.303951367781155</v>
      </c>
      <c r="L21" s="1">
        <f>IF(AND(ISNUMBER(G21),ISNUMBER($I$6)),$I$6-G21,"N/A")</f>
        <v>-1.7999999999999989</v>
      </c>
      <c r="M21" s="1">
        <f>IF(AND(ISNUMBER(K21),ISNUMBER($I$7)),SQRT(K21^2+($I$7)^2),"N/A")</f>
        <v>0.30997079109986531</v>
      </c>
      <c r="N21" s="1">
        <f>IF(AND(ISNUMBER(L21),ISNUMBER(M21),M21&lt;&gt;0),L21/M21,"NA")</f>
        <v>-5.8069987614416263</v>
      </c>
      <c r="O21" t="s">
        <v>45</v>
      </c>
    </row>
    <row r="22" spans="1:15" x14ac:dyDescent="0.35">
      <c r="A22" s="16">
        <v>12</v>
      </c>
      <c r="B22" s="15" t="s">
        <v>58</v>
      </c>
      <c r="C22" s="14">
        <v>13.1</v>
      </c>
      <c r="D22" s="13" t="s">
        <v>57</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13.1</v>
      </c>
      <c r="H22">
        <f>LEN(TRIM(D22))</f>
        <v>6</v>
      </c>
      <c r="I22" t="str">
        <f>IF(H22&gt;=3,MID(TRIM(D22),1,3),"NO")</f>
        <v>+/-</v>
      </c>
      <c r="J22" t="str">
        <f>IF(TRIM(I22)="+/-",MID(TRIM(D22),4,H22-3),D22)</f>
        <v>0.3</v>
      </c>
      <c r="K22" s="1">
        <f>IF(TRIM(J22)="*****",0,IF(ISERROR(VALUE(J22)),"NA",VALUE(J22/$I$4)))</f>
        <v>0.18237082066869301</v>
      </c>
      <c r="L22" s="1">
        <f>IF(AND(ISNUMBER(G22),ISNUMBER($I$6)),$I$6-G22,"N/A")</f>
        <v>-1.6999999999999993</v>
      </c>
      <c r="M22" s="1">
        <f>IF(AND(ISNUMBER(K22),ISNUMBER($I$7)),SQRT(K22^2+($I$7)^2),"N/A")</f>
        <v>0.19223572402239389</v>
      </c>
      <c r="N22" s="1">
        <f>IF(AND(ISNUMBER(L22),ISNUMBER(M22),M22&lt;&gt;0),L22/M22,"NA")</f>
        <v>-8.8433094766608686</v>
      </c>
      <c r="O22" t="s">
        <v>29</v>
      </c>
    </row>
    <row r="23" spans="1:15" x14ac:dyDescent="0.35">
      <c r="A23" s="16">
        <v>12</v>
      </c>
      <c r="B23" s="15" t="s">
        <v>78</v>
      </c>
      <c r="C23" s="14">
        <v>13.1</v>
      </c>
      <c r="D23" s="13" t="s">
        <v>43</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13.1</v>
      </c>
      <c r="H23">
        <f>LEN(TRIM(D23))</f>
        <v>6</v>
      </c>
      <c r="I23" t="str">
        <f>IF(H23&gt;=3,MID(TRIM(D23),1,3),"NO")</f>
        <v>+/-</v>
      </c>
      <c r="J23" t="str">
        <f>IF(TRIM(I23)="+/-",MID(TRIM(D23),4,H23-3),D23)</f>
        <v>0.5</v>
      </c>
      <c r="K23" s="1">
        <f>IF(TRIM(J23)="*****",0,IF(ISERROR(VALUE(J23)),"NA",VALUE(J23/$I$4)))</f>
        <v>0.303951367781155</v>
      </c>
      <c r="L23" s="1">
        <f>IF(AND(ISNUMBER(G23),ISNUMBER($I$6)),$I$6-G23,"N/A")</f>
        <v>-1.6999999999999993</v>
      </c>
      <c r="M23" s="1">
        <f>IF(AND(ISNUMBER(K23),ISNUMBER($I$7)),SQRT(K23^2+($I$7)^2),"N/A")</f>
        <v>0.30997079109986531</v>
      </c>
      <c r="N23" s="1">
        <f>IF(AND(ISNUMBER(L23),ISNUMBER(M23),M23&lt;&gt;0),L23/M23,"NA")</f>
        <v>-5.4843877191393151</v>
      </c>
      <c r="O23" t="s">
        <v>82</v>
      </c>
    </row>
    <row r="24" spans="1:15" x14ac:dyDescent="0.35">
      <c r="A24" s="16">
        <v>14</v>
      </c>
      <c r="B24" s="15" t="s">
        <v>70</v>
      </c>
      <c r="C24" s="14">
        <v>12.9</v>
      </c>
      <c r="D24" s="13" t="s">
        <v>83</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12.9</v>
      </c>
      <c r="H24">
        <f>LEN(TRIM(D24))</f>
        <v>6</v>
      </c>
      <c r="I24" t="str">
        <f>IF(H24&gt;=3,MID(TRIM(D24),1,3),"NO")</f>
        <v>+/-</v>
      </c>
      <c r="J24" t="str">
        <f>IF(TRIM(I24)="+/-",MID(TRIM(D24),4,H24-3),D24)</f>
        <v>0.7</v>
      </c>
      <c r="K24" s="1">
        <f>IF(TRIM(J24)="*****",0,IF(ISERROR(VALUE(J24)),"NA",VALUE(J24/$I$4)))</f>
        <v>0.42553191489361697</v>
      </c>
      <c r="L24" s="1">
        <f>IF(AND(ISNUMBER(G24),ISNUMBER($I$6)),$I$6-G24,"N/A")</f>
        <v>-1.5</v>
      </c>
      <c r="M24" s="1">
        <f>IF(AND(ISNUMBER(K24),ISNUMBER($I$7)),SQRT(K24^2+($I$7)^2),"N/A")</f>
        <v>0.42985214661796195</v>
      </c>
      <c r="N24" s="1">
        <f>IF(AND(ISNUMBER(L24),ISNUMBER(M24),M24&lt;&gt;0),L24/M24,"NA")</f>
        <v>-3.4895719651556125</v>
      </c>
      <c r="O24" t="s">
        <v>65</v>
      </c>
    </row>
    <row r="25" spans="1:15" x14ac:dyDescent="0.35">
      <c r="A25" s="16">
        <v>14</v>
      </c>
      <c r="B25" s="15" t="s">
        <v>56</v>
      </c>
      <c r="C25" s="14">
        <v>12.9</v>
      </c>
      <c r="D25" s="13" t="s">
        <v>43</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12.9</v>
      </c>
      <c r="H25">
        <f>LEN(TRIM(D25))</f>
        <v>6</v>
      </c>
      <c r="I25" t="str">
        <f>IF(H25&gt;=3,MID(TRIM(D25),1,3),"NO")</f>
        <v>+/-</v>
      </c>
      <c r="J25" t="str">
        <f>IF(TRIM(I25)="+/-",MID(TRIM(D25),4,H25-3),D25)</f>
        <v>0.5</v>
      </c>
      <c r="K25" s="1">
        <f>IF(TRIM(J25)="*****",0,IF(ISERROR(VALUE(J25)),"NA",VALUE(J25/$I$4)))</f>
        <v>0.303951367781155</v>
      </c>
      <c r="L25" s="1">
        <f>IF(AND(ISNUMBER(G25),ISNUMBER($I$6)),$I$6-G25,"N/A")</f>
        <v>-1.5</v>
      </c>
      <c r="M25" s="1">
        <f>IF(AND(ISNUMBER(K25),ISNUMBER($I$7)),SQRT(K25^2+($I$7)^2),"N/A")</f>
        <v>0.30997079109986531</v>
      </c>
      <c r="N25" s="1">
        <f>IF(AND(ISNUMBER(L25),ISNUMBER(M25),M25&lt;&gt;0),L25/M25,"NA")</f>
        <v>-4.8391656345346918</v>
      </c>
      <c r="O25" t="s">
        <v>81</v>
      </c>
    </row>
    <row r="26" spans="1:15" x14ac:dyDescent="0.35">
      <c r="A26" s="16">
        <v>16</v>
      </c>
      <c r="B26" s="15" t="s">
        <v>69</v>
      </c>
      <c r="C26" s="14">
        <v>12.4</v>
      </c>
      <c r="D26" s="13" t="s">
        <v>83</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12.4</v>
      </c>
      <c r="H26">
        <f>LEN(TRIM(D26))</f>
        <v>6</v>
      </c>
      <c r="I26" t="str">
        <f>IF(H26&gt;=3,MID(TRIM(D26),1,3),"NO")</f>
        <v>+/-</v>
      </c>
      <c r="J26" t="str">
        <f>IF(TRIM(I26)="+/-",MID(TRIM(D26),4,H26-3),D26)</f>
        <v>0.7</v>
      </c>
      <c r="K26" s="1">
        <f>IF(TRIM(J26)="*****",0,IF(ISERROR(VALUE(J26)),"NA",VALUE(J26/$I$4)))</f>
        <v>0.42553191489361697</v>
      </c>
      <c r="L26" s="1">
        <f>IF(AND(ISNUMBER(G26),ISNUMBER($I$6)),$I$6-G26,"N/A")</f>
        <v>-1</v>
      </c>
      <c r="M26" s="1">
        <f>IF(AND(ISNUMBER(K26),ISNUMBER($I$7)),SQRT(K26^2+($I$7)^2),"N/A")</f>
        <v>0.42985214661796195</v>
      </c>
      <c r="N26" s="1">
        <f>IF(AND(ISNUMBER(L26),ISNUMBER(M26),M26&lt;&gt;0),L26/M26,"NA")</f>
        <v>-2.3263813101037418</v>
      </c>
      <c r="O26" t="s">
        <v>80</v>
      </c>
    </row>
    <row r="27" spans="1:15" x14ac:dyDescent="0.35">
      <c r="A27" s="16">
        <v>16</v>
      </c>
      <c r="B27" s="15" t="s">
        <v>38</v>
      </c>
      <c r="C27" s="14">
        <v>12.4</v>
      </c>
      <c r="D27" s="13" t="s">
        <v>28</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12.4</v>
      </c>
      <c r="H27">
        <f>LEN(TRIM(D27))</f>
        <v>6</v>
      </c>
      <c r="I27" t="str">
        <f>IF(H27&gt;=3,MID(TRIM(D27),1,3),"NO")</f>
        <v>+/-</v>
      </c>
      <c r="J27" t="str">
        <f>IF(TRIM(I27)="+/-",MID(TRIM(D27),4,H27-3),D27)</f>
        <v>0.2</v>
      </c>
      <c r="K27" s="1">
        <f>IF(TRIM(J27)="*****",0,IF(ISERROR(VALUE(J27)),"NA",VALUE(J27/$I$4)))</f>
        <v>0.12158054711246201</v>
      </c>
      <c r="L27" s="1">
        <f>IF(AND(ISNUMBER(G27),ISNUMBER($I$6)),$I$6-G27,"N/A")</f>
        <v>-1</v>
      </c>
      <c r="M27" s="1">
        <f>IF(AND(ISNUMBER(K27),ISNUMBER($I$7)),SQRT(K27^2+($I$7)^2),"N/A")</f>
        <v>0.1359311840425404</v>
      </c>
      <c r="N27" s="1">
        <f>IF(AND(ISNUMBER(L27),ISNUMBER(M27),M27&lt;&gt;0),L27/M27,"NA")</f>
        <v>-7.3566636459743089</v>
      </c>
      <c r="O27" t="s">
        <v>78</v>
      </c>
    </row>
    <row r="28" spans="1:15" x14ac:dyDescent="0.35">
      <c r="A28" s="16">
        <v>18</v>
      </c>
      <c r="B28" s="15" t="s">
        <v>51</v>
      </c>
      <c r="C28" s="14">
        <v>12.3</v>
      </c>
      <c r="D28" s="13" t="s">
        <v>28</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12.3</v>
      </c>
      <c r="H28">
        <f>LEN(TRIM(D28))</f>
        <v>6</v>
      </c>
      <c r="I28" t="str">
        <f>IF(H28&gt;=3,MID(TRIM(D28),1,3),"NO")</f>
        <v>+/-</v>
      </c>
      <c r="J28" t="str">
        <f>IF(TRIM(I28)="+/-",MID(TRIM(D28),4,H28-3),D28)</f>
        <v>0.2</v>
      </c>
      <c r="K28" s="1">
        <f>IF(TRIM(J28)="*****",0,IF(ISERROR(VALUE(J28)),"NA",VALUE(J28/$I$4)))</f>
        <v>0.12158054711246201</v>
      </c>
      <c r="L28" s="1">
        <f>IF(AND(ISNUMBER(G28),ISNUMBER($I$6)),$I$6-G28,"N/A")</f>
        <v>-0.90000000000000036</v>
      </c>
      <c r="M28" s="1">
        <f>IF(AND(ISNUMBER(K28),ISNUMBER($I$7)),SQRT(K28^2+($I$7)^2),"N/A")</f>
        <v>0.1359311840425404</v>
      </c>
      <c r="N28" s="1">
        <f>IF(AND(ISNUMBER(L28),ISNUMBER(M28),M28&lt;&gt;0),L28/M28,"NA")</f>
        <v>-6.62099728137688</v>
      </c>
      <c r="O28" t="s">
        <v>79</v>
      </c>
    </row>
    <row r="29" spans="1:15" x14ac:dyDescent="0.35">
      <c r="A29" s="16">
        <v>18</v>
      </c>
      <c r="B29" s="15" t="s">
        <v>64</v>
      </c>
      <c r="C29" s="14">
        <v>12.3</v>
      </c>
      <c r="D29" s="13" t="s">
        <v>57</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12.3</v>
      </c>
      <c r="H29">
        <f>LEN(TRIM(D29))</f>
        <v>6</v>
      </c>
      <c r="I29" t="str">
        <f>IF(H29&gt;=3,MID(TRIM(D29),1,3),"NO")</f>
        <v>+/-</v>
      </c>
      <c r="J29" t="str">
        <f>IF(TRIM(I29)="+/-",MID(TRIM(D29),4,H29-3),D29)</f>
        <v>0.3</v>
      </c>
      <c r="K29" s="1">
        <f>IF(TRIM(J29)="*****",0,IF(ISERROR(VALUE(J29)),"NA",VALUE(J29/$I$4)))</f>
        <v>0.18237082066869301</v>
      </c>
      <c r="L29" s="1">
        <f>IF(AND(ISNUMBER(G29),ISNUMBER($I$6)),$I$6-G29,"N/A")</f>
        <v>-0.90000000000000036</v>
      </c>
      <c r="M29" s="1">
        <f>IF(AND(ISNUMBER(K29),ISNUMBER($I$7)),SQRT(K29^2+($I$7)^2),"N/A")</f>
        <v>0.19223572402239389</v>
      </c>
      <c r="N29" s="1">
        <f>IF(AND(ISNUMBER(L29),ISNUMBER(M29),M29&lt;&gt;0),L29/M29,"NA")</f>
        <v>-4.6817520758792872</v>
      </c>
      <c r="O29" t="s">
        <v>55</v>
      </c>
    </row>
    <row r="30" spans="1:15" x14ac:dyDescent="0.35">
      <c r="A30" s="16">
        <v>20</v>
      </c>
      <c r="B30" s="15" t="s">
        <v>81</v>
      </c>
      <c r="C30" s="14">
        <v>12.1</v>
      </c>
      <c r="D30" s="13" t="s">
        <v>57</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12.1</v>
      </c>
      <c r="H30">
        <f>LEN(TRIM(D30))</f>
        <v>6</v>
      </c>
      <c r="I30" t="str">
        <f>IF(H30&gt;=3,MID(TRIM(D30),1,3),"NO")</f>
        <v>+/-</v>
      </c>
      <c r="J30" t="str">
        <f>IF(TRIM(I30)="+/-",MID(TRIM(D30),4,H30-3),D30)</f>
        <v>0.3</v>
      </c>
      <c r="K30" s="1">
        <f>IF(TRIM(J30)="*****",0,IF(ISERROR(VALUE(J30)),"NA",VALUE(J30/$I$4)))</f>
        <v>0.18237082066869301</v>
      </c>
      <c r="L30" s="1">
        <f>IF(AND(ISNUMBER(G30),ISNUMBER($I$6)),$I$6-G30,"N/A")</f>
        <v>-0.69999999999999929</v>
      </c>
      <c r="M30" s="1">
        <f>IF(AND(ISNUMBER(K30),ISNUMBER($I$7)),SQRT(K30^2+($I$7)^2),"N/A")</f>
        <v>0.19223572402239389</v>
      </c>
      <c r="N30" s="1">
        <f>IF(AND(ISNUMBER(L30),ISNUMBER(M30),M30&lt;&gt;0),L30/M30,"NA")</f>
        <v>-3.641362725683885</v>
      </c>
      <c r="O30" t="s">
        <v>77</v>
      </c>
    </row>
    <row r="31" spans="1:15" x14ac:dyDescent="0.35">
      <c r="A31" s="16">
        <v>21</v>
      </c>
      <c r="B31" s="15" t="s">
        <v>45</v>
      </c>
      <c r="C31" s="14">
        <v>12</v>
      </c>
      <c r="D31" s="13" t="s">
        <v>57</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12</v>
      </c>
      <c r="H31">
        <f>LEN(TRIM(D31))</f>
        <v>6</v>
      </c>
      <c r="I31" t="str">
        <f>IF(H31&gt;=3,MID(TRIM(D31),1,3),"NO")</f>
        <v>+/-</v>
      </c>
      <c r="J31" t="str">
        <f>IF(TRIM(I31)="+/-",MID(TRIM(D31),4,H31-3),D31)</f>
        <v>0.3</v>
      </c>
      <c r="K31" s="1">
        <f>IF(TRIM(J31)="*****",0,IF(ISERROR(VALUE(J31)),"NA",VALUE(J31/$I$4)))</f>
        <v>0.18237082066869301</v>
      </c>
      <c r="L31" s="1">
        <f>IF(AND(ISNUMBER(G31),ISNUMBER($I$6)),$I$6-G31,"N/A")</f>
        <v>-0.59999999999999964</v>
      </c>
      <c r="M31" s="1">
        <f>IF(AND(ISNUMBER(K31),ISNUMBER($I$7)),SQRT(K31^2+($I$7)^2),"N/A")</f>
        <v>0.19223572402239389</v>
      </c>
      <c r="N31" s="1">
        <f>IF(AND(ISNUMBER(L31),ISNUMBER(M31),M31&lt;&gt;0),L31/M31,"NA")</f>
        <v>-3.1211680505861885</v>
      </c>
      <c r="O31" t="s">
        <v>41</v>
      </c>
    </row>
    <row r="32" spans="1:15" x14ac:dyDescent="0.35">
      <c r="A32" s="16">
        <v>21</v>
      </c>
      <c r="B32" s="15" t="s">
        <v>80</v>
      </c>
      <c r="C32" s="14">
        <v>12</v>
      </c>
      <c r="D32" s="13" t="s">
        <v>43</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12</v>
      </c>
      <c r="H32">
        <f>LEN(TRIM(D32))</f>
        <v>6</v>
      </c>
      <c r="I32" t="str">
        <f>IF(H32&gt;=3,MID(TRIM(D32),1,3),"NO")</f>
        <v>+/-</v>
      </c>
      <c r="J32" t="str">
        <f>IF(TRIM(I32)="+/-",MID(TRIM(D32),4,H32-3),D32)</f>
        <v>0.5</v>
      </c>
      <c r="K32" s="1">
        <f>IF(TRIM(J32)="*****",0,IF(ISERROR(VALUE(J32)),"NA",VALUE(J32/$I$4)))</f>
        <v>0.303951367781155</v>
      </c>
      <c r="L32" s="1">
        <f>IF(AND(ISNUMBER(G32),ISNUMBER($I$6)),$I$6-G32,"N/A")</f>
        <v>-0.59999999999999964</v>
      </c>
      <c r="M32" s="1">
        <f>IF(AND(ISNUMBER(K32),ISNUMBER($I$7)),SQRT(K32^2+($I$7)^2),"N/A")</f>
        <v>0.30997079109986531</v>
      </c>
      <c r="N32" s="1">
        <f>IF(AND(ISNUMBER(L32),ISNUMBER(M32),M32&lt;&gt;0),L32/M32,"NA")</f>
        <v>-1.9356662538138754</v>
      </c>
      <c r="O32" t="s">
        <v>71</v>
      </c>
    </row>
    <row r="33" spans="1:15" x14ac:dyDescent="0.35">
      <c r="A33" s="16">
        <v>23</v>
      </c>
      <c r="B33" s="15" t="s">
        <v>73</v>
      </c>
      <c r="C33" s="14">
        <v>11.9</v>
      </c>
      <c r="D33" s="13" t="s">
        <v>43</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11.9</v>
      </c>
      <c r="H33">
        <f>LEN(TRIM(D33))</f>
        <v>6</v>
      </c>
      <c r="I33" t="str">
        <f>IF(H33&gt;=3,MID(TRIM(D33),1,3),"NO")</f>
        <v>+/-</v>
      </c>
      <c r="J33" t="str">
        <f>IF(TRIM(I33)="+/-",MID(TRIM(D33),4,H33-3),D33)</f>
        <v>0.5</v>
      </c>
      <c r="K33" s="1">
        <f>IF(TRIM(J33)="*****",0,IF(ISERROR(VALUE(J33)),"NA",VALUE(J33/$I$4)))</f>
        <v>0.303951367781155</v>
      </c>
      <c r="L33" s="1">
        <f>IF(AND(ISNUMBER(G33),ISNUMBER($I$6)),$I$6-G33,"N/A")</f>
        <v>-0.5</v>
      </c>
      <c r="M33" s="1">
        <f>IF(AND(ISNUMBER(K33),ISNUMBER($I$7)),SQRT(K33^2+($I$7)^2),"N/A")</f>
        <v>0.30997079109986531</v>
      </c>
      <c r="N33" s="1">
        <f>IF(AND(ISNUMBER(L33),ISNUMBER(M33),M33&lt;&gt;0),L33/M33,"NA")</f>
        <v>-1.6130552115115637</v>
      </c>
      <c r="O33" t="s">
        <v>76</v>
      </c>
    </row>
    <row r="34" spans="1:15" x14ac:dyDescent="0.35">
      <c r="A34" s="16">
        <v>23</v>
      </c>
      <c r="B34" s="15" t="s">
        <v>50</v>
      </c>
      <c r="C34" s="14">
        <v>11.9</v>
      </c>
      <c r="D34" s="13" t="s">
        <v>34</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11.9</v>
      </c>
      <c r="H34">
        <f>LEN(TRIM(D34))</f>
        <v>6</v>
      </c>
      <c r="I34" t="str">
        <f>IF(H34&gt;=3,MID(TRIM(D34),1,3),"NO")</f>
        <v>+/-</v>
      </c>
      <c r="J34" t="str">
        <f>IF(TRIM(I34)="+/-",MID(TRIM(D34),4,H34-3),D34)</f>
        <v>0.4</v>
      </c>
      <c r="K34" s="1">
        <f>IF(TRIM(J34)="*****",0,IF(ISERROR(VALUE(J34)),"NA",VALUE(J34/$I$4)))</f>
        <v>0.24316109422492402</v>
      </c>
      <c r="L34" s="1">
        <f>IF(AND(ISNUMBER(G34),ISNUMBER($I$6)),$I$6-G34,"N/A")</f>
        <v>-0.5</v>
      </c>
      <c r="M34" s="1">
        <f>IF(AND(ISNUMBER(K34),ISNUMBER($I$7)),SQRT(K34^2+($I$7)^2),"N/A")</f>
        <v>0.25064471888253259</v>
      </c>
      <c r="N34" s="1">
        <f>IF(AND(ISNUMBER(L34),ISNUMBER(M34),M34&lt;&gt;0),L34/M34,"NA")</f>
        <v>-1.9948555159238384</v>
      </c>
      <c r="O34" t="s">
        <v>74</v>
      </c>
    </row>
    <row r="35" spans="1:15" x14ac:dyDescent="0.35">
      <c r="A35" s="16">
        <v>23</v>
      </c>
      <c r="B35" s="15" t="s">
        <v>46</v>
      </c>
      <c r="C35" s="14">
        <v>11.9</v>
      </c>
      <c r="D35" s="13" t="s">
        <v>57</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11.9</v>
      </c>
      <c r="H35">
        <f>LEN(TRIM(D35))</f>
        <v>6</v>
      </c>
      <c r="I35" t="str">
        <f>IF(H35&gt;=3,MID(TRIM(D35),1,3),"NO")</f>
        <v>+/-</v>
      </c>
      <c r="J35" t="str">
        <f>IF(TRIM(I35)="+/-",MID(TRIM(D35),4,H35-3),D35)</f>
        <v>0.3</v>
      </c>
      <c r="K35" s="1">
        <f>IF(TRIM(J35)="*****",0,IF(ISERROR(VALUE(J35)),"NA",VALUE(J35/$I$4)))</f>
        <v>0.18237082066869301</v>
      </c>
      <c r="L35" s="1">
        <f>IF(AND(ISNUMBER(G35),ISNUMBER($I$6)),$I$6-G35,"N/A")</f>
        <v>-0.5</v>
      </c>
      <c r="M35" s="1">
        <f>IF(AND(ISNUMBER(K35),ISNUMBER($I$7)),SQRT(K35^2+($I$7)^2),"N/A")</f>
        <v>0.19223572402239389</v>
      </c>
      <c r="N35" s="1">
        <f>IF(AND(ISNUMBER(L35),ISNUMBER(M35),M35&lt;&gt;0),L35/M35,"NA")</f>
        <v>-2.6009733754884921</v>
      </c>
      <c r="O35" t="s">
        <v>53</v>
      </c>
    </row>
    <row r="36" spans="1:15" x14ac:dyDescent="0.35">
      <c r="A36" s="16">
        <v>26</v>
      </c>
      <c r="B36" s="15" t="s">
        <v>79</v>
      </c>
      <c r="C36" s="14">
        <v>11.7</v>
      </c>
      <c r="D36" s="13" t="s">
        <v>34</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11.7</v>
      </c>
      <c r="H36">
        <f>LEN(TRIM(D36))</f>
        <v>6</v>
      </c>
      <c r="I36" t="str">
        <f>IF(H36&gt;=3,MID(TRIM(D36),1,3),"NO")</f>
        <v>+/-</v>
      </c>
      <c r="J36" t="str">
        <f>IF(TRIM(I36)="+/-",MID(TRIM(D36),4,H36-3),D36)</f>
        <v>0.4</v>
      </c>
      <c r="K36" s="1">
        <f>IF(TRIM(J36)="*****",0,IF(ISERROR(VALUE(J36)),"NA",VALUE(J36/$I$4)))</f>
        <v>0.24316109422492402</v>
      </c>
      <c r="L36" s="1">
        <f>IF(AND(ISNUMBER(G36),ISNUMBER($I$6)),$I$6-G36,"N/A")</f>
        <v>-0.29999999999999893</v>
      </c>
      <c r="M36" s="1">
        <f>IF(AND(ISNUMBER(K36),ISNUMBER($I$7)),SQRT(K36^2+($I$7)^2),"N/A")</f>
        <v>0.25064471888253259</v>
      </c>
      <c r="N36" s="1">
        <f>IF(AND(ISNUMBER(L36),ISNUMBER(M36),M36&lt;&gt;0),L36/M36,"NA")</f>
        <v>-1.1969133095542988</v>
      </c>
      <c r="O36" t="s">
        <v>72</v>
      </c>
    </row>
    <row r="37" spans="1:15" x14ac:dyDescent="0.35">
      <c r="A37" s="16">
        <v>26</v>
      </c>
      <c r="B37" s="15" t="s">
        <v>72</v>
      </c>
      <c r="C37" s="14">
        <v>11.7</v>
      </c>
      <c r="D37" s="13" t="s">
        <v>57</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11.7</v>
      </c>
      <c r="H37">
        <f>LEN(TRIM(D37))</f>
        <v>6</v>
      </c>
      <c r="I37" t="str">
        <f>IF(H37&gt;=3,MID(TRIM(D37),1,3),"NO")</f>
        <v>+/-</v>
      </c>
      <c r="J37" t="str">
        <f>IF(TRIM(I37)="+/-",MID(TRIM(D37),4,H37-3),D37)</f>
        <v>0.3</v>
      </c>
      <c r="K37" s="1">
        <f>IF(TRIM(J37)="*****",0,IF(ISERROR(VALUE(J37)),"NA",VALUE(J37/$I$4)))</f>
        <v>0.18237082066869301</v>
      </c>
      <c r="L37" s="1">
        <f>IF(AND(ISNUMBER(G37),ISNUMBER($I$6)),$I$6-G37,"N/A")</f>
        <v>-0.29999999999999893</v>
      </c>
      <c r="M37" s="1">
        <f>IF(AND(ISNUMBER(K37),ISNUMBER($I$7)),SQRT(K37^2+($I$7)^2),"N/A")</f>
        <v>0.19223572402239389</v>
      </c>
      <c r="N37" s="1">
        <f>IF(AND(ISNUMBER(L37),ISNUMBER(M37),M37&lt;&gt;0),L37/M37,"NA")</f>
        <v>-1.5605840252930896</v>
      </c>
      <c r="O37" t="s">
        <v>70</v>
      </c>
    </row>
    <row r="38" spans="1:15" x14ac:dyDescent="0.35">
      <c r="A38" s="16">
        <v>28</v>
      </c>
      <c r="B38" s="15" t="s">
        <v>48</v>
      </c>
      <c r="C38" s="14">
        <v>11.3</v>
      </c>
      <c r="D38" s="13" t="s">
        <v>121</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11.3</v>
      </c>
      <c r="H38">
        <f>LEN(TRIM(D38))</f>
        <v>6</v>
      </c>
      <c r="I38" t="str">
        <f>IF(H38&gt;=3,MID(TRIM(D38),1,3),"NO")</f>
        <v>+/-</v>
      </c>
      <c r="J38" t="str">
        <f>IF(TRIM(I38)="+/-",MID(TRIM(D38),4,H38-3),D38)</f>
        <v>0.8</v>
      </c>
      <c r="K38" s="1">
        <f>IF(TRIM(J38)="*****",0,IF(ISERROR(VALUE(J38)),"NA",VALUE(J38/$I$4)))</f>
        <v>0.48632218844984804</v>
      </c>
      <c r="L38" s="1">
        <f>IF(AND(ISNUMBER(G38),ISNUMBER($I$6)),$I$6-G38,"N/A")</f>
        <v>9.9999999999999645E-2</v>
      </c>
      <c r="M38" s="1">
        <f>IF(AND(ISNUMBER(K38),ISNUMBER($I$7)),SQRT(K38^2+($I$7)^2),"N/A")</f>
        <v>0.49010685399991183</v>
      </c>
      <c r="N38" s="1">
        <f>IF(AND(ISNUMBER(L38),ISNUMBER(M38),M38&lt;&gt;0),L38/M38,"NA")</f>
        <v>0.2040371383992472</v>
      </c>
      <c r="O38" t="s">
        <v>69</v>
      </c>
    </row>
    <row r="39" spans="1:15" x14ac:dyDescent="0.35">
      <c r="A39" s="16">
        <v>29</v>
      </c>
      <c r="B39" s="15" t="s">
        <v>37</v>
      </c>
      <c r="C39" s="14">
        <v>11.2</v>
      </c>
      <c r="D39" s="13" t="s">
        <v>26</v>
      </c>
      <c r="E39" s="12" t="str">
        <f>IF($B$4=B39,"Geography Selected",
IF(AND(ISNUMBER(N39),ISNUMBER($I$4)),
IF(ABS(N39)&lt;=$I$4,"Not Significantly Different",
IF(ABS(N39)&gt;$I$4,"Significantly Different","Error - Both Z-score and Confidence Level are Numbers but Comparison Failed")),
IF(N39="NA","Statistical Test not applicable","N/A")
))</f>
        <v>Not Significantly Different</v>
      </c>
      <c r="G39">
        <f>IF(ISNUMBER(C39),C39,"NAN")</f>
        <v>11.2</v>
      </c>
      <c r="H39">
        <f>LEN(TRIM(D39))</f>
        <v>6</v>
      </c>
      <c r="I39" t="str">
        <f>IF(H39&gt;=3,MID(TRIM(D39),1,3),"NO")</f>
        <v>+/-</v>
      </c>
      <c r="J39" t="str">
        <f>IF(TRIM(I39)="+/-",MID(TRIM(D39),4,H39-3),D39)</f>
        <v>0.6</v>
      </c>
      <c r="K39" s="1">
        <f>IF(TRIM(J39)="*****",0,IF(ISERROR(VALUE(J39)),"NA",VALUE(J39/$I$4)))</f>
        <v>0.36474164133738601</v>
      </c>
      <c r="L39" s="1">
        <f>IF(AND(ISNUMBER(G39),ISNUMBER($I$6)),$I$6-G39,"N/A")</f>
        <v>0.20000000000000107</v>
      </c>
      <c r="M39" s="1">
        <f>IF(AND(ISNUMBER(K39),ISNUMBER($I$7)),SQRT(K39^2+($I$7)^2),"N/A")</f>
        <v>0.36977279819442066</v>
      </c>
      <c r="N39" s="1">
        <f>IF(AND(ISNUMBER(L39),ISNUMBER(M39),M39&lt;&gt;0),L39/M39,"NA")</f>
        <v>0.54087266823462832</v>
      </c>
      <c r="O39" t="s">
        <v>44</v>
      </c>
    </row>
    <row r="40" spans="1:15" x14ac:dyDescent="0.35">
      <c r="A40" s="16">
        <v>30</v>
      </c>
      <c r="B40" s="15" t="s">
        <v>74</v>
      </c>
      <c r="C40" s="14">
        <v>11.1</v>
      </c>
      <c r="D40" s="13" t="s">
        <v>34</v>
      </c>
      <c r="E40" s="12" t="str">
        <f>IF($B$4=B40,"Geography Selected",
IF(AND(ISNUMBER(N40),ISNUMBER($I$4)),
IF(ABS(N40)&lt;=$I$4,"Not Significantly Different",
IF(ABS(N40)&gt;$I$4,"Significantly Different","Error - Both Z-score and Confidence Level are Numbers but Comparison Failed")),
IF(N40="NA","Statistical Test not applicable","N/A")
))</f>
        <v>Not Significantly Different</v>
      </c>
      <c r="G40">
        <f>IF(ISNUMBER(C40),C40,"NAN")</f>
        <v>11.1</v>
      </c>
      <c r="H40">
        <f>LEN(TRIM(D40))</f>
        <v>6</v>
      </c>
      <c r="I40" t="str">
        <f>IF(H40&gt;=3,MID(TRIM(D40),1,3),"NO")</f>
        <v>+/-</v>
      </c>
      <c r="J40" t="str">
        <f>IF(TRIM(I40)="+/-",MID(TRIM(D40),4,H40-3),D40)</f>
        <v>0.4</v>
      </c>
      <c r="K40" s="1">
        <f>IF(TRIM(J40)="*****",0,IF(ISERROR(VALUE(J40)),"NA",VALUE(J40/$I$4)))</f>
        <v>0.24316109422492402</v>
      </c>
      <c r="L40" s="1">
        <f>IF(AND(ISNUMBER(G40),ISNUMBER($I$6)),$I$6-G40,"N/A")</f>
        <v>0.30000000000000071</v>
      </c>
      <c r="M40" s="1">
        <f>IF(AND(ISNUMBER(K40),ISNUMBER($I$7)),SQRT(K40^2+($I$7)^2),"N/A")</f>
        <v>0.25064471888253259</v>
      </c>
      <c r="N40" s="1">
        <f>IF(AND(ISNUMBER(L40),ISNUMBER(M40),M40&lt;&gt;0),L40/M40,"NA")</f>
        <v>1.1969133095543059</v>
      </c>
      <c r="O40" t="s">
        <v>67</v>
      </c>
    </row>
    <row r="41" spans="1:15" x14ac:dyDescent="0.35">
      <c r="A41" s="16">
        <v>31</v>
      </c>
      <c r="B41" s="15" t="s">
        <v>68</v>
      </c>
      <c r="C41" s="14">
        <v>11</v>
      </c>
      <c r="D41" s="13" t="s">
        <v>34</v>
      </c>
      <c r="E41" s="12" t="str">
        <f>IF($B$4=B41,"Geography Selected",
IF(AND(ISNUMBER(N41),ISNUMBER($I$4)),
IF(ABS(N41)&lt;=$I$4,"Not Significantly Different",
IF(ABS(N41)&gt;$I$4,"Significantly Different","Error - Both Z-score and Confidence Level are Numbers but Comparison Failed")),
IF(N41="NA","Statistical Test not applicable","N/A")
))</f>
        <v>Not Significantly Different</v>
      </c>
      <c r="G41">
        <f>IF(ISNUMBER(C41),C41,"NAN")</f>
        <v>11</v>
      </c>
      <c r="H41">
        <f>LEN(TRIM(D41))</f>
        <v>6</v>
      </c>
      <c r="I41" t="str">
        <f>IF(H41&gt;=3,MID(TRIM(D41),1,3),"NO")</f>
        <v>+/-</v>
      </c>
      <c r="J41" t="str">
        <f>IF(TRIM(I41)="+/-",MID(TRIM(D41),4,H41-3),D41)</f>
        <v>0.4</v>
      </c>
      <c r="K41" s="1">
        <f>IF(TRIM(J41)="*****",0,IF(ISERROR(VALUE(J41)),"NA",VALUE(J41/$I$4)))</f>
        <v>0.24316109422492402</v>
      </c>
      <c r="L41" s="1">
        <f>IF(AND(ISNUMBER(G41),ISNUMBER($I$6)),$I$6-G41,"N/A")</f>
        <v>0.40000000000000036</v>
      </c>
      <c r="M41" s="1">
        <f>IF(AND(ISNUMBER(K41),ISNUMBER($I$7)),SQRT(K41^2+($I$7)^2),"N/A")</f>
        <v>0.25064471888253259</v>
      </c>
      <c r="N41" s="1">
        <f>IF(AND(ISNUMBER(L41),ISNUMBER(M41),M41&lt;&gt;0),L41/M41,"NA")</f>
        <v>1.5958844127390721</v>
      </c>
      <c r="O41" t="s">
        <v>47</v>
      </c>
    </row>
    <row r="42" spans="1:15" x14ac:dyDescent="0.35">
      <c r="A42" s="16">
        <v>31</v>
      </c>
      <c r="B42" s="15" t="s">
        <v>29</v>
      </c>
      <c r="C42" s="14">
        <v>11</v>
      </c>
      <c r="D42" s="13" t="s">
        <v>26</v>
      </c>
      <c r="E42" s="12" t="str">
        <f>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IF(ISNUMBER(C42),C42,"NAN")</f>
        <v>11</v>
      </c>
      <c r="H42">
        <f>LEN(TRIM(D42))</f>
        <v>6</v>
      </c>
      <c r="I42" t="str">
        <f>IF(H42&gt;=3,MID(TRIM(D42),1,3),"NO")</f>
        <v>+/-</v>
      </c>
      <c r="J42" t="str">
        <f>IF(TRIM(I42)="+/-",MID(TRIM(D42),4,H42-3),D42)</f>
        <v>0.6</v>
      </c>
      <c r="K42" s="1">
        <f>IF(TRIM(J42)="*****",0,IF(ISERROR(VALUE(J42)),"NA",VALUE(J42/$I$4)))</f>
        <v>0.36474164133738601</v>
      </c>
      <c r="L42" s="1">
        <f>IF(AND(ISNUMBER(G42),ISNUMBER($I$6)),$I$6-G42,"N/A")</f>
        <v>0.40000000000000036</v>
      </c>
      <c r="M42" s="1">
        <f>IF(AND(ISNUMBER(K42),ISNUMBER($I$7)),SQRT(K42^2+($I$7)^2),"N/A")</f>
        <v>0.36977279819442066</v>
      </c>
      <c r="N42" s="1">
        <f>IF(AND(ISNUMBER(L42),ISNUMBER(M42),M42&lt;&gt;0),L42/M42,"NA")</f>
        <v>1.081745336469252</v>
      </c>
      <c r="O42" t="s">
        <v>37</v>
      </c>
    </row>
    <row r="43" spans="1:15" x14ac:dyDescent="0.35">
      <c r="A43" s="16">
        <v>33</v>
      </c>
      <c r="B43" s="15" t="s">
        <v>61</v>
      </c>
      <c r="C43" s="14">
        <v>10.9</v>
      </c>
      <c r="D43" s="13" t="s">
        <v>57</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10.9</v>
      </c>
      <c r="H43">
        <f>LEN(TRIM(D43))</f>
        <v>6</v>
      </c>
      <c r="I43" t="str">
        <f>IF(H43&gt;=3,MID(TRIM(D43),1,3),"NO")</f>
        <v>+/-</v>
      </c>
      <c r="J43" t="str">
        <f>IF(TRIM(I43)="+/-",MID(TRIM(D43),4,H43-3),D43)</f>
        <v>0.3</v>
      </c>
      <c r="K43" s="1">
        <f>IF(TRIM(J43)="*****",0,IF(ISERROR(VALUE(J43)),"NA",VALUE(J43/$I$4)))</f>
        <v>0.18237082066869301</v>
      </c>
      <c r="L43" s="1">
        <f>IF(AND(ISNUMBER(G43),ISNUMBER($I$6)),$I$6-G43,"N/A")</f>
        <v>0.5</v>
      </c>
      <c r="M43" s="1">
        <f>IF(AND(ISNUMBER(K43),ISNUMBER($I$7)),SQRT(K43^2+($I$7)^2),"N/A")</f>
        <v>0.19223572402239389</v>
      </c>
      <c r="N43" s="1">
        <f>IF(AND(ISNUMBER(L43),ISNUMBER(M43),M43&lt;&gt;0),L43/M43,"NA")</f>
        <v>2.6009733754884921</v>
      </c>
      <c r="O43" t="s">
        <v>49</v>
      </c>
    </row>
    <row r="44" spans="1:15" x14ac:dyDescent="0.35">
      <c r="A44" s="16">
        <v>34</v>
      </c>
      <c r="B44" s="15" t="s">
        <v>71</v>
      </c>
      <c r="C44" s="14">
        <v>10.8</v>
      </c>
      <c r="D44" s="13" t="s">
        <v>34</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10.8</v>
      </c>
      <c r="H44">
        <f>LEN(TRIM(D44))</f>
        <v>6</v>
      </c>
      <c r="I44" t="str">
        <f>IF(H44&gt;=3,MID(TRIM(D44),1,3),"NO")</f>
        <v>+/-</v>
      </c>
      <c r="J44" t="str">
        <f>IF(TRIM(I44)="+/-",MID(TRIM(D44),4,H44-3),D44)</f>
        <v>0.4</v>
      </c>
      <c r="K44" s="1">
        <f>IF(TRIM(J44)="*****",0,IF(ISERROR(VALUE(J44)),"NA",VALUE(J44/$I$4)))</f>
        <v>0.24316109422492402</v>
      </c>
      <c r="L44" s="1">
        <f>IF(AND(ISNUMBER(G44),ISNUMBER($I$6)),$I$6-G44,"N/A")</f>
        <v>0.59999999999999964</v>
      </c>
      <c r="M44" s="1">
        <f>IF(AND(ISNUMBER(K44),ISNUMBER($I$7)),SQRT(K44^2+($I$7)^2),"N/A")</f>
        <v>0.25064471888253259</v>
      </c>
      <c r="N44" s="1">
        <f>IF(AND(ISNUMBER(L44),ISNUMBER(M44),M44&lt;&gt;0),L44/M44,"NA")</f>
        <v>2.3938266191086046</v>
      </c>
      <c r="O44" t="s">
        <v>64</v>
      </c>
    </row>
    <row r="45" spans="1:15" x14ac:dyDescent="0.35">
      <c r="A45" s="16">
        <v>34</v>
      </c>
      <c r="B45" s="15" t="s">
        <v>30</v>
      </c>
      <c r="C45" s="14">
        <v>10.8</v>
      </c>
      <c r="D45" s="13" t="s">
        <v>57</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10.8</v>
      </c>
      <c r="H45">
        <f>LEN(TRIM(D45))</f>
        <v>6</v>
      </c>
      <c r="I45" t="str">
        <f>IF(H45&gt;=3,MID(TRIM(D45),1,3),"NO")</f>
        <v>+/-</v>
      </c>
      <c r="J45" t="str">
        <f>IF(TRIM(I45)="+/-",MID(TRIM(D45),4,H45-3),D45)</f>
        <v>0.3</v>
      </c>
      <c r="K45" s="1">
        <f>IF(TRIM(J45)="*****",0,IF(ISERROR(VALUE(J45)),"NA",VALUE(J45/$I$4)))</f>
        <v>0.18237082066869301</v>
      </c>
      <c r="L45" s="1">
        <f>IF(AND(ISNUMBER(G45),ISNUMBER($I$6)),$I$6-G45,"N/A")</f>
        <v>0.59999999999999964</v>
      </c>
      <c r="M45" s="1">
        <f>IF(AND(ISNUMBER(K45),ISNUMBER($I$7)),SQRT(K45^2+($I$7)^2),"N/A")</f>
        <v>0.19223572402239389</v>
      </c>
      <c r="N45" s="1">
        <f>IF(AND(ISNUMBER(L45),ISNUMBER(M45),M45&lt;&gt;0),L45/M45,"NA")</f>
        <v>3.1211680505861885</v>
      </c>
      <c r="O45" t="s">
        <v>63</v>
      </c>
    </row>
    <row r="46" spans="1:15" x14ac:dyDescent="0.35">
      <c r="A46" s="16">
        <v>36</v>
      </c>
      <c r="B46" s="15" t="s">
        <v>55</v>
      </c>
      <c r="C46" s="14">
        <v>10.6</v>
      </c>
      <c r="D46" s="13" t="s">
        <v>34</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10.6</v>
      </c>
      <c r="H46">
        <f>LEN(TRIM(D46))</f>
        <v>6</v>
      </c>
      <c r="I46" t="str">
        <f>IF(H46&gt;=3,MID(TRIM(D46),1,3),"NO")</f>
        <v>+/-</v>
      </c>
      <c r="J46" t="str">
        <f>IF(TRIM(I46)="+/-",MID(TRIM(D46),4,H46-3),D46)</f>
        <v>0.4</v>
      </c>
      <c r="K46" s="1">
        <f>IF(TRIM(J46)="*****",0,IF(ISERROR(VALUE(J46)),"NA",VALUE(J46/$I$4)))</f>
        <v>0.24316109422492402</v>
      </c>
      <c r="L46" s="1">
        <f>IF(AND(ISNUMBER(G46),ISNUMBER($I$6)),$I$6-G46,"N/A")</f>
        <v>0.80000000000000071</v>
      </c>
      <c r="M46" s="1">
        <f>IF(AND(ISNUMBER(K46),ISNUMBER($I$7)),SQRT(K46^2+($I$7)^2),"N/A")</f>
        <v>0.25064471888253259</v>
      </c>
      <c r="N46" s="1">
        <f>IF(AND(ISNUMBER(L46),ISNUMBER(M46),M46&lt;&gt;0),L46/M46,"NA")</f>
        <v>3.1917688254781442</v>
      </c>
      <c r="O46" t="s">
        <v>61</v>
      </c>
    </row>
    <row r="47" spans="1:15" x14ac:dyDescent="0.35">
      <c r="A47" s="16">
        <v>36</v>
      </c>
      <c r="B47" s="15" t="s">
        <v>40</v>
      </c>
      <c r="C47" s="14">
        <v>10.6</v>
      </c>
      <c r="D47" s="13" t="s">
        <v>121</v>
      </c>
      <c r="E47" s="12" t="str">
        <f>IF($B$4=B47,"Geography Selected",
IF(AND(ISNUMBER(N47),ISNUMBER($I$4)),
IF(ABS(N47)&lt;=$I$4,"Not Significantly Different",
IF(ABS(N47)&gt;$I$4,"Significantly Different","Error - Both Z-score and Confidence Level are Numbers but Comparison Failed")),
IF(N47="NA","Statistical Test not applicable","N/A")
))</f>
        <v>Not Significantly Different</v>
      </c>
      <c r="G47">
        <f>IF(ISNUMBER(C47),C47,"NAN")</f>
        <v>10.6</v>
      </c>
      <c r="H47">
        <f>LEN(TRIM(D47))</f>
        <v>6</v>
      </c>
      <c r="I47" t="str">
        <f>IF(H47&gt;=3,MID(TRIM(D47),1,3),"NO")</f>
        <v>+/-</v>
      </c>
      <c r="J47" t="str">
        <f>IF(TRIM(I47)="+/-",MID(TRIM(D47),4,H47-3),D47)</f>
        <v>0.8</v>
      </c>
      <c r="K47" s="1">
        <f>IF(TRIM(J47)="*****",0,IF(ISERROR(VALUE(J47)),"NA",VALUE(J47/$I$4)))</f>
        <v>0.48632218844984804</v>
      </c>
      <c r="L47" s="1">
        <f>IF(AND(ISNUMBER(G47),ISNUMBER($I$6)),$I$6-G47,"N/A")</f>
        <v>0.80000000000000071</v>
      </c>
      <c r="M47" s="1">
        <f>IF(AND(ISNUMBER(K47),ISNUMBER($I$7)),SQRT(K47^2+($I$7)^2),"N/A")</f>
        <v>0.49010685399991183</v>
      </c>
      <c r="N47" s="1">
        <f>IF(AND(ISNUMBER(L47),ISNUMBER(M47),M47&lt;&gt;0),L47/M47,"NA")</f>
        <v>1.6322971071939847</v>
      </c>
      <c r="O47" t="s">
        <v>59</v>
      </c>
    </row>
    <row r="48" spans="1:15" x14ac:dyDescent="0.35">
      <c r="A48" s="16">
        <v>38</v>
      </c>
      <c r="B48" s="15" t="s">
        <v>60</v>
      </c>
      <c r="C48" s="14">
        <v>10.5</v>
      </c>
      <c r="D48" s="13" t="s">
        <v>121</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10.5</v>
      </c>
      <c r="H48">
        <f>LEN(TRIM(D48))</f>
        <v>6</v>
      </c>
      <c r="I48" t="str">
        <f>IF(H48&gt;=3,MID(TRIM(D48),1,3),"NO")</f>
        <v>+/-</v>
      </c>
      <c r="J48" t="str">
        <f>IF(TRIM(I48)="+/-",MID(TRIM(D48),4,H48-3),D48)</f>
        <v>0.8</v>
      </c>
      <c r="K48" s="1">
        <f>IF(TRIM(J48)="*****",0,IF(ISERROR(VALUE(J48)),"NA",VALUE(J48/$I$4)))</f>
        <v>0.48632218844984804</v>
      </c>
      <c r="L48" s="1">
        <f>IF(AND(ISNUMBER(G48),ISNUMBER($I$6)),$I$6-G48,"N/A")</f>
        <v>0.90000000000000036</v>
      </c>
      <c r="M48" s="1">
        <f>IF(AND(ISNUMBER(K48),ISNUMBER($I$7)),SQRT(K48^2+($I$7)^2),"N/A")</f>
        <v>0.49010685399991183</v>
      </c>
      <c r="N48" s="1">
        <f>IF(AND(ISNUMBER(L48),ISNUMBER(M48),M48&lt;&gt;0),L48/M48,"NA")</f>
        <v>1.8363342455932319</v>
      </c>
      <c r="O48" t="s">
        <v>56</v>
      </c>
    </row>
    <row r="49" spans="1:15" x14ac:dyDescent="0.35">
      <c r="A49" s="16">
        <v>39</v>
      </c>
      <c r="B49" s="15" t="s">
        <v>76</v>
      </c>
      <c r="C49" s="14">
        <v>10.4</v>
      </c>
      <c r="D49" s="13" t="s">
        <v>28</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10.4</v>
      </c>
      <c r="H49">
        <f>LEN(TRIM(D49))</f>
        <v>6</v>
      </c>
      <c r="I49" t="str">
        <f>IF(H49&gt;=3,MID(TRIM(D49),1,3),"NO")</f>
        <v>+/-</v>
      </c>
      <c r="J49" t="str">
        <f>IF(TRIM(I49)="+/-",MID(TRIM(D49),4,H49-3),D49)</f>
        <v>0.2</v>
      </c>
      <c r="K49" s="1">
        <f>IF(TRIM(J49)="*****",0,IF(ISERROR(VALUE(J49)),"NA",VALUE(J49/$I$4)))</f>
        <v>0.12158054711246201</v>
      </c>
      <c r="L49" s="1">
        <f>IF(AND(ISNUMBER(G49),ISNUMBER($I$6)),$I$6-G49,"N/A")</f>
        <v>1</v>
      </c>
      <c r="M49" s="1">
        <f>IF(AND(ISNUMBER(K49),ISNUMBER($I$7)),SQRT(K49^2+($I$7)^2),"N/A")</f>
        <v>0.1359311840425404</v>
      </c>
      <c r="N49" s="1">
        <f>IF(AND(ISNUMBER(L49),ISNUMBER(M49),M49&lt;&gt;0),L49/M49,"NA")</f>
        <v>7.3566636459743089</v>
      </c>
      <c r="O49" t="s">
        <v>54</v>
      </c>
    </row>
    <row r="50" spans="1:15" x14ac:dyDescent="0.35">
      <c r="A50" s="16">
        <v>40</v>
      </c>
      <c r="B50" s="15" t="s">
        <v>77</v>
      </c>
      <c r="C50" s="14">
        <v>10.3</v>
      </c>
      <c r="D50" s="13" t="s">
        <v>26</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10.3</v>
      </c>
      <c r="H50">
        <f>LEN(TRIM(D50))</f>
        <v>6</v>
      </c>
      <c r="I50" t="str">
        <f>IF(H50&gt;=3,MID(TRIM(D50),1,3),"NO")</f>
        <v>+/-</v>
      </c>
      <c r="J50" t="str">
        <f>IF(TRIM(I50)="+/-",MID(TRIM(D50),4,H50-3),D50)</f>
        <v>0.6</v>
      </c>
      <c r="K50" s="1">
        <f>IF(TRIM(J50)="*****",0,IF(ISERROR(VALUE(J50)),"NA",VALUE(J50/$I$4)))</f>
        <v>0.36474164133738601</v>
      </c>
      <c r="L50" s="1">
        <f>IF(AND(ISNUMBER(G50),ISNUMBER($I$6)),$I$6-G50,"N/A")</f>
        <v>1.0999999999999996</v>
      </c>
      <c r="M50" s="1">
        <f>IF(AND(ISNUMBER(K50),ISNUMBER($I$7)),SQRT(K50^2+($I$7)^2),"N/A")</f>
        <v>0.36977279819442066</v>
      </c>
      <c r="N50" s="1">
        <f>IF(AND(ISNUMBER(L50),ISNUMBER(M50),M50&lt;&gt;0),L50/M50,"NA")</f>
        <v>2.9747996752904391</v>
      </c>
      <c r="O50" t="s">
        <v>52</v>
      </c>
    </row>
    <row r="51" spans="1:15" x14ac:dyDescent="0.35">
      <c r="A51" s="16">
        <v>40</v>
      </c>
      <c r="B51" s="15" t="s">
        <v>41</v>
      </c>
      <c r="C51" s="14">
        <v>10.3</v>
      </c>
      <c r="D51" s="13" t="s">
        <v>34</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10.3</v>
      </c>
      <c r="H51">
        <f>LEN(TRIM(D51))</f>
        <v>6</v>
      </c>
      <c r="I51" t="str">
        <f>IF(H51&gt;=3,MID(TRIM(D51),1,3),"NO")</f>
        <v>+/-</v>
      </c>
      <c r="J51" t="str">
        <f>IF(TRIM(I51)="+/-",MID(TRIM(D51),4,H51-3),D51)</f>
        <v>0.4</v>
      </c>
      <c r="K51" s="1">
        <f>IF(TRIM(J51)="*****",0,IF(ISERROR(VALUE(J51)),"NA",VALUE(J51/$I$4)))</f>
        <v>0.24316109422492402</v>
      </c>
      <c r="L51" s="1">
        <f>IF(AND(ISNUMBER(G51),ISNUMBER($I$6)),$I$6-G51,"N/A")</f>
        <v>1.0999999999999996</v>
      </c>
      <c r="M51" s="1">
        <f>IF(AND(ISNUMBER(K51),ISNUMBER($I$7)),SQRT(K51^2+($I$7)^2),"N/A")</f>
        <v>0.25064471888253259</v>
      </c>
      <c r="N51" s="1">
        <f>IF(AND(ISNUMBER(L51),ISNUMBER(M51),M51&lt;&gt;0),L51/M51,"NA")</f>
        <v>4.3886821350324432</v>
      </c>
      <c r="O51" t="s">
        <v>50</v>
      </c>
    </row>
    <row r="52" spans="1:15" x14ac:dyDescent="0.35">
      <c r="A52" s="16">
        <v>42</v>
      </c>
      <c r="B52" s="15" t="s">
        <v>53</v>
      </c>
      <c r="C52" s="14">
        <v>10.199999999999999</v>
      </c>
      <c r="D52" s="13" t="s">
        <v>34</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10.199999999999999</v>
      </c>
      <c r="H52">
        <f>LEN(TRIM(D52))</f>
        <v>6</v>
      </c>
      <c r="I52" t="str">
        <f>IF(H52&gt;=3,MID(TRIM(D52),1,3),"NO")</f>
        <v>+/-</v>
      </c>
      <c r="J52" t="str">
        <f>IF(TRIM(I52)="+/-",MID(TRIM(D52),4,H52-3),D52)</f>
        <v>0.4</v>
      </c>
      <c r="K52" s="1">
        <f>IF(TRIM(J52)="*****",0,IF(ISERROR(VALUE(J52)),"NA",VALUE(J52/$I$4)))</f>
        <v>0.24316109422492402</v>
      </c>
      <c r="L52" s="1">
        <f>IF(AND(ISNUMBER(G52),ISNUMBER($I$6)),$I$6-G52,"N/A")</f>
        <v>1.2000000000000011</v>
      </c>
      <c r="M52" s="1">
        <f>IF(AND(ISNUMBER(K52),ISNUMBER($I$7)),SQRT(K52^2+($I$7)^2),"N/A")</f>
        <v>0.25064471888253259</v>
      </c>
      <c r="N52" s="1">
        <f>IF(AND(ISNUMBER(L52),ISNUMBER(M52),M52&lt;&gt;0),L52/M52,"NA")</f>
        <v>4.7876532382172163</v>
      </c>
      <c r="O52" t="s">
        <v>48</v>
      </c>
    </row>
    <row r="53" spans="1:15" x14ac:dyDescent="0.35">
      <c r="A53" s="16">
        <v>42</v>
      </c>
      <c r="B53" s="15" t="s">
        <v>52</v>
      </c>
      <c r="C53" s="14">
        <v>10.199999999999999</v>
      </c>
      <c r="D53" s="13" t="s">
        <v>111</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10.199999999999999</v>
      </c>
      <c r="H53">
        <f>LEN(TRIM(D53))</f>
        <v>6</v>
      </c>
      <c r="I53" t="str">
        <f>IF(H53&gt;=3,MID(TRIM(D53),1,3),"NO")</f>
        <v>+/-</v>
      </c>
      <c r="J53" t="str">
        <f>IF(TRIM(I53)="+/-",MID(TRIM(D53),4,H53-3),D53)</f>
        <v>1.0</v>
      </c>
      <c r="K53" s="1">
        <f>IF(TRIM(J53)="*****",0,IF(ISERROR(VALUE(J53)),"NA",VALUE(J53/$I$4)))</f>
        <v>0.60790273556231</v>
      </c>
      <c r="L53" s="1">
        <f>IF(AND(ISNUMBER(G53),ISNUMBER($I$6)),$I$6-G53,"N/A")</f>
        <v>1.2000000000000011</v>
      </c>
      <c r="M53" s="1">
        <f>IF(AND(ISNUMBER(K53),ISNUMBER($I$7)),SQRT(K53^2+($I$7)^2),"N/A")</f>
        <v>0.61093468821403585</v>
      </c>
      <c r="N53" s="1">
        <f>IF(AND(ISNUMBER(L53),ISNUMBER(M53),M53&lt;&gt;0),L53/M53,"NA")</f>
        <v>1.9642034134745203</v>
      </c>
      <c r="O53" t="s">
        <v>46</v>
      </c>
    </row>
    <row r="54" spans="1:15" x14ac:dyDescent="0.35">
      <c r="A54" s="16">
        <v>44</v>
      </c>
      <c r="B54" s="15" t="s">
        <v>66</v>
      </c>
      <c r="C54" s="14">
        <v>10.1</v>
      </c>
      <c r="D54" s="13" t="s">
        <v>43</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10.1</v>
      </c>
      <c r="H54">
        <f>LEN(TRIM(D54))</f>
        <v>6</v>
      </c>
      <c r="I54" t="str">
        <f>IF(H54&gt;=3,MID(TRIM(D54),1,3),"NO")</f>
        <v>+/-</v>
      </c>
      <c r="J54" t="str">
        <f>IF(TRIM(I54)="+/-",MID(TRIM(D54),4,H54-3),D54)</f>
        <v>0.5</v>
      </c>
      <c r="K54" s="1">
        <f>IF(TRIM(J54)="*****",0,IF(ISERROR(VALUE(J54)),"NA",VALUE(J54/$I$4)))</f>
        <v>0.303951367781155</v>
      </c>
      <c r="L54" s="1">
        <f>IF(AND(ISNUMBER(G54),ISNUMBER($I$6)),$I$6-G54,"N/A")</f>
        <v>1.3000000000000007</v>
      </c>
      <c r="M54" s="1">
        <f>IF(AND(ISNUMBER(K54),ISNUMBER($I$7)),SQRT(K54^2+($I$7)^2),"N/A")</f>
        <v>0.30997079109986531</v>
      </c>
      <c r="N54" s="1">
        <f>IF(AND(ISNUMBER(L54),ISNUMBER(M54),M54&lt;&gt;0),L54/M54,"NA")</f>
        <v>4.1939435499300686</v>
      </c>
      <c r="O54" t="s">
        <v>39</v>
      </c>
    </row>
    <row r="55" spans="1:15" x14ac:dyDescent="0.35">
      <c r="A55" s="16">
        <v>45</v>
      </c>
      <c r="B55" s="15" t="s">
        <v>65</v>
      </c>
      <c r="C55" s="14">
        <v>10</v>
      </c>
      <c r="D55" s="13" t="s">
        <v>28</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10</v>
      </c>
      <c r="H55">
        <f>LEN(TRIM(D55))</f>
        <v>6</v>
      </c>
      <c r="I55" t="str">
        <f>IF(H55&gt;=3,MID(TRIM(D55),1,3),"NO")</f>
        <v>+/-</v>
      </c>
      <c r="J55" t="str">
        <f>IF(TRIM(I55)="+/-",MID(TRIM(D55),4,H55-3),D55)</f>
        <v>0.2</v>
      </c>
      <c r="K55" s="1">
        <f>IF(TRIM(J55)="*****",0,IF(ISERROR(VALUE(J55)),"NA",VALUE(J55/$I$4)))</f>
        <v>0.12158054711246201</v>
      </c>
      <c r="L55" s="1">
        <f>IF(AND(ISNUMBER(G55),ISNUMBER($I$6)),$I$6-G55,"N/A")</f>
        <v>1.4000000000000004</v>
      </c>
      <c r="M55" s="1">
        <f>IF(AND(ISNUMBER(K55),ISNUMBER($I$7)),SQRT(K55^2+($I$7)^2),"N/A")</f>
        <v>0.1359311840425404</v>
      </c>
      <c r="N55" s="1">
        <f>IF(AND(ISNUMBER(L55),ISNUMBER(M55),M55&lt;&gt;0),L55/M55,"NA")</f>
        <v>10.299329104364034</v>
      </c>
      <c r="O55" t="s">
        <v>42</v>
      </c>
    </row>
    <row r="56" spans="1:15" x14ac:dyDescent="0.35">
      <c r="A56" s="16">
        <v>45</v>
      </c>
      <c r="B56" s="15" t="s">
        <v>54</v>
      </c>
      <c r="C56" s="14">
        <v>10</v>
      </c>
      <c r="D56" s="13" t="s">
        <v>28</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10</v>
      </c>
      <c r="H56">
        <f>LEN(TRIM(D56))</f>
        <v>6</v>
      </c>
      <c r="I56" t="str">
        <f>IF(H56&gt;=3,MID(TRIM(D56),1,3),"NO")</f>
        <v>+/-</v>
      </c>
      <c r="J56" t="str">
        <f>IF(TRIM(I56)="+/-",MID(TRIM(D56),4,H56-3),D56)</f>
        <v>0.2</v>
      </c>
      <c r="K56" s="1">
        <f>IF(TRIM(J56)="*****",0,IF(ISERROR(VALUE(J56)),"NA",VALUE(J56/$I$4)))</f>
        <v>0.12158054711246201</v>
      </c>
      <c r="L56" s="1">
        <f>IF(AND(ISNUMBER(G56),ISNUMBER($I$6)),$I$6-G56,"N/A")</f>
        <v>1.4000000000000004</v>
      </c>
      <c r="M56" s="1">
        <f>IF(AND(ISNUMBER(K56),ISNUMBER($I$7)),SQRT(K56^2+($I$7)^2),"N/A")</f>
        <v>0.1359311840425404</v>
      </c>
      <c r="N56" s="1">
        <f>IF(AND(ISNUMBER(L56),ISNUMBER(M56),M56&lt;&gt;0),L56/M56,"NA")</f>
        <v>10.299329104364034</v>
      </c>
      <c r="O56" t="s">
        <v>40</v>
      </c>
    </row>
    <row r="57" spans="1:15" x14ac:dyDescent="0.35">
      <c r="A57" s="16">
        <v>47</v>
      </c>
      <c r="B57" s="15" t="s">
        <v>33</v>
      </c>
      <c r="C57" s="14">
        <v>9.8000000000000007</v>
      </c>
      <c r="D57" s="13" t="s">
        <v>26</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9.8000000000000007</v>
      </c>
      <c r="H57">
        <f>LEN(TRIM(D57))</f>
        <v>6</v>
      </c>
      <c r="I57" t="str">
        <f>IF(H57&gt;=3,MID(TRIM(D57),1,3),"NO")</f>
        <v>+/-</v>
      </c>
      <c r="J57" t="str">
        <f>IF(TRIM(I57)="+/-",MID(TRIM(D57),4,H57-3),D57)</f>
        <v>0.6</v>
      </c>
      <c r="K57" s="1">
        <f>IF(TRIM(J57)="*****",0,IF(ISERROR(VALUE(J57)),"NA",VALUE(J57/$I$4)))</f>
        <v>0.36474164133738601</v>
      </c>
      <c r="L57" s="1">
        <f>IF(AND(ISNUMBER(G57),ISNUMBER($I$6)),$I$6-G57,"N/A")</f>
        <v>1.5999999999999996</v>
      </c>
      <c r="M57" s="1">
        <f>IF(AND(ISNUMBER(K57),ISNUMBER($I$7)),SQRT(K57^2+($I$7)^2),"N/A")</f>
        <v>0.36977279819442066</v>
      </c>
      <c r="N57" s="1">
        <f>IF(AND(ISNUMBER(L57),ISNUMBER(M57),M57&lt;&gt;0),L57/M57,"NA")</f>
        <v>4.3269813458770026</v>
      </c>
      <c r="O57" t="s">
        <v>38</v>
      </c>
    </row>
    <row r="58" spans="1:15" x14ac:dyDescent="0.35">
      <c r="A58" s="16">
        <v>48</v>
      </c>
      <c r="B58" s="15" t="s">
        <v>32</v>
      </c>
      <c r="C58" s="14">
        <v>9.6999999999999993</v>
      </c>
      <c r="D58" s="13" t="s">
        <v>31</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9.6999999999999993</v>
      </c>
      <c r="H58">
        <f>LEN(TRIM(D58))</f>
        <v>6</v>
      </c>
      <c r="I58" t="str">
        <f>IF(H58&gt;=3,MID(TRIM(D58),1,3),"NO")</f>
        <v>+/-</v>
      </c>
      <c r="J58" t="str">
        <f>IF(TRIM(I58)="+/-",MID(TRIM(D58),4,H58-3),D58)</f>
        <v>0.1</v>
      </c>
      <c r="K58" s="1">
        <f>IF(TRIM(J58)="*****",0,IF(ISERROR(VALUE(J58)),"NA",VALUE(J58/$I$4)))</f>
        <v>6.0790273556231005E-2</v>
      </c>
      <c r="L58" s="1">
        <f>IF(AND(ISNUMBER(G58),ISNUMBER($I$6)),$I$6-G58,"N/A")</f>
        <v>1.7000000000000011</v>
      </c>
      <c r="M58" s="1">
        <f>IF(AND(ISNUMBER(K58),ISNUMBER($I$7)),SQRT(K58^2+($I$7)^2),"N/A")</f>
        <v>8.5970429323592404E-2</v>
      </c>
      <c r="N58" s="1">
        <f>IF(AND(ISNUMBER(L58),ISNUMBER(M58),M58&lt;&gt;0),L58/M58,"NA")</f>
        <v>19.774241135881812</v>
      </c>
      <c r="O58" t="s">
        <v>36</v>
      </c>
    </row>
    <row r="59" spans="1:15" x14ac:dyDescent="0.35">
      <c r="A59" s="16">
        <v>49</v>
      </c>
      <c r="B59" s="15" t="s">
        <v>67</v>
      </c>
      <c r="C59" s="14">
        <v>9.5</v>
      </c>
      <c r="D59" s="13" t="s">
        <v>83</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9.5</v>
      </c>
      <c r="H59">
        <f>LEN(TRIM(D59))</f>
        <v>6</v>
      </c>
      <c r="I59" t="str">
        <f>IF(H59&gt;=3,MID(TRIM(D59),1,3),"NO")</f>
        <v>+/-</v>
      </c>
      <c r="J59" t="str">
        <f>IF(TRIM(I59)="+/-",MID(TRIM(D59),4,H59-3),D59)</f>
        <v>0.7</v>
      </c>
      <c r="K59" s="1">
        <f>IF(TRIM(J59)="*****",0,IF(ISERROR(VALUE(J59)),"NA",VALUE(J59/$I$4)))</f>
        <v>0.42553191489361697</v>
      </c>
      <c r="L59" s="1">
        <f>IF(AND(ISNUMBER(G59),ISNUMBER($I$6)),$I$6-G59,"N/A")</f>
        <v>1.9000000000000004</v>
      </c>
      <c r="M59" s="1">
        <f>IF(AND(ISNUMBER(K59),ISNUMBER($I$7)),SQRT(K59^2+($I$7)^2),"N/A")</f>
        <v>0.42985214661796195</v>
      </c>
      <c r="N59" s="1">
        <f>IF(AND(ISNUMBER(L59),ISNUMBER(M59),M59&lt;&gt;0),L59/M59,"NA")</f>
        <v>4.4201244891971099</v>
      </c>
      <c r="O59" t="s">
        <v>33</v>
      </c>
    </row>
    <row r="60" spans="1:15" x14ac:dyDescent="0.35">
      <c r="A60" s="16">
        <v>50</v>
      </c>
      <c r="B60" s="15" t="s">
        <v>49</v>
      </c>
      <c r="C60" s="14">
        <v>8.8000000000000007</v>
      </c>
      <c r="D60" s="13" t="s">
        <v>31</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8.8000000000000007</v>
      </c>
      <c r="H60">
        <f>LEN(TRIM(D60))</f>
        <v>6</v>
      </c>
      <c r="I60" t="str">
        <f>IF(H60&gt;=3,MID(TRIM(D60),1,3),"NO")</f>
        <v>+/-</v>
      </c>
      <c r="J60" t="str">
        <f>IF(TRIM(I60)="+/-",MID(TRIM(D60),4,H60-3),D60)</f>
        <v>0.1</v>
      </c>
      <c r="K60" s="1">
        <f>IF(TRIM(J60)="*****",0,IF(ISERROR(VALUE(J60)),"NA",VALUE(J60/$I$4)))</f>
        <v>6.0790273556231005E-2</v>
      </c>
      <c r="L60" s="1">
        <f>IF(AND(ISNUMBER(G60),ISNUMBER($I$6)),$I$6-G60,"N/A")</f>
        <v>2.5999999999999996</v>
      </c>
      <c r="M60" s="1">
        <f>IF(AND(ISNUMBER(K60),ISNUMBER($I$7)),SQRT(K60^2+($I$7)^2),"N/A")</f>
        <v>8.5970429323592404E-2</v>
      </c>
      <c r="N60" s="1">
        <f>IF(AND(ISNUMBER(L60),ISNUMBER(M60),M60&lt;&gt;0),L60/M60,"NA")</f>
        <v>30.242957031348634</v>
      </c>
      <c r="O60" t="s">
        <v>30</v>
      </c>
    </row>
    <row r="61" spans="1:15" x14ac:dyDescent="0.35">
      <c r="A61" s="16">
        <v>51</v>
      </c>
      <c r="B61" s="15" t="s">
        <v>47</v>
      </c>
      <c r="C61" s="14">
        <v>8.3000000000000007</v>
      </c>
      <c r="D61" s="13" t="s">
        <v>57</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8.3000000000000007</v>
      </c>
      <c r="H61">
        <f>LEN(TRIM(D61))</f>
        <v>6</v>
      </c>
      <c r="I61" t="str">
        <f>IF(H61&gt;=3,MID(TRIM(D61),1,3),"NO")</f>
        <v>+/-</v>
      </c>
      <c r="J61" t="str">
        <f>IF(TRIM(I61)="+/-",MID(TRIM(D61),4,H61-3),D61)</f>
        <v>0.3</v>
      </c>
      <c r="K61" s="1">
        <f>IF(TRIM(J61)="*****",0,IF(ISERROR(VALUE(J61)),"NA",VALUE(J61/$I$4)))</f>
        <v>0.18237082066869301</v>
      </c>
      <c r="L61" s="1">
        <f>IF(AND(ISNUMBER(G61),ISNUMBER($I$6)),$I$6-G61,"N/A")</f>
        <v>3.0999999999999996</v>
      </c>
      <c r="M61" s="1">
        <f>IF(AND(ISNUMBER(K61),ISNUMBER($I$7)),SQRT(K61^2+($I$7)^2),"N/A")</f>
        <v>0.19223572402239389</v>
      </c>
      <c r="N61" s="1">
        <f>IF(AND(ISNUMBER(L61),ISNUMBER(M61),M61&lt;&gt;0),L61/M61,"NA")</f>
        <v>16.126034928028648</v>
      </c>
      <c r="O61" t="s">
        <v>27</v>
      </c>
    </row>
    <row r="62" spans="1:15" ht="15" thickBot="1" x14ac:dyDescent="0.4">
      <c r="A62" s="11"/>
      <c r="B62" s="10" t="s">
        <v>25</v>
      </c>
      <c r="C62" s="9">
        <v>5.6</v>
      </c>
      <c r="D62" s="8" t="s">
        <v>57</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5.6</v>
      </c>
      <c r="H62">
        <f>LEN(TRIM(D62))</f>
        <v>6</v>
      </c>
      <c r="I62" t="str">
        <f>IF(H62&gt;=3,MID(TRIM(D62),1,3),"NO")</f>
        <v>+/-</v>
      </c>
      <c r="J62" t="str">
        <f>IF(TRIM(I62)="+/-",MID(TRIM(D62),4,H62-3),D62)</f>
        <v>0.3</v>
      </c>
      <c r="K62" s="1">
        <f>IF(TRIM(J62)="*****",0,IF(ISERROR(VALUE(J62)),"NA",VALUE(J62/$I$4)))</f>
        <v>0.18237082066869301</v>
      </c>
      <c r="L62" s="1">
        <f>IF(AND(ISNUMBER(G62),ISNUMBER($I$6)),$I$6-G62,"N/A")</f>
        <v>5.8000000000000007</v>
      </c>
      <c r="M62" s="1">
        <f>IF(AND(ISNUMBER(K62),ISNUMBER($I$7)),SQRT(K62^2+($I$7)^2),"N/A")</f>
        <v>0.19223572402239389</v>
      </c>
      <c r="N62" s="1">
        <f>IF(AND(ISNUMBER(L62),ISNUMBER(M62),M62&lt;&gt;0),L62/M62,"NA")</f>
        <v>30.171291155666509</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369" priority="1" operator="equal">
      <formula>"OTHER ERROR"</formula>
    </cfRule>
    <cfRule type="cellIs" dxfId="368" priority="2" operator="equal">
      <formula>"Statistical Test not applicable"</formula>
    </cfRule>
    <cfRule type="cellIs" dxfId="367" priority="3" operator="equal">
      <formula>"Geography Selected"</formula>
    </cfRule>
  </conditionalFormatting>
  <conditionalFormatting sqref="E10:J62">
    <cfRule type="cellIs" dxfId="366" priority="4" operator="equal">
      <formula>"Not Significantly Different"</formula>
    </cfRule>
  </conditionalFormatting>
  <conditionalFormatting sqref="F10:J62">
    <cfRule type="cellIs" dxfId="36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1C6952C-5939-4A76-A775-F8C0F6424C3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01767A55-64AF-4DCE-ADC1-E6DD3D2A50FE}"/>
    <hyperlink ref="A68" r:id="rId2" xr:uid="{85415D46-7ACE-40BD-9E5F-9392216B0F01}"/>
    <hyperlink ref="A66" r:id="rId3" xr:uid="{432CFDC0-AAD0-4057-B1CF-AE0506C90D14}"/>
    <hyperlink ref="A67" r:id="rId4" xr:uid="{63F3F709-4996-45CA-9D22-5B624D4463B0}"/>
  </hyperlinks>
  <pageMargins left="0.7" right="0.7" top="0.75" bottom="0.75" header="0.3" footer="0.3"/>
  <pageSetup orientation="portrait" r:id="rId5"/>
  <drawing r:id="rId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09111-C283-46BD-A4A5-7FE628F061E4}">
  <sheetPr codeName="Sheet19"/>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186</v>
      </c>
    </row>
    <row r="2" spans="1:16" x14ac:dyDescent="0.35">
      <c r="A2" s="30" t="s">
        <v>108</v>
      </c>
      <c r="B2" t="s">
        <v>185</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9.1</v>
      </c>
      <c r="C6" t="s">
        <v>102</v>
      </c>
      <c r="H6" s="18" t="s">
        <v>101</v>
      </c>
      <c r="I6">
        <f>VLOOKUP($B$4,$B$9:$K$62,6,FALSE)</f>
        <v>9.1</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9.1</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9.1</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75</v>
      </c>
      <c r="C11" s="14">
        <v>11.1</v>
      </c>
      <c r="D11" s="17" t="s">
        <v>34</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11.1</v>
      </c>
      <c r="H11">
        <f>LEN(TRIM(D11))</f>
        <v>6</v>
      </c>
      <c r="I11" t="str">
        <f>IF(H11&gt;=3,MID(TRIM(D11),1,3),"NO")</f>
        <v>+/-</v>
      </c>
      <c r="J11" t="str">
        <f>IF(TRIM(I11)="+/-",MID(TRIM(D11),4,H11-3),D11)</f>
        <v>0.4</v>
      </c>
      <c r="K11" s="1">
        <f>IF(TRIM(J11)="*****",0,IF(ISERROR(VALUE(J11)),"NA",VALUE(J11/$I$4)))</f>
        <v>0.24316109422492402</v>
      </c>
      <c r="L11" s="1">
        <f>IF(AND(ISNUMBER(G11),ISNUMBER($I$6)),$I$6-G11,"N/A")</f>
        <v>-2</v>
      </c>
      <c r="M11" s="1">
        <f>IF(AND(ISNUMBER(K11),ISNUMBER($I$7)),SQRT(K11^2+($I$7)^2),"N/A")</f>
        <v>0.25064471888253259</v>
      </c>
      <c r="N11" s="1">
        <f>IF(AND(ISNUMBER(L11),ISNUMBER(M11),M11&lt;&gt;0),L11/M11,"NA")</f>
        <v>-7.9794220636953535</v>
      </c>
      <c r="O11" t="s">
        <v>68</v>
      </c>
    </row>
    <row r="12" spans="1:16" x14ac:dyDescent="0.35">
      <c r="A12" s="16">
        <v>1</v>
      </c>
      <c r="B12" s="15" t="s">
        <v>59</v>
      </c>
      <c r="C12" s="14">
        <v>11.1</v>
      </c>
      <c r="D12" s="13" t="s">
        <v>57</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11.1</v>
      </c>
      <c r="H12">
        <f>LEN(TRIM(D12))</f>
        <v>6</v>
      </c>
      <c r="I12" t="str">
        <f>IF(H12&gt;=3,MID(TRIM(D12),1,3),"NO")</f>
        <v>+/-</v>
      </c>
      <c r="J12" t="str">
        <f>IF(TRIM(I12)="+/-",MID(TRIM(D12),4,H12-3),D12)</f>
        <v>0.3</v>
      </c>
      <c r="K12" s="1">
        <f>IF(TRIM(J12)="*****",0,IF(ISERROR(VALUE(J12)),"NA",VALUE(J12/$I$4)))</f>
        <v>0.18237082066869301</v>
      </c>
      <c r="L12" s="1">
        <f>IF(AND(ISNUMBER(G12),ISNUMBER($I$6)),$I$6-G12,"N/A")</f>
        <v>-2</v>
      </c>
      <c r="M12" s="1">
        <f>IF(AND(ISNUMBER(K12),ISNUMBER($I$7)),SQRT(K12^2+($I$7)^2),"N/A")</f>
        <v>0.19223572402239389</v>
      </c>
      <c r="N12" s="1">
        <f>IF(AND(ISNUMBER(L12),ISNUMBER(M12),M12&lt;&gt;0),L12/M12,"NA")</f>
        <v>-10.403893501953968</v>
      </c>
      <c r="O12" t="s">
        <v>62</v>
      </c>
    </row>
    <row r="13" spans="1:16" x14ac:dyDescent="0.35">
      <c r="A13" s="16">
        <v>1</v>
      </c>
      <c r="B13" s="15" t="s">
        <v>39</v>
      </c>
      <c r="C13" s="14">
        <v>11.1</v>
      </c>
      <c r="D13" s="13" t="s">
        <v>28</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11.1</v>
      </c>
      <c r="H13">
        <f>LEN(TRIM(D13))</f>
        <v>6</v>
      </c>
      <c r="I13" t="str">
        <f>IF(H13&gt;=3,MID(TRIM(D13),1,3),"NO")</f>
        <v>+/-</v>
      </c>
      <c r="J13" t="str">
        <f>IF(TRIM(I13)="+/-",MID(TRIM(D13),4,H13-3),D13)</f>
        <v>0.2</v>
      </c>
      <c r="K13" s="1">
        <f>IF(TRIM(J13)="*****",0,IF(ISERROR(VALUE(J13)),"NA",VALUE(J13/$I$4)))</f>
        <v>0.12158054711246201</v>
      </c>
      <c r="L13" s="1">
        <f>IF(AND(ISNUMBER(G13),ISNUMBER($I$6)),$I$6-G13,"N/A")</f>
        <v>-2</v>
      </c>
      <c r="M13" s="1">
        <f>IF(AND(ISNUMBER(K13),ISNUMBER($I$7)),SQRT(K13^2+($I$7)^2),"N/A")</f>
        <v>0.1359311840425404</v>
      </c>
      <c r="N13" s="1">
        <f>IF(AND(ISNUMBER(L13),ISNUMBER(M13),M13&lt;&gt;0),L13/M13,"NA")</f>
        <v>-14.713327291948618</v>
      </c>
      <c r="O13" t="s">
        <v>58</v>
      </c>
    </row>
    <row r="14" spans="1:16" x14ac:dyDescent="0.35">
      <c r="A14" s="16">
        <v>4</v>
      </c>
      <c r="B14" s="15" t="s">
        <v>63</v>
      </c>
      <c r="C14" s="14">
        <v>10.7</v>
      </c>
      <c r="D14" s="13" t="s">
        <v>120</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10.7</v>
      </c>
      <c r="H14">
        <f>LEN(TRIM(D14))</f>
        <v>6</v>
      </c>
      <c r="I14" t="str">
        <f>IF(H14&gt;=3,MID(TRIM(D14),1,3),"NO")</f>
        <v>+/-</v>
      </c>
      <c r="J14" t="str">
        <f>IF(TRIM(I14)="+/-",MID(TRIM(D14),4,H14-3),D14)</f>
        <v>0.9</v>
      </c>
      <c r="K14" s="1">
        <f>IF(TRIM(J14)="*****",0,IF(ISERROR(VALUE(J14)),"NA",VALUE(J14/$I$4)))</f>
        <v>0.54711246200607899</v>
      </c>
      <c r="L14" s="1">
        <f>IF(AND(ISNUMBER(G14),ISNUMBER($I$6)),$I$6-G14,"N/A")</f>
        <v>-1.5999999999999996</v>
      </c>
      <c r="M14" s="1">
        <f>IF(AND(ISNUMBER(K14),ISNUMBER($I$7)),SQRT(K14^2+($I$7)^2),"N/A")</f>
        <v>0.55047933970440222</v>
      </c>
      <c r="N14" s="1">
        <f>IF(AND(ISNUMBER(L14),ISNUMBER(M14),M14&lt;&gt;0),L14/M14,"NA")</f>
        <v>-2.9065577662899607</v>
      </c>
      <c r="O14" t="s">
        <v>73</v>
      </c>
    </row>
    <row r="15" spans="1:16" x14ac:dyDescent="0.35">
      <c r="A15" s="16">
        <v>5</v>
      </c>
      <c r="B15" s="15" t="s">
        <v>35</v>
      </c>
      <c r="C15" s="14">
        <v>10.6</v>
      </c>
      <c r="D15" s="13" t="s">
        <v>140</v>
      </c>
      <c r="E15" s="12" t="str">
        <f>IF($B$4=B15,"Geography Selected",
IF(AND(ISNUMBER(N15),ISNUMBER($I$4)),
IF(ABS(N15)&lt;=$I$4,"Not Significantly Different",
IF(ABS(N15)&gt;$I$4,"Significantly Different","Error - Both Z-score and Confidence Level are Numbers but Comparison Failed")),
IF(N15="NA","Statistical Test not applicable","N/A")
))</f>
        <v>Not Significantly Different</v>
      </c>
      <c r="G15">
        <f>IF(ISNUMBER(C15),C15,"NAN")</f>
        <v>10.6</v>
      </c>
      <c r="H15">
        <f>LEN(TRIM(D15))</f>
        <v>6</v>
      </c>
      <c r="I15" t="str">
        <f>IF(H15&gt;=3,MID(TRIM(D15),1,3),"NO")</f>
        <v>+/-</v>
      </c>
      <c r="J15" t="str">
        <f>IF(TRIM(I15)="+/-",MID(TRIM(D15),4,H15-3),D15)</f>
        <v>1.6</v>
      </c>
      <c r="K15" s="1">
        <f>IF(TRIM(J15)="*****",0,IF(ISERROR(VALUE(J15)),"NA",VALUE(J15/$I$4)))</f>
        <v>0.97264437689969607</v>
      </c>
      <c r="L15" s="1">
        <f>IF(AND(ISNUMBER(G15),ISNUMBER($I$6)),$I$6-G15,"N/A")</f>
        <v>-1.5</v>
      </c>
      <c r="M15" s="1">
        <f>IF(AND(ISNUMBER(K15),ISNUMBER($I$7)),SQRT(K15^2+($I$7)^2),"N/A")</f>
        <v>0.97454222139096647</v>
      </c>
      <c r="N15" s="1">
        <f>IF(AND(ISNUMBER(L15),ISNUMBER(M15),M15&lt;&gt;0),L15/M15,"NA")</f>
        <v>-1.5391842108790796</v>
      </c>
      <c r="O15" t="s">
        <v>32</v>
      </c>
    </row>
    <row r="16" spans="1:16" x14ac:dyDescent="0.35">
      <c r="A16" s="16">
        <v>5</v>
      </c>
      <c r="B16" s="15" t="s">
        <v>36</v>
      </c>
      <c r="C16" s="14">
        <v>10.6</v>
      </c>
      <c r="D16" s="13" t="s">
        <v>57</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10.6</v>
      </c>
      <c r="H16">
        <f>LEN(TRIM(D16))</f>
        <v>6</v>
      </c>
      <c r="I16" t="str">
        <f>IF(H16&gt;=3,MID(TRIM(D16),1,3),"NO")</f>
        <v>+/-</v>
      </c>
      <c r="J16" t="str">
        <f>IF(TRIM(I16)="+/-",MID(TRIM(D16),4,H16-3),D16)</f>
        <v>0.3</v>
      </c>
      <c r="K16" s="1">
        <f>IF(TRIM(J16)="*****",0,IF(ISERROR(VALUE(J16)),"NA",VALUE(J16/$I$4)))</f>
        <v>0.18237082066869301</v>
      </c>
      <c r="L16" s="1">
        <f>IF(AND(ISNUMBER(G16),ISNUMBER($I$6)),$I$6-G16,"N/A")</f>
        <v>-1.5</v>
      </c>
      <c r="M16" s="1">
        <f>IF(AND(ISNUMBER(K16),ISNUMBER($I$7)),SQRT(K16^2+($I$7)^2),"N/A")</f>
        <v>0.19223572402239389</v>
      </c>
      <c r="N16" s="1">
        <f>IF(AND(ISNUMBER(L16),ISNUMBER(M16),M16&lt;&gt;0),L16/M16,"NA")</f>
        <v>-7.8029201264654757</v>
      </c>
      <c r="O16" t="s">
        <v>75</v>
      </c>
    </row>
    <row r="17" spans="1:15" x14ac:dyDescent="0.35">
      <c r="A17" s="16">
        <v>7</v>
      </c>
      <c r="B17" s="15" t="s">
        <v>42</v>
      </c>
      <c r="C17" s="14">
        <v>10.5</v>
      </c>
      <c r="D17" s="13" t="s">
        <v>43</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10.5</v>
      </c>
      <c r="H17">
        <f>LEN(TRIM(D17))</f>
        <v>6</v>
      </c>
      <c r="I17" t="str">
        <f>IF(H17&gt;=3,MID(TRIM(D17),1,3),"NO")</f>
        <v>+/-</v>
      </c>
      <c r="J17" t="str">
        <f>IF(TRIM(I17)="+/-",MID(TRIM(D17),4,H17-3),D17)</f>
        <v>0.5</v>
      </c>
      <c r="K17" s="1">
        <f>IF(TRIM(J17)="*****",0,IF(ISERROR(VALUE(J17)),"NA",VALUE(J17/$I$4)))</f>
        <v>0.303951367781155</v>
      </c>
      <c r="L17" s="1">
        <f>IF(AND(ISNUMBER(G17),ISNUMBER($I$6)),$I$6-G17,"N/A")</f>
        <v>-1.4000000000000004</v>
      </c>
      <c r="M17" s="1">
        <f>IF(AND(ISNUMBER(K17),ISNUMBER($I$7)),SQRT(K17^2+($I$7)^2),"N/A")</f>
        <v>0.30997079109986531</v>
      </c>
      <c r="N17" s="1">
        <f>IF(AND(ISNUMBER(L17),ISNUMBER(M17),M17&lt;&gt;0),L17/M17,"NA")</f>
        <v>-4.5165545922323798</v>
      </c>
      <c r="O17" t="s">
        <v>66</v>
      </c>
    </row>
    <row r="18" spans="1:15" x14ac:dyDescent="0.35">
      <c r="A18" s="16">
        <v>8</v>
      </c>
      <c r="B18" s="15" t="s">
        <v>78</v>
      </c>
      <c r="C18" s="14">
        <v>10.4</v>
      </c>
      <c r="D18" s="13" t="s">
        <v>43</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10.4</v>
      </c>
      <c r="H18">
        <f>LEN(TRIM(D18))</f>
        <v>6</v>
      </c>
      <c r="I18" t="str">
        <f>IF(H18&gt;=3,MID(TRIM(D18),1,3),"NO")</f>
        <v>+/-</v>
      </c>
      <c r="J18" t="str">
        <f>IF(TRIM(I18)="+/-",MID(TRIM(D18),4,H18-3),D18)</f>
        <v>0.5</v>
      </c>
      <c r="K18" s="1">
        <f>IF(TRIM(J18)="*****",0,IF(ISERROR(VALUE(J18)),"NA",VALUE(J18/$I$4)))</f>
        <v>0.303951367781155</v>
      </c>
      <c r="L18" s="1">
        <f>IF(AND(ISNUMBER(G18),ISNUMBER($I$6)),$I$6-G18,"N/A")</f>
        <v>-1.3000000000000007</v>
      </c>
      <c r="M18" s="1">
        <f>IF(AND(ISNUMBER(K18),ISNUMBER($I$7)),SQRT(K18^2+($I$7)^2),"N/A")</f>
        <v>0.30997079109986531</v>
      </c>
      <c r="N18" s="1">
        <f>IF(AND(ISNUMBER(L18),ISNUMBER(M18),M18&lt;&gt;0),L18/M18,"NA")</f>
        <v>-4.1939435499300686</v>
      </c>
      <c r="O18" t="s">
        <v>60</v>
      </c>
    </row>
    <row r="19" spans="1:15" x14ac:dyDescent="0.35">
      <c r="A19" s="16">
        <v>9</v>
      </c>
      <c r="B19" s="15" t="s">
        <v>69</v>
      </c>
      <c r="C19" s="14">
        <v>9.9</v>
      </c>
      <c r="D19" s="13" t="s">
        <v>26</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9.9</v>
      </c>
      <c r="H19">
        <f>LEN(TRIM(D19))</f>
        <v>6</v>
      </c>
      <c r="I19" t="str">
        <f>IF(H19&gt;=3,MID(TRIM(D19),1,3),"NO")</f>
        <v>+/-</v>
      </c>
      <c r="J19" t="str">
        <f>IF(TRIM(I19)="+/-",MID(TRIM(D19),4,H19-3),D19)</f>
        <v>0.6</v>
      </c>
      <c r="K19" s="1">
        <f>IF(TRIM(J19)="*****",0,IF(ISERROR(VALUE(J19)),"NA",VALUE(J19/$I$4)))</f>
        <v>0.36474164133738601</v>
      </c>
      <c r="L19" s="1">
        <f>IF(AND(ISNUMBER(G19),ISNUMBER($I$6)),$I$6-G19,"N/A")</f>
        <v>-0.80000000000000071</v>
      </c>
      <c r="M19" s="1">
        <f>IF(AND(ISNUMBER(K19),ISNUMBER($I$7)),SQRT(K19^2+($I$7)^2),"N/A")</f>
        <v>0.36977279819442066</v>
      </c>
      <c r="N19" s="1">
        <f>IF(AND(ISNUMBER(L19),ISNUMBER(M19),M19&lt;&gt;0),L19/M19,"NA")</f>
        <v>-2.1634906729385039</v>
      </c>
      <c r="O19" t="s">
        <v>35</v>
      </c>
    </row>
    <row r="20" spans="1:15" x14ac:dyDescent="0.35">
      <c r="A20" s="16">
        <v>9</v>
      </c>
      <c r="B20" s="15" t="s">
        <v>44</v>
      </c>
      <c r="C20" s="14">
        <v>9.9</v>
      </c>
      <c r="D20" s="17" t="s">
        <v>43</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9.9</v>
      </c>
      <c r="H20">
        <f>LEN(TRIM(D20))</f>
        <v>6</v>
      </c>
      <c r="I20" t="str">
        <f>IF(H20&gt;=3,MID(TRIM(D20),1,3),"NO")</f>
        <v>+/-</v>
      </c>
      <c r="J20" t="str">
        <f>IF(TRIM(I20)="+/-",MID(TRIM(D20),4,H20-3),D20)</f>
        <v>0.5</v>
      </c>
      <c r="K20" s="1">
        <f>IF(TRIM(J20)="*****",0,IF(ISERROR(VALUE(J20)),"NA",VALUE(J20/$I$4)))</f>
        <v>0.303951367781155</v>
      </c>
      <c r="L20" s="1">
        <f>IF(AND(ISNUMBER(G20),ISNUMBER($I$6)),$I$6-G20,"N/A")</f>
        <v>-0.80000000000000071</v>
      </c>
      <c r="M20" s="1">
        <f>IF(AND(ISNUMBER(K20),ISNUMBER($I$7)),SQRT(K20^2+($I$7)^2),"N/A")</f>
        <v>0.30997079109986531</v>
      </c>
      <c r="N20" s="1">
        <f>IF(AND(ISNUMBER(L20),ISNUMBER(M20),M20&lt;&gt;0),L20/M20,"NA")</f>
        <v>-2.5808883384185046</v>
      </c>
      <c r="O20" t="s">
        <v>51</v>
      </c>
    </row>
    <row r="21" spans="1:15" x14ac:dyDescent="0.35">
      <c r="A21" s="16">
        <v>9</v>
      </c>
      <c r="B21" s="15" t="s">
        <v>56</v>
      </c>
      <c r="C21" s="14">
        <v>9.9</v>
      </c>
      <c r="D21" s="13" t="s">
        <v>43</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9.9</v>
      </c>
      <c r="H21">
        <f>LEN(TRIM(D21))</f>
        <v>6</v>
      </c>
      <c r="I21" t="str">
        <f>IF(H21&gt;=3,MID(TRIM(D21),1,3),"NO")</f>
        <v>+/-</v>
      </c>
      <c r="J21" t="str">
        <f>IF(TRIM(I21)="+/-",MID(TRIM(D21),4,H21-3),D21)</f>
        <v>0.5</v>
      </c>
      <c r="K21" s="1">
        <f>IF(TRIM(J21)="*****",0,IF(ISERROR(VALUE(J21)),"NA",VALUE(J21/$I$4)))</f>
        <v>0.303951367781155</v>
      </c>
      <c r="L21" s="1">
        <f>IF(AND(ISNUMBER(G21),ISNUMBER($I$6)),$I$6-G21,"N/A")</f>
        <v>-0.80000000000000071</v>
      </c>
      <c r="M21" s="1">
        <f>IF(AND(ISNUMBER(K21),ISNUMBER($I$7)),SQRT(K21^2+($I$7)^2),"N/A")</f>
        <v>0.30997079109986531</v>
      </c>
      <c r="N21" s="1">
        <f>IF(AND(ISNUMBER(L21),ISNUMBER(M21),M21&lt;&gt;0),L21/M21,"NA")</f>
        <v>-2.5808883384185046</v>
      </c>
      <c r="O21" t="s">
        <v>45</v>
      </c>
    </row>
    <row r="22" spans="1:15" x14ac:dyDescent="0.35">
      <c r="A22" s="16">
        <v>12</v>
      </c>
      <c r="B22" s="15" t="s">
        <v>81</v>
      </c>
      <c r="C22" s="14">
        <v>9.8000000000000007</v>
      </c>
      <c r="D22" s="13" t="s">
        <v>57</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9.8000000000000007</v>
      </c>
      <c r="H22">
        <f>LEN(TRIM(D22))</f>
        <v>6</v>
      </c>
      <c r="I22" t="str">
        <f>IF(H22&gt;=3,MID(TRIM(D22),1,3),"NO")</f>
        <v>+/-</v>
      </c>
      <c r="J22" t="str">
        <f>IF(TRIM(I22)="+/-",MID(TRIM(D22),4,H22-3),D22)</f>
        <v>0.3</v>
      </c>
      <c r="K22" s="1">
        <f>IF(TRIM(J22)="*****",0,IF(ISERROR(VALUE(J22)),"NA",VALUE(J22/$I$4)))</f>
        <v>0.18237082066869301</v>
      </c>
      <c r="L22" s="1">
        <f>IF(AND(ISNUMBER(G22),ISNUMBER($I$6)),$I$6-G22,"N/A")</f>
        <v>-0.70000000000000107</v>
      </c>
      <c r="M22" s="1">
        <f>IF(AND(ISNUMBER(K22),ISNUMBER($I$7)),SQRT(K22^2+($I$7)^2),"N/A")</f>
        <v>0.19223572402239389</v>
      </c>
      <c r="N22" s="1">
        <f>IF(AND(ISNUMBER(L22),ISNUMBER(M22),M22&lt;&gt;0),L22/M22,"NA")</f>
        <v>-3.6413627256838943</v>
      </c>
      <c r="O22" t="s">
        <v>29</v>
      </c>
    </row>
    <row r="23" spans="1:15" x14ac:dyDescent="0.35">
      <c r="A23" s="16">
        <v>13</v>
      </c>
      <c r="B23" s="15" t="s">
        <v>58</v>
      </c>
      <c r="C23" s="14">
        <v>9.6999999999999993</v>
      </c>
      <c r="D23" s="13" t="s">
        <v>57</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9.6999999999999993</v>
      </c>
      <c r="H23">
        <f>LEN(TRIM(D23))</f>
        <v>6</v>
      </c>
      <c r="I23" t="str">
        <f>IF(H23&gt;=3,MID(TRIM(D23),1,3),"NO")</f>
        <v>+/-</v>
      </c>
      <c r="J23" t="str">
        <f>IF(TRIM(I23)="+/-",MID(TRIM(D23),4,H23-3),D23)</f>
        <v>0.3</v>
      </c>
      <c r="K23" s="1">
        <f>IF(TRIM(J23)="*****",0,IF(ISERROR(VALUE(J23)),"NA",VALUE(J23/$I$4)))</f>
        <v>0.18237082066869301</v>
      </c>
      <c r="L23" s="1">
        <f>IF(AND(ISNUMBER(G23),ISNUMBER($I$6)),$I$6-G23,"N/A")</f>
        <v>-0.59999999999999964</v>
      </c>
      <c r="M23" s="1">
        <f>IF(AND(ISNUMBER(K23),ISNUMBER($I$7)),SQRT(K23^2+($I$7)^2),"N/A")</f>
        <v>0.19223572402239389</v>
      </c>
      <c r="N23" s="1">
        <f>IF(AND(ISNUMBER(L23),ISNUMBER(M23),M23&lt;&gt;0),L23/M23,"NA")</f>
        <v>-3.1211680505861885</v>
      </c>
      <c r="O23" t="s">
        <v>82</v>
      </c>
    </row>
    <row r="24" spans="1:15" x14ac:dyDescent="0.35">
      <c r="A24" s="16">
        <v>14</v>
      </c>
      <c r="B24" s="15" t="s">
        <v>80</v>
      </c>
      <c r="C24" s="14">
        <v>9.6</v>
      </c>
      <c r="D24" s="13" t="s">
        <v>34</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9.6</v>
      </c>
      <c r="H24">
        <f>LEN(TRIM(D24))</f>
        <v>6</v>
      </c>
      <c r="I24" t="str">
        <f>IF(H24&gt;=3,MID(TRIM(D24),1,3),"NO")</f>
        <v>+/-</v>
      </c>
      <c r="J24" t="str">
        <f>IF(TRIM(I24)="+/-",MID(TRIM(D24),4,H24-3),D24)</f>
        <v>0.4</v>
      </c>
      <c r="K24" s="1">
        <f>IF(TRIM(J24)="*****",0,IF(ISERROR(VALUE(J24)),"NA",VALUE(J24/$I$4)))</f>
        <v>0.24316109422492402</v>
      </c>
      <c r="L24" s="1">
        <f>IF(AND(ISNUMBER(G24),ISNUMBER($I$6)),$I$6-G24,"N/A")</f>
        <v>-0.5</v>
      </c>
      <c r="M24" s="1">
        <f>IF(AND(ISNUMBER(K24),ISNUMBER($I$7)),SQRT(K24^2+($I$7)^2),"N/A")</f>
        <v>0.25064471888253259</v>
      </c>
      <c r="N24" s="1">
        <f>IF(AND(ISNUMBER(L24),ISNUMBER(M24),M24&lt;&gt;0),L24/M24,"NA")</f>
        <v>-1.9948555159238384</v>
      </c>
      <c r="O24" t="s">
        <v>65</v>
      </c>
    </row>
    <row r="25" spans="1:15" x14ac:dyDescent="0.35">
      <c r="A25" s="16">
        <v>14</v>
      </c>
      <c r="B25" s="15" t="s">
        <v>70</v>
      </c>
      <c r="C25" s="14">
        <v>9.6</v>
      </c>
      <c r="D25" s="13" t="s">
        <v>26</v>
      </c>
      <c r="E25" s="12" t="str">
        <f>IF($B$4=B25,"Geography Selected",
IF(AND(ISNUMBER(N25),ISNUMBER($I$4)),
IF(ABS(N25)&lt;=$I$4,"Not Significantly Different",
IF(ABS(N25)&gt;$I$4,"Significantly Different","Error - Both Z-score and Confidence Level are Numbers but Comparison Failed")),
IF(N25="NA","Statistical Test not applicable","N/A")
))</f>
        <v>Not Significantly Different</v>
      </c>
      <c r="G25">
        <f>IF(ISNUMBER(C25),C25,"NAN")</f>
        <v>9.6</v>
      </c>
      <c r="H25">
        <f>LEN(TRIM(D25))</f>
        <v>6</v>
      </c>
      <c r="I25" t="str">
        <f>IF(H25&gt;=3,MID(TRIM(D25),1,3),"NO")</f>
        <v>+/-</v>
      </c>
      <c r="J25" t="str">
        <f>IF(TRIM(I25)="+/-",MID(TRIM(D25),4,H25-3),D25)</f>
        <v>0.6</v>
      </c>
      <c r="K25" s="1">
        <f>IF(TRIM(J25)="*****",0,IF(ISERROR(VALUE(J25)),"NA",VALUE(J25/$I$4)))</f>
        <v>0.36474164133738601</v>
      </c>
      <c r="L25" s="1">
        <f>IF(AND(ISNUMBER(G25),ISNUMBER($I$6)),$I$6-G25,"N/A")</f>
        <v>-0.5</v>
      </c>
      <c r="M25" s="1">
        <f>IF(AND(ISNUMBER(K25),ISNUMBER($I$7)),SQRT(K25^2+($I$7)^2),"N/A")</f>
        <v>0.36977279819442066</v>
      </c>
      <c r="N25" s="1">
        <f>IF(AND(ISNUMBER(L25),ISNUMBER(M25),M25&lt;&gt;0),L25/M25,"NA")</f>
        <v>-1.3521816705865637</v>
      </c>
      <c r="O25" t="s">
        <v>81</v>
      </c>
    </row>
    <row r="26" spans="1:15" x14ac:dyDescent="0.35">
      <c r="A26" s="16">
        <v>16</v>
      </c>
      <c r="B26" s="15" t="s">
        <v>82</v>
      </c>
      <c r="C26" s="14">
        <v>9.5</v>
      </c>
      <c r="D26" s="13" t="s">
        <v>26</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9.5</v>
      </c>
      <c r="H26">
        <f>LEN(TRIM(D26))</f>
        <v>6</v>
      </c>
      <c r="I26" t="str">
        <f>IF(H26&gt;=3,MID(TRIM(D26),1,3),"NO")</f>
        <v>+/-</v>
      </c>
      <c r="J26" t="str">
        <f>IF(TRIM(I26)="+/-",MID(TRIM(D26),4,H26-3),D26)</f>
        <v>0.6</v>
      </c>
      <c r="K26" s="1">
        <f>IF(TRIM(J26)="*****",0,IF(ISERROR(VALUE(J26)),"NA",VALUE(J26/$I$4)))</f>
        <v>0.36474164133738601</v>
      </c>
      <c r="L26" s="1">
        <f>IF(AND(ISNUMBER(G26),ISNUMBER($I$6)),$I$6-G26,"N/A")</f>
        <v>-0.40000000000000036</v>
      </c>
      <c r="M26" s="1">
        <f>IF(AND(ISNUMBER(K26),ISNUMBER($I$7)),SQRT(K26^2+($I$7)^2),"N/A")</f>
        <v>0.36977279819442066</v>
      </c>
      <c r="N26" s="1">
        <f>IF(AND(ISNUMBER(L26),ISNUMBER(M26),M26&lt;&gt;0),L26/M26,"NA")</f>
        <v>-1.081745336469252</v>
      </c>
      <c r="O26" t="s">
        <v>80</v>
      </c>
    </row>
    <row r="27" spans="1:15" x14ac:dyDescent="0.35">
      <c r="A27" s="16">
        <v>17</v>
      </c>
      <c r="B27" s="15" t="s">
        <v>62</v>
      </c>
      <c r="C27" s="14">
        <v>9.4</v>
      </c>
      <c r="D27" s="13" t="s">
        <v>120</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9.4</v>
      </c>
      <c r="H27">
        <f>LEN(TRIM(D27))</f>
        <v>6</v>
      </c>
      <c r="I27" t="str">
        <f>IF(H27&gt;=3,MID(TRIM(D27),1,3),"NO")</f>
        <v>+/-</v>
      </c>
      <c r="J27" t="str">
        <f>IF(TRIM(I27)="+/-",MID(TRIM(D27),4,H27-3),D27)</f>
        <v>0.9</v>
      </c>
      <c r="K27" s="1">
        <f>IF(TRIM(J27)="*****",0,IF(ISERROR(VALUE(J27)),"NA",VALUE(J27/$I$4)))</f>
        <v>0.54711246200607899</v>
      </c>
      <c r="L27" s="1">
        <f>IF(AND(ISNUMBER(G27),ISNUMBER($I$6)),$I$6-G27,"N/A")</f>
        <v>-0.30000000000000071</v>
      </c>
      <c r="M27" s="1">
        <f>IF(AND(ISNUMBER(K27),ISNUMBER($I$7)),SQRT(K27^2+($I$7)^2),"N/A")</f>
        <v>0.55047933970440222</v>
      </c>
      <c r="N27" s="1">
        <f>IF(AND(ISNUMBER(L27),ISNUMBER(M27),M27&lt;&gt;0),L27/M27,"NA")</f>
        <v>-0.54497958117936895</v>
      </c>
      <c r="O27" t="s">
        <v>78</v>
      </c>
    </row>
    <row r="28" spans="1:15" x14ac:dyDescent="0.35">
      <c r="A28" s="16">
        <v>17</v>
      </c>
      <c r="B28" s="15" t="s">
        <v>73</v>
      </c>
      <c r="C28" s="14">
        <v>9.4</v>
      </c>
      <c r="D28" s="13" t="s">
        <v>34</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9.4</v>
      </c>
      <c r="H28">
        <f>LEN(TRIM(D28))</f>
        <v>6</v>
      </c>
      <c r="I28" t="str">
        <f>IF(H28&gt;=3,MID(TRIM(D28),1,3),"NO")</f>
        <v>+/-</v>
      </c>
      <c r="J28" t="str">
        <f>IF(TRIM(I28)="+/-",MID(TRIM(D28),4,H28-3),D28)</f>
        <v>0.4</v>
      </c>
      <c r="K28" s="1">
        <f>IF(TRIM(J28)="*****",0,IF(ISERROR(VALUE(J28)),"NA",VALUE(J28/$I$4)))</f>
        <v>0.24316109422492402</v>
      </c>
      <c r="L28" s="1">
        <f>IF(AND(ISNUMBER(G28),ISNUMBER($I$6)),$I$6-G28,"N/A")</f>
        <v>-0.30000000000000071</v>
      </c>
      <c r="M28" s="1">
        <f>IF(AND(ISNUMBER(K28),ISNUMBER($I$7)),SQRT(K28^2+($I$7)^2),"N/A")</f>
        <v>0.25064471888253259</v>
      </c>
      <c r="N28" s="1">
        <f>IF(AND(ISNUMBER(L28),ISNUMBER(M28),M28&lt;&gt;0),L28/M28,"NA")</f>
        <v>-1.1969133095543059</v>
      </c>
      <c r="O28" t="s">
        <v>79</v>
      </c>
    </row>
    <row r="29" spans="1:15" x14ac:dyDescent="0.35">
      <c r="A29" s="16">
        <v>17</v>
      </c>
      <c r="B29" s="15" t="s">
        <v>51</v>
      </c>
      <c r="C29" s="14">
        <v>9.4</v>
      </c>
      <c r="D29" s="13" t="s">
        <v>28</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9.4</v>
      </c>
      <c r="H29">
        <f>LEN(TRIM(D29))</f>
        <v>6</v>
      </c>
      <c r="I29" t="str">
        <f>IF(H29&gt;=3,MID(TRIM(D29),1,3),"NO")</f>
        <v>+/-</v>
      </c>
      <c r="J29" t="str">
        <f>IF(TRIM(I29)="+/-",MID(TRIM(D29),4,H29-3),D29)</f>
        <v>0.2</v>
      </c>
      <c r="K29" s="1">
        <f>IF(TRIM(J29)="*****",0,IF(ISERROR(VALUE(J29)),"NA",VALUE(J29/$I$4)))</f>
        <v>0.12158054711246201</v>
      </c>
      <c r="L29" s="1">
        <f>IF(AND(ISNUMBER(G29),ISNUMBER($I$6)),$I$6-G29,"N/A")</f>
        <v>-0.30000000000000071</v>
      </c>
      <c r="M29" s="1">
        <f>IF(AND(ISNUMBER(K29),ISNUMBER($I$7)),SQRT(K29^2+($I$7)^2),"N/A")</f>
        <v>0.1359311840425404</v>
      </c>
      <c r="N29" s="1">
        <f>IF(AND(ISNUMBER(L29),ISNUMBER(M29),M29&lt;&gt;0),L29/M29,"NA")</f>
        <v>-2.2069990937922976</v>
      </c>
      <c r="O29" t="s">
        <v>55</v>
      </c>
    </row>
    <row r="30" spans="1:15" x14ac:dyDescent="0.35">
      <c r="A30" s="16">
        <v>17</v>
      </c>
      <c r="B30" s="15" t="s">
        <v>27</v>
      </c>
      <c r="C30" s="14">
        <v>9.4</v>
      </c>
      <c r="D30" s="13" t="s">
        <v>111</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9.4</v>
      </c>
      <c r="H30">
        <f>LEN(TRIM(D30))</f>
        <v>6</v>
      </c>
      <c r="I30" t="str">
        <f>IF(H30&gt;=3,MID(TRIM(D30),1,3),"NO")</f>
        <v>+/-</v>
      </c>
      <c r="J30" t="str">
        <f>IF(TRIM(I30)="+/-",MID(TRIM(D30),4,H30-3),D30)</f>
        <v>1.0</v>
      </c>
      <c r="K30" s="1">
        <f>IF(TRIM(J30)="*****",0,IF(ISERROR(VALUE(J30)),"NA",VALUE(J30/$I$4)))</f>
        <v>0.60790273556231</v>
      </c>
      <c r="L30" s="1">
        <f>IF(AND(ISNUMBER(G30),ISNUMBER($I$6)),$I$6-G30,"N/A")</f>
        <v>-0.30000000000000071</v>
      </c>
      <c r="M30" s="1">
        <f>IF(AND(ISNUMBER(K30),ISNUMBER($I$7)),SQRT(K30^2+($I$7)^2),"N/A")</f>
        <v>0.61093468821403585</v>
      </c>
      <c r="N30" s="1">
        <f>IF(AND(ISNUMBER(L30),ISNUMBER(M30),M30&lt;&gt;0),L30/M30,"NA")</f>
        <v>-0.4910508533686308</v>
      </c>
      <c r="O30" t="s">
        <v>77</v>
      </c>
    </row>
    <row r="31" spans="1:15" x14ac:dyDescent="0.35">
      <c r="A31" s="16">
        <v>21</v>
      </c>
      <c r="B31" s="15" t="s">
        <v>79</v>
      </c>
      <c r="C31" s="14">
        <v>9.3000000000000007</v>
      </c>
      <c r="D31" s="13" t="s">
        <v>57</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9.3000000000000007</v>
      </c>
      <c r="H31">
        <f>LEN(TRIM(D31))</f>
        <v>6</v>
      </c>
      <c r="I31" t="str">
        <f>IF(H31&gt;=3,MID(TRIM(D31),1,3),"NO")</f>
        <v>+/-</v>
      </c>
      <c r="J31" t="str">
        <f>IF(TRIM(I31)="+/-",MID(TRIM(D31),4,H31-3),D31)</f>
        <v>0.3</v>
      </c>
      <c r="K31" s="1">
        <f>IF(TRIM(J31)="*****",0,IF(ISERROR(VALUE(J31)),"NA",VALUE(J31/$I$4)))</f>
        <v>0.18237082066869301</v>
      </c>
      <c r="L31" s="1">
        <f>IF(AND(ISNUMBER(G31),ISNUMBER($I$6)),$I$6-G31,"N/A")</f>
        <v>-0.20000000000000107</v>
      </c>
      <c r="M31" s="1">
        <f>IF(AND(ISNUMBER(K31),ISNUMBER($I$7)),SQRT(K31^2+($I$7)^2),"N/A")</f>
        <v>0.19223572402239389</v>
      </c>
      <c r="N31" s="1">
        <f>IF(AND(ISNUMBER(L31),ISNUMBER(M31),M31&lt;&gt;0),L31/M31,"NA")</f>
        <v>-1.0403893501954022</v>
      </c>
      <c r="O31" t="s">
        <v>41</v>
      </c>
    </row>
    <row r="32" spans="1:15" x14ac:dyDescent="0.35">
      <c r="A32" s="16">
        <v>21</v>
      </c>
      <c r="B32" s="15" t="s">
        <v>74</v>
      </c>
      <c r="C32" s="14">
        <v>9.3000000000000007</v>
      </c>
      <c r="D32" s="13" t="s">
        <v>57</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9.3000000000000007</v>
      </c>
      <c r="H32">
        <f>LEN(TRIM(D32))</f>
        <v>6</v>
      </c>
      <c r="I32" t="str">
        <f>IF(H32&gt;=3,MID(TRIM(D32),1,3),"NO")</f>
        <v>+/-</v>
      </c>
      <c r="J32" t="str">
        <f>IF(TRIM(I32)="+/-",MID(TRIM(D32),4,H32-3),D32)</f>
        <v>0.3</v>
      </c>
      <c r="K32" s="1">
        <f>IF(TRIM(J32)="*****",0,IF(ISERROR(VALUE(J32)),"NA",VALUE(J32/$I$4)))</f>
        <v>0.18237082066869301</v>
      </c>
      <c r="L32" s="1">
        <f>IF(AND(ISNUMBER(G32),ISNUMBER($I$6)),$I$6-G32,"N/A")</f>
        <v>-0.20000000000000107</v>
      </c>
      <c r="M32" s="1">
        <f>IF(AND(ISNUMBER(K32),ISNUMBER($I$7)),SQRT(K32^2+($I$7)^2),"N/A")</f>
        <v>0.19223572402239389</v>
      </c>
      <c r="N32" s="1">
        <f>IF(AND(ISNUMBER(L32),ISNUMBER(M32),M32&lt;&gt;0),L32/M32,"NA")</f>
        <v>-1.0403893501954022</v>
      </c>
      <c r="O32" t="s">
        <v>71</v>
      </c>
    </row>
    <row r="33" spans="1:15" x14ac:dyDescent="0.35">
      <c r="A33" s="16">
        <v>21</v>
      </c>
      <c r="B33" s="15" t="s">
        <v>72</v>
      </c>
      <c r="C33" s="14">
        <v>9.3000000000000007</v>
      </c>
      <c r="D33" s="13" t="s">
        <v>57</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9.3000000000000007</v>
      </c>
      <c r="H33">
        <f>LEN(TRIM(D33))</f>
        <v>6</v>
      </c>
      <c r="I33" t="str">
        <f>IF(H33&gt;=3,MID(TRIM(D33),1,3),"NO")</f>
        <v>+/-</v>
      </c>
      <c r="J33" t="str">
        <f>IF(TRIM(I33)="+/-",MID(TRIM(D33),4,H33-3),D33)</f>
        <v>0.3</v>
      </c>
      <c r="K33" s="1">
        <f>IF(TRIM(J33)="*****",0,IF(ISERROR(VALUE(J33)),"NA",VALUE(J33/$I$4)))</f>
        <v>0.18237082066869301</v>
      </c>
      <c r="L33" s="1">
        <f>IF(AND(ISNUMBER(G33),ISNUMBER($I$6)),$I$6-G33,"N/A")</f>
        <v>-0.20000000000000107</v>
      </c>
      <c r="M33" s="1">
        <f>IF(AND(ISNUMBER(K33),ISNUMBER($I$7)),SQRT(K33^2+($I$7)^2),"N/A")</f>
        <v>0.19223572402239389</v>
      </c>
      <c r="N33" s="1">
        <f>IF(AND(ISNUMBER(L33),ISNUMBER(M33),M33&lt;&gt;0),L33/M33,"NA")</f>
        <v>-1.0403893501954022</v>
      </c>
      <c r="O33" t="s">
        <v>76</v>
      </c>
    </row>
    <row r="34" spans="1:15" x14ac:dyDescent="0.35">
      <c r="A34" s="16">
        <v>21</v>
      </c>
      <c r="B34" s="15" t="s">
        <v>61</v>
      </c>
      <c r="C34" s="14">
        <v>9.3000000000000007</v>
      </c>
      <c r="D34" s="13" t="s">
        <v>28</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9.3000000000000007</v>
      </c>
      <c r="H34">
        <f>LEN(TRIM(D34))</f>
        <v>6</v>
      </c>
      <c r="I34" t="str">
        <f>IF(H34&gt;=3,MID(TRIM(D34),1,3),"NO")</f>
        <v>+/-</v>
      </c>
      <c r="J34" t="str">
        <f>IF(TRIM(I34)="+/-",MID(TRIM(D34),4,H34-3),D34)</f>
        <v>0.2</v>
      </c>
      <c r="K34" s="1">
        <f>IF(TRIM(J34)="*****",0,IF(ISERROR(VALUE(J34)),"NA",VALUE(J34/$I$4)))</f>
        <v>0.12158054711246201</v>
      </c>
      <c r="L34" s="1">
        <f>IF(AND(ISNUMBER(G34),ISNUMBER($I$6)),$I$6-G34,"N/A")</f>
        <v>-0.20000000000000107</v>
      </c>
      <c r="M34" s="1">
        <f>IF(AND(ISNUMBER(K34),ISNUMBER($I$7)),SQRT(K34^2+($I$7)^2),"N/A")</f>
        <v>0.1359311840425404</v>
      </c>
      <c r="N34" s="1">
        <f>IF(AND(ISNUMBER(L34),ISNUMBER(M34),M34&lt;&gt;0),L34/M34,"NA")</f>
        <v>-1.4713327291948695</v>
      </c>
      <c r="O34" t="s">
        <v>74</v>
      </c>
    </row>
    <row r="35" spans="1:15" x14ac:dyDescent="0.35">
      <c r="A35" s="16">
        <v>25</v>
      </c>
      <c r="B35" s="15" t="s">
        <v>45</v>
      </c>
      <c r="C35" s="14">
        <v>9.1</v>
      </c>
      <c r="D35" s="13" t="s">
        <v>57</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9.1</v>
      </c>
      <c r="H35">
        <f>LEN(TRIM(D35))</f>
        <v>6</v>
      </c>
      <c r="I35" t="str">
        <f>IF(H35&gt;=3,MID(TRIM(D35),1,3),"NO")</f>
        <v>+/-</v>
      </c>
      <c r="J35" t="str">
        <f>IF(TRIM(I35)="+/-",MID(TRIM(D35),4,H35-3),D35)</f>
        <v>0.3</v>
      </c>
      <c r="K35" s="1">
        <f>IF(TRIM(J35)="*****",0,IF(ISERROR(VALUE(J35)),"NA",VALUE(J35/$I$4)))</f>
        <v>0.18237082066869301</v>
      </c>
      <c r="L35" s="1">
        <f>IF(AND(ISNUMBER(G35),ISNUMBER($I$6)),$I$6-G35,"N/A")</f>
        <v>0</v>
      </c>
      <c r="M35" s="1">
        <f>IF(AND(ISNUMBER(K35),ISNUMBER($I$7)),SQRT(K35^2+($I$7)^2),"N/A")</f>
        <v>0.19223572402239389</v>
      </c>
      <c r="N35" s="1">
        <f>IF(AND(ISNUMBER(L35),ISNUMBER(M35),M35&lt;&gt;0),L35/M35,"NA")</f>
        <v>0</v>
      </c>
      <c r="O35" t="s">
        <v>53</v>
      </c>
    </row>
    <row r="36" spans="1:15" x14ac:dyDescent="0.35">
      <c r="A36" s="16">
        <v>25</v>
      </c>
      <c r="B36" s="15" t="s">
        <v>64</v>
      </c>
      <c r="C36" s="14">
        <v>9.1</v>
      </c>
      <c r="D36" s="13" t="s">
        <v>57</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9.1</v>
      </c>
      <c r="H36">
        <f>LEN(TRIM(D36))</f>
        <v>6</v>
      </c>
      <c r="I36" t="str">
        <f>IF(H36&gt;=3,MID(TRIM(D36),1,3),"NO")</f>
        <v>+/-</v>
      </c>
      <c r="J36" t="str">
        <f>IF(TRIM(I36)="+/-",MID(TRIM(D36),4,H36-3),D36)</f>
        <v>0.3</v>
      </c>
      <c r="K36" s="1">
        <f>IF(TRIM(J36)="*****",0,IF(ISERROR(VALUE(J36)),"NA",VALUE(J36/$I$4)))</f>
        <v>0.18237082066869301</v>
      </c>
      <c r="L36" s="1">
        <f>IF(AND(ISNUMBER(G36),ISNUMBER($I$6)),$I$6-G36,"N/A")</f>
        <v>0</v>
      </c>
      <c r="M36" s="1">
        <f>IF(AND(ISNUMBER(K36),ISNUMBER($I$7)),SQRT(K36^2+($I$7)^2),"N/A")</f>
        <v>0.19223572402239389</v>
      </c>
      <c r="N36" s="1">
        <f>IF(AND(ISNUMBER(L36),ISNUMBER(M36),M36&lt;&gt;0),L36/M36,"NA")</f>
        <v>0</v>
      </c>
      <c r="O36" t="s">
        <v>72</v>
      </c>
    </row>
    <row r="37" spans="1:15" x14ac:dyDescent="0.35">
      <c r="A37" s="16">
        <v>25</v>
      </c>
      <c r="B37" s="15" t="s">
        <v>38</v>
      </c>
      <c r="C37" s="14">
        <v>9.1</v>
      </c>
      <c r="D37" s="13" t="s">
        <v>28</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9.1</v>
      </c>
      <c r="H37">
        <f>LEN(TRIM(D37))</f>
        <v>6</v>
      </c>
      <c r="I37" t="str">
        <f>IF(H37&gt;=3,MID(TRIM(D37),1,3),"NO")</f>
        <v>+/-</v>
      </c>
      <c r="J37" t="str">
        <f>IF(TRIM(I37)="+/-",MID(TRIM(D37),4,H37-3),D37)</f>
        <v>0.2</v>
      </c>
      <c r="K37" s="1">
        <f>IF(TRIM(J37)="*****",0,IF(ISERROR(VALUE(J37)),"NA",VALUE(J37/$I$4)))</f>
        <v>0.12158054711246201</v>
      </c>
      <c r="L37" s="1">
        <f>IF(AND(ISNUMBER(G37),ISNUMBER($I$6)),$I$6-G37,"N/A")</f>
        <v>0</v>
      </c>
      <c r="M37" s="1">
        <f>IF(AND(ISNUMBER(K37),ISNUMBER($I$7)),SQRT(K37^2+($I$7)^2),"N/A")</f>
        <v>0.1359311840425404</v>
      </c>
      <c r="N37" s="1">
        <f>IF(AND(ISNUMBER(L37),ISNUMBER(M37),M37&lt;&gt;0),L37/M37,"NA")</f>
        <v>0</v>
      </c>
      <c r="O37" t="s">
        <v>70</v>
      </c>
    </row>
    <row r="38" spans="1:15" x14ac:dyDescent="0.35">
      <c r="A38" s="16">
        <v>28</v>
      </c>
      <c r="B38" s="15" t="s">
        <v>55</v>
      </c>
      <c r="C38" s="14">
        <v>9</v>
      </c>
      <c r="D38" s="13" t="s">
        <v>34</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9</v>
      </c>
      <c r="H38">
        <f>LEN(TRIM(D38))</f>
        <v>6</v>
      </c>
      <c r="I38" t="str">
        <f>IF(H38&gt;=3,MID(TRIM(D38),1,3),"NO")</f>
        <v>+/-</v>
      </c>
      <c r="J38" t="str">
        <f>IF(TRIM(I38)="+/-",MID(TRIM(D38),4,H38-3),D38)</f>
        <v>0.4</v>
      </c>
      <c r="K38" s="1">
        <f>IF(TRIM(J38)="*****",0,IF(ISERROR(VALUE(J38)),"NA",VALUE(J38/$I$4)))</f>
        <v>0.24316109422492402</v>
      </c>
      <c r="L38" s="1">
        <f>IF(AND(ISNUMBER(G38),ISNUMBER($I$6)),$I$6-G38,"N/A")</f>
        <v>9.9999999999999645E-2</v>
      </c>
      <c r="M38" s="1">
        <f>IF(AND(ISNUMBER(K38),ISNUMBER($I$7)),SQRT(K38^2+($I$7)^2),"N/A")</f>
        <v>0.25064471888253259</v>
      </c>
      <c r="N38" s="1">
        <f>IF(AND(ISNUMBER(L38),ISNUMBER(M38),M38&lt;&gt;0),L38/M38,"NA")</f>
        <v>0.39897110318476625</v>
      </c>
      <c r="O38" t="s">
        <v>69</v>
      </c>
    </row>
    <row r="39" spans="1:15" x14ac:dyDescent="0.35">
      <c r="A39" s="16">
        <v>28</v>
      </c>
      <c r="B39" s="15" t="s">
        <v>76</v>
      </c>
      <c r="C39" s="14">
        <v>9</v>
      </c>
      <c r="D39" s="13" t="s">
        <v>28</v>
      </c>
      <c r="E39" s="12" t="str">
        <f>IF($B$4=B39,"Geography Selected",
IF(AND(ISNUMBER(N39),ISNUMBER($I$4)),
IF(ABS(N39)&lt;=$I$4,"Not Significantly Different",
IF(ABS(N39)&gt;$I$4,"Significantly Different","Error - Both Z-score and Confidence Level are Numbers but Comparison Failed")),
IF(N39="NA","Statistical Test not applicable","N/A")
))</f>
        <v>Not Significantly Different</v>
      </c>
      <c r="G39">
        <f>IF(ISNUMBER(C39),C39,"NAN")</f>
        <v>9</v>
      </c>
      <c r="H39">
        <f>LEN(TRIM(D39))</f>
        <v>6</v>
      </c>
      <c r="I39" t="str">
        <f>IF(H39&gt;=3,MID(TRIM(D39),1,3),"NO")</f>
        <v>+/-</v>
      </c>
      <c r="J39" t="str">
        <f>IF(TRIM(I39)="+/-",MID(TRIM(D39),4,H39-3),D39)</f>
        <v>0.2</v>
      </c>
      <c r="K39" s="1">
        <f>IF(TRIM(J39)="*****",0,IF(ISERROR(VALUE(J39)),"NA",VALUE(J39/$I$4)))</f>
        <v>0.12158054711246201</v>
      </c>
      <c r="L39" s="1">
        <f>IF(AND(ISNUMBER(G39),ISNUMBER($I$6)),$I$6-G39,"N/A")</f>
        <v>9.9999999999999645E-2</v>
      </c>
      <c r="M39" s="1">
        <f>IF(AND(ISNUMBER(K39),ISNUMBER($I$7)),SQRT(K39^2+($I$7)^2),"N/A")</f>
        <v>0.1359311840425404</v>
      </c>
      <c r="N39" s="1">
        <f>IF(AND(ISNUMBER(L39),ISNUMBER(M39),M39&lt;&gt;0),L39/M39,"NA")</f>
        <v>0.73566636459742829</v>
      </c>
      <c r="O39" t="s">
        <v>44</v>
      </c>
    </row>
    <row r="40" spans="1:15" x14ac:dyDescent="0.35">
      <c r="A40" s="16">
        <v>28</v>
      </c>
      <c r="B40" s="15" t="s">
        <v>46</v>
      </c>
      <c r="C40" s="14">
        <v>9</v>
      </c>
      <c r="D40" s="13" t="s">
        <v>57</v>
      </c>
      <c r="E40" s="12" t="str">
        <f>IF($B$4=B40,"Geography Selected",
IF(AND(ISNUMBER(N40),ISNUMBER($I$4)),
IF(ABS(N40)&lt;=$I$4,"Not Significantly Different",
IF(ABS(N40)&gt;$I$4,"Significantly Different","Error - Both Z-score and Confidence Level are Numbers but Comparison Failed")),
IF(N40="NA","Statistical Test not applicable","N/A")
))</f>
        <v>Not Significantly Different</v>
      </c>
      <c r="G40">
        <f>IF(ISNUMBER(C40),C40,"NAN")</f>
        <v>9</v>
      </c>
      <c r="H40">
        <f>LEN(TRIM(D40))</f>
        <v>6</v>
      </c>
      <c r="I40" t="str">
        <f>IF(H40&gt;=3,MID(TRIM(D40),1,3),"NO")</f>
        <v>+/-</v>
      </c>
      <c r="J40" t="str">
        <f>IF(TRIM(I40)="+/-",MID(TRIM(D40),4,H40-3),D40)</f>
        <v>0.3</v>
      </c>
      <c r="K40" s="1">
        <f>IF(TRIM(J40)="*****",0,IF(ISERROR(VALUE(J40)),"NA",VALUE(J40/$I$4)))</f>
        <v>0.18237082066869301</v>
      </c>
      <c r="L40" s="1">
        <f>IF(AND(ISNUMBER(G40),ISNUMBER($I$6)),$I$6-G40,"N/A")</f>
        <v>9.9999999999999645E-2</v>
      </c>
      <c r="M40" s="1">
        <f>IF(AND(ISNUMBER(K40),ISNUMBER($I$7)),SQRT(K40^2+($I$7)^2),"N/A")</f>
        <v>0.19223572402239389</v>
      </c>
      <c r="N40" s="1">
        <f>IF(AND(ISNUMBER(L40),ISNUMBER(M40),M40&lt;&gt;0),L40/M40,"NA")</f>
        <v>0.52019467509769657</v>
      </c>
      <c r="O40" t="s">
        <v>67</v>
      </c>
    </row>
    <row r="41" spans="1:15" x14ac:dyDescent="0.35">
      <c r="A41" s="16">
        <v>31</v>
      </c>
      <c r="B41" s="15" t="s">
        <v>30</v>
      </c>
      <c r="C41" s="14">
        <v>8.9</v>
      </c>
      <c r="D41" s="13" t="s">
        <v>57</v>
      </c>
      <c r="E41" s="12" t="str">
        <f>IF($B$4=B41,"Geography Selected",
IF(AND(ISNUMBER(N41),ISNUMBER($I$4)),
IF(ABS(N41)&lt;=$I$4,"Not Significantly Different",
IF(ABS(N41)&gt;$I$4,"Significantly Different","Error - Both Z-score and Confidence Level are Numbers but Comparison Failed")),
IF(N41="NA","Statistical Test not applicable","N/A")
))</f>
        <v>Not Significantly Different</v>
      </c>
      <c r="G41">
        <f>IF(ISNUMBER(C41),C41,"NAN")</f>
        <v>8.9</v>
      </c>
      <c r="H41">
        <f>LEN(TRIM(D41))</f>
        <v>6</v>
      </c>
      <c r="I41" t="str">
        <f>IF(H41&gt;=3,MID(TRIM(D41),1,3),"NO")</f>
        <v>+/-</v>
      </c>
      <c r="J41" t="str">
        <f>IF(TRIM(I41)="+/-",MID(TRIM(D41),4,H41-3),D41)</f>
        <v>0.3</v>
      </c>
      <c r="K41" s="1">
        <f>IF(TRIM(J41)="*****",0,IF(ISERROR(VALUE(J41)),"NA",VALUE(J41/$I$4)))</f>
        <v>0.18237082066869301</v>
      </c>
      <c r="L41" s="1">
        <f>IF(AND(ISNUMBER(G41),ISNUMBER($I$6)),$I$6-G41,"N/A")</f>
        <v>0.19999999999999929</v>
      </c>
      <c r="M41" s="1">
        <f>IF(AND(ISNUMBER(K41),ISNUMBER($I$7)),SQRT(K41^2+($I$7)^2),"N/A")</f>
        <v>0.19223572402239389</v>
      </c>
      <c r="N41" s="1">
        <f>IF(AND(ISNUMBER(L41),ISNUMBER(M41),M41&lt;&gt;0),L41/M41,"NA")</f>
        <v>1.0403893501953931</v>
      </c>
      <c r="O41" t="s">
        <v>47</v>
      </c>
    </row>
    <row r="42" spans="1:15" x14ac:dyDescent="0.35">
      <c r="A42" s="16">
        <v>32</v>
      </c>
      <c r="B42" s="15" t="s">
        <v>68</v>
      </c>
      <c r="C42" s="14">
        <v>8.6999999999999993</v>
      </c>
      <c r="D42" s="13" t="s">
        <v>34</v>
      </c>
      <c r="E42" s="12" t="str">
        <f>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IF(ISNUMBER(C42),C42,"NAN")</f>
        <v>8.6999999999999993</v>
      </c>
      <c r="H42">
        <f>LEN(TRIM(D42))</f>
        <v>6</v>
      </c>
      <c r="I42" t="str">
        <f>IF(H42&gt;=3,MID(TRIM(D42),1,3),"NO")</f>
        <v>+/-</v>
      </c>
      <c r="J42" t="str">
        <f>IF(TRIM(I42)="+/-",MID(TRIM(D42),4,H42-3),D42)</f>
        <v>0.4</v>
      </c>
      <c r="K42" s="1">
        <f>IF(TRIM(J42)="*****",0,IF(ISERROR(VALUE(J42)),"NA",VALUE(J42/$I$4)))</f>
        <v>0.24316109422492402</v>
      </c>
      <c r="L42" s="1">
        <f>IF(AND(ISNUMBER(G42),ISNUMBER($I$6)),$I$6-G42,"N/A")</f>
        <v>0.40000000000000036</v>
      </c>
      <c r="M42" s="1">
        <f>IF(AND(ISNUMBER(K42),ISNUMBER($I$7)),SQRT(K42^2+($I$7)^2),"N/A")</f>
        <v>0.25064471888253259</v>
      </c>
      <c r="N42" s="1">
        <f>IF(AND(ISNUMBER(L42),ISNUMBER(M42),M42&lt;&gt;0),L42/M42,"NA")</f>
        <v>1.5958844127390721</v>
      </c>
      <c r="O42" t="s">
        <v>37</v>
      </c>
    </row>
    <row r="43" spans="1:15" x14ac:dyDescent="0.35">
      <c r="A43" s="16">
        <v>32</v>
      </c>
      <c r="B43" s="15" t="s">
        <v>71</v>
      </c>
      <c r="C43" s="14">
        <v>8.6999999999999993</v>
      </c>
      <c r="D43" s="13" t="s">
        <v>34</v>
      </c>
      <c r="E43" s="12" t="str">
        <f>IF($B$4=B43,"Geography Selected",
IF(AND(ISNUMBER(N43),ISNUMBER($I$4)),
IF(ABS(N43)&lt;=$I$4,"Not Significantly Different",
IF(ABS(N43)&gt;$I$4,"Significantly Different","Error - Both Z-score and Confidence Level are Numbers but Comparison Failed")),
IF(N43="NA","Statistical Test not applicable","N/A")
))</f>
        <v>Not Significantly Different</v>
      </c>
      <c r="G43">
        <f>IF(ISNUMBER(C43),C43,"NAN")</f>
        <v>8.6999999999999993</v>
      </c>
      <c r="H43">
        <f>LEN(TRIM(D43))</f>
        <v>6</v>
      </c>
      <c r="I43" t="str">
        <f>IF(H43&gt;=3,MID(TRIM(D43),1,3),"NO")</f>
        <v>+/-</v>
      </c>
      <c r="J43" t="str">
        <f>IF(TRIM(I43)="+/-",MID(TRIM(D43),4,H43-3),D43)</f>
        <v>0.4</v>
      </c>
      <c r="K43" s="1">
        <f>IF(TRIM(J43)="*****",0,IF(ISERROR(VALUE(J43)),"NA",VALUE(J43/$I$4)))</f>
        <v>0.24316109422492402</v>
      </c>
      <c r="L43" s="1">
        <f>IF(AND(ISNUMBER(G43),ISNUMBER($I$6)),$I$6-G43,"N/A")</f>
        <v>0.40000000000000036</v>
      </c>
      <c r="M43" s="1">
        <f>IF(AND(ISNUMBER(K43),ISNUMBER($I$7)),SQRT(K43^2+($I$7)^2),"N/A")</f>
        <v>0.25064471888253259</v>
      </c>
      <c r="N43" s="1">
        <f>IF(AND(ISNUMBER(L43),ISNUMBER(M43),M43&lt;&gt;0),L43/M43,"NA")</f>
        <v>1.5958844127390721</v>
      </c>
      <c r="O43" t="s">
        <v>49</v>
      </c>
    </row>
    <row r="44" spans="1:15" x14ac:dyDescent="0.35">
      <c r="A44" s="16">
        <v>34</v>
      </c>
      <c r="B44" s="15" t="s">
        <v>32</v>
      </c>
      <c r="C44" s="14">
        <v>8.6</v>
      </c>
      <c r="D44" s="13" t="s">
        <v>31</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8.6</v>
      </c>
      <c r="H44">
        <f>LEN(TRIM(D44))</f>
        <v>6</v>
      </c>
      <c r="I44" t="str">
        <f>IF(H44&gt;=3,MID(TRIM(D44),1,3),"NO")</f>
        <v>+/-</v>
      </c>
      <c r="J44" t="str">
        <f>IF(TRIM(I44)="+/-",MID(TRIM(D44),4,H44-3),D44)</f>
        <v>0.1</v>
      </c>
      <c r="K44" s="1">
        <f>IF(TRIM(J44)="*****",0,IF(ISERROR(VALUE(J44)),"NA",VALUE(J44/$I$4)))</f>
        <v>6.0790273556231005E-2</v>
      </c>
      <c r="L44" s="1">
        <f>IF(AND(ISNUMBER(G44),ISNUMBER($I$6)),$I$6-G44,"N/A")</f>
        <v>0.5</v>
      </c>
      <c r="M44" s="1">
        <f>IF(AND(ISNUMBER(K44),ISNUMBER($I$7)),SQRT(K44^2+($I$7)^2),"N/A")</f>
        <v>8.5970429323592404E-2</v>
      </c>
      <c r="N44" s="1">
        <f>IF(AND(ISNUMBER(L44),ISNUMBER(M44),M44&lt;&gt;0),L44/M44,"NA")</f>
        <v>5.8159532752593535</v>
      </c>
      <c r="O44" t="s">
        <v>64</v>
      </c>
    </row>
    <row r="45" spans="1:15" x14ac:dyDescent="0.35">
      <c r="A45" s="16">
        <v>35</v>
      </c>
      <c r="B45" s="15" t="s">
        <v>65</v>
      </c>
      <c r="C45" s="14">
        <v>8.4</v>
      </c>
      <c r="D45" s="13" t="s">
        <v>28</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8.4</v>
      </c>
      <c r="H45">
        <f>LEN(TRIM(D45))</f>
        <v>6</v>
      </c>
      <c r="I45" t="str">
        <f>IF(H45&gt;=3,MID(TRIM(D45),1,3),"NO")</f>
        <v>+/-</v>
      </c>
      <c r="J45" t="str">
        <f>IF(TRIM(I45)="+/-",MID(TRIM(D45),4,H45-3),D45)</f>
        <v>0.2</v>
      </c>
      <c r="K45" s="1">
        <f>IF(TRIM(J45)="*****",0,IF(ISERROR(VALUE(J45)),"NA",VALUE(J45/$I$4)))</f>
        <v>0.12158054711246201</v>
      </c>
      <c r="L45" s="1">
        <f>IF(AND(ISNUMBER(G45),ISNUMBER($I$6)),$I$6-G45,"N/A")</f>
        <v>0.69999999999999929</v>
      </c>
      <c r="M45" s="1">
        <f>IF(AND(ISNUMBER(K45),ISNUMBER($I$7)),SQRT(K45^2+($I$7)^2),"N/A")</f>
        <v>0.1359311840425404</v>
      </c>
      <c r="N45" s="1">
        <f>IF(AND(ISNUMBER(L45),ISNUMBER(M45),M45&lt;&gt;0),L45/M45,"NA")</f>
        <v>5.1496645521820108</v>
      </c>
      <c r="O45" t="s">
        <v>63</v>
      </c>
    </row>
    <row r="46" spans="1:15" x14ac:dyDescent="0.35">
      <c r="A46" s="16">
        <v>36</v>
      </c>
      <c r="B46" s="15" t="s">
        <v>37</v>
      </c>
      <c r="C46" s="14">
        <v>8.1</v>
      </c>
      <c r="D46" s="13" t="s">
        <v>26</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8.1</v>
      </c>
      <c r="H46">
        <f>LEN(TRIM(D46))</f>
        <v>6</v>
      </c>
      <c r="I46" t="str">
        <f>IF(H46&gt;=3,MID(TRIM(D46),1,3),"NO")</f>
        <v>+/-</v>
      </c>
      <c r="J46" t="str">
        <f>IF(TRIM(I46)="+/-",MID(TRIM(D46),4,H46-3),D46)</f>
        <v>0.6</v>
      </c>
      <c r="K46" s="1">
        <f>IF(TRIM(J46)="*****",0,IF(ISERROR(VALUE(J46)),"NA",VALUE(J46/$I$4)))</f>
        <v>0.36474164133738601</v>
      </c>
      <c r="L46" s="1">
        <f>IF(AND(ISNUMBER(G46),ISNUMBER($I$6)),$I$6-G46,"N/A")</f>
        <v>1</v>
      </c>
      <c r="M46" s="1">
        <f>IF(AND(ISNUMBER(K46),ISNUMBER($I$7)),SQRT(K46^2+($I$7)^2),"N/A")</f>
        <v>0.36977279819442066</v>
      </c>
      <c r="N46" s="1">
        <f>IF(AND(ISNUMBER(L46),ISNUMBER(M46),M46&lt;&gt;0),L46/M46,"NA")</f>
        <v>2.7043633411731274</v>
      </c>
      <c r="O46" t="s">
        <v>61</v>
      </c>
    </row>
    <row r="47" spans="1:15" x14ac:dyDescent="0.35">
      <c r="A47" s="16">
        <v>36</v>
      </c>
      <c r="B47" s="15" t="s">
        <v>54</v>
      </c>
      <c r="C47" s="14">
        <v>8.1</v>
      </c>
      <c r="D47" s="13" t="s">
        <v>28</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8.1</v>
      </c>
      <c r="H47">
        <f>LEN(TRIM(D47))</f>
        <v>6</v>
      </c>
      <c r="I47" t="str">
        <f>IF(H47&gt;=3,MID(TRIM(D47),1,3),"NO")</f>
        <v>+/-</v>
      </c>
      <c r="J47" t="str">
        <f>IF(TRIM(I47)="+/-",MID(TRIM(D47),4,H47-3),D47)</f>
        <v>0.2</v>
      </c>
      <c r="K47" s="1">
        <f>IF(TRIM(J47)="*****",0,IF(ISERROR(VALUE(J47)),"NA",VALUE(J47/$I$4)))</f>
        <v>0.12158054711246201</v>
      </c>
      <c r="L47" s="1">
        <f>IF(AND(ISNUMBER(G47),ISNUMBER($I$6)),$I$6-G47,"N/A")</f>
        <v>1</v>
      </c>
      <c r="M47" s="1">
        <f>IF(AND(ISNUMBER(K47),ISNUMBER($I$7)),SQRT(K47^2+($I$7)^2),"N/A")</f>
        <v>0.1359311840425404</v>
      </c>
      <c r="N47" s="1">
        <f>IF(AND(ISNUMBER(L47),ISNUMBER(M47),M47&lt;&gt;0),L47/M47,"NA")</f>
        <v>7.3566636459743089</v>
      </c>
      <c r="O47" t="s">
        <v>59</v>
      </c>
    </row>
    <row r="48" spans="1:15" x14ac:dyDescent="0.35">
      <c r="A48" s="16">
        <v>36</v>
      </c>
      <c r="B48" s="15" t="s">
        <v>50</v>
      </c>
      <c r="C48" s="14">
        <v>8.1</v>
      </c>
      <c r="D48" s="13" t="s">
        <v>57</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8.1</v>
      </c>
      <c r="H48">
        <f>LEN(TRIM(D48))</f>
        <v>6</v>
      </c>
      <c r="I48" t="str">
        <f>IF(H48&gt;=3,MID(TRIM(D48),1,3),"NO")</f>
        <v>+/-</v>
      </c>
      <c r="J48" t="str">
        <f>IF(TRIM(I48)="+/-",MID(TRIM(D48),4,H48-3),D48)</f>
        <v>0.3</v>
      </c>
      <c r="K48" s="1">
        <f>IF(TRIM(J48)="*****",0,IF(ISERROR(VALUE(J48)),"NA",VALUE(J48/$I$4)))</f>
        <v>0.18237082066869301</v>
      </c>
      <c r="L48" s="1">
        <f>IF(AND(ISNUMBER(G48),ISNUMBER($I$6)),$I$6-G48,"N/A")</f>
        <v>1</v>
      </c>
      <c r="M48" s="1">
        <f>IF(AND(ISNUMBER(K48),ISNUMBER($I$7)),SQRT(K48^2+($I$7)^2),"N/A")</f>
        <v>0.19223572402239389</v>
      </c>
      <c r="N48" s="1">
        <f>IF(AND(ISNUMBER(L48),ISNUMBER(M48),M48&lt;&gt;0),L48/M48,"NA")</f>
        <v>5.2019467509769841</v>
      </c>
      <c r="O48" t="s">
        <v>56</v>
      </c>
    </row>
    <row r="49" spans="1:15" x14ac:dyDescent="0.35">
      <c r="A49" s="16">
        <v>39</v>
      </c>
      <c r="B49" s="15" t="s">
        <v>48</v>
      </c>
      <c r="C49" s="14">
        <v>8</v>
      </c>
      <c r="D49" s="13" t="s">
        <v>83</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8</v>
      </c>
      <c r="H49">
        <f>LEN(TRIM(D49))</f>
        <v>6</v>
      </c>
      <c r="I49" t="str">
        <f>IF(H49&gt;=3,MID(TRIM(D49),1,3),"NO")</f>
        <v>+/-</v>
      </c>
      <c r="J49" t="str">
        <f>IF(TRIM(I49)="+/-",MID(TRIM(D49),4,H49-3),D49)</f>
        <v>0.7</v>
      </c>
      <c r="K49" s="1">
        <f>IF(TRIM(J49)="*****",0,IF(ISERROR(VALUE(J49)),"NA",VALUE(J49/$I$4)))</f>
        <v>0.42553191489361697</v>
      </c>
      <c r="L49" s="1">
        <f>IF(AND(ISNUMBER(G49),ISNUMBER($I$6)),$I$6-G49,"N/A")</f>
        <v>1.0999999999999996</v>
      </c>
      <c r="M49" s="1">
        <f>IF(AND(ISNUMBER(K49),ISNUMBER($I$7)),SQRT(K49^2+($I$7)^2),"N/A")</f>
        <v>0.42985214661796195</v>
      </c>
      <c r="N49" s="1">
        <f>IF(AND(ISNUMBER(L49),ISNUMBER(M49),M49&lt;&gt;0),L49/M49,"NA")</f>
        <v>2.5590194411141152</v>
      </c>
      <c r="O49" t="s">
        <v>54</v>
      </c>
    </row>
    <row r="50" spans="1:15" x14ac:dyDescent="0.35">
      <c r="A50" s="16">
        <v>40</v>
      </c>
      <c r="B50" s="15" t="s">
        <v>53</v>
      </c>
      <c r="C50" s="14">
        <v>7.9</v>
      </c>
      <c r="D50" s="13" t="s">
        <v>34</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7.9</v>
      </c>
      <c r="H50">
        <f>LEN(TRIM(D50))</f>
        <v>6</v>
      </c>
      <c r="I50" t="str">
        <f>IF(H50&gt;=3,MID(TRIM(D50),1,3),"NO")</f>
        <v>+/-</v>
      </c>
      <c r="J50" t="str">
        <f>IF(TRIM(I50)="+/-",MID(TRIM(D50),4,H50-3),D50)</f>
        <v>0.4</v>
      </c>
      <c r="K50" s="1">
        <f>IF(TRIM(J50)="*****",0,IF(ISERROR(VALUE(J50)),"NA",VALUE(J50/$I$4)))</f>
        <v>0.24316109422492402</v>
      </c>
      <c r="L50" s="1">
        <f>IF(AND(ISNUMBER(G50),ISNUMBER($I$6)),$I$6-G50,"N/A")</f>
        <v>1.1999999999999993</v>
      </c>
      <c r="M50" s="1">
        <f>IF(AND(ISNUMBER(K50),ISNUMBER($I$7)),SQRT(K50^2+($I$7)^2),"N/A")</f>
        <v>0.25064471888253259</v>
      </c>
      <c r="N50" s="1">
        <f>IF(AND(ISNUMBER(L50),ISNUMBER(M50),M50&lt;&gt;0),L50/M50,"NA")</f>
        <v>4.7876532382172092</v>
      </c>
      <c r="O50" t="s">
        <v>52</v>
      </c>
    </row>
    <row r="51" spans="1:15" x14ac:dyDescent="0.35">
      <c r="A51" s="16">
        <v>41</v>
      </c>
      <c r="B51" s="15" t="s">
        <v>77</v>
      </c>
      <c r="C51" s="14">
        <v>7.6</v>
      </c>
      <c r="D51" s="13" t="s">
        <v>26</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7.6</v>
      </c>
      <c r="H51">
        <f>LEN(TRIM(D51))</f>
        <v>6</v>
      </c>
      <c r="I51" t="str">
        <f>IF(H51&gt;=3,MID(TRIM(D51),1,3),"NO")</f>
        <v>+/-</v>
      </c>
      <c r="J51" t="str">
        <f>IF(TRIM(I51)="+/-",MID(TRIM(D51),4,H51-3),D51)</f>
        <v>0.6</v>
      </c>
      <c r="K51" s="1">
        <f>IF(TRIM(J51)="*****",0,IF(ISERROR(VALUE(J51)),"NA",VALUE(J51/$I$4)))</f>
        <v>0.36474164133738601</v>
      </c>
      <c r="L51" s="1">
        <f>IF(AND(ISNUMBER(G51),ISNUMBER($I$6)),$I$6-G51,"N/A")</f>
        <v>1.5</v>
      </c>
      <c r="M51" s="1">
        <f>IF(AND(ISNUMBER(K51),ISNUMBER($I$7)),SQRT(K51^2+($I$7)^2),"N/A")</f>
        <v>0.36977279819442066</v>
      </c>
      <c r="N51" s="1">
        <f>IF(AND(ISNUMBER(L51),ISNUMBER(M51),M51&lt;&gt;0),L51/M51,"NA")</f>
        <v>4.0565450117596908</v>
      </c>
      <c r="O51" t="s">
        <v>50</v>
      </c>
    </row>
    <row r="52" spans="1:15" x14ac:dyDescent="0.35">
      <c r="A52" s="16">
        <v>41</v>
      </c>
      <c r="B52" s="15" t="s">
        <v>41</v>
      </c>
      <c r="C52" s="14">
        <v>7.6</v>
      </c>
      <c r="D52" s="13" t="s">
        <v>34</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7.6</v>
      </c>
      <c r="H52">
        <f>LEN(TRIM(D52))</f>
        <v>6</v>
      </c>
      <c r="I52" t="str">
        <f>IF(H52&gt;=3,MID(TRIM(D52),1,3),"NO")</f>
        <v>+/-</v>
      </c>
      <c r="J52" t="str">
        <f>IF(TRIM(I52)="+/-",MID(TRIM(D52),4,H52-3),D52)</f>
        <v>0.4</v>
      </c>
      <c r="K52" s="1">
        <f>IF(TRIM(J52)="*****",0,IF(ISERROR(VALUE(J52)),"NA",VALUE(J52/$I$4)))</f>
        <v>0.24316109422492402</v>
      </c>
      <c r="L52" s="1">
        <f>IF(AND(ISNUMBER(G52),ISNUMBER($I$6)),$I$6-G52,"N/A")</f>
        <v>1.5</v>
      </c>
      <c r="M52" s="1">
        <f>IF(AND(ISNUMBER(K52),ISNUMBER($I$7)),SQRT(K52^2+($I$7)^2),"N/A")</f>
        <v>0.25064471888253259</v>
      </c>
      <c r="N52" s="1">
        <f>IF(AND(ISNUMBER(L52),ISNUMBER(M52),M52&lt;&gt;0),L52/M52,"NA")</f>
        <v>5.9845665477715153</v>
      </c>
      <c r="O52" t="s">
        <v>48</v>
      </c>
    </row>
    <row r="53" spans="1:15" x14ac:dyDescent="0.35">
      <c r="A53" s="16">
        <v>43</v>
      </c>
      <c r="B53" s="15" t="s">
        <v>66</v>
      </c>
      <c r="C53" s="14">
        <v>7.4</v>
      </c>
      <c r="D53" s="13" t="s">
        <v>43</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7.4</v>
      </c>
      <c r="H53">
        <f>LEN(TRIM(D53))</f>
        <v>6</v>
      </c>
      <c r="I53" t="str">
        <f>IF(H53&gt;=3,MID(TRIM(D53),1,3),"NO")</f>
        <v>+/-</v>
      </c>
      <c r="J53" t="str">
        <f>IF(TRIM(I53)="+/-",MID(TRIM(D53),4,H53-3),D53)</f>
        <v>0.5</v>
      </c>
      <c r="K53" s="1">
        <f>IF(TRIM(J53)="*****",0,IF(ISERROR(VALUE(J53)),"NA",VALUE(J53/$I$4)))</f>
        <v>0.303951367781155</v>
      </c>
      <c r="L53" s="1">
        <f>IF(AND(ISNUMBER(G53),ISNUMBER($I$6)),$I$6-G53,"N/A")</f>
        <v>1.6999999999999993</v>
      </c>
      <c r="M53" s="1">
        <f>IF(AND(ISNUMBER(K53),ISNUMBER($I$7)),SQRT(K53^2+($I$7)^2),"N/A")</f>
        <v>0.30997079109986531</v>
      </c>
      <c r="N53" s="1">
        <f>IF(AND(ISNUMBER(L53),ISNUMBER(M53),M53&lt;&gt;0),L53/M53,"NA")</f>
        <v>5.4843877191393151</v>
      </c>
      <c r="O53" t="s">
        <v>46</v>
      </c>
    </row>
    <row r="54" spans="1:15" x14ac:dyDescent="0.35">
      <c r="A54" s="16">
        <v>43</v>
      </c>
      <c r="B54" s="15" t="s">
        <v>33</v>
      </c>
      <c r="C54" s="14">
        <v>7.4</v>
      </c>
      <c r="D54" s="13" t="s">
        <v>43</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7.4</v>
      </c>
      <c r="H54">
        <f>LEN(TRIM(D54))</f>
        <v>6</v>
      </c>
      <c r="I54" t="str">
        <f>IF(H54&gt;=3,MID(TRIM(D54),1,3),"NO")</f>
        <v>+/-</v>
      </c>
      <c r="J54" t="str">
        <f>IF(TRIM(I54)="+/-",MID(TRIM(D54),4,H54-3),D54)</f>
        <v>0.5</v>
      </c>
      <c r="K54" s="1">
        <f>IF(TRIM(J54)="*****",0,IF(ISERROR(VALUE(J54)),"NA",VALUE(J54/$I$4)))</f>
        <v>0.303951367781155</v>
      </c>
      <c r="L54" s="1">
        <f>IF(AND(ISNUMBER(G54),ISNUMBER($I$6)),$I$6-G54,"N/A")</f>
        <v>1.6999999999999993</v>
      </c>
      <c r="M54" s="1">
        <f>IF(AND(ISNUMBER(K54),ISNUMBER($I$7)),SQRT(K54^2+($I$7)^2),"N/A")</f>
        <v>0.30997079109986531</v>
      </c>
      <c r="N54" s="1">
        <f>IF(AND(ISNUMBER(L54),ISNUMBER(M54),M54&lt;&gt;0),L54/M54,"NA")</f>
        <v>5.4843877191393151</v>
      </c>
      <c r="O54" t="s">
        <v>39</v>
      </c>
    </row>
    <row r="55" spans="1:15" x14ac:dyDescent="0.35">
      <c r="A55" s="16">
        <v>45</v>
      </c>
      <c r="B55" s="15" t="s">
        <v>49</v>
      </c>
      <c r="C55" s="14">
        <v>7.2</v>
      </c>
      <c r="D55" s="13" t="s">
        <v>28</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7.2</v>
      </c>
      <c r="H55">
        <f>LEN(TRIM(D55))</f>
        <v>6</v>
      </c>
      <c r="I55" t="str">
        <f>IF(H55&gt;=3,MID(TRIM(D55),1,3),"NO")</f>
        <v>+/-</v>
      </c>
      <c r="J55" t="str">
        <f>IF(TRIM(I55)="+/-",MID(TRIM(D55),4,H55-3),D55)</f>
        <v>0.2</v>
      </c>
      <c r="K55" s="1">
        <f>IF(TRIM(J55)="*****",0,IF(ISERROR(VALUE(J55)),"NA",VALUE(J55/$I$4)))</f>
        <v>0.12158054711246201</v>
      </c>
      <c r="L55" s="1">
        <f>IF(AND(ISNUMBER(G55),ISNUMBER($I$6)),$I$6-G55,"N/A")</f>
        <v>1.8999999999999995</v>
      </c>
      <c r="M55" s="1">
        <f>IF(AND(ISNUMBER(K55),ISNUMBER($I$7)),SQRT(K55^2+($I$7)^2),"N/A")</f>
        <v>0.1359311840425404</v>
      </c>
      <c r="N55" s="1">
        <f>IF(AND(ISNUMBER(L55),ISNUMBER(M55),M55&lt;&gt;0),L55/M55,"NA")</f>
        <v>13.977660927351183</v>
      </c>
      <c r="O55" t="s">
        <v>42</v>
      </c>
    </row>
    <row r="56" spans="1:15" x14ac:dyDescent="0.35">
      <c r="A56" s="16">
        <v>45</v>
      </c>
      <c r="B56" s="15" t="s">
        <v>52</v>
      </c>
      <c r="C56" s="14">
        <v>7.2</v>
      </c>
      <c r="D56" s="13" t="s">
        <v>120</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7.2</v>
      </c>
      <c r="H56">
        <f>LEN(TRIM(D56))</f>
        <v>6</v>
      </c>
      <c r="I56" t="str">
        <f>IF(H56&gt;=3,MID(TRIM(D56),1,3),"NO")</f>
        <v>+/-</v>
      </c>
      <c r="J56" t="str">
        <f>IF(TRIM(I56)="+/-",MID(TRIM(D56),4,H56-3),D56)</f>
        <v>0.9</v>
      </c>
      <c r="K56" s="1">
        <f>IF(TRIM(J56)="*****",0,IF(ISERROR(VALUE(J56)),"NA",VALUE(J56/$I$4)))</f>
        <v>0.54711246200607899</v>
      </c>
      <c r="L56" s="1">
        <f>IF(AND(ISNUMBER(G56),ISNUMBER($I$6)),$I$6-G56,"N/A")</f>
        <v>1.8999999999999995</v>
      </c>
      <c r="M56" s="1">
        <f>IF(AND(ISNUMBER(K56),ISNUMBER($I$7)),SQRT(K56^2+($I$7)^2),"N/A")</f>
        <v>0.55047933970440222</v>
      </c>
      <c r="N56" s="1">
        <f>IF(AND(ISNUMBER(L56),ISNUMBER(M56),M56&lt;&gt;0),L56/M56,"NA")</f>
        <v>3.4515373474693281</v>
      </c>
      <c r="O56" t="s">
        <v>40</v>
      </c>
    </row>
    <row r="57" spans="1:15" x14ac:dyDescent="0.35">
      <c r="A57" s="16">
        <v>47</v>
      </c>
      <c r="B57" s="15" t="s">
        <v>29</v>
      </c>
      <c r="C57" s="14">
        <v>6.8</v>
      </c>
      <c r="D57" s="13" t="s">
        <v>43</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6.8</v>
      </c>
      <c r="H57">
        <f>LEN(TRIM(D57))</f>
        <v>6</v>
      </c>
      <c r="I57" t="str">
        <f>IF(H57&gt;=3,MID(TRIM(D57),1,3),"NO")</f>
        <v>+/-</v>
      </c>
      <c r="J57" t="str">
        <f>IF(TRIM(I57)="+/-",MID(TRIM(D57),4,H57-3),D57)</f>
        <v>0.5</v>
      </c>
      <c r="K57" s="1">
        <f>IF(TRIM(J57)="*****",0,IF(ISERROR(VALUE(J57)),"NA",VALUE(J57/$I$4)))</f>
        <v>0.303951367781155</v>
      </c>
      <c r="L57" s="1">
        <f>IF(AND(ISNUMBER(G57),ISNUMBER($I$6)),$I$6-G57,"N/A")</f>
        <v>2.2999999999999998</v>
      </c>
      <c r="M57" s="1">
        <f>IF(AND(ISNUMBER(K57),ISNUMBER($I$7)),SQRT(K57^2+($I$7)^2),"N/A")</f>
        <v>0.30997079109986531</v>
      </c>
      <c r="N57" s="1">
        <f>IF(AND(ISNUMBER(L57),ISNUMBER(M57),M57&lt;&gt;0),L57/M57,"NA")</f>
        <v>7.4200539729531929</v>
      </c>
      <c r="O57" t="s">
        <v>38</v>
      </c>
    </row>
    <row r="58" spans="1:15" x14ac:dyDescent="0.35">
      <c r="A58" s="16">
        <v>48</v>
      </c>
      <c r="B58" s="15" t="s">
        <v>60</v>
      </c>
      <c r="C58" s="14">
        <v>6.7</v>
      </c>
      <c r="D58" s="13" t="s">
        <v>26</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6.7</v>
      </c>
      <c r="H58">
        <f>LEN(TRIM(D58))</f>
        <v>6</v>
      </c>
      <c r="I58" t="str">
        <f>IF(H58&gt;=3,MID(TRIM(D58),1,3),"NO")</f>
        <v>+/-</v>
      </c>
      <c r="J58" t="str">
        <f>IF(TRIM(I58)="+/-",MID(TRIM(D58),4,H58-3),D58)</f>
        <v>0.6</v>
      </c>
      <c r="K58" s="1">
        <f>IF(TRIM(J58)="*****",0,IF(ISERROR(VALUE(J58)),"NA",VALUE(J58/$I$4)))</f>
        <v>0.36474164133738601</v>
      </c>
      <c r="L58" s="1">
        <f>IF(AND(ISNUMBER(G58),ISNUMBER($I$6)),$I$6-G58,"N/A")</f>
        <v>2.3999999999999995</v>
      </c>
      <c r="M58" s="1">
        <f>IF(AND(ISNUMBER(K58),ISNUMBER($I$7)),SQRT(K58^2+($I$7)^2),"N/A")</f>
        <v>0.36977279819442066</v>
      </c>
      <c r="N58" s="1">
        <f>IF(AND(ISNUMBER(L58),ISNUMBER(M58),M58&lt;&gt;0),L58/M58,"NA")</f>
        <v>6.4904720188155043</v>
      </c>
      <c r="O58" t="s">
        <v>36</v>
      </c>
    </row>
    <row r="59" spans="1:15" x14ac:dyDescent="0.35">
      <c r="A59" s="16">
        <v>49</v>
      </c>
      <c r="B59" s="15" t="s">
        <v>67</v>
      </c>
      <c r="C59" s="14">
        <v>6.6</v>
      </c>
      <c r="D59" s="13" t="s">
        <v>43</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6.6</v>
      </c>
      <c r="H59">
        <f>LEN(TRIM(D59))</f>
        <v>6</v>
      </c>
      <c r="I59" t="str">
        <f>IF(H59&gt;=3,MID(TRIM(D59),1,3),"NO")</f>
        <v>+/-</v>
      </c>
      <c r="J59" t="str">
        <f>IF(TRIM(I59)="+/-",MID(TRIM(D59),4,H59-3),D59)</f>
        <v>0.5</v>
      </c>
      <c r="K59" s="1">
        <f>IF(TRIM(J59)="*****",0,IF(ISERROR(VALUE(J59)),"NA",VALUE(J59/$I$4)))</f>
        <v>0.303951367781155</v>
      </c>
      <c r="L59" s="1">
        <f>IF(AND(ISNUMBER(G59),ISNUMBER($I$6)),$I$6-G59,"N/A")</f>
        <v>2.5</v>
      </c>
      <c r="M59" s="1">
        <f>IF(AND(ISNUMBER(K59),ISNUMBER($I$7)),SQRT(K59^2+($I$7)^2),"N/A")</f>
        <v>0.30997079109986531</v>
      </c>
      <c r="N59" s="1">
        <f>IF(AND(ISNUMBER(L59),ISNUMBER(M59),M59&lt;&gt;0),L59/M59,"NA")</f>
        <v>8.0652760575578188</v>
      </c>
      <c r="O59" t="s">
        <v>33</v>
      </c>
    </row>
    <row r="60" spans="1:15" x14ac:dyDescent="0.35">
      <c r="A60" s="16">
        <v>49</v>
      </c>
      <c r="B60" s="15" t="s">
        <v>47</v>
      </c>
      <c r="C60" s="14">
        <v>6.6</v>
      </c>
      <c r="D60" s="13" t="s">
        <v>28</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6.6</v>
      </c>
      <c r="H60">
        <f>LEN(TRIM(D60))</f>
        <v>6</v>
      </c>
      <c r="I60" t="str">
        <f>IF(H60&gt;=3,MID(TRIM(D60),1,3),"NO")</f>
        <v>+/-</v>
      </c>
      <c r="J60" t="str">
        <f>IF(TRIM(I60)="+/-",MID(TRIM(D60),4,H60-3),D60)</f>
        <v>0.2</v>
      </c>
      <c r="K60" s="1">
        <f>IF(TRIM(J60)="*****",0,IF(ISERROR(VALUE(J60)),"NA",VALUE(J60/$I$4)))</f>
        <v>0.12158054711246201</v>
      </c>
      <c r="L60" s="1">
        <f>IF(AND(ISNUMBER(G60),ISNUMBER($I$6)),$I$6-G60,"N/A")</f>
        <v>2.5</v>
      </c>
      <c r="M60" s="1">
        <f>IF(AND(ISNUMBER(K60),ISNUMBER($I$7)),SQRT(K60^2+($I$7)^2),"N/A")</f>
        <v>0.1359311840425404</v>
      </c>
      <c r="N60" s="1">
        <f>IF(AND(ISNUMBER(L60),ISNUMBER(M60),M60&lt;&gt;0),L60/M60,"NA")</f>
        <v>18.39165911493577</v>
      </c>
      <c r="O60" t="s">
        <v>30</v>
      </c>
    </row>
    <row r="61" spans="1:15" x14ac:dyDescent="0.35">
      <c r="A61" s="16">
        <v>51</v>
      </c>
      <c r="B61" s="15" t="s">
        <v>40</v>
      </c>
      <c r="C61" s="14">
        <v>6.4</v>
      </c>
      <c r="D61" s="13" t="s">
        <v>83</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6.4</v>
      </c>
      <c r="H61">
        <f>LEN(TRIM(D61))</f>
        <v>6</v>
      </c>
      <c r="I61" t="str">
        <f>IF(H61&gt;=3,MID(TRIM(D61),1,3),"NO")</f>
        <v>+/-</v>
      </c>
      <c r="J61" t="str">
        <f>IF(TRIM(I61)="+/-",MID(TRIM(D61),4,H61-3),D61)</f>
        <v>0.7</v>
      </c>
      <c r="K61" s="1">
        <f>IF(TRIM(J61)="*****",0,IF(ISERROR(VALUE(J61)),"NA",VALUE(J61/$I$4)))</f>
        <v>0.42553191489361697</v>
      </c>
      <c r="L61" s="1">
        <f>IF(AND(ISNUMBER(G61),ISNUMBER($I$6)),$I$6-G61,"N/A")</f>
        <v>2.6999999999999993</v>
      </c>
      <c r="M61" s="1">
        <f>IF(AND(ISNUMBER(K61),ISNUMBER($I$7)),SQRT(K61^2+($I$7)^2),"N/A")</f>
        <v>0.42985214661796195</v>
      </c>
      <c r="N61" s="1">
        <f>IF(AND(ISNUMBER(L61),ISNUMBER(M61),M61&lt;&gt;0),L61/M61,"NA")</f>
        <v>6.281229537280101</v>
      </c>
      <c r="O61" t="s">
        <v>27</v>
      </c>
    </row>
    <row r="62" spans="1:15" ht="15" thickBot="1" x14ac:dyDescent="0.4">
      <c r="A62" s="11"/>
      <c r="B62" s="10" t="s">
        <v>25</v>
      </c>
      <c r="C62" s="9">
        <v>4.9000000000000004</v>
      </c>
      <c r="D62" s="8" t="s">
        <v>57</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4.9000000000000004</v>
      </c>
      <c r="H62">
        <f>LEN(TRIM(D62))</f>
        <v>6</v>
      </c>
      <c r="I62" t="str">
        <f>IF(H62&gt;=3,MID(TRIM(D62),1,3),"NO")</f>
        <v>+/-</v>
      </c>
      <c r="J62" t="str">
        <f>IF(TRIM(I62)="+/-",MID(TRIM(D62),4,H62-3),D62)</f>
        <v>0.3</v>
      </c>
      <c r="K62" s="1">
        <f>IF(TRIM(J62)="*****",0,IF(ISERROR(VALUE(J62)),"NA",VALUE(J62/$I$4)))</f>
        <v>0.18237082066869301</v>
      </c>
      <c r="L62" s="1">
        <f>IF(AND(ISNUMBER(G62),ISNUMBER($I$6)),$I$6-G62,"N/A")</f>
        <v>4.1999999999999993</v>
      </c>
      <c r="M62" s="1">
        <f>IF(AND(ISNUMBER(K62),ISNUMBER($I$7)),SQRT(K62^2+($I$7)^2),"N/A")</f>
        <v>0.19223572402239389</v>
      </c>
      <c r="N62" s="1">
        <f>IF(AND(ISNUMBER(L62),ISNUMBER(M62),M62&lt;&gt;0),L62/M62,"NA")</f>
        <v>21.848176354103327</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364" priority="1" operator="equal">
      <formula>"OTHER ERROR"</formula>
    </cfRule>
    <cfRule type="cellIs" dxfId="363" priority="2" operator="equal">
      <formula>"Statistical Test not applicable"</formula>
    </cfRule>
    <cfRule type="cellIs" dxfId="362" priority="3" operator="equal">
      <formula>"Geography Selected"</formula>
    </cfRule>
  </conditionalFormatting>
  <conditionalFormatting sqref="E10:J62">
    <cfRule type="cellIs" dxfId="361" priority="4" operator="equal">
      <formula>"Not Significantly Different"</formula>
    </cfRule>
  </conditionalFormatting>
  <conditionalFormatting sqref="F10:J62">
    <cfRule type="cellIs" dxfId="36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4673509-65EA-451D-A0C0-8958C3B531E0}">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A4469199-949D-4DE0-9D7D-4E1B5F026B35}"/>
    <hyperlink ref="A68" r:id="rId2" xr:uid="{D7455A55-6396-462E-B003-1689D5E48303}"/>
    <hyperlink ref="A66" r:id="rId3" xr:uid="{618DEB93-D29B-4CFB-9861-5EBA21AEEA65}"/>
    <hyperlink ref="A67" r:id="rId4" xr:uid="{8A8F2DD2-81C0-488D-A816-3E92E4758590}"/>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78379-ED64-4E26-9C3D-8281F9EC477E}">
  <sheetPr codeName="Sheet1"/>
  <dimension ref="A1:A20"/>
  <sheetViews>
    <sheetView workbookViewId="0"/>
  </sheetViews>
  <sheetFormatPr defaultColWidth="9.1796875" defaultRowHeight="14.5" x14ac:dyDescent="0.35"/>
  <cols>
    <col min="1" max="1" width="100.1796875" style="63" customWidth="1"/>
  </cols>
  <sheetData>
    <row r="1" spans="1:1" x14ac:dyDescent="0.35">
      <c r="A1" s="59" t="s">
        <v>827</v>
      </c>
    </row>
    <row r="2" spans="1:1" ht="72.5" x14ac:dyDescent="0.35">
      <c r="A2" s="60" t="s">
        <v>828</v>
      </c>
    </row>
    <row r="3" spans="1:1" x14ac:dyDescent="0.35">
      <c r="A3" s="61"/>
    </row>
    <row r="4" spans="1:1" x14ac:dyDescent="0.35">
      <c r="A4" s="59" t="s">
        <v>829</v>
      </c>
    </row>
    <row r="5" spans="1:1" x14ac:dyDescent="0.35">
      <c r="A5" s="62" t="s">
        <v>830</v>
      </c>
    </row>
    <row r="6" spans="1:1" x14ac:dyDescent="0.35">
      <c r="A6" s="61"/>
    </row>
    <row r="7" spans="1:1" x14ac:dyDescent="0.35">
      <c r="A7" s="59" t="s">
        <v>831</v>
      </c>
    </row>
    <row r="8" spans="1:1" x14ac:dyDescent="0.35">
      <c r="A8" s="62" t="s">
        <v>832</v>
      </c>
    </row>
    <row r="9" spans="1:1" x14ac:dyDescent="0.35">
      <c r="A9" s="61"/>
    </row>
    <row r="10" spans="1:1" x14ac:dyDescent="0.35">
      <c r="A10" s="59" t="s">
        <v>833</v>
      </c>
    </row>
    <row r="11" spans="1:1" x14ac:dyDescent="0.35">
      <c r="A11" s="62" t="s">
        <v>834</v>
      </c>
    </row>
    <row r="12" spans="1:1" x14ac:dyDescent="0.35">
      <c r="A12" s="61"/>
    </row>
    <row r="13" spans="1:1" x14ac:dyDescent="0.35">
      <c r="A13" s="59" t="s">
        <v>835</v>
      </c>
    </row>
    <row r="14" spans="1:1" x14ac:dyDescent="0.35">
      <c r="A14" s="62" t="s">
        <v>836</v>
      </c>
    </row>
    <row r="15" spans="1:1" x14ac:dyDescent="0.35">
      <c r="A15" s="62"/>
    </row>
    <row r="16" spans="1:1" x14ac:dyDescent="0.35">
      <c r="A16" s="59" t="s">
        <v>837</v>
      </c>
    </row>
    <row r="17" spans="1:1" ht="130.5" x14ac:dyDescent="0.35">
      <c r="A17" s="61" t="s">
        <v>838</v>
      </c>
    </row>
    <row r="18" spans="1:1" x14ac:dyDescent="0.35">
      <c r="A18" s="61"/>
    </row>
    <row r="19" spans="1:1" x14ac:dyDescent="0.35">
      <c r="A19" s="61" t="s">
        <v>839</v>
      </c>
    </row>
    <row r="20" spans="1:1" x14ac:dyDescent="0.35">
      <c r="A20" s="62" t="s">
        <v>840</v>
      </c>
    </row>
  </sheetData>
  <hyperlinks>
    <hyperlink ref="A5" r:id="rId1" xr:uid="{EC8CAE0E-3600-4130-BBA5-9B71A15E78AE}"/>
    <hyperlink ref="A20" r:id="rId2" xr:uid="{673A5A57-E6C8-497D-9811-97AB82659F1E}"/>
    <hyperlink ref="A8" r:id="rId3" xr:uid="{433545FA-701C-4F74-8318-B1369E77C1EF}"/>
    <hyperlink ref="A11" r:id="rId4" xr:uid="{BD0A5479-ABED-4883-B2C6-1D1C73B4C133}"/>
    <hyperlink ref="A14" r:id="rId5" xr:uid="{00A11AAF-DFCA-44D9-A1BE-DF28515F1F09}"/>
  </hyperlinks>
  <pageMargins left="0.7" right="0.7" top="0.75" bottom="0.75" header="0.3" footer="0.3"/>
  <pageSetup orientation="portrait"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AF603-99EA-4E68-A3CD-EE773C3C51D8}">
  <sheetPr codeName="Sheet20"/>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188</v>
      </c>
    </row>
    <row r="2" spans="1:16" x14ac:dyDescent="0.35">
      <c r="A2" s="30" t="s">
        <v>108</v>
      </c>
      <c r="B2" t="s">
        <v>187</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2.2999999999999998</v>
      </c>
      <c r="C6" t="s">
        <v>102</v>
      </c>
      <c r="H6" s="18" t="s">
        <v>101</v>
      </c>
      <c r="I6">
        <f>VLOOKUP($B$4,$B$9:$K$62,6,FALSE)</f>
        <v>2.2999999999999998</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2.2999999999999998</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2.2999999999999998</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35</v>
      </c>
      <c r="C11" s="14">
        <v>8.5</v>
      </c>
      <c r="D11" s="17" t="s">
        <v>120</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8.5</v>
      </c>
      <c r="H11">
        <f>LEN(TRIM(D11))</f>
        <v>6</v>
      </c>
      <c r="I11" t="str">
        <f>IF(H11&gt;=3,MID(TRIM(D11),1,3),"NO")</f>
        <v>+/-</v>
      </c>
      <c r="J11" t="str">
        <f>IF(TRIM(I11)="+/-",MID(TRIM(D11),4,H11-3),D11)</f>
        <v>0.9</v>
      </c>
      <c r="K11" s="1">
        <f>IF(TRIM(J11)="*****",0,IF(ISERROR(VALUE(J11)),"NA",VALUE(J11/$I$4)))</f>
        <v>0.54711246200607899</v>
      </c>
      <c r="L11" s="1">
        <f>IF(AND(ISNUMBER(G11),ISNUMBER($I$6)),$I$6-G11,"N/A")</f>
        <v>-6.2</v>
      </c>
      <c r="M11" s="1">
        <f>IF(AND(ISNUMBER(K11),ISNUMBER($I$7)),SQRT(K11^2+($I$7)^2),"N/A")</f>
        <v>0.55047933970440222</v>
      </c>
      <c r="N11" s="1">
        <f>IF(AND(ISNUMBER(L11),ISNUMBER(M11),M11&lt;&gt;0),L11/M11,"NA")</f>
        <v>-11.262911344373599</v>
      </c>
      <c r="O11" t="s">
        <v>68</v>
      </c>
    </row>
    <row r="12" spans="1:16" x14ac:dyDescent="0.35">
      <c r="A12" s="16">
        <v>2</v>
      </c>
      <c r="B12" s="15" t="s">
        <v>63</v>
      </c>
      <c r="C12" s="14">
        <v>4.4000000000000004</v>
      </c>
      <c r="D12" s="13" t="s">
        <v>26</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4.4000000000000004</v>
      </c>
      <c r="H12">
        <f>LEN(TRIM(D12))</f>
        <v>6</v>
      </c>
      <c r="I12" t="str">
        <f>IF(H12&gt;=3,MID(TRIM(D12),1,3),"NO")</f>
        <v>+/-</v>
      </c>
      <c r="J12" t="str">
        <f>IF(TRIM(I12)="+/-",MID(TRIM(D12),4,H12-3),D12)</f>
        <v>0.6</v>
      </c>
      <c r="K12" s="1">
        <f>IF(TRIM(J12)="*****",0,IF(ISERROR(VALUE(J12)),"NA",VALUE(J12/$I$4)))</f>
        <v>0.36474164133738601</v>
      </c>
      <c r="L12" s="1">
        <f>IF(AND(ISNUMBER(G12),ISNUMBER($I$6)),$I$6-G12,"N/A")</f>
        <v>-2.1000000000000005</v>
      </c>
      <c r="M12" s="1">
        <f>IF(AND(ISNUMBER(K12),ISNUMBER($I$7)),SQRT(K12^2+($I$7)^2),"N/A")</f>
        <v>0.36977279819442066</v>
      </c>
      <c r="N12" s="1">
        <f>IF(AND(ISNUMBER(L12),ISNUMBER(M12),M12&lt;&gt;0),L12/M12,"NA")</f>
        <v>-5.6791630164635691</v>
      </c>
      <c r="O12" t="s">
        <v>62</v>
      </c>
    </row>
    <row r="13" spans="1:16" x14ac:dyDescent="0.35">
      <c r="A13" s="16">
        <v>3</v>
      </c>
      <c r="B13" s="15" t="s">
        <v>62</v>
      </c>
      <c r="C13" s="14">
        <v>4.3</v>
      </c>
      <c r="D13" s="13" t="s">
        <v>26</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4.3</v>
      </c>
      <c r="H13">
        <f>LEN(TRIM(D13))</f>
        <v>6</v>
      </c>
      <c r="I13" t="str">
        <f>IF(H13&gt;=3,MID(TRIM(D13),1,3),"NO")</f>
        <v>+/-</v>
      </c>
      <c r="J13" t="str">
        <f>IF(TRIM(I13)="+/-",MID(TRIM(D13),4,H13-3),D13)</f>
        <v>0.6</v>
      </c>
      <c r="K13" s="1">
        <f>IF(TRIM(J13)="*****",0,IF(ISERROR(VALUE(J13)),"NA",VALUE(J13/$I$4)))</f>
        <v>0.36474164133738601</v>
      </c>
      <c r="L13" s="1">
        <f>IF(AND(ISNUMBER(G13),ISNUMBER($I$6)),$I$6-G13,"N/A")</f>
        <v>-2</v>
      </c>
      <c r="M13" s="1">
        <f>IF(AND(ISNUMBER(K13),ISNUMBER($I$7)),SQRT(K13^2+($I$7)^2),"N/A")</f>
        <v>0.36977279819442066</v>
      </c>
      <c r="N13" s="1">
        <f>IF(AND(ISNUMBER(L13),ISNUMBER(M13),M13&lt;&gt;0),L13/M13,"NA")</f>
        <v>-5.4087266823462548</v>
      </c>
      <c r="O13" t="s">
        <v>58</v>
      </c>
    </row>
    <row r="14" spans="1:16" x14ac:dyDescent="0.35">
      <c r="A14" s="16">
        <v>4</v>
      </c>
      <c r="B14" s="15" t="s">
        <v>82</v>
      </c>
      <c r="C14" s="14">
        <v>4.2</v>
      </c>
      <c r="D14" s="13" t="s">
        <v>34</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4.2</v>
      </c>
      <c r="H14">
        <f>LEN(TRIM(D14))</f>
        <v>6</v>
      </c>
      <c r="I14" t="str">
        <f>IF(H14&gt;=3,MID(TRIM(D14),1,3),"NO")</f>
        <v>+/-</v>
      </c>
      <c r="J14" t="str">
        <f>IF(TRIM(I14)="+/-",MID(TRIM(D14),4,H14-3),D14)</f>
        <v>0.4</v>
      </c>
      <c r="K14" s="1">
        <f>IF(TRIM(J14)="*****",0,IF(ISERROR(VALUE(J14)),"NA",VALUE(J14/$I$4)))</f>
        <v>0.24316109422492402</v>
      </c>
      <c r="L14" s="1">
        <f>IF(AND(ISNUMBER(G14),ISNUMBER($I$6)),$I$6-G14,"N/A")</f>
        <v>-1.9000000000000004</v>
      </c>
      <c r="M14" s="1">
        <f>IF(AND(ISNUMBER(K14),ISNUMBER($I$7)),SQRT(K14^2+($I$7)^2),"N/A")</f>
        <v>0.25064471888253259</v>
      </c>
      <c r="N14" s="1">
        <f>IF(AND(ISNUMBER(L14),ISNUMBER(M14),M14&lt;&gt;0),L14/M14,"NA")</f>
        <v>-7.5804509605105874</v>
      </c>
      <c r="O14" t="s">
        <v>73</v>
      </c>
    </row>
    <row r="15" spans="1:16" x14ac:dyDescent="0.35">
      <c r="A15" s="16">
        <v>4</v>
      </c>
      <c r="B15" s="15" t="s">
        <v>40</v>
      </c>
      <c r="C15" s="14">
        <v>4.2</v>
      </c>
      <c r="D15" s="13" t="s">
        <v>43</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4.2</v>
      </c>
      <c r="H15">
        <f>LEN(TRIM(D15))</f>
        <v>6</v>
      </c>
      <c r="I15" t="str">
        <f>IF(H15&gt;=3,MID(TRIM(D15),1,3),"NO")</f>
        <v>+/-</v>
      </c>
      <c r="J15" t="str">
        <f>IF(TRIM(I15)="+/-",MID(TRIM(D15),4,H15-3),D15)</f>
        <v>0.5</v>
      </c>
      <c r="K15" s="1">
        <f>IF(TRIM(J15)="*****",0,IF(ISERROR(VALUE(J15)),"NA",VALUE(J15/$I$4)))</f>
        <v>0.303951367781155</v>
      </c>
      <c r="L15" s="1">
        <f>IF(AND(ISNUMBER(G15),ISNUMBER($I$6)),$I$6-G15,"N/A")</f>
        <v>-1.9000000000000004</v>
      </c>
      <c r="M15" s="1">
        <f>IF(AND(ISNUMBER(K15),ISNUMBER($I$7)),SQRT(K15^2+($I$7)^2),"N/A")</f>
        <v>0.30997079109986531</v>
      </c>
      <c r="N15" s="1">
        <f>IF(AND(ISNUMBER(L15),ISNUMBER(M15),M15&lt;&gt;0),L15/M15,"NA")</f>
        <v>-6.1296098037439437</v>
      </c>
      <c r="O15" t="s">
        <v>32</v>
      </c>
    </row>
    <row r="16" spans="1:16" x14ac:dyDescent="0.35">
      <c r="A16" s="16">
        <v>6</v>
      </c>
      <c r="B16" s="15" t="s">
        <v>29</v>
      </c>
      <c r="C16" s="14">
        <v>4.0999999999999996</v>
      </c>
      <c r="D16" s="13" t="s">
        <v>34</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4.0999999999999996</v>
      </c>
      <c r="H16">
        <f>LEN(TRIM(D16))</f>
        <v>6</v>
      </c>
      <c r="I16" t="str">
        <f>IF(H16&gt;=3,MID(TRIM(D16),1,3),"NO")</f>
        <v>+/-</v>
      </c>
      <c r="J16" t="str">
        <f>IF(TRIM(I16)="+/-",MID(TRIM(D16),4,H16-3),D16)</f>
        <v>0.4</v>
      </c>
      <c r="K16" s="1">
        <f>IF(TRIM(J16)="*****",0,IF(ISERROR(VALUE(J16)),"NA",VALUE(J16/$I$4)))</f>
        <v>0.24316109422492402</v>
      </c>
      <c r="L16" s="1">
        <f>IF(AND(ISNUMBER(G16),ISNUMBER($I$6)),$I$6-G16,"N/A")</f>
        <v>-1.7999999999999998</v>
      </c>
      <c r="M16" s="1">
        <f>IF(AND(ISNUMBER(K16),ISNUMBER($I$7)),SQRT(K16^2+($I$7)^2),"N/A")</f>
        <v>0.25064471888253259</v>
      </c>
      <c r="N16" s="1">
        <f>IF(AND(ISNUMBER(L16),ISNUMBER(M16),M16&lt;&gt;0),L16/M16,"NA")</f>
        <v>-7.1814798573258178</v>
      </c>
      <c r="O16" t="s">
        <v>75</v>
      </c>
    </row>
    <row r="17" spans="1:15" x14ac:dyDescent="0.35">
      <c r="A17" s="16">
        <v>7</v>
      </c>
      <c r="B17" s="15" t="s">
        <v>75</v>
      </c>
      <c r="C17" s="14">
        <v>4</v>
      </c>
      <c r="D17" s="13" t="s">
        <v>28</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4</v>
      </c>
      <c r="H17">
        <f>LEN(TRIM(D17))</f>
        <v>6</v>
      </c>
      <c r="I17" t="str">
        <f>IF(H17&gt;=3,MID(TRIM(D17),1,3),"NO")</f>
        <v>+/-</v>
      </c>
      <c r="J17" t="str">
        <f>IF(TRIM(I17)="+/-",MID(TRIM(D17),4,H17-3),D17)</f>
        <v>0.2</v>
      </c>
      <c r="K17" s="1">
        <f>IF(TRIM(J17)="*****",0,IF(ISERROR(VALUE(J17)),"NA",VALUE(J17/$I$4)))</f>
        <v>0.12158054711246201</v>
      </c>
      <c r="L17" s="1">
        <f>IF(AND(ISNUMBER(G17),ISNUMBER($I$6)),$I$6-G17,"N/A")</f>
        <v>-1.7000000000000002</v>
      </c>
      <c r="M17" s="1">
        <f>IF(AND(ISNUMBER(K17),ISNUMBER($I$7)),SQRT(K17^2+($I$7)^2),"N/A")</f>
        <v>0.1359311840425404</v>
      </c>
      <c r="N17" s="1">
        <f>IF(AND(ISNUMBER(L17),ISNUMBER(M17),M17&lt;&gt;0),L17/M17,"NA")</f>
        <v>-12.506328198156325</v>
      </c>
      <c r="O17" t="s">
        <v>66</v>
      </c>
    </row>
    <row r="18" spans="1:15" x14ac:dyDescent="0.35">
      <c r="A18" s="16">
        <v>7</v>
      </c>
      <c r="B18" s="15" t="s">
        <v>27</v>
      </c>
      <c r="C18" s="14">
        <v>4</v>
      </c>
      <c r="D18" s="13" t="s">
        <v>43</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4</v>
      </c>
      <c r="H18">
        <f>LEN(TRIM(D18))</f>
        <v>6</v>
      </c>
      <c r="I18" t="str">
        <f>IF(H18&gt;=3,MID(TRIM(D18),1,3),"NO")</f>
        <v>+/-</v>
      </c>
      <c r="J18" t="str">
        <f>IF(TRIM(I18)="+/-",MID(TRIM(D18),4,H18-3),D18)</f>
        <v>0.5</v>
      </c>
      <c r="K18" s="1">
        <f>IF(TRIM(J18)="*****",0,IF(ISERROR(VALUE(J18)),"NA",VALUE(J18/$I$4)))</f>
        <v>0.303951367781155</v>
      </c>
      <c r="L18" s="1">
        <f>IF(AND(ISNUMBER(G18),ISNUMBER($I$6)),$I$6-G18,"N/A")</f>
        <v>-1.7000000000000002</v>
      </c>
      <c r="M18" s="1">
        <f>IF(AND(ISNUMBER(K18),ISNUMBER($I$7)),SQRT(K18^2+($I$7)^2),"N/A")</f>
        <v>0.30997079109986531</v>
      </c>
      <c r="N18" s="1">
        <f>IF(AND(ISNUMBER(L18),ISNUMBER(M18),M18&lt;&gt;0),L18/M18,"NA")</f>
        <v>-5.4843877191393178</v>
      </c>
      <c r="O18" t="s">
        <v>60</v>
      </c>
    </row>
    <row r="19" spans="1:15" x14ac:dyDescent="0.35">
      <c r="A19" s="16">
        <v>9</v>
      </c>
      <c r="B19" s="15" t="s">
        <v>44</v>
      </c>
      <c r="C19" s="14">
        <v>3.9</v>
      </c>
      <c r="D19" s="13" t="s">
        <v>57</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3.9</v>
      </c>
      <c r="H19">
        <f>LEN(TRIM(D19))</f>
        <v>6</v>
      </c>
      <c r="I19" t="str">
        <f>IF(H19&gt;=3,MID(TRIM(D19),1,3),"NO")</f>
        <v>+/-</v>
      </c>
      <c r="J19" t="str">
        <f>IF(TRIM(I19)="+/-",MID(TRIM(D19),4,H19-3),D19)</f>
        <v>0.3</v>
      </c>
      <c r="K19" s="1">
        <f>IF(TRIM(J19)="*****",0,IF(ISERROR(VALUE(J19)),"NA",VALUE(J19/$I$4)))</f>
        <v>0.18237082066869301</v>
      </c>
      <c r="L19" s="1">
        <f>IF(AND(ISNUMBER(G19),ISNUMBER($I$6)),$I$6-G19,"N/A")</f>
        <v>-1.6</v>
      </c>
      <c r="M19" s="1">
        <f>IF(AND(ISNUMBER(K19),ISNUMBER($I$7)),SQRT(K19^2+($I$7)^2),"N/A")</f>
        <v>0.19223572402239389</v>
      </c>
      <c r="N19" s="1">
        <f>IF(AND(ISNUMBER(L19),ISNUMBER(M19),M19&lt;&gt;0),L19/M19,"NA")</f>
        <v>-8.3231148015631753</v>
      </c>
      <c r="O19" t="s">
        <v>35</v>
      </c>
    </row>
    <row r="20" spans="1:15" x14ac:dyDescent="0.35">
      <c r="A20" s="16">
        <v>10</v>
      </c>
      <c r="B20" s="15" t="s">
        <v>60</v>
      </c>
      <c r="C20" s="14">
        <v>3.8</v>
      </c>
      <c r="D20" s="17" t="s">
        <v>43</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3.8</v>
      </c>
      <c r="H20">
        <f>LEN(TRIM(D20))</f>
        <v>6</v>
      </c>
      <c r="I20" t="str">
        <f>IF(H20&gt;=3,MID(TRIM(D20),1,3),"NO")</f>
        <v>+/-</v>
      </c>
      <c r="J20" t="str">
        <f>IF(TRIM(I20)="+/-",MID(TRIM(D20),4,H20-3),D20)</f>
        <v>0.5</v>
      </c>
      <c r="K20" s="1">
        <f>IF(TRIM(J20)="*****",0,IF(ISERROR(VALUE(J20)),"NA",VALUE(J20/$I$4)))</f>
        <v>0.303951367781155</v>
      </c>
      <c r="L20" s="1">
        <f>IF(AND(ISNUMBER(G20),ISNUMBER($I$6)),$I$6-G20,"N/A")</f>
        <v>-1.5</v>
      </c>
      <c r="M20" s="1">
        <f>IF(AND(ISNUMBER(K20),ISNUMBER($I$7)),SQRT(K20^2+($I$7)^2),"N/A")</f>
        <v>0.30997079109986531</v>
      </c>
      <c r="N20" s="1">
        <f>IF(AND(ISNUMBER(L20),ISNUMBER(M20),M20&lt;&gt;0),L20/M20,"NA")</f>
        <v>-4.8391656345346918</v>
      </c>
      <c r="O20" t="s">
        <v>51</v>
      </c>
    </row>
    <row r="21" spans="1:15" x14ac:dyDescent="0.35">
      <c r="A21" s="16">
        <v>10</v>
      </c>
      <c r="B21" s="15" t="s">
        <v>50</v>
      </c>
      <c r="C21" s="14">
        <v>3.8</v>
      </c>
      <c r="D21" s="13" t="s">
        <v>28</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3.8</v>
      </c>
      <c r="H21">
        <f>LEN(TRIM(D21))</f>
        <v>6</v>
      </c>
      <c r="I21" t="str">
        <f>IF(H21&gt;=3,MID(TRIM(D21),1,3),"NO")</f>
        <v>+/-</v>
      </c>
      <c r="J21" t="str">
        <f>IF(TRIM(I21)="+/-",MID(TRIM(D21),4,H21-3),D21)</f>
        <v>0.2</v>
      </c>
      <c r="K21" s="1">
        <f>IF(TRIM(J21)="*****",0,IF(ISERROR(VALUE(J21)),"NA",VALUE(J21/$I$4)))</f>
        <v>0.12158054711246201</v>
      </c>
      <c r="L21" s="1">
        <f>IF(AND(ISNUMBER(G21),ISNUMBER($I$6)),$I$6-G21,"N/A")</f>
        <v>-1.5</v>
      </c>
      <c r="M21" s="1">
        <f>IF(AND(ISNUMBER(K21),ISNUMBER($I$7)),SQRT(K21^2+($I$7)^2),"N/A")</f>
        <v>0.1359311840425404</v>
      </c>
      <c r="N21" s="1">
        <f>IF(AND(ISNUMBER(L21),ISNUMBER(M21),M21&lt;&gt;0),L21/M21,"NA")</f>
        <v>-11.034995468961462</v>
      </c>
      <c r="O21" t="s">
        <v>45</v>
      </c>
    </row>
    <row r="22" spans="1:15" x14ac:dyDescent="0.35">
      <c r="A22" s="16">
        <v>12</v>
      </c>
      <c r="B22" s="15" t="s">
        <v>58</v>
      </c>
      <c r="C22" s="14">
        <v>3.5</v>
      </c>
      <c r="D22" s="13" t="s">
        <v>28</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3.5</v>
      </c>
      <c r="H22">
        <f>LEN(TRIM(D22))</f>
        <v>6</v>
      </c>
      <c r="I22" t="str">
        <f>IF(H22&gt;=3,MID(TRIM(D22),1,3),"NO")</f>
        <v>+/-</v>
      </c>
      <c r="J22" t="str">
        <f>IF(TRIM(I22)="+/-",MID(TRIM(D22),4,H22-3),D22)</f>
        <v>0.2</v>
      </c>
      <c r="K22" s="1">
        <f>IF(TRIM(J22)="*****",0,IF(ISERROR(VALUE(J22)),"NA",VALUE(J22/$I$4)))</f>
        <v>0.12158054711246201</v>
      </c>
      <c r="L22" s="1">
        <f>IF(AND(ISNUMBER(G22),ISNUMBER($I$6)),$I$6-G22,"N/A")</f>
        <v>-1.2000000000000002</v>
      </c>
      <c r="M22" s="1">
        <f>IF(AND(ISNUMBER(K22),ISNUMBER($I$7)),SQRT(K22^2+($I$7)^2),"N/A")</f>
        <v>0.1359311840425404</v>
      </c>
      <c r="N22" s="1">
        <f>IF(AND(ISNUMBER(L22),ISNUMBER(M22),M22&lt;&gt;0),L22/M22,"NA")</f>
        <v>-8.827996375169171</v>
      </c>
      <c r="O22" t="s">
        <v>29</v>
      </c>
    </row>
    <row r="23" spans="1:15" x14ac:dyDescent="0.35">
      <c r="A23" s="16">
        <v>13</v>
      </c>
      <c r="B23" s="15" t="s">
        <v>70</v>
      </c>
      <c r="C23" s="14">
        <v>3.3</v>
      </c>
      <c r="D23" s="13" t="s">
        <v>34</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3.3</v>
      </c>
      <c r="H23">
        <f>LEN(TRIM(D23))</f>
        <v>6</v>
      </c>
      <c r="I23" t="str">
        <f>IF(H23&gt;=3,MID(TRIM(D23),1,3),"NO")</f>
        <v>+/-</v>
      </c>
      <c r="J23" t="str">
        <f>IF(TRIM(I23)="+/-",MID(TRIM(D23),4,H23-3),D23)</f>
        <v>0.4</v>
      </c>
      <c r="K23" s="1">
        <f>IF(TRIM(J23)="*****",0,IF(ISERROR(VALUE(J23)),"NA",VALUE(J23/$I$4)))</f>
        <v>0.24316109422492402</v>
      </c>
      <c r="L23" s="1">
        <f>IF(AND(ISNUMBER(G23),ISNUMBER($I$6)),$I$6-G23,"N/A")</f>
        <v>-1</v>
      </c>
      <c r="M23" s="1">
        <f>IF(AND(ISNUMBER(K23),ISNUMBER($I$7)),SQRT(K23^2+($I$7)^2),"N/A")</f>
        <v>0.25064471888253259</v>
      </c>
      <c r="N23" s="1">
        <f>IF(AND(ISNUMBER(L23),ISNUMBER(M23),M23&lt;&gt;0),L23/M23,"NA")</f>
        <v>-3.9897110318476767</v>
      </c>
      <c r="O23" t="s">
        <v>82</v>
      </c>
    </row>
    <row r="24" spans="1:15" x14ac:dyDescent="0.35">
      <c r="A24" s="16">
        <v>13</v>
      </c>
      <c r="B24" s="15" t="s">
        <v>48</v>
      </c>
      <c r="C24" s="14">
        <v>3.3</v>
      </c>
      <c r="D24" s="13" t="s">
        <v>43</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3.3</v>
      </c>
      <c r="H24">
        <f>LEN(TRIM(D24))</f>
        <v>6</v>
      </c>
      <c r="I24" t="str">
        <f>IF(H24&gt;=3,MID(TRIM(D24),1,3),"NO")</f>
        <v>+/-</v>
      </c>
      <c r="J24" t="str">
        <f>IF(TRIM(I24)="+/-",MID(TRIM(D24),4,H24-3),D24)</f>
        <v>0.5</v>
      </c>
      <c r="K24" s="1">
        <f>IF(TRIM(J24)="*****",0,IF(ISERROR(VALUE(J24)),"NA",VALUE(J24/$I$4)))</f>
        <v>0.303951367781155</v>
      </c>
      <c r="L24" s="1">
        <f>IF(AND(ISNUMBER(G24),ISNUMBER($I$6)),$I$6-G24,"N/A")</f>
        <v>-1</v>
      </c>
      <c r="M24" s="1">
        <f>IF(AND(ISNUMBER(K24),ISNUMBER($I$7)),SQRT(K24^2+($I$7)^2),"N/A")</f>
        <v>0.30997079109986531</v>
      </c>
      <c r="N24" s="1">
        <f>IF(AND(ISNUMBER(L24),ISNUMBER(M24),M24&lt;&gt;0),L24/M24,"NA")</f>
        <v>-3.2261104230231274</v>
      </c>
      <c r="O24" t="s">
        <v>65</v>
      </c>
    </row>
    <row r="25" spans="1:15" x14ac:dyDescent="0.35">
      <c r="A25" s="16">
        <v>15</v>
      </c>
      <c r="B25" s="15" t="s">
        <v>64</v>
      </c>
      <c r="C25" s="14">
        <v>3.2</v>
      </c>
      <c r="D25" s="13" t="s">
        <v>31</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3.2</v>
      </c>
      <c r="H25">
        <f>LEN(TRIM(D25))</f>
        <v>6</v>
      </c>
      <c r="I25" t="str">
        <f>IF(H25&gt;=3,MID(TRIM(D25),1,3),"NO")</f>
        <v>+/-</v>
      </c>
      <c r="J25" t="str">
        <f>IF(TRIM(I25)="+/-",MID(TRIM(D25),4,H25-3),D25)</f>
        <v>0.1</v>
      </c>
      <c r="K25" s="1">
        <f>IF(TRIM(J25)="*****",0,IF(ISERROR(VALUE(J25)),"NA",VALUE(J25/$I$4)))</f>
        <v>6.0790273556231005E-2</v>
      </c>
      <c r="L25" s="1">
        <f>IF(AND(ISNUMBER(G25),ISNUMBER($I$6)),$I$6-G25,"N/A")</f>
        <v>-0.90000000000000036</v>
      </c>
      <c r="M25" s="1">
        <f>IF(AND(ISNUMBER(K25),ISNUMBER($I$7)),SQRT(K25^2+($I$7)^2),"N/A")</f>
        <v>8.5970429323592404E-2</v>
      </c>
      <c r="N25" s="1">
        <f>IF(AND(ISNUMBER(L25),ISNUMBER(M25),M25&lt;&gt;0),L25/M25,"NA")</f>
        <v>-10.46871589546684</v>
      </c>
      <c r="O25" t="s">
        <v>81</v>
      </c>
    </row>
    <row r="26" spans="1:15" x14ac:dyDescent="0.35">
      <c r="A26" s="16">
        <v>15</v>
      </c>
      <c r="B26" s="15" t="s">
        <v>38</v>
      </c>
      <c r="C26" s="14">
        <v>3.2</v>
      </c>
      <c r="D26" s="13" t="s">
        <v>31</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3.2</v>
      </c>
      <c r="H26">
        <f>LEN(TRIM(D26))</f>
        <v>6</v>
      </c>
      <c r="I26" t="str">
        <f>IF(H26&gt;=3,MID(TRIM(D26),1,3),"NO")</f>
        <v>+/-</v>
      </c>
      <c r="J26" t="str">
        <f>IF(TRIM(I26)="+/-",MID(TRIM(D26),4,H26-3),D26)</f>
        <v>0.1</v>
      </c>
      <c r="K26" s="1">
        <f>IF(TRIM(J26)="*****",0,IF(ISERROR(VALUE(J26)),"NA",VALUE(J26/$I$4)))</f>
        <v>6.0790273556231005E-2</v>
      </c>
      <c r="L26" s="1">
        <f>IF(AND(ISNUMBER(G26),ISNUMBER($I$6)),$I$6-G26,"N/A")</f>
        <v>-0.90000000000000036</v>
      </c>
      <c r="M26" s="1">
        <f>IF(AND(ISNUMBER(K26),ISNUMBER($I$7)),SQRT(K26^2+($I$7)^2),"N/A")</f>
        <v>8.5970429323592404E-2</v>
      </c>
      <c r="N26" s="1">
        <f>IF(AND(ISNUMBER(L26),ISNUMBER(M26),M26&lt;&gt;0),L26/M26,"NA")</f>
        <v>-10.46871589546684</v>
      </c>
      <c r="O26" t="s">
        <v>80</v>
      </c>
    </row>
    <row r="27" spans="1:15" x14ac:dyDescent="0.35">
      <c r="A27" s="16">
        <v>17</v>
      </c>
      <c r="B27" s="15" t="s">
        <v>37</v>
      </c>
      <c r="C27" s="14">
        <v>3.1</v>
      </c>
      <c r="D27" s="13" t="s">
        <v>57</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3.1</v>
      </c>
      <c r="H27">
        <f>LEN(TRIM(D27))</f>
        <v>6</v>
      </c>
      <c r="I27" t="str">
        <f>IF(H27&gt;=3,MID(TRIM(D27),1,3),"NO")</f>
        <v>+/-</v>
      </c>
      <c r="J27" t="str">
        <f>IF(TRIM(I27)="+/-",MID(TRIM(D27),4,H27-3),D27)</f>
        <v>0.3</v>
      </c>
      <c r="K27" s="1">
        <f>IF(TRIM(J27)="*****",0,IF(ISERROR(VALUE(J27)),"NA",VALUE(J27/$I$4)))</f>
        <v>0.18237082066869301</v>
      </c>
      <c r="L27" s="1">
        <f>IF(AND(ISNUMBER(G27),ISNUMBER($I$6)),$I$6-G27,"N/A")</f>
        <v>-0.80000000000000027</v>
      </c>
      <c r="M27" s="1">
        <f>IF(AND(ISNUMBER(K27),ISNUMBER($I$7)),SQRT(K27^2+($I$7)^2),"N/A")</f>
        <v>0.19223572402239389</v>
      </c>
      <c r="N27" s="1">
        <f>IF(AND(ISNUMBER(L27),ISNUMBER(M27),M27&lt;&gt;0),L27/M27,"NA")</f>
        <v>-4.1615574007815885</v>
      </c>
      <c r="O27" t="s">
        <v>78</v>
      </c>
    </row>
    <row r="28" spans="1:15" x14ac:dyDescent="0.35">
      <c r="A28" s="16">
        <v>18</v>
      </c>
      <c r="B28" s="15" t="s">
        <v>56</v>
      </c>
      <c r="C28" s="14">
        <v>3</v>
      </c>
      <c r="D28" s="13" t="s">
        <v>28</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3</v>
      </c>
      <c r="H28">
        <f>LEN(TRIM(D28))</f>
        <v>6</v>
      </c>
      <c r="I28" t="str">
        <f>IF(H28&gt;=3,MID(TRIM(D28),1,3),"NO")</f>
        <v>+/-</v>
      </c>
      <c r="J28" t="str">
        <f>IF(TRIM(I28)="+/-",MID(TRIM(D28),4,H28-3),D28)</f>
        <v>0.2</v>
      </c>
      <c r="K28" s="1">
        <f>IF(TRIM(J28)="*****",0,IF(ISERROR(VALUE(J28)),"NA",VALUE(J28/$I$4)))</f>
        <v>0.12158054711246201</v>
      </c>
      <c r="L28" s="1">
        <f>IF(AND(ISNUMBER(G28),ISNUMBER($I$6)),$I$6-G28,"N/A")</f>
        <v>-0.70000000000000018</v>
      </c>
      <c r="M28" s="1">
        <f>IF(AND(ISNUMBER(K28),ISNUMBER($I$7)),SQRT(K28^2+($I$7)^2),"N/A")</f>
        <v>0.1359311840425404</v>
      </c>
      <c r="N28" s="1">
        <f>IF(AND(ISNUMBER(L28),ISNUMBER(M28),M28&lt;&gt;0),L28/M28,"NA")</f>
        <v>-5.149664552182017</v>
      </c>
      <c r="O28" t="s">
        <v>79</v>
      </c>
    </row>
    <row r="29" spans="1:15" x14ac:dyDescent="0.35">
      <c r="A29" s="16">
        <v>19</v>
      </c>
      <c r="B29" s="15" t="s">
        <v>51</v>
      </c>
      <c r="C29" s="14">
        <v>2.9</v>
      </c>
      <c r="D29" s="13" t="s">
        <v>31</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2.9</v>
      </c>
      <c r="H29">
        <f>LEN(TRIM(D29))</f>
        <v>6</v>
      </c>
      <c r="I29" t="str">
        <f>IF(H29&gt;=3,MID(TRIM(D29),1,3),"NO")</f>
        <v>+/-</v>
      </c>
      <c r="J29" t="str">
        <f>IF(TRIM(I29)="+/-",MID(TRIM(D29),4,H29-3),D29)</f>
        <v>0.1</v>
      </c>
      <c r="K29" s="1">
        <f>IF(TRIM(J29)="*****",0,IF(ISERROR(VALUE(J29)),"NA",VALUE(J29/$I$4)))</f>
        <v>6.0790273556231005E-2</v>
      </c>
      <c r="L29" s="1">
        <f>IF(AND(ISNUMBER(G29),ISNUMBER($I$6)),$I$6-G29,"N/A")</f>
        <v>-0.60000000000000009</v>
      </c>
      <c r="M29" s="1">
        <f>IF(AND(ISNUMBER(K29),ISNUMBER($I$7)),SQRT(K29^2+($I$7)^2),"N/A")</f>
        <v>8.5970429323592404E-2</v>
      </c>
      <c r="N29" s="1">
        <f>IF(AND(ISNUMBER(L29),ISNUMBER(M29),M29&lt;&gt;0),L29/M29,"NA")</f>
        <v>-6.979143930311225</v>
      </c>
      <c r="O29" t="s">
        <v>55</v>
      </c>
    </row>
    <row r="30" spans="1:15" x14ac:dyDescent="0.35">
      <c r="A30" s="16">
        <v>19</v>
      </c>
      <c r="B30" s="15" t="s">
        <v>45</v>
      </c>
      <c r="C30" s="14">
        <v>2.9</v>
      </c>
      <c r="D30" s="13" t="s">
        <v>31</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2.9</v>
      </c>
      <c r="H30">
        <f>LEN(TRIM(D30))</f>
        <v>6</v>
      </c>
      <c r="I30" t="str">
        <f>IF(H30&gt;=3,MID(TRIM(D30),1,3),"NO")</f>
        <v>+/-</v>
      </c>
      <c r="J30" t="str">
        <f>IF(TRIM(I30)="+/-",MID(TRIM(D30),4,H30-3),D30)</f>
        <v>0.1</v>
      </c>
      <c r="K30" s="1">
        <f>IF(TRIM(J30)="*****",0,IF(ISERROR(VALUE(J30)),"NA",VALUE(J30/$I$4)))</f>
        <v>6.0790273556231005E-2</v>
      </c>
      <c r="L30" s="1">
        <f>IF(AND(ISNUMBER(G30),ISNUMBER($I$6)),$I$6-G30,"N/A")</f>
        <v>-0.60000000000000009</v>
      </c>
      <c r="M30" s="1">
        <f>IF(AND(ISNUMBER(K30),ISNUMBER($I$7)),SQRT(K30^2+($I$7)^2),"N/A")</f>
        <v>8.5970429323592404E-2</v>
      </c>
      <c r="N30" s="1">
        <f>IF(AND(ISNUMBER(L30),ISNUMBER(M30),M30&lt;&gt;0),L30/M30,"NA")</f>
        <v>-6.979143930311225</v>
      </c>
      <c r="O30" t="s">
        <v>77</v>
      </c>
    </row>
    <row r="31" spans="1:15" x14ac:dyDescent="0.35">
      <c r="A31" s="16">
        <v>19</v>
      </c>
      <c r="B31" s="15" t="s">
        <v>67</v>
      </c>
      <c r="C31" s="14">
        <v>2.9</v>
      </c>
      <c r="D31" s="13" t="s">
        <v>57</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2.9</v>
      </c>
      <c r="H31">
        <f>LEN(TRIM(D31))</f>
        <v>6</v>
      </c>
      <c r="I31" t="str">
        <f>IF(H31&gt;=3,MID(TRIM(D31),1,3),"NO")</f>
        <v>+/-</v>
      </c>
      <c r="J31" t="str">
        <f>IF(TRIM(I31)="+/-",MID(TRIM(D31),4,H31-3),D31)</f>
        <v>0.3</v>
      </c>
      <c r="K31" s="1">
        <f>IF(TRIM(J31)="*****",0,IF(ISERROR(VALUE(J31)),"NA",VALUE(J31/$I$4)))</f>
        <v>0.18237082066869301</v>
      </c>
      <c r="L31" s="1">
        <f>IF(AND(ISNUMBER(G31),ISNUMBER($I$6)),$I$6-G31,"N/A")</f>
        <v>-0.60000000000000009</v>
      </c>
      <c r="M31" s="1">
        <f>IF(AND(ISNUMBER(K31),ISNUMBER($I$7)),SQRT(K31^2+($I$7)^2),"N/A")</f>
        <v>0.19223572402239389</v>
      </c>
      <c r="N31" s="1">
        <f>IF(AND(ISNUMBER(L31),ISNUMBER(M31),M31&lt;&gt;0),L31/M31,"NA")</f>
        <v>-3.1211680505861907</v>
      </c>
      <c r="O31" t="s">
        <v>41</v>
      </c>
    </row>
    <row r="32" spans="1:15" x14ac:dyDescent="0.35">
      <c r="A32" s="16">
        <v>19</v>
      </c>
      <c r="B32" s="15" t="s">
        <v>52</v>
      </c>
      <c r="C32" s="14">
        <v>2.9</v>
      </c>
      <c r="D32" s="13" t="s">
        <v>34</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2.9</v>
      </c>
      <c r="H32">
        <f>LEN(TRIM(D32))</f>
        <v>6</v>
      </c>
      <c r="I32" t="str">
        <f>IF(H32&gt;=3,MID(TRIM(D32),1,3),"NO")</f>
        <v>+/-</v>
      </c>
      <c r="J32" t="str">
        <f>IF(TRIM(I32)="+/-",MID(TRIM(D32),4,H32-3),D32)</f>
        <v>0.4</v>
      </c>
      <c r="K32" s="1">
        <f>IF(TRIM(J32)="*****",0,IF(ISERROR(VALUE(J32)),"NA",VALUE(J32/$I$4)))</f>
        <v>0.24316109422492402</v>
      </c>
      <c r="L32" s="1">
        <f>IF(AND(ISNUMBER(G32),ISNUMBER($I$6)),$I$6-G32,"N/A")</f>
        <v>-0.60000000000000009</v>
      </c>
      <c r="M32" s="1">
        <f>IF(AND(ISNUMBER(K32),ISNUMBER($I$7)),SQRT(K32^2+($I$7)^2),"N/A")</f>
        <v>0.25064471888253259</v>
      </c>
      <c r="N32" s="1">
        <f>IF(AND(ISNUMBER(L32),ISNUMBER(M32),M32&lt;&gt;0),L32/M32,"NA")</f>
        <v>-2.3938266191086064</v>
      </c>
      <c r="O32" t="s">
        <v>71</v>
      </c>
    </row>
    <row r="33" spans="1:15" x14ac:dyDescent="0.35">
      <c r="A33" s="16">
        <v>19</v>
      </c>
      <c r="B33" s="15" t="s">
        <v>46</v>
      </c>
      <c r="C33" s="14">
        <v>2.9</v>
      </c>
      <c r="D33" s="13" t="s">
        <v>31</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2.9</v>
      </c>
      <c r="H33">
        <f>LEN(TRIM(D33))</f>
        <v>6</v>
      </c>
      <c r="I33" t="str">
        <f>IF(H33&gt;=3,MID(TRIM(D33),1,3),"NO")</f>
        <v>+/-</v>
      </c>
      <c r="J33" t="str">
        <f>IF(TRIM(I33)="+/-",MID(TRIM(D33),4,H33-3),D33)</f>
        <v>0.1</v>
      </c>
      <c r="K33" s="1">
        <f>IF(TRIM(J33)="*****",0,IF(ISERROR(VALUE(J33)),"NA",VALUE(J33/$I$4)))</f>
        <v>6.0790273556231005E-2</v>
      </c>
      <c r="L33" s="1">
        <f>IF(AND(ISNUMBER(G33),ISNUMBER($I$6)),$I$6-G33,"N/A")</f>
        <v>-0.60000000000000009</v>
      </c>
      <c r="M33" s="1">
        <f>IF(AND(ISNUMBER(K33),ISNUMBER($I$7)),SQRT(K33^2+($I$7)^2),"N/A")</f>
        <v>8.5970429323592404E-2</v>
      </c>
      <c r="N33" s="1">
        <f>IF(AND(ISNUMBER(L33),ISNUMBER(M33),M33&lt;&gt;0),L33/M33,"NA")</f>
        <v>-6.979143930311225</v>
      </c>
      <c r="O33" t="s">
        <v>76</v>
      </c>
    </row>
    <row r="34" spans="1:15" x14ac:dyDescent="0.35">
      <c r="A34" s="16">
        <v>24</v>
      </c>
      <c r="B34" s="15" t="s">
        <v>36</v>
      </c>
      <c r="C34" s="14">
        <v>2.8</v>
      </c>
      <c r="D34" s="13" t="s">
        <v>31</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2.8</v>
      </c>
      <c r="H34">
        <f>LEN(TRIM(D34))</f>
        <v>6</v>
      </c>
      <c r="I34" t="str">
        <f>IF(H34&gt;=3,MID(TRIM(D34),1,3),"NO")</f>
        <v>+/-</v>
      </c>
      <c r="J34" t="str">
        <f>IF(TRIM(I34)="+/-",MID(TRIM(D34),4,H34-3),D34)</f>
        <v>0.1</v>
      </c>
      <c r="K34" s="1">
        <f>IF(TRIM(J34)="*****",0,IF(ISERROR(VALUE(J34)),"NA",VALUE(J34/$I$4)))</f>
        <v>6.0790273556231005E-2</v>
      </c>
      <c r="L34" s="1">
        <f>IF(AND(ISNUMBER(G34),ISNUMBER($I$6)),$I$6-G34,"N/A")</f>
        <v>-0.5</v>
      </c>
      <c r="M34" s="1">
        <f>IF(AND(ISNUMBER(K34),ISNUMBER($I$7)),SQRT(K34^2+($I$7)^2),"N/A")</f>
        <v>8.5970429323592404E-2</v>
      </c>
      <c r="N34" s="1">
        <f>IF(AND(ISNUMBER(L34),ISNUMBER(M34),M34&lt;&gt;0),L34/M34,"NA")</f>
        <v>-5.8159532752593535</v>
      </c>
      <c r="O34" t="s">
        <v>74</v>
      </c>
    </row>
    <row r="35" spans="1:15" x14ac:dyDescent="0.35">
      <c r="A35" s="16">
        <v>25</v>
      </c>
      <c r="B35" s="15" t="s">
        <v>66</v>
      </c>
      <c r="C35" s="14">
        <v>2.7</v>
      </c>
      <c r="D35" s="13" t="s">
        <v>57</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2.7</v>
      </c>
      <c r="H35">
        <f>LEN(TRIM(D35))</f>
        <v>6</v>
      </c>
      <c r="I35" t="str">
        <f>IF(H35&gt;=3,MID(TRIM(D35),1,3),"NO")</f>
        <v>+/-</v>
      </c>
      <c r="J35" t="str">
        <f>IF(TRIM(I35)="+/-",MID(TRIM(D35),4,H35-3),D35)</f>
        <v>0.3</v>
      </c>
      <c r="K35" s="1">
        <f>IF(TRIM(J35)="*****",0,IF(ISERROR(VALUE(J35)),"NA",VALUE(J35/$I$4)))</f>
        <v>0.18237082066869301</v>
      </c>
      <c r="L35" s="1">
        <f>IF(AND(ISNUMBER(G35),ISNUMBER($I$6)),$I$6-G35,"N/A")</f>
        <v>-0.40000000000000036</v>
      </c>
      <c r="M35" s="1">
        <f>IF(AND(ISNUMBER(K35),ISNUMBER($I$7)),SQRT(K35^2+($I$7)^2),"N/A")</f>
        <v>0.19223572402239389</v>
      </c>
      <c r="N35" s="1">
        <f>IF(AND(ISNUMBER(L35),ISNUMBER(M35),M35&lt;&gt;0),L35/M35,"NA")</f>
        <v>-2.0807787003907952</v>
      </c>
      <c r="O35" t="s">
        <v>53</v>
      </c>
    </row>
    <row r="36" spans="1:15" x14ac:dyDescent="0.35">
      <c r="A36" s="16">
        <v>25</v>
      </c>
      <c r="B36" s="15" t="s">
        <v>78</v>
      </c>
      <c r="C36" s="14">
        <v>2.7</v>
      </c>
      <c r="D36" s="13" t="s">
        <v>28</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2.7</v>
      </c>
      <c r="H36">
        <f>LEN(TRIM(D36))</f>
        <v>6</v>
      </c>
      <c r="I36" t="str">
        <f>IF(H36&gt;=3,MID(TRIM(D36),1,3),"NO")</f>
        <v>+/-</v>
      </c>
      <c r="J36" t="str">
        <f>IF(TRIM(I36)="+/-",MID(TRIM(D36),4,H36-3),D36)</f>
        <v>0.2</v>
      </c>
      <c r="K36" s="1">
        <f>IF(TRIM(J36)="*****",0,IF(ISERROR(VALUE(J36)),"NA",VALUE(J36/$I$4)))</f>
        <v>0.12158054711246201</v>
      </c>
      <c r="L36" s="1">
        <f>IF(AND(ISNUMBER(G36),ISNUMBER($I$6)),$I$6-G36,"N/A")</f>
        <v>-0.40000000000000036</v>
      </c>
      <c r="M36" s="1">
        <f>IF(AND(ISNUMBER(K36),ISNUMBER($I$7)),SQRT(K36^2+($I$7)^2),"N/A")</f>
        <v>0.1359311840425404</v>
      </c>
      <c r="N36" s="1">
        <f>IF(AND(ISNUMBER(L36),ISNUMBER(M36),M36&lt;&gt;0),L36/M36,"NA")</f>
        <v>-2.942665458389726</v>
      </c>
      <c r="O36" t="s">
        <v>72</v>
      </c>
    </row>
    <row r="37" spans="1:15" x14ac:dyDescent="0.35">
      <c r="A37" s="16">
        <v>25</v>
      </c>
      <c r="B37" s="15" t="s">
        <v>77</v>
      </c>
      <c r="C37" s="14">
        <v>2.7</v>
      </c>
      <c r="D37" s="13" t="s">
        <v>57</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2.7</v>
      </c>
      <c r="H37">
        <f>LEN(TRIM(D37))</f>
        <v>6</v>
      </c>
      <c r="I37" t="str">
        <f>IF(H37&gt;=3,MID(TRIM(D37),1,3),"NO")</f>
        <v>+/-</v>
      </c>
      <c r="J37" t="str">
        <f>IF(TRIM(I37)="+/-",MID(TRIM(D37),4,H37-3),D37)</f>
        <v>0.3</v>
      </c>
      <c r="K37" s="1">
        <f>IF(TRIM(J37)="*****",0,IF(ISERROR(VALUE(J37)),"NA",VALUE(J37/$I$4)))</f>
        <v>0.18237082066869301</v>
      </c>
      <c r="L37" s="1">
        <f>IF(AND(ISNUMBER(G37),ISNUMBER($I$6)),$I$6-G37,"N/A")</f>
        <v>-0.40000000000000036</v>
      </c>
      <c r="M37" s="1">
        <f>IF(AND(ISNUMBER(K37),ISNUMBER($I$7)),SQRT(K37^2+($I$7)^2),"N/A")</f>
        <v>0.19223572402239389</v>
      </c>
      <c r="N37" s="1">
        <f>IF(AND(ISNUMBER(L37),ISNUMBER(M37),M37&lt;&gt;0),L37/M37,"NA")</f>
        <v>-2.0807787003907952</v>
      </c>
      <c r="O37" t="s">
        <v>70</v>
      </c>
    </row>
    <row r="38" spans="1:15" x14ac:dyDescent="0.35">
      <c r="A38" s="16">
        <v>25</v>
      </c>
      <c r="B38" s="15" t="s">
        <v>41</v>
      </c>
      <c r="C38" s="14">
        <v>2.7</v>
      </c>
      <c r="D38" s="13" t="s">
        <v>28</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2.7</v>
      </c>
      <c r="H38">
        <f>LEN(TRIM(D38))</f>
        <v>6</v>
      </c>
      <c r="I38" t="str">
        <f>IF(H38&gt;=3,MID(TRIM(D38),1,3),"NO")</f>
        <v>+/-</v>
      </c>
      <c r="J38" t="str">
        <f>IF(TRIM(I38)="+/-",MID(TRIM(D38),4,H38-3),D38)</f>
        <v>0.2</v>
      </c>
      <c r="K38" s="1">
        <f>IF(TRIM(J38)="*****",0,IF(ISERROR(VALUE(J38)),"NA",VALUE(J38/$I$4)))</f>
        <v>0.12158054711246201</v>
      </c>
      <c r="L38" s="1">
        <f>IF(AND(ISNUMBER(G38),ISNUMBER($I$6)),$I$6-G38,"N/A")</f>
        <v>-0.40000000000000036</v>
      </c>
      <c r="M38" s="1">
        <f>IF(AND(ISNUMBER(K38),ISNUMBER($I$7)),SQRT(K38^2+($I$7)^2),"N/A")</f>
        <v>0.1359311840425404</v>
      </c>
      <c r="N38" s="1">
        <f>IF(AND(ISNUMBER(L38),ISNUMBER(M38),M38&lt;&gt;0),L38/M38,"NA")</f>
        <v>-2.942665458389726</v>
      </c>
      <c r="O38" t="s">
        <v>69</v>
      </c>
    </row>
    <row r="39" spans="1:15" x14ac:dyDescent="0.35">
      <c r="A39" s="16">
        <v>25</v>
      </c>
      <c r="B39" s="15" t="s">
        <v>59</v>
      </c>
      <c r="C39" s="14">
        <v>2.7</v>
      </c>
      <c r="D39" s="13" t="s">
        <v>28</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2.7</v>
      </c>
      <c r="H39">
        <f>LEN(TRIM(D39))</f>
        <v>6</v>
      </c>
      <c r="I39" t="str">
        <f>IF(H39&gt;=3,MID(TRIM(D39),1,3),"NO")</f>
        <v>+/-</v>
      </c>
      <c r="J39" t="str">
        <f>IF(TRIM(I39)="+/-",MID(TRIM(D39),4,H39-3),D39)</f>
        <v>0.2</v>
      </c>
      <c r="K39" s="1">
        <f>IF(TRIM(J39)="*****",0,IF(ISERROR(VALUE(J39)),"NA",VALUE(J39/$I$4)))</f>
        <v>0.12158054711246201</v>
      </c>
      <c r="L39" s="1">
        <f>IF(AND(ISNUMBER(G39),ISNUMBER($I$6)),$I$6-G39,"N/A")</f>
        <v>-0.40000000000000036</v>
      </c>
      <c r="M39" s="1">
        <f>IF(AND(ISNUMBER(K39),ISNUMBER($I$7)),SQRT(K39^2+($I$7)^2),"N/A")</f>
        <v>0.1359311840425404</v>
      </c>
      <c r="N39" s="1">
        <f>IF(AND(ISNUMBER(L39),ISNUMBER(M39),M39&lt;&gt;0),L39/M39,"NA")</f>
        <v>-2.942665458389726</v>
      </c>
      <c r="O39" t="s">
        <v>44</v>
      </c>
    </row>
    <row r="40" spans="1:15" x14ac:dyDescent="0.35">
      <c r="A40" s="16">
        <v>25</v>
      </c>
      <c r="B40" s="15" t="s">
        <v>42</v>
      </c>
      <c r="C40" s="14">
        <v>2.7</v>
      </c>
      <c r="D40" s="13" t="s">
        <v>28</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2.7</v>
      </c>
      <c r="H40">
        <f>LEN(TRIM(D40))</f>
        <v>6</v>
      </c>
      <c r="I40" t="str">
        <f>IF(H40&gt;=3,MID(TRIM(D40),1,3),"NO")</f>
        <v>+/-</v>
      </c>
      <c r="J40" t="str">
        <f>IF(TRIM(I40)="+/-",MID(TRIM(D40),4,H40-3),D40)</f>
        <v>0.2</v>
      </c>
      <c r="K40" s="1">
        <f>IF(TRIM(J40)="*****",0,IF(ISERROR(VALUE(J40)),"NA",VALUE(J40/$I$4)))</f>
        <v>0.12158054711246201</v>
      </c>
      <c r="L40" s="1">
        <f>IF(AND(ISNUMBER(G40),ISNUMBER($I$6)),$I$6-G40,"N/A")</f>
        <v>-0.40000000000000036</v>
      </c>
      <c r="M40" s="1">
        <f>IF(AND(ISNUMBER(K40),ISNUMBER($I$7)),SQRT(K40^2+($I$7)^2),"N/A")</f>
        <v>0.1359311840425404</v>
      </c>
      <c r="N40" s="1">
        <f>IF(AND(ISNUMBER(L40),ISNUMBER(M40),M40&lt;&gt;0),L40/M40,"NA")</f>
        <v>-2.942665458389726</v>
      </c>
      <c r="O40" t="s">
        <v>67</v>
      </c>
    </row>
    <row r="41" spans="1:15" x14ac:dyDescent="0.35">
      <c r="A41" s="16">
        <v>31</v>
      </c>
      <c r="B41" s="15" t="s">
        <v>69</v>
      </c>
      <c r="C41" s="14">
        <v>2.5</v>
      </c>
      <c r="D41" s="13" t="s">
        <v>28</v>
      </c>
      <c r="E41" s="12" t="str">
        <f>IF($B$4=B41,"Geography Selected",
IF(AND(ISNUMBER(N41),ISNUMBER($I$4)),
IF(ABS(N41)&lt;=$I$4,"Not Significantly Different",
IF(ABS(N41)&gt;$I$4,"Significantly Different","Error - Both Z-score and Confidence Level are Numbers but Comparison Failed")),
IF(N41="NA","Statistical Test not applicable","N/A")
))</f>
        <v>Not Significantly Different</v>
      </c>
      <c r="G41">
        <f>IF(ISNUMBER(C41),C41,"NAN")</f>
        <v>2.5</v>
      </c>
      <c r="H41">
        <f>LEN(TRIM(D41))</f>
        <v>6</v>
      </c>
      <c r="I41" t="str">
        <f>IF(H41&gt;=3,MID(TRIM(D41),1,3),"NO")</f>
        <v>+/-</v>
      </c>
      <c r="J41" t="str">
        <f>IF(TRIM(I41)="+/-",MID(TRIM(D41),4,H41-3),D41)</f>
        <v>0.2</v>
      </c>
      <c r="K41" s="1">
        <f>IF(TRIM(J41)="*****",0,IF(ISERROR(VALUE(J41)),"NA",VALUE(J41/$I$4)))</f>
        <v>0.12158054711246201</v>
      </c>
      <c r="L41" s="1">
        <f>IF(AND(ISNUMBER(G41),ISNUMBER($I$6)),$I$6-G41,"N/A")</f>
        <v>-0.20000000000000018</v>
      </c>
      <c r="M41" s="1">
        <f>IF(AND(ISNUMBER(K41),ISNUMBER($I$7)),SQRT(K41^2+($I$7)^2),"N/A")</f>
        <v>0.1359311840425404</v>
      </c>
      <c r="N41" s="1">
        <f>IF(AND(ISNUMBER(L41),ISNUMBER(M41),M41&lt;&gt;0),L41/M41,"NA")</f>
        <v>-1.471332729194863</v>
      </c>
      <c r="O41" t="s">
        <v>47</v>
      </c>
    </row>
    <row r="42" spans="1:15" x14ac:dyDescent="0.35">
      <c r="A42" s="16">
        <v>32</v>
      </c>
      <c r="B42" s="15" t="s">
        <v>68</v>
      </c>
      <c r="C42" s="14">
        <v>2.4</v>
      </c>
      <c r="D42" s="13" t="s">
        <v>28</v>
      </c>
      <c r="E42" s="12" t="str">
        <f>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IF(ISNUMBER(C42),C42,"NAN")</f>
        <v>2.4</v>
      </c>
      <c r="H42">
        <f>LEN(TRIM(D42))</f>
        <v>6</v>
      </c>
      <c r="I42" t="str">
        <f>IF(H42&gt;=3,MID(TRIM(D42),1,3),"NO")</f>
        <v>+/-</v>
      </c>
      <c r="J42" t="str">
        <f>IF(TRIM(I42)="+/-",MID(TRIM(D42),4,H42-3),D42)</f>
        <v>0.2</v>
      </c>
      <c r="K42" s="1">
        <f>IF(TRIM(J42)="*****",0,IF(ISERROR(VALUE(J42)),"NA",VALUE(J42/$I$4)))</f>
        <v>0.12158054711246201</v>
      </c>
      <c r="L42" s="1">
        <f>IF(AND(ISNUMBER(G42),ISNUMBER($I$6)),$I$6-G42,"N/A")</f>
        <v>-0.10000000000000009</v>
      </c>
      <c r="M42" s="1">
        <f>IF(AND(ISNUMBER(K42),ISNUMBER($I$7)),SQRT(K42^2+($I$7)^2),"N/A")</f>
        <v>0.1359311840425404</v>
      </c>
      <c r="N42" s="1">
        <f>IF(AND(ISNUMBER(L42),ISNUMBER(M42),M42&lt;&gt;0),L42/M42,"NA")</f>
        <v>-0.73566636459743151</v>
      </c>
      <c r="O42" t="s">
        <v>37</v>
      </c>
    </row>
    <row r="43" spans="1:15" x14ac:dyDescent="0.35">
      <c r="A43" s="16">
        <v>32</v>
      </c>
      <c r="B43" s="15" t="s">
        <v>73</v>
      </c>
      <c r="C43" s="14">
        <v>2.4</v>
      </c>
      <c r="D43" s="13" t="s">
        <v>57</v>
      </c>
      <c r="E43" s="12" t="str">
        <f>IF($B$4=B43,"Geography Selected",
IF(AND(ISNUMBER(N43),ISNUMBER($I$4)),
IF(ABS(N43)&lt;=$I$4,"Not Significantly Different",
IF(ABS(N43)&gt;$I$4,"Significantly Different","Error - Both Z-score and Confidence Level are Numbers but Comparison Failed")),
IF(N43="NA","Statistical Test not applicable","N/A")
))</f>
        <v>Not Significantly Different</v>
      </c>
      <c r="G43">
        <f>IF(ISNUMBER(C43),C43,"NAN")</f>
        <v>2.4</v>
      </c>
      <c r="H43">
        <f>LEN(TRIM(D43))</f>
        <v>6</v>
      </c>
      <c r="I43" t="str">
        <f>IF(H43&gt;=3,MID(TRIM(D43),1,3),"NO")</f>
        <v>+/-</v>
      </c>
      <c r="J43" t="str">
        <f>IF(TRIM(I43)="+/-",MID(TRIM(D43),4,H43-3),D43)</f>
        <v>0.3</v>
      </c>
      <c r="K43" s="1">
        <f>IF(TRIM(J43)="*****",0,IF(ISERROR(VALUE(J43)),"NA",VALUE(J43/$I$4)))</f>
        <v>0.18237082066869301</v>
      </c>
      <c r="L43" s="1">
        <f>IF(AND(ISNUMBER(G43),ISNUMBER($I$6)),$I$6-G43,"N/A")</f>
        <v>-0.10000000000000009</v>
      </c>
      <c r="M43" s="1">
        <f>IF(AND(ISNUMBER(K43),ISNUMBER($I$7)),SQRT(K43^2+($I$7)^2),"N/A")</f>
        <v>0.19223572402239389</v>
      </c>
      <c r="N43" s="1">
        <f>IF(AND(ISNUMBER(L43),ISNUMBER(M43),M43&lt;&gt;0),L43/M43,"NA")</f>
        <v>-0.52019467509769879</v>
      </c>
      <c r="O43" t="s">
        <v>49</v>
      </c>
    </row>
    <row r="44" spans="1:15" x14ac:dyDescent="0.35">
      <c r="A44" s="16">
        <v>32</v>
      </c>
      <c r="B44" s="15" t="s">
        <v>79</v>
      </c>
      <c r="C44" s="14">
        <v>2.4</v>
      </c>
      <c r="D44" s="13" t="s">
        <v>28</v>
      </c>
      <c r="E44" s="12" t="str">
        <f>IF($B$4=B44,"Geography Selected",
IF(AND(ISNUMBER(N44),ISNUMBER($I$4)),
IF(ABS(N44)&lt;=$I$4,"Not Significantly Different",
IF(ABS(N44)&gt;$I$4,"Significantly Different","Error - Both Z-score and Confidence Level are Numbers but Comparison Failed")),
IF(N44="NA","Statistical Test not applicable","N/A")
))</f>
        <v>Not Significantly Different</v>
      </c>
      <c r="G44">
        <f>IF(ISNUMBER(C44),C44,"NAN")</f>
        <v>2.4</v>
      </c>
      <c r="H44">
        <f>LEN(TRIM(D44))</f>
        <v>6</v>
      </c>
      <c r="I44" t="str">
        <f>IF(H44&gt;=3,MID(TRIM(D44),1,3),"NO")</f>
        <v>+/-</v>
      </c>
      <c r="J44" t="str">
        <f>IF(TRIM(I44)="+/-",MID(TRIM(D44),4,H44-3),D44)</f>
        <v>0.2</v>
      </c>
      <c r="K44" s="1">
        <f>IF(TRIM(J44)="*****",0,IF(ISERROR(VALUE(J44)),"NA",VALUE(J44/$I$4)))</f>
        <v>0.12158054711246201</v>
      </c>
      <c r="L44" s="1">
        <f>IF(AND(ISNUMBER(G44),ISNUMBER($I$6)),$I$6-G44,"N/A")</f>
        <v>-0.10000000000000009</v>
      </c>
      <c r="M44" s="1">
        <f>IF(AND(ISNUMBER(K44),ISNUMBER($I$7)),SQRT(K44^2+($I$7)^2),"N/A")</f>
        <v>0.1359311840425404</v>
      </c>
      <c r="N44" s="1">
        <f>IF(AND(ISNUMBER(L44),ISNUMBER(M44),M44&lt;&gt;0),L44/M44,"NA")</f>
        <v>-0.73566636459743151</v>
      </c>
      <c r="O44" t="s">
        <v>64</v>
      </c>
    </row>
    <row r="45" spans="1:15" x14ac:dyDescent="0.35">
      <c r="A45" s="16">
        <v>32</v>
      </c>
      <c r="B45" s="15" t="s">
        <v>72</v>
      </c>
      <c r="C45" s="14">
        <v>2.4</v>
      </c>
      <c r="D45" s="13" t="s">
        <v>31</v>
      </c>
      <c r="E45" s="12" t="str">
        <f>IF($B$4=B45,"Geography Selected",
IF(AND(ISNUMBER(N45),ISNUMBER($I$4)),
IF(ABS(N45)&lt;=$I$4,"Not Significantly Different",
IF(ABS(N45)&gt;$I$4,"Significantly Different","Error - Both Z-score and Confidence Level are Numbers but Comparison Failed")),
IF(N45="NA","Statistical Test not applicable","N/A")
))</f>
        <v>Not Significantly Different</v>
      </c>
      <c r="G45">
        <f>IF(ISNUMBER(C45),C45,"NAN")</f>
        <v>2.4</v>
      </c>
      <c r="H45">
        <f>LEN(TRIM(D45))</f>
        <v>6</v>
      </c>
      <c r="I45" t="str">
        <f>IF(H45&gt;=3,MID(TRIM(D45),1,3),"NO")</f>
        <v>+/-</v>
      </c>
      <c r="J45" t="str">
        <f>IF(TRIM(I45)="+/-",MID(TRIM(D45),4,H45-3),D45)</f>
        <v>0.1</v>
      </c>
      <c r="K45" s="1">
        <f>IF(TRIM(J45)="*****",0,IF(ISERROR(VALUE(J45)),"NA",VALUE(J45/$I$4)))</f>
        <v>6.0790273556231005E-2</v>
      </c>
      <c r="L45" s="1">
        <f>IF(AND(ISNUMBER(G45),ISNUMBER($I$6)),$I$6-G45,"N/A")</f>
        <v>-0.10000000000000009</v>
      </c>
      <c r="M45" s="1">
        <f>IF(AND(ISNUMBER(K45),ISNUMBER($I$7)),SQRT(K45^2+($I$7)^2),"N/A")</f>
        <v>8.5970429323592404E-2</v>
      </c>
      <c r="N45" s="1">
        <f>IF(AND(ISNUMBER(L45),ISNUMBER(M45),M45&lt;&gt;0),L45/M45,"NA")</f>
        <v>-1.1631906550518718</v>
      </c>
      <c r="O45" t="s">
        <v>63</v>
      </c>
    </row>
    <row r="46" spans="1:15" x14ac:dyDescent="0.35">
      <c r="A46" s="16">
        <v>32</v>
      </c>
      <c r="B46" s="15" t="s">
        <v>33</v>
      </c>
      <c r="C46" s="14">
        <v>2.4</v>
      </c>
      <c r="D46" s="13" t="s">
        <v>28</v>
      </c>
      <c r="E46" s="12" t="str">
        <f>IF($B$4=B46,"Geography Selected",
IF(AND(ISNUMBER(N46),ISNUMBER($I$4)),
IF(ABS(N46)&lt;=$I$4,"Not Significantly Different",
IF(ABS(N46)&gt;$I$4,"Significantly Different","Error - Both Z-score and Confidence Level are Numbers but Comparison Failed")),
IF(N46="NA","Statistical Test not applicable","N/A")
))</f>
        <v>Not Significantly Different</v>
      </c>
      <c r="G46">
        <f>IF(ISNUMBER(C46),C46,"NAN")</f>
        <v>2.4</v>
      </c>
      <c r="H46">
        <f>LEN(TRIM(D46))</f>
        <v>6</v>
      </c>
      <c r="I46" t="str">
        <f>IF(H46&gt;=3,MID(TRIM(D46),1,3),"NO")</f>
        <v>+/-</v>
      </c>
      <c r="J46" t="str">
        <f>IF(TRIM(I46)="+/-",MID(TRIM(D46),4,H46-3),D46)</f>
        <v>0.2</v>
      </c>
      <c r="K46" s="1">
        <f>IF(TRIM(J46)="*****",0,IF(ISERROR(VALUE(J46)),"NA",VALUE(J46/$I$4)))</f>
        <v>0.12158054711246201</v>
      </c>
      <c r="L46" s="1">
        <f>IF(AND(ISNUMBER(G46),ISNUMBER($I$6)),$I$6-G46,"N/A")</f>
        <v>-0.10000000000000009</v>
      </c>
      <c r="M46" s="1">
        <f>IF(AND(ISNUMBER(K46),ISNUMBER($I$7)),SQRT(K46^2+($I$7)^2),"N/A")</f>
        <v>0.1359311840425404</v>
      </c>
      <c r="N46" s="1">
        <f>IF(AND(ISNUMBER(L46),ISNUMBER(M46),M46&lt;&gt;0),L46/M46,"NA")</f>
        <v>-0.73566636459743151</v>
      </c>
      <c r="O46" t="s">
        <v>61</v>
      </c>
    </row>
    <row r="47" spans="1:15" x14ac:dyDescent="0.35">
      <c r="A47" s="16">
        <v>37</v>
      </c>
      <c r="B47" s="15" t="s">
        <v>80</v>
      </c>
      <c r="C47" s="14">
        <v>2.2999999999999998</v>
      </c>
      <c r="D47" s="13" t="s">
        <v>28</v>
      </c>
      <c r="E47" s="12" t="str">
        <f>IF($B$4=B47,"Geography Selected",
IF(AND(ISNUMBER(N47),ISNUMBER($I$4)),
IF(ABS(N47)&lt;=$I$4,"Not Significantly Different",
IF(ABS(N47)&gt;$I$4,"Significantly Different","Error - Both Z-score and Confidence Level are Numbers but Comparison Failed")),
IF(N47="NA","Statistical Test not applicable","N/A")
))</f>
        <v>Not Significantly Different</v>
      </c>
      <c r="G47">
        <f>IF(ISNUMBER(C47),C47,"NAN")</f>
        <v>2.2999999999999998</v>
      </c>
      <c r="H47">
        <f>LEN(TRIM(D47))</f>
        <v>6</v>
      </c>
      <c r="I47" t="str">
        <f>IF(H47&gt;=3,MID(TRIM(D47),1,3),"NO")</f>
        <v>+/-</v>
      </c>
      <c r="J47" t="str">
        <f>IF(TRIM(I47)="+/-",MID(TRIM(D47),4,H47-3),D47)</f>
        <v>0.2</v>
      </c>
      <c r="K47" s="1">
        <f>IF(TRIM(J47)="*****",0,IF(ISERROR(VALUE(J47)),"NA",VALUE(J47/$I$4)))</f>
        <v>0.12158054711246201</v>
      </c>
      <c r="L47" s="1">
        <f>IF(AND(ISNUMBER(G47),ISNUMBER($I$6)),$I$6-G47,"N/A")</f>
        <v>0</v>
      </c>
      <c r="M47" s="1">
        <f>IF(AND(ISNUMBER(K47),ISNUMBER($I$7)),SQRT(K47^2+($I$7)^2),"N/A")</f>
        <v>0.1359311840425404</v>
      </c>
      <c r="N47" s="1">
        <f>IF(AND(ISNUMBER(L47),ISNUMBER(M47),M47&lt;&gt;0),L47/M47,"NA")</f>
        <v>0</v>
      </c>
      <c r="O47" t="s">
        <v>59</v>
      </c>
    </row>
    <row r="48" spans="1:15" x14ac:dyDescent="0.35">
      <c r="A48" s="16">
        <v>38</v>
      </c>
      <c r="B48" s="15" t="s">
        <v>81</v>
      </c>
      <c r="C48" s="14">
        <v>2.2000000000000002</v>
      </c>
      <c r="D48" s="13" t="s">
        <v>31</v>
      </c>
      <c r="E48" s="12" t="str">
        <f>IF($B$4=B48,"Geography Selected",
IF(AND(ISNUMBER(N48),ISNUMBER($I$4)),
IF(ABS(N48)&lt;=$I$4,"Not Significantly Different",
IF(ABS(N48)&gt;$I$4,"Significantly Different","Error - Both Z-score and Confidence Level are Numbers but Comparison Failed")),
IF(N48="NA","Statistical Test not applicable","N/A")
))</f>
        <v>Not Significantly Different</v>
      </c>
      <c r="G48">
        <f>IF(ISNUMBER(C48),C48,"NAN")</f>
        <v>2.2000000000000002</v>
      </c>
      <c r="H48">
        <f>LEN(TRIM(D48))</f>
        <v>6</v>
      </c>
      <c r="I48" t="str">
        <f>IF(H48&gt;=3,MID(TRIM(D48),1,3),"NO")</f>
        <v>+/-</v>
      </c>
      <c r="J48" t="str">
        <f>IF(TRIM(I48)="+/-",MID(TRIM(D48),4,H48-3),D48)</f>
        <v>0.1</v>
      </c>
      <c r="K48" s="1">
        <f>IF(TRIM(J48)="*****",0,IF(ISERROR(VALUE(J48)),"NA",VALUE(J48/$I$4)))</f>
        <v>6.0790273556231005E-2</v>
      </c>
      <c r="L48" s="1">
        <f>IF(AND(ISNUMBER(G48),ISNUMBER($I$6)),$I$6-G48,"N/A")</f>
        <v>9.9999999999999645E-2</v>
      </c>
      <c r="M48" s="1">
        <f>IF(AND(ISNUMBER(K48),ISNUMBER($I$7)),SQRT(K48^2+($I$7)^2),"N/A")</f>
        <v>8.5970429323592404E-2</v>
      </c>
      <c r="N48" s="1">
        <f>IF(AND(ISNUMBER(L48),ISNUMBER(M48),M48&lt;&gt;0),L48/M48,"NA")</f>
        <v>1.1631906550518665</v>
      </c>
      <c r="O48" t="s">
        <v>56</v>
      </c>
    </row>
    <row r="49" spans="1:15" x14ac:dyDescent="0.35">
      <c r="A49" s="16">
        <v>38</v>
      </c>
      <c r="B49" s="15" t="s">
        <v>53</v>
      </c>
      <c r="C49" s="14">
        <v>2.2000000000000002</v>
      </c>
      <c r="D49" s="13" t="s">
        <v>28</v>
      </c>
      <c r="E49" s="12" t="str">
        <f>IF($B$4=B49,"Geography Selected",
IF(AND(ISNUMBER(N49),ISNUMBER($I$4)),
IF(ABS(N49)&lt;=$I$4,"Not Significantly Different",
IF(ABS(N49)&gt;$I$4,"Significantly Different","Error - Both Z-score and Confidence Level are Numbers but Comparison Failed")),
IF(N49="NA","Statistical Test not applicable","N/A")
))</f>
        <v>Not Significantly Different</v>
      </c>
      <c r="G49">
        <f>IF(ISNUMBER(C49),C49,"NAN")</f>
        <v>2.2000000000000002</v>
      </c>
      <c r="H49">
        <f>LEN(TRIM(D49))</f>
        <v>6</v>
      </c>
      <c r="I49" t="str">
        <f>IF(H49&gt;=3,MID(TRIM(D49),1,3),"NO")</f>
        <v>+/-</v>
      </c>
      <c r="J49" t="str">
        <f>IF(TRIM(I49)="+/-",MID(TRIM(D49),4,H49-3),D49)</f>
        <v>0.2</v>
      </c>
      <c r="K49" s="1">
        <f>IF(TRIM(J49)="*****",0,IF(ISERROR(VALUE(J49)),"NA",VALUE(J49/$I$4)))</f>
        <v>0.12158054711246201</v>
      </c>
      <c r="L49" s="1">
        <f>IF(AND(ISNUMBER(G49),ISNUMBER($I$6)),$I$6-G49,"N/A")</f>
        <v>9.9999999999999645E-2</v>
      </c>
      <c r="M49" s="1">
        <f>IF(AND(ISNUMBER(K49),ISNUMBER($I$7)),SQRT(K49^2+($I$7)^2),"N/A")</f>
        <v>0.1359311840425404</v>
      </c>
      <c r="N49" s="1">
        <f>IF(AND(ISNUMBER(L49),ISNUMBER(M49),M49&lt;&gt;0),L49/M49,"NA")</f>
        <v>0.73566636459742829</v>
      </c>
      <c r="O49" t="s">
        <v>54</v>
      </c>
    </row>
    <row r="50" spans="1:15" x14ac:dyDescent="0.35">
      <c r="A50" s="16">
        <v>40</v>
      </c>
      <c r="B50" s="15" t="s">
        <v>71</v>
      </c>
      <c r="C50" s="14">
        <v>2.1</v>
      </c>
      <c r="D50" s="13" t="s">
        <v>31</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2.1</v>
      </c>
      <c r="H50">
        <f>LEN(TRIM(D50))</f>
        <v>6</v>
      </c>
      <c r="I50" t="str">
        <f>IF(H50&gt;=3,MID(TRIM(D50),1,3),"NO")</f>
        <v>+/-</v>
      </c>
      <c r="J50" t="str">
        <f>IF(TRIM(I50)="+/-",MID(TRIM(D50),4,H50-3),D50)</f>
        <v>0.1</v>
      </c>
      <c r="K50" s="1">
        <f>IF(TRIM(J50)="*****",0,IF(ISERROR(VALUE(J50)),"NA",VALUE(J50/$I$4)))</f>
        <v>6.0790273556231005E-2</v>
      </c>
      <c r="L50" s="1">
        <f>IF(AND(ISNUMBER(G50),ISNUMBER($I$6)),$I$6-G50,"N/A")</f>
        <v>0.19999999999999973</v>
      </c>
      <c r="M50" s="1">
        <f>IF(AND(ISNUMBER(K50),ISNUMBER($I$7)),SQRT(K50^2+($I$7)^2),"N/A")</f>
        <v>8.5970429323592404E-2</v>
      </c>
      <c r="N50" s="1">
        <f>IF(AND(ISNUMBER(L50),ISNUMBER(M50),M50&lt;&gt;0),L50/M50,"NA")</f>
        <v>2.3263813101037383</v>
      </c>
      <c r="O50" t="s">
        <v>52</v>
      </c>
    </row>
    <row r="51" spans="1:15" x14ac:dyDescent="0.35">
      <c r="A51" s="16">
        <v>40</v>
      </c>
      <c r="B51" s="15" t="s">
        <v>39</v>
      </c>
      <c r="C51" s="14">
        <v>2.1</v>
      </c>
      <c r="D51" s="13" t="s">
        <v>31</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2.1</v>
      </c>
      <c r="H51">
        <f>LEN(TRIM(D51))</f>
        <v>6</v>
      </c>
      <c r="I51" t="str">
        <f>IF(H51&gt;=3,MID(TRIM(D51),1,3),"NO")</f>
        <v>+/-</v>
      </c>
      <c r="J51" t="str">
        <f>IF(TRIM(I51)="+/-",MID(TRIM(D51),4,H51-3),D51)</f>
        <v>0.1</v>
      </c>
      <c r="K51" s="1">
        <f>IF(TRIM(J51)="*****",0,IF(ISERROR(VALUE(J51)),"NA",VALUE(J51/$I$4)))</f>
        <v>6.0790273556231005E-2</v>
      </c>
      <c r="L51" s="1">
        <f>IF(AND(ISNUMBER(G51),ISNUMBER($I$6)),$I$6-G51,"N/A")</f>
        <v>0.19999999999999973</v>
      </c>
      <c r="M51" s="1">
        <f>IF(AND(ISNUMBER(K51),ISNUMBER($I$7)),SQRT(K51^2+($I$7)^2),"N/A")</f>
        <v>8.5970429323592404E-2</v>
      </c>
      <c r="N51" s="1">
        <f>IF(AND(ISNUMBER(L51),ISNUMBER(M51),M51&lt;&gt;0),L51/M51,"NA")</f>
        <v>2.3263813101037383</v>
      </c>
      <c r="O51" t="s">
        <v>50</v>
      </c>
    </row>
    <row r="52" spans="1:15" x14ac:dyDescent="0.35">
      <c r="A52" s="16">
        <v>42</v>
      </c>
      <c r="B52" s="15" t="s">
        <v>30</v>
      </c>
      <c r="C52" s="14">
        <v>2</v>
      </c>
      <c r="D52" s="13" t="s">
        <v>31</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2</v>
      </c>
      <c r="H52">
        <f>LEN(TRIM(D52))</f>
        <v>6</v>
      </c>
      <c r="I52" t="str">
        <f>IF(H52&gt;=3,MID(TRIM(D52),1,3),"NO")</f>
        <v>+/-</v>
      </c>
      <c r="J52" t="str">
        <f>IF(TRIM(I52)="+/-",MID(TRIM(D52),4,H52-3),D52)</f>
        <v>0.1</v>
      </c>
      <c r="K52" s="1">
        <f>IF(TRIM(J52)="*****",0,IF(ISERROR(VALUE(J52)),"NA",VALUE(J52/$I$4)))</f>
        <v>6.0790273556231005E-2</v>
      </c>
      <c r="L52" s="1">
        <f>IF(AND(ISNUMBER(G52),ISNUMBER($I$6)),$I$6-G52,"N/A")</f>
        <v>0.29999999999999982</v>
      </c>
      <c r="M52" s="1">
        <f>IF(AND(ISNUMBER(K52),ISNUMBER($I$7)),SQRT(K52^2+($I$7)^2),"N/A")</f>
        <v>8.5970429323592404E-2</v>
      </c>
      <c r="N52" s="1">
        <f>IF(AND(ISNUMBER(L52),ISNUMBER(M52),M52&lt;&gt;0),L52/M52,"NA")</f>
        <v>3.4895719651556099</v>
      </c>
      <c r="O52" t="s">
        <v>48</v>
      </c>
    </row>
    <row r="53" spans="1:15" x14ac:dyDescent="0.35">
      <c r="A53" s="16">
        <v>43</v>
      </c>
      <c r="B53" s="15" t="s">
        <v>54</v>
      </c>
      <c r="C53" s="14">
        <v>1.9</v>
      </c>
      <c r="D53" s="13" t="s">
        <v>31</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1.9</v>
      </c>
      <c r="H53">
        <f>LEN(TRIM(D53))</f>
        <v>6</v>
      </c>
      <c r="I53" t="str">
        <f>IF(H53&gt;=3,MID(TRIM(D53),1,3),"NO")</f>
        <v>+/-</v>
      </c>
      <c r="J53" t="str">
        <f>IF(TRIM(I53)="+/-",MID(TRIM(D53),4,H53-3),D53)</f>
        <v>0.1</v>
      </c>
      <c r="K53" s="1">
        <f>IF(TRIM(J53)="*****",0,IF(ISERROR(VALUE(J53)),"NA",VALUE(J53/$I$4)))</f>
        <v>6.0790273556231005E-2</v>
      </c>
      <c r="L53" s="1">
        <f>IF(AND(ISNUMBER(G53),ISNUMBER($I$6)),$I$6-G53,"N/A")</f>
        <v>0.39999999999999991</v>
      </c>
      <c r="M53" s="1">
        <f>IF(AND(ISNUMBER(K53),ISNUMBER($I$7)),SQRT(K53^2+($I$7)^2),"N/A")</f>
        <v>8.5970429323592404E-2</v>
      </c>
      <c r="N53" s="1">
        <f>IF(AND(ISNUMBER(L53),ISNUMBER(M53),M53&lt;&gt;0),L53/M53,"NA")</f>
        <v>4.6527626202074819</v>
      </c>
      <c r="O53" t="s">
        <v>46</v>
      </c>
    </row>
    <row r="54" spans="1:15" x14ac:dyDescent="0.35">
      <c r="A54" s="16">
        <v>44</v>
      </c>
      <c r="B54" s="15" t="s">
        <v>74</v>
      </c>
      <c r="C54" s="14">
        <v>1.8</v>
      </c>
      <c r="D54" s="13" t="s">
        <v>31</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1.8</v>
      </c>
      <c r="H54">
        <f>LEN(TRIM(D54))</f>
        <v>6</v>
      </c>
      <c r="I54" t="str">
        <f>IF(H54&gt;=3,MID(TRIM(D54),1,3),"NO")</f>
        <v>+/-</v>
      </c>
      <c r="J54" t="str">
        <f>IF(TRIM(I54)="+/-",MID(TRIM(D54),4,H54-3),D54)</f>
        <v>0.1</v>
      </c>
      <c r="K54" s="1">
        <f>IF(TRIM(J54)="*****",0,IF(ISERROR(VALUE(J54)),"NA",VALUE(J54/$I$4)))</f>
        <v>6.0790273556231005E-2</v>
      </c>
      <c r="L54" s="1">
        <f>IF(AND(ISNUMBER(G54),ISNUMBER($I$6)),$I$6-G54,"N/A")</f>
        <v>0.49999999999999978</v>
      </c>
      <c r="M54" s="1">
        <f>IF(AND(ISNUMBER(K54),ISNUMBER($I$7)),SQRT(K54^2+($I$7)^2),"N/A")</f>
        <v>8.5970429323592404E-2</v>
      </c>
      <c r="N54" s="1">
        <f>IF(AND(ISNUMBER(L54),ISNUMBER(M54),M54&lt;&gt;0),L54/M54,"NA")</f>
        <v>5.8159532752593508</v>
      </c>
      <c r="O54" t="s">
        <v>39</v>
      </c>
    </row>
    <row r="55" spans="1:15" x14ac:dyDescent="0.35">
      <c r="A55" s="16">
        <v>45</v>
      </c>
      <c r="B55" s="15" t="s">
        <v>65</v>
      </c>
      <c r="C55" s="14">
        <v>1.7</v>
      </c>
      <c r="D55" s="13" t="s">
        <v>31</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1.7</v>
      </c>
      <c r="H55">
        <f>LEN(TRIM(D55))</f>
        <v>6</v>
      </c>
      <c r="I55" t="str">
        <f>IF(H55&gt;=3,MID(TRIM(D55),1,3),"NO")</f>
        <v>+/-</v>
      </c>
      <c r="J55" t="str">
        <f>IF(TRIM(I55)="+/-",MID(TRIM(D55),4,H55-3),D55)</f>
        <v>0.1</v>
      </c>
      <c r="K55" s="1">
        <f>IF(TRIM(J55)="*****",0,IF(ISERROR(VALUE(J55)),"NA",VALUE(J55/$I$4)))</f>
        <v>6.0790273556231005E-2</v>
      </c>
      <c r="L55" s="1">
        <f>IF(AND(ISNUMBER(G55),ISNUMBER($I$6)),$I$6-G55,"N/A")</f>
        <v>0.59999999999999987</v>
      </c>
      <c r="M55" s="1">
        <f>IF(AND(ISNUMBER(K55),ISNUMBER($I$7)),SQRT(K55^2+($I$7)^2),"N/A")</f>
        <v>8.5970429323592404E-2</v>
      </c>
      <c r="N55" s="1">
        <f>IF(AND(ISNUMBER(L55),ISNUMBER(M55),M55&lt;&gt;0),L55/M55,"NA")</f>
        <v>6.9791439303112224</v>
      </c>
      <c r="O55" t="s">
        <v>42</v>
      </c>
    </row>
    <row r="56" spans="1:15" x14ac:dyDescent="0.35">
      <c r="A56" s="16">
        <v>45</v>
      </c>
      <c r="B56" s="15" t="s">
        <v>47</v>
      </c>
      <c r="C56" s="14">
        <v>1.7</v>
      </c>
      <c r="D56" s="13" t="s">
        <v>31</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1.7</v>
      </c>
      <c r="H56">
        <f>LEN(TRIM(D56))</f>
        <v>6</v>
      </c>
      <c r="I56" t="str">
        <f>IF(H56&gt;=3,MID(TRIM(D56),1,3),"NO")</f>
        <v>+/-</v>
      </c>
      <c r="J56" t="str">
        <f>IF(TRIM(I56)="+/-",MID(TRIM(D56),4,H56-3),D56)</f>
        <v>0.1</v>
      </c>
      <c r="K56" s="1">
        <f>IF(TRIM(J56)="*****",0,IF(ISERROR(VALUE(J56)),"NA",VALUE(J56/$I$4)))</f>
        <v>6.0790273556231005E-2</v>
      </c>
      <c r="L56" s="1">
        <f>IF(AND(ISNUMBER(G56),ISNUMBER($I$6)),$I$6-G56,"N/A")</f>
        <v>0.59999999999999987</v>
      </c>
      <c r="M56" s="1">
        <f>IF(AND(ISNUMBER(K56),ISNUMBER($I$7)),SQRT(K56^2+($I$7)^2),"N/A")</f>
        <v>8.5970429323592404E-2</v>
      </c>
      <c r="N56" s="1">
        <f>IF(AND(ISNUMBER(L56),ISNUMBER(M56),M56&lt;&gt;0),L56/M56,"NA")</f>
        <v>6.9791439303112224</v>
      </c>
      <c r="O56" t="s">
        <v>40</v>
      </c>
    </row>
    <row r="57" spans="1:15" x14ac:dyDescent="0.35">
      <c r="A57" s="16">
        <v>47</v>
      </c>
      <c r="B57" s="15" t="s">
        <v>49</v>
      </c>
      <c r="C57" s="14">
        <v>1.6</v>
      </c>
      <c r="D57" s="13" t="s">
        <v>31</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1.6</v>
      </c>
      <c r="H57">
        <f>LEN(TRIM(D57))</f>
        <v>6</v>
      </c>
      <c r="I57" t="str">
        <f>IF(H57&gt;=3,MID(TRIM(D57),1,3),"NO")</f>
        <v>+/-</v>
      </c>
      <c r="J57" t="str">
        <f>IF(TRIM(I57)="+/-",MID(TRIM(D57),4,H57-3),D57)</f>
        <v>0.1</v>
      </c>
      <c r="K57" s="1">
        <f>IF(TRIM(J57)="*****",0,IF(ISERROR(VALUE(J57)),"NA",VALUE(J57/$I$4)))</f>
        <v>6.0790273556231005E-2</v>
      </c>
      <c r="L57" s="1">
        <f>IF(AND(ISNUMBER(G57),ISNUMBER($I$6)),$I$6-G57,"N/A")</f>
        <v>0.69999999999999973</v>
      </c>
      <c r="M57" s="1">
        <f>IF(AND(ISNUMBER(K57),ISNUMBER($I$7)),SQRT(K57^2+($I$7)^2),"N/A")</f>
        <v>8.5970429323592404E-2</v>
      </c>
      <c r="N57" s="1">
        <f>IF(AND(ISNUMBER(L57),ISNUMBER(M57),M57&lt;&gt;0),L57/M57,"NA")</f>
        <v>8.1423345853630913</v>
      </c>
      <c r="O57" t="s">
        <v>38</v>
      </c>
    </row>
    <row r="58" spans="1:15" x14ac:dyDescent="0.35">
      <c r="A58" s="16">
        <v>47</v>
      </c>
      <c r="B58" s="15" t="s">
        <v>61</v>
      </c>
      <c r="C58" s="14">
        <v>1.6</v>
      </c>
      <c r="D58" s="13" t="s">
        <v>31</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1.6</v>
      </c>
      <c r="H58">
        <f>LEN(TRIM(D58))</f>
        <v>6</v>
      </c>
      <c r="I58" t="str">
        <f>IF(H58&gt;=3,MID(TRIM(D58),1,3),"NO")</f>
        <v>+/-</v>
      </c>
      <c r="J58" t="str">
        <f>IF(TRIM(I58)="+/-",MID(TRIM(D58),4,H58-3),D58)</f>
        <v>0.1</v>
      </c>
      <c r="K58" s="1">
        <f>IF(TRIM(J58)="*****",0,IF(ISERROR(VALUE(J58)),"NA",VALUE(J58/$I$4)))</f>
        <v>6.0790273556231005E-2</v>
      </c>
      <c r="L58" s="1">
        <f>IF(AND(ISNUMBER(G58),ISNUMBER($I$6)),$I$6-G58,"N/A")</f>
        <v>0.69999999999999973</v>
      </c>
      <c r="M58" s="1">
        <f>IF(AND(ISNUMBER(K58),ISNUMBER($I$7)),SQRT(K58^2+($I$7)^2),"N/A")</f>
        <v>8.5970429323592404E-2</v>
      </c>
      <c r="N58" s="1">
        <f>IF(AND(ISNUMBER(L58),ISNUMBER(M58),M58&lt;&gt;0),L58/M58,"NA")</f>
        <v>8.1423345853630913</v>
      </c>
      <c r="O58" t="s">
        <v>36</v>
      </c>
    </row>
    <row r="59" spans="1:15" x14ac:dyDescent="0.35">
      <c r="A59" s="16">
        <v>49</v>
      </c>
      <c r="B59" s="15" t="s">
        <v>55</v>
      </c>
      <c r="C59" s="14">
        <v>1.5</v>
      </c>
      <c r="D59" s="13" t="s">
        <v>28</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1.5</v>
      </c>
      <c r="H59">
        <f>LEN(TRIM(D59))</f>
        <v>6</v>
      </c>
      <c r="I59" t="str">
        <f>IF(H59&gt;=3,MID(TRIM(D59),1,3),"NO")</f>
        <v>+/-</v>
      </c>
      <c r="J59" t="str">
        <f>IF(TRIM(I59)="+/-",MID(TRIM(D59),4,H59-3),D59)</f>
        <v>0.2</v>
      </c>
      <c r="K59" s="1">
        <f>IF(TRIM(J59)="*****",0,IF(ISERROR(VALUE(J59)),"NA",VALUE(J59/$I$4)))</f>
        <v>0.12158054711246201</v>
      </c>
      <c r="L59" s="1">
        <f>IF(AND(ISNUMBER(G59),ISNUMBER($I$6)),$I$6-G59,"N/A")</f>
        <v>0.79999999999999982</v>
      </c>
      <c r="M59" s="1">
        <f>IF(AND(ISNUMBER(K59),ISNUMBER($I$7)),SQRT(K59^2+($I$7)^2),"N/A")</f>
        <v>0.1359311840425404</v>
      </c>
      <c r="N59" s="1">
        <f>IF(AND(ISNUMBER(L59),ISNUMBER(M59),M59&lt;&gt;0),L59/M59,"NA")</f>
        <v>5.8853309167794459</v>
      </c>
      <c r="O59" t="s">
        <v>33</v>
      </c>
    </row>
    <row r="60" spans="1:15" x14ac:dyDescent="0.35">
      <c r="A60" s="16">
        <v>50</v>
      </c>
      <c r="B60" s="15" t="s">
        <v>76</v>
      </c>
      <c r="C60" s="14">
        <v>1.4</v>
      </c>
      <c r="D60" s="13" t="s">
        <v>31</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1.4</v>
      </c>
      <c r="H60">
        <f>LEN(TRIM(D60))</f>
        <v>6</v>
      </c>
      <c r="I60" t="str">
        <f>IF(H60&gt;=3,MID(TRIM(D60),1,3),"NO")</f>
        <v>+/-</v>
      </c>
      <c r="J60" t="str">
        <f>IF(TRIM(I60)="+/-",MID(TRIM(D60),4,H60-3),D60)</f>
        <v>0.1</v>
      </c>
      <c r="K60" s="1">
        <f>IF(TRIM(J60)="*****",0,IF(ISERROR(VALUE(J60)),"NA",VALUE(J60/$I$4)))</f>
        <v>6.0790273556231005E-2</v>
      </c>
      <c r="L60" s="1">
        <f>IF(AND(ISNUMBER(G60),ISNUMBER($I$6)),$I$6-G60,"N/A")</f>
        <v>0.89999999999999991</v>
      </c>
      <c r="M60" s="1">
        <f>IF(AND(ISNUMBER(K60),ISNUMBER($I$7)),SQRT(K60^2+($I$7)^2),"N/A")</f>
        <v>8.5970429323592404E-2</v>
      </c>
      <c r="N60" s="1">
        <f>IF(AND(ISNUMBER(L60),ISNUMBER(M60),M60&lt;&gt;0),L60/M60,"NA")</f>
        <v>10.468715895466834</v>
      </c>
      <c r="O60" t="s">
        <v>30</v>
      </c>
    </row>
    <row r="61" spans="1:15" x14ac:dyDescent="0.35">
      <c r="A61" s="16">
        <v>51</v>
      </c>
      <c r="B61" s="15" t="s">
        <v>32</v>
      </c>
      <c r="C61" s="14">
        <v>1.1000000000000001</v>
      </c>
      <c r="D61" s="13" t="s">
        <v>31</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1.1000000000000001</v>
      </c>
      <c r="H61">
        <f>LEN(TRIM(D61))</f>
        <v>6</v>
      </c>
      <c r="I61" t="str">
        <f>IF(H61&gt;=3,MID(TRIM(D61),1,3),"NO")</f>
        <v>+/-</v>
      </c>
      <c r="J61" t="str">
        <f>IF(TRIM(I61)="+/-",MID(TRIM(D61),4,H61-3),D61)</f>
        <v>0.1</v>
      </c>
      <c r="K61" s="1">
        <f>IF(TRIM(J61)="*****",0,IF(ISERROR(VALUE(J61)),"NA",VALUE(J61/$I$4)))</f>
        <v>6.0790273556231005E-2</v>
      </c>
      <c r="L61" s="1">
        <f>IF(AND(ISNUMBER(G61),ISNUMBER($I$6)),$I$6-G61,"N/A")</f>
        <v>1.1999999999999997</v>
      </c>
      <c r="M61" s="1">
        <f>IF(AND(ISNUMBER(K61),ISNUMBER($I$7)),SQRT(K61^2+($I$7)^2),"N/A")</f>
        <v>8.5970429323592404E-2</v>
      </c>
      <c r="N61" s="1">
        <f>IF(AND(ISNUMBER(L61),ISNUMBER(M61),M61&lt;&gt;0),L61/M61,"NA")</f>
        <v>13.958287860622445</v>
      </c>
      <c r="O61" t="s">
        <v>27</v>
      </c>
    </row>
    <row r="62" spans="1:15" ht="15" thickBot="1" x14ac:dyDescent="0.4">
      <c r="A62" s="11"/>
      <c r="B62" s="10" t="s">
        <v>25</v>
      </c>
      <c r="C62" s="9">
        <v>0.7</v>
      </c>
      <c r="D62" s="8" t="s">
        <v>31</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0.7</v>
      </c>
      <c r="H62">
        <f>LEN(TRIM(D62))</f>
        <v>6</v>
      </c>
      <c r="I62" t="str">
        <f>IF(H62&gt;=3,MID(TRIM(D62),1,3),"NO")</f>
        <v>+/-</v>
      </c>
      <c r="J62" t="str">
        <f>IF(TRIM(I62)="+/-",MID(TRIM(D62),4,H62-3),D62)</f>
        <v>0.1</v>
      </c>
      <c r="K62" s="1">
        <f>IF(TRIM(J62)="*****",0,IF(ISERROR(VALUE(J62)),"NA",VALUE(J62/$I$4)))</f>
        <v>6.0790273556231005E-2</v>
      </c>
      <c r="L62" s="1">
        <f>IF(AND(ISNUMBER(G62),ISNUMBER($I$6)),$I$6-G62,"N/A")</f>
        <v>1.5999999999999999</v>
      </c>
      <c r="M62" s="1">
        <f>IF(AND(ISNUMBER(K62),ISNUMBER($I$7)),SQRT(K62^2+($I$7)^2),"N/A")</f>
        <v>8.5970429323592404E-2</v>
      </c>
      <c r="N62" s="1">
        <f>IF(AND(ISNUMBER(L62),ISNUMBER(M62),M62&lt;&gt;0),L62/M62,"NA")</f>
        <v>18.611050480829931</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359" priority="1" operator="equal">
      <formula>"OTHER ERROR"</formula>
    </cfRule>
    <cfRule type="cellIs" dxfId="358" priority="2" operator="equal">
      <formula>"Statistical Test not applicable"</formula>
    </cfRule>
    <cfRule type="cellIs" dxfId="357" priority="3" operator="equal">
      <formula>"Geography Selected"</formula>
    </cfRule>
  </conditionalFormatting>
  <conditionalFormatting sqref="E10:J62">
    <cfRule type="cellIs" dxfId="356" priority="4" operator="equal">
      <formula>"Not Significantly Different"</formula>
    </cfRule>
  </conditionalFormatting>
  <conditionalFormatting sqref="F10:J62">
    <cfRule type="cellIs" dxfId="35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0FE7FC40-BD4D-40BB-885D-8134C8B1F02B}">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1A253D1B-1912-4559-8E79-FED4DA418A52}"/>
    <hyperlink ref="A68" r:id="rId2" xr:uid="{21268231-D45B-41F5-9B63-0E5FD9744BEF}"/>
    <hyperlink ref="A66" r:id="rId3" xr:uid="{8919DD4C-344F-4844-AE91-EDF98467B76E}"/>
    <hyperlink ref="A67" r:id="rId4" xr:uid="{52CBD4D3-E7DA-4963-B91F-366F7F372C3A}"/>
  </hyperlinks>
  <pageMargins left="0.7" right="0.7" top="0.75" bottom="0.75" header="0.3" footer="0.3"/>
  <pageSetup orientation="portrait" r:id="rId5"/>
  <drawing r:id="rId6"/>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16E2B-ED30-4B86-B2A2-D118CF53A21A}">
  <sheetPr codeName="Sheet21"/>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190</v>
      </c>
    </row>
    <row r="2" spans="1:16" x14ac:dyDescent="0.35">
      <c r="A2" s="30" t="s">
        <v>108</v>
      </c>
      <c r="B2" t="s">
        <v>189</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26.8</v>
      </c>
      <c r="C6" t="s">
        <v>102</v>
      </c>
      <c r="H6" s="18" t="s">
        <v>101</v>
      </c>
      <c r="I6">
        <f>VLOOKUP($B$4,$B$9:$K$62,6,FALSE)</f>
        <v>26.8</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26.8</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26.8</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49</v>
      </c>
      <c r="C11" s="14">
        <v>32.799999999999997</v>
      </c>
      <c r="D11" s="17" t="s">
        <v>28</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32.799999999999997</v>
      </c>
      <c r="H11">
        <f>LEN(TRIM(D11))</f>
        <v>6</v>
      </c>
      <c r="I11" t="str">
        <f>IF(H11&gt;=3,MID(TRIM(D11),1,3),"NO")</f>
        <v>+/-</v>
      </c>
      <c r="J11" t="str">
        <f>IF(TRIM(I11)="+/-",MID(TRIM(D11),4,H11-3),D11)</f>
        <v>0.2</v>
      </c>
      <c r="K11" s="1">
        <f>IF(TRIM(J11)="*****",0,IF(ISERROR(VALUE(J11)),"NA",VALUE(J11/$I$4)))</f>
        <v>0.12158054711246201</v>
      </c>
      <c r="L11" s="1">
        <f>IF(AND(ISNUMBER(G11),ISNUMBER($I$6)),$I$6-G11,"N/A")</f>
        <v>-5.9999999999999964</v>
      </c>
      <c r="M11" s="1">
        <f>IF(AND(ISNUMBER(K11),ISNUMBER($I$7)),SQRT(K11^2+($I$7)^2),"N/A")</f>
        <v>0.1359311840425404</v>
      </c>
      <c r="N11" s="1">
        <f>IF(AND(ISNUMBER(L11),ISNUMBER(M11),M11&lt;&gt;0),L11/M11,"NA")</f>
        <v>-44.139981875845827</v>
      </c>
      <c r="O11" t="s">
        <v>68</v>
      </c>
    </row>
    <row r="12" spans="1:16" x14ac:dyDescent="0.35">
      <c r="A12" s="16">
        <v>2</v>
      </c>
      <c r="B12" s="15" t="s">
        <v>41</v>
      </c>
      <c r="C12" s="14">
        <v>31.4</v>
      </c>
      <c r="D12" s="13" t="s">
        <v>34</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31.4</v>
      </c>
      <c r="H12">
        <f>LEN(TRIM(D12))</f>
        <v>6</v>
      </c>
      <c r="I12" t="str">
        <f>IF(H12&gt;=3,MID(TRIM(D12),1,3),"NO")</f>
        <v>+/-</v>
      </c>
      <c r="J12" t="str">
        <f>IF(TRIM(I12)="+/-",MID(TRIM(D12),4,H12-3),D12)</f>
        <v>0.4</v>
      </c>
      <c r="K12" s="1">
        <f>IF(TRIM(J12)="*****",0,IF(ISERROR(VALUE(J12)),"NA",VALUE(J12/$I$4)))</f>
        <v>0.24316109422492402</v>
      </c>
      <c r="L12" s="1">
        <f>IF(AND(ISNUMBER(G12),ISNUMBER($I$6)),$I$6-G12,"N/A")</f>
        <v>-4.5999999999999979</v>
      </c>
      <c r="M12" s="1">
        <f>IF(AND(ISNUMBER(K12),ISNUMBER($I$7)),SQRT(K12^2+($I$7)^2),"N/A")</f>
        <v>0.25064471888253259</v>
      </c>
      <c r="N12" s="1">
        <f>IF(AND(ISNUMBER(L12),ISNUMBER(M12),M12&lt;&gt;0),L12/M12,"NA")</f>
        <v>-18.352670746499307</v>
      </c>
      <c r="O12" t="s">
        <v>62</v>
      </c>
    </row>
    <row r="13" spans="1:16" x14ac:dyDescent="0.35">
      <c r="A13" s="16">
        <v>2</v>
      </c>
      <c r="B13" s="15" t="s">
        <v>47</v>
      </c>
      <c r="C13" s="14">
        <v>31.4</v>
      </c>
      <c r="D13" s="13" t="s">
        <v>57</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31.4</v>
      </c>
      <c r="H13">
        <f>LEN(TRIM(D13))</f>
        <v>6</v>
      </c>
      <c r="I13" t="str">
        <f>IF(H13&gt;=3,MID(TRIM(D13),1,3),"NO")</f>
        <v>+/-</v>
      </c>
      <c r="J13" t="str">
        <f>IF(TRIM(I13)="+/-",MID(TRIM(D13),4,H13-3),D13)</f>
        <v>0.3</v>
      </c>
      <c r="K13" s="1">
        <f>IF(TRIM(J13)="*****",0,IF(ISERROR(VALUE(J13)),"NA",VALUE(J13/$I$4)))</f>
        <v>0.18237082066869301</v>
      </c>
      <c r="L13" s="1">
        <f>IF(AND(ISNUMBER(G13),ISNUMBER($I$6)),$I$6-G13,"N/A")</f>
        <v>-4.5999999999999979</v>
      </c>
      <c r="M13" s="1">
        <f>IF(AND(ISNUMBER(K13),ISNUMBER($I$7)),SQRT(K13^2+($I$7)^2),"N/A")</f>
        <v>0.19223572402239389</v>
      </c>
      <c r="N13" s="1">
        <f>IF(AND(ISNUMBER(L13),ISNUMBER(M13),M13&lt;&gt;0),L13/M13,"NA")</f>
        <v>-23.928955054494114</v>
      </c>
      <c r="O13" t="s">
        <v>58</v>
      </c>
    </row>
    <row r="14" spans="1:16" x14ac:dyDescent="0.35">
      <c r="A14" s="16">
        <v>4</v>
      </c>
      <c r="B14" s="15" t="s">
        <v>35</v>
      </c>
      <c r="C14" s="14">
        <v>30.4</v>
      </c>
      <c r="D14" s="13" t="s">
        <v>121</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30.4</v>
      </c>
      <c r="H14">
        <f>LEN(TRIM(D14))</f>
        <v>6</v>
      </c>
      <c r="I14" t="str">
        <f>IF(H14&gt;=3,MID(TRIM(D14),1,3),"NO")</f>
        <v>+/-</v>
      </c>
      <c r="J14" t="str">
        <f>IF(TRIM(I14)="+/-",MID(TRIM(D14),4,H14-3),D14)</f>
        <v>0.8</v>
      </c>
      <c r="K14" s="1">
        <f>IF(TRIM(J14)="*****",0,IF(ISERROR(VALUE(J14)),"NA",VALUE(J14/$I$4)))</f>
        <v>0.48632218844984804</v>
      </c>
      <c r="L14" s="1">
        <f>IF(AND(ISNUMBER(G14),ISNUMBER($I$6)),$I$6-G14,"N/A")</f>
        <v>-3.5999999999999979</v>
      </c>
      <c r="M14" s="1">
        <f>IF(AND(ISNUMBER(K14),ISNUMBER($I$7)),SQRT(K14^2+($I$7)^2),"N/A")</f>
        <v>0.49010685399991183</v>
      </c>
      <c r="N14" s="1">
        <f>IF(AND(ISNUMBER(L14),ISNUMBER(M14),M14&lt;&gt;0),L14/M14,"NA")</f>
        <v>-7.3453369823729204</v>
      </c>
      <c r="O14" t="s">
        <v>73</v>
      </c>
    </row>
    <row r="15" spans="1:16" x14ac:dyDescent="0.35">
      <c r="A15" s="16">
        <v>5</v>
      </c>
      <c r="B15" s="15" t="s">
        <v>71</v>
      </c>
      <c r="C15" s="14">
        <v>29.9</v>
      </c>
      <c r="D15" s="13" t="s">
        <v>57</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29.9</v>
      </c>
      <c r="H15">
        <f>LEN(TRIM(D15))</f>
        <v>6</v>
      </c>
      <c r="I15" t="str">
        <f>IF(H15&gt;=3,MID(TRIM(D15),1,3),"NO")</f>
        <v>+/-</v>
      </c>
      <c r="J15" t="str">
        <f>IF(TRIM(I15)="+/-",MID(TRIM(D15),4,H15-3),D15)</f>
        <v>0.3</v>
      </c>
      <c r="K15" s="1">
        <f>IF(TRIM(J15)="*****",0,IF(ISERROR(VALUE(J15)),"NA",VALUE(J15/$I$4)))</f>
        <v>0.18237082066869301</v>
      </c>
      <c r="L15" s="1">
        <f>IF(AND(ISNUMBER(G15),ISNUMBER($I$6)),$I$6-G15,"N/A")</f>
        <v>-3.0999999999999979</v>
      </c>
      <c r="M15" s="1">
        <f>IF(AND(ISNUMBER(K15),ISNUMBER($I$7)),SQRT(K15^2+($I$7)^2),"N/A")</f>
        <v>0.19223572402239389</v>
      </c>
      <c r="N15" s="1">
        <f>IF(AND(ISNUMBER(L15),ISNUMBER(M15),M15&lt;&gt;0),L15/M15,"NA")</f>
        <v>-16.126034928028638</v>
      </c>
      <c r="O15" t="s">
        <v>32</v>
      </c>
    </row>
    <row r="16" spans="1:16" x14ac:dyDescent="0.35">
      <c r="A16" s="16">
        <v>6</v>
      </c>
      <c r="B16" s="15" t="s">
        <v>32</v>
      </c>
      <c r="C16" s="14">
        <v>29.2</v>
      </c>
      <c r="D16" s="13" t="s">
        <v>31</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29.2</v>
      </c>
      <c r="H16">
        <f>LEN(TRIM(D16))</f>
        <v>6</v>
      </c>
      <c r="I16" t="str">
        <f>IF(H16&gt;=3,MID(TRIM(D16),1,3),"NO")</f>
        <v>+/-</v>
      </c>
      <c r="J16" t="str">
        <f>IF(TRIM(I16)="+/-",MID(TRIM(D16),4,H16-3),D16)</f>
        <v>0.1</v>
      </c>
      <c r="K16" s="1">
        <f>IF(TRIM(J16)="*****",0,IF(ISERROR(VALUE(J16)),"NA",VALUE(J16/$I$4)))</f>
        <v>6.0790273556231005E-2</v>
      </c>
      <c r="L16" s="1">
        <f>IF(AND(ISNUMBER(G16),ISNUMBER($I$6)),$I$6-G16,"N/A")</f>
        <v>-2.3999999999999986</v>
      </c>
      <c r="M16" s="1">
        <f>IF(AND(ISNUMBER(K16),ISNUMBER($I$7)),SQRT(K16^2+($I$7)^2),"N/A")</f>
        <v>8.5970429323592404E-2</v>
      </c>
      <c r="N16" s="1">
        <f>IF(AND(ISNUMBER(L16),ISNUMBER(M16),M16&lt;&gt;0),L16/M16,"NA")</f>
        <v>-27.916575721244879</v>
      </c>
      <c r="O16" t="s">
        <v>75</v>
      </c>
    </row>
    <row r="17" spans="1:15" x14ac:dyDescent="0.35">
      <c r="A17" s="16">
        <v>7</v>
      </c>
      <c r="B17" s="15" t="s">
        <v>45</v>
      </c>
      <c r="C17" s="14">
        <v>28.7</v>
      </c>
      <c r="D17" s="13" t="s">
        <v>28</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28.7</v>
      </c>
      <c r="H17">
        <f>LEN(TRIM(D17))</f>
        <v>6</v>
      </c>
      <c r="I17" t="str">
        <f>IF(H17&gt;=3,MID(TRIM(D17),1,3),"NO")</f>
        <v>+/-</v>
      </c>
      <c r="J17" t="str">
        <f>IF(TRIM(I17)="+/-",MID(TRIM(D17),4,H17-3),D17)</f>
        <v>0.2</v>
      </c>
      <c r="K17" s="1">
        <f>IF(TRIM(J17)="*****",0,IF(ISERROR(VALUE(J17)),"NA",VALUE(J17/$I$4)))</f>
        <v>0.12158054711246201</v>
      </c>
      <c r="L17" s="1">
        <f>IF(AND(ISNUMBER(G17),ISNUMBER($I$6)),$I$6-G17,"N/A")</f>
        <v>-1.8999999999999986</v>
      </c>
      <c r="M17" s="1">
        <f>IF(AND(ISNUMBER(K17),ISNUMBER($I$7)),SQRT(K17^2+($I$7)^2),"N/A")</f>
        <v>0.1359311840425404</v>
      </c>
      <c r="N17" s="1">
        <f>IF(AND(ISNUMBER(L17),ISNUMBER(M17),M17&lt;&gt;0),L17/M17,"NA")</f>
        <v>-13.977660927351176</v>
      </c>
      <c r="O17" t="s">
        <v>66</v>
      </c>
    </row>
    <row r="18" spans="1:15" x14ac:dyDescent="0.35">
      <c r="A18" s="16">
        <v>8</v>
      </c>
      <c r="B18" s="15" t="s">
        <v>51</v>
      </c>
      <c r="C18" s="14">
        <v>28.5</v>
      </c>
      <c r="D18" s="13" t="s">
        <v>28</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28.5</v>
      </c>
      <c r="H18">
        <f>LEN(TRIM(D18))</f>
        <v>6</v>
      </c>
      <c r="I18" t="str">
        <f>IF(H18&gt;=3,MID(TRIM(D18),1,3),"NO")</f>
        <v>+/-</v>
      </c>
      <c r="J18" t="str">
        <f>IF(TRIM(I18)="+/-",MID(TRIM(D18),4,H18-3),D18)</f>
        <v>0.2</v>
      </c>
      <c r="K18" s="1">
        <f>IF(TRIM(J18)="*****",0,IF(ISERROR(VALUE(J18)),"NA",VALUE(J18/$I$4)))</f>
        <v>0.12158054711246201</v>
      </c>
      <c r="L18" s="1">
        <f>IF(AND(ISNUMBER(G18),ISNUMBER($I$6)),$I$6-G18,"N/A")</f>
        <v>-1.6999999999999993</v>
      </c>
      <c r="M18" s="1">
        <f>IF(AND(ISNUMBER(K18),ISNUMBER($I$7)),SQRT(K18^2+($I$7)^2),"N/A")</f>
        <v>0.1359311840425404</v>
      </c>
      <c r="N18" s="1">
        <f>IF(AND(ISNUMBER(L18),ISNUMBER(M18),M18&lt;&gt;0),L18/M18,"NA")</f>
        <v>-12.50632819815632</v>
      </c>
      <c r="O18" t="s">
        <v>60</v>
      </c>
    </row>
    <row r="19" spans="1:15" x14ac:dyDescent="0.35">
      <c r="A19" s="16">
        <v>9</v>
      </c>
      <c r="B19" s="15" t="s">
        <v>65</v>
      </c>
      <c r="C19" s="14">
        <v>28.1</v>
      </c>
      <c r="D19" s="13" t="s">
        <v>28</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28.1</v>
      </c>
      <c r="H19">
        <f>LEN(TRIM(D19))</f>
        <v>6</v>
      </c>
      <c r="I19" t="str">
        <f>IF(H19&gt;=3,MID(TRIM(D19),1,3),"NO")</f>
        <v>+/-</v>
      </c>
      <c r="J19" t="str">
        <f>IF(TRIM(I19)="+/-",MID(TRIM(D19),4,H19-3),D19)</f>
        <v>0.2</v>
      </c>
      <c r="K19" s="1">
        <f>IF(TRIM(J19)="*****",0,IF(ISERROR(VALUE(J19)),"NA",VALUE(J19/$I$4)))</f>
        <v>0.12158054711246201</v>
      </c>
      <c r="L19" s="1">
        <f>IF(AND(ISNUMBER(G19),ISNUMBER($I$6)),$I$6-G19,"N/A")</f>
        <v>-1.3000000000000007</v>
      </c>
      <c r="M19" s="1">
        <f>IF(AND(ISNUMBER(K19),ISNUMBER($I$7)),SQRT(K19^2+($I$7)^2),"N/A")</f>
        <v>0.1359311840425404</v>
      </c>
      <c r="N19" s="1">
        <f>IF(AND(ISNUMBER(L19),ISNUMBER(M19),M19&lt;&gt;0),L19/M19,"NA")</f>
        <v>-9.5636627397666061</v>
      </c>
      <c r="O19" t="s">
        <v>35</v>
      </c>
    </row>
    <row r="20" spans="1:15" x14ac:dyDescent="0.35">
      <c r="A20" s="16">
        <v>10</v>
      </c>
      <c r="B20" s="15" t="s">
        <v>33</v>
      </c>
      <c r="C20" s="14">
        <v>27.7</v>
      </c>
      <c r="D20" s="17" t="s">
        <v>26</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27.7</v>
      </c>
      <c r="H20">
        <f>LEN(TRIM(D20))</f>
        <v>6</v>
      </c>
      <c r="I20" t="str">
        <f>IF(H20&gt;=3,MID(TRIM(D20),1,3),"NO")</f>
        <v>+/-</v>
      </c>
      <c r="J20" t="str">
        <f>IF(TRIM(I20)="+/-",MID(TRIM(D20),4,H20-3),D20)</f>
        <v>0.6</v>
      </c>
      <c r="K20" s="1">
        <f>IF(TRIM(J20)="*****",0,IF(ISERROR(VALUE(J20)),"NA",VALUE(J20/$I$4)))</f>
        <v>0.36474164133738601</v>
      </c>
      <c r="L20" s="1">
        <f>IF(AND(ISNUMBER(G20),ISNUMBER($I$6)),$I$6-G20,"N/A")</f>
        <v>-0.89999999999999858</v>
      </c>
      <c r="M20" s="1">
        <f>IF(AND(ISNUMBER(K20),ISNUMBER($I$7)),SQRT(K20^2+($I$7)^2),"N/A")</f>
        <v>0.36977279819442066</v>
      </c>
      <c r="N20" s="1">
        <f>IF(AND(ISNUMBER(L20),ISNUMBER(M20),M20&lt;&gt;0),L20/M20,"NA")</f>
        <v>-2.4339270070558108</v>
      </c>
      <c r="O20" t="s">
        <v>51</v>
      </c>
    </row>
    <row r="21" spans="1:15" x14ac:dyDescent="0.35">
      <c r="A21" s="16">
        <v>11</v>
      </c>
      <c r="B21" s="15" t="s">
        <v>38</v>
      </c>
      <c r="C21" s="14">
        <v>27.5</v>
      </c>
      <c r="D21" s="13" t="s">
        <v>28</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27.5</v>
      </c>
      <c r="H21">
        <f>LEN(TRIM(D21))</f>
        <v>6</v>
      </c>
      <c r="I21" t="str">
        <f>IF(H21&gt;=3,MID(TRIM(D21),1,3),"NO")</f>
        <v>+/-</v>
      </c>
      <c r="J21" t="str">
        <f>IF(TRIM(I21)="+/-",MID(TRIM(D21),4,H21-3),D21)</f>
        <v>0.2</v>
      </c>
      <c r="K21" s="1">
        <f>IF(TRIM(J21)="*****",0,IF(ISERROR(VALUE(J21)),"NA",VALUE(J21/$I$4)))</f>
        <v>0.12158054711246201</v>
      </c>
      <c r="L21" s="1">
        <f>IF(AND(ISNUMBER(G21),ISNUMBER($I$6)),$I$6-G21,"N/A")</f>
        <v>-0.69999999999999929</v>
      </c>
      <c r="M21" s="1">
        <f>IF(AND(ISNUMBER(K21),ISNUMBER($I$7)),SQRT(K21^2+($I$7)^2),"N/A")</f>
        <v>0.1359311840425404</v>
      </c>
      <c r="N21" s="1">
        <f>IF(AND(ISNUMBER(L21),ISNUMBER(M21),M21&lt;&gt;0),L21/M21,"NA")</f>
        <v>-5.1496645521820108</v>
      </c>
      <c r="O21" t="s">
        <v>45</v>
      </c>
    </row>
    <row r="22" spans="1:15" x14ac:dyDescent="0.35">
      <c r="A22" s="16">
        <v>12</v>
      </c>
      <c r="B22" s="15" t="s">
        <v>39</v>
      </c>
      <c r="C22" s="14">
        <v>27.2</v>
      </c>
      <c r="D22" s="13" t="s">
        <v>31</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27.2</v>
      </c>
      <c r="H22">
        <f>LEN(TRIM(D22))</f>
        <v>6</v>
      </c>
      <c r="I22" t="str">
        <f>IF(H22&gt;=3,MID(TRIM(D22),1,3),"NO")</f>
        <v>+/-</v>
      </c>
      <c r="J22" t="str">
        <f>IF(TRIM(I22)="+/-",MID(TRIM(D22),4,H22-3),D22)</f>
        <v>0.1</v>
      </c>
      <c r="K22" s="1">
        <f>IF(TRIM(J22)="*****",0,IF(ISERROR(VALUE(J22)),"NA",VALUE(J22/$I$4)))</f>
        <v>6.0790273556231005E-2</v>
      </c>
      <c r="L22" s="1">
        <f>IF(AND(ISNUMBER(G22),ISNUMBER($I$6)),$I$6-G22,"N/A")</f>
        <v>-0.39999999999999858</v>
      </c>
      <c r="M22" s="1">
        <f>IF(AND(ISNUMBER(K22),ISNUMBER($I$7)),SQRT(K22^2+($I$7)^2),"N/A")</f>
        <v>8.5970429323592404E-2</v>
      </c>
      <c r="N22" s="1">
        <f>IF(AND(ISNUMBER(L22),ISNUMBER(M22),M22&lt;&gt;0),L22/M22,"NA")</f>
        <v>-4.6527626202074659</v>
      </c>
      <c r="O22" t="s">
        <v>29</v>
      </c>
    </row>
    <row r="23" spans="1:15" x14ac:dyDescent="0.35">
      <c r="A23" s="16">
        <v>13</v>
      </c>
      <c r="B23" s="15" t="s">
        <v>67</v>
      </c>
      <c r="C23" s="14">
        <v>27.1</v>
      </c>
      <c r="D23" s="13" t="s">
        <v>43</v>
      </c>
      <c r="E23" s="12" t="str">
        <f>IF($B$4=B23,"Geography Selected",
IF(AND(ISNUMBER(N23),ISNUMBER($I$4)),
IF(ABS(N23)&lt;=$I$4,"Not Significantly Different",
IF(ABS(N23)&gt;$I$4,"Significantly Different","Error - Both Z-score and Confidence Level are Numbers but Comparison Failed")),
IF(N23="NA","Statistical Test not applicable","N/A")
))</f>
        <v>Not Significantly Different</v>
      </c>
      <c r="G23">
        <f>IF(ISNUMBER(C23),C23,"NAN")</f>
        <v>27.1</v>
      </c>
      <c r="H23">
        <f>LEN(TRIM(D23))</f>
        <v>6</v>
      </c>
      <c r="I23" t="str">
        <f>IF(H23&gt;=3,MID(TRIM(D23),1,3),"NO")</f>
        <v>+/-</v>
      </c>
      <c r="J23" t="str">
        <f>IF(TRIM(I23)="+/-",MID(TRIM(D23),4,H23-3),D23)</f>
        <v>0.5</v>
      </c>
      <c r="K23" s="1">
        <f>IF(TRIM(J23)="*****",0,IF(ISERROR(VALUE(J23)),"NA",VALUE(J23/$I$4)))</f>
        <v>0.303951367781155</v>
      </c>
      <c r="L23" s="1">
        <f>IF(AND(ISNUMBER(G23),ISNUMBER($I$6)),$I$6-G23,"N/A")</f>
        <v>-0.30000000000000071</v>
      </c>
      <c r="M23" s="1">
        <f>IF(AND(ISNUMBER(K23),ISNUMBER($I$7)),SQRT(K23^2+($I$7)^2),"N/A")</f>
        <v>0.30997079109986531</v>
      </c>
      <c r="N23" s="1">
        <f>IF(AND(ISNUMBER(L23),ISNUMBER(M23),M23&lt;&gt;0),L23/M23,"NA")</f>
        <v>-0.96783312690694057</v>
      </c>
      <c r="O23" t="s">
        <v>82</v>
      </c>
    </row>
    <row r="24" spans="1:15" x14ac:dyDescent="0.35">
      <c r="A24" s="16">
        <v>14</v>
      </c>
      <c r="B24" s="15" t="s">
        <v>29</v>
      </c>
      <c r="C24" s="14">
        <v>27</v>
      </c>
      <c r="D24" s="13" t="s">
        <v>43</v>
      </c>
      <c r="E24" s="12" t="str">
        <f>IF($B$4=B24,"Geography Selected",
IF(AND(ISNUMBER(N24),ISNUMBER($I$4)),
IF(ABS(N24)&lt;=$I$4,"Not Significantly Different",
IF(ABS(N24)&gt;$I$4,"Significantly Different","Error - Both Z-score and Confidence Level are Numbers but Comparison Failed")),
IF(N24="NA","Statistical Test not applicable","N/A")
))</f>
        <v>Not Significantly Different</v>
      </c>
      <c r="G24">
        <f>IF(ISNUMBER(C24),C24,"NAN")</f>
        <v>27</v>
      </c>
      <c r="H24">
        <f>LEN(TRIM(D24))</f>
        <v>6</v>
      </c>
      <c r="I24" t="str">
        <f>IF(H24&gt;=3,MID(TRIM(D24),1,3),"NO")</f>
        <v>+/-</v>
      </c>
      <c r="J24" t="str">
        <f>IF(TRIM(I24)="+/-",MID(TRIM(D24),4,H24-3),D24)</f>
        <v>0.5</v>
      </c>
      <c r="K24" s="1">
        <f>IF(TRIM(J24)="*****",0,IF(ISERROR(VALUE(J24)),"NA",VALUE(J24/$I$4)))</f>
        <v>0.303951367781155</v>
      </c>
      <c r="L24" s="1">
        <f>IF(AND(ISNUMBER(G24),ISNUMBER($I$6)),$I$6-G24,"N/A")</f>
        <v>-0.19999999999999929</v>
      </c>
      <c r="M24" s="1">
        <f>IF(AND(ISNUMBER(K24),ISNUMBER($I$7)),SQRT(K24^2+($I$7)^2),"N/A")</f>
        <v>0.30997079109986531</v>
      </c>
      <c r="N24" s="1">
        <f>IF(AND(ISNUMBER(L24),ISNUMBER(M24),M24&lt;&gt;0),L24/M24,"NA")</f>
        <v>-0.64522208460462327</v>
      </c>
      <c r="O24" t="s">
        <v>65</v>
      </c>
    </row>
    <row r="25" spans="1:15" x14ac:dyDescent="0.35">
      <c r="A25" s="16">
        <v>15</v>
      </c>
      <c r="B25" s="15" t="s">
        <v>66</v>
      </c>
      <c r="C25" s="14">
        <v>26.9</v>
      </c>
      <c r="D25" s="13" t="s">
        <v>34</v>
      </c>
      <c r="E25" s="12" t="str">
        <f>IF($B$4=B25,"Geography Selected",
IF(AND(ISNUMBER(N25),ISNUMBER($I$4)),
IF(ABS(N25)&lt;=$I$4,"Not Significantly Different",
IF(ABS(N25)&gt;$I$4,"Significantly Different","Error - Both Z-score and Confidence Level are Numbers but Comparison Failed")),
IF(N25="NA","Statistical Test not applicable","N/A")
))</f>
        <v>Not Significantly Different</v>
      </c>
      <c r="G25">
        <f>IF(ISNUMBER(C25),C25,"NAN")</f>
        <v>26.9</v>
      </c>
      <c r="H25">
        <f>LEN(TRIM(D25))</f>
        <v>6</v>
      </c>
      <c r="I25" t="str">
        <f>IF(H25&gt;=3,MID(TRIM(D25),1,3),"NO")</f>
        <v>+/-</v>
      </c>
      <c r="J25" t="str">
        <f>IF(TRIM(I25)="+/-",MID(TRIM(D25),4,H25-3),D25)</f>
        <v>0.4</v>
      </c>
      <c r="K25" s="1">
        <f>IF(TRIM(J25)="*****",0,IF(ISERROR(VALUE(J25)),"NA",VALUE(J25/$I$4)))</f>
        <v>0.24316109422492402</v>
      </c>
      <c r="L25" s="1">
        <f>IF(AND(ISNUMBER(G25),ISNUMBER($I$6)),$I$6-G25,"N/A")</f>
        <v>-9.9999999999997868E-2</v>
      </c>
      <c r="M25" s="1">
        <f>IF(AND(ISNUMBER(K25),ISNUMBER($I$7)),SQRT(K25^2+($I$7)^2),"N/A")</f>
        <v>0.25064471888253259</v>
      </c>
      <c r="N25" s="1">
        <f>IF(AND(ISNUMBER(L25),ISNUMBER(M25),M25&lt;&gt;0),L25/M25,"NA")</f>
        <v>-0.3989711031847592</v>
      </c>
      <c r="O25" t="s">
        <v>81</v>
      </c>
    </row>
    <row r="26" spans="1:15" x14ac:dyDescent="0.35">
      <c r="A26" s="16">
        <v>16</v>
      </c>
      <c r="B26" s="15" t="s">
        <v>60</v>
      </c>
      <c r="C26" s="14">
        <v>26.8</v>
      </c>
      <c r="D26" s="13" t="s">
        <v>26</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26.8</v>
      </c>
      <c r="H26">
        <f>LEN(TRIM(D26))</f>
        <v>6</v>
      </c>
      <c r="I26" t="str">
        <f>IF(H26&gt;=3,MID(TRIM(D26),1,3),"NO")</f>
        <v>+/-</v>
      </c>
      <c r="J26" t="str">
        <f>IF(TRIM(I26)="+/-",MID(TRIM(D26),4,H26-3),D26)</f>
        <v>0.6</v>
      </c>
      <c r="K26" s="1">
        <f>IF(TRIM(J26)="*****",0,IF(ISERROR(VALUE(J26)),"NA",VALUE(J26/$I$4)))</f>
        <v>0.36474164133738601</v>
      </c>
      <c r="L26" s="1">
        <f>IF(AND(ISNUMBER(G26),ISNUMBER($I$6)),$I$6-G26,"N/A")</f>
        <v>0</v>
      </c>
      <c r="M26" s="1">
        <f>IF(AND(ISNUMBER(K26),ISNUMBER($I$7)),SQRT(K26^2+($I$7)^2),"N/A")</f>
        <v>0.36977279819442066</v>
      </c>
      <c r="N26" s="1">
        <f>IF(AND(ISNUMBER(L26),ISNUMBER(M26),M26&lt;&gt;0),L26/M26,"NA")</f>
        <v>0</v>
      </c>
      <c r="O26" t="s">
        <v>80</v>
      </c>
    </row>
    <row r="27" spans="1:15" x14ac:dyDescent="0.35">
      <c r="A27" s="16">
        <v>17</v>
      </c>
      <c r="B27" s="15" t="s">
        <v>36</v>
      </c>
      <c r="C27" s="14">
        <v>26.7</v>
      </c>
      <c r="D27" s="13" t="s">
        <v>28</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26.7</v>
      </c>
      <c r="H27">
        <f>LEN(TRIM(D27))</f>
        <v>6</v>
      </c>
      <c r="I27" t="str">
        <f>IF(H27&gt;=3,MID(TRIM(D27),1,3),"NO")</f>
        <v>+/-</v>
      </c>
      <c r="J27" t="str">
        <f>IF(TRIM(I27)="+/-",MID(TRIM(D27),4,H27-3),D27)</f>
        <v>0.2</v>
      </c>
      <c r="K27" s="1">
        <f>IF(TRIM(J27)="*****",0,IF(ISERROR(VALUE(J27)),"NA",VALUE(J27/$I$4)))</f>
        <v>0.12158054711246201</v>
      </c>
      <c r="L27" s="1">
        <f>IF(AND(ISNUMBER(G27),ISNUMBER($I$6)),$I$6-G27,"N/A")</f>
        <v>0.10000000000000142</v>
      </c>
      <c r="M27" s="1">
        <f>IF(AND(ISNUMBER(K27),ISNUMBER($I$7)),SQRT(K27^2+($I$7)^2),"N/A")</f>
        <v>0.1359311840425404</v>
      </c>
      <c r="N27" s="1">
        <f>IF(AND(ISNUMBER(L27),ISNUMBER(M27),M27&lt;&gt;0),L27/M27,"NA")</f>
        <v>0.73566636459744128</v>
      </c>
      <c r="O27" t="s">
        <v>78</v>
      </c>
    </row>
    <row r="28" spans="1:15" x14ac:dyDescent="0.35">
      <c r="A28" s="16">
        <v>18</v>
      </c>
      <c r="B28" s="15" t="s">
        <v>54</v>
      </c>
      <c r="C28" s="14">
        <v>26.5</v>
      </c>
      <c r="D28" s="13" t="s">
        <v>28</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26.5</v>
      </c>
      <c r="H28">
        <f>LEN(TRIM(D28))</f>
        <v>6</v>
      </c>
      <c r="I28" t="str">
        <f>IF(H28&gt;=3,MID(TRIM(D28),1,3),"NO")</f>
        <v>+/-</v>
      </c>
      <c r="J28" t="str">
        <f>IF(TRIM(I28)="+/-",MID(TRIM(D28),4,H28-3),D28)</f>
        <v>0.2</v>
      </c>
      <c r="K28" s="1">
        <f>IF(TRIM(J28)="*****",0,IF(ISERROR(VALUE(J28)),"NA",VALUE(J28/$I$4)))</f>
        <v>0.12158054711246201</v>
      </c>
      <c r="L28" s="1">
        <f>IF(AND(ISNUMBER(G28),ISNUMBER($I$6)),$I$6-G28,"N/A")</f>
        <v>0.30000000000000071</v>
      </c>
      <c r="M28" s="1">
        <f>IF(AND(ISNUMBER(K28),ISNUMBER($I$7)),SQRT(K28^2+($I$7)^2),"N/A")</f>
        <v>0.1359311840425404</v>
      </c>
      <c r="N28" s="1">
        <f>IF(AND(ISNUMBER(L28),ISNUMBER(M28),M28&lt;&gt;0),L28/M28,"NA")</f>
        <v>2.2069990937922976</v>
      </c>
      <c r="O28" t="s">
        <v>79</v>
      </c>
    </row>
    <row r="29" spans="1:15" x14ac:dyDescent="0.35">
      <c r="A29" s="16">
        <v>19</v>
      </c>
      <c r="B29" s="15" t="s">
        <v>46</v>
      </c>
      <c r="C29" s="14">
        <v>26.3</v>
      </c>
      <c r="D29" s="13" t="s">
        <v>57</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26.3</v>
      </c>
      <c r="H29">
        <f>LEN(TRIM(D29))</f>
        <v>6</v>
      </c>
      <c r="I29" t="str">
        <f>IF(H29&gt;=3,MID(TRIM(D29),1,3),"NO")</f>
        <v>+/-</v>
      </c>
      <c r="J29" t="str">
        <f>IF(TRIM(I29)="+/-",MID(TRIM(D29),4,H29-3),D29)</f>
        <v>0.3</v>
      </c>
      <c r="K29" s="1">
        <f>IF(TRIM(J29)="*****",0,IF(ISERROR(VALUE(J29)),"NA",VALUE(J29/$I$4)))</f>
        <v>0.18237082066869301</v>
      </c>
      <c r="L29" s="1">
        <f>IF(AND(ISNUMBER(G29),ISNUMBER($I$6)),$I$6-G29,"N/A")</f>
        <v>0.5</v>
      </c>
      <c r="M29" s="1">
        <f>IF(AND(ISNUMBER(K29),ISNUMBER($I$7)),SQRT(K29^2+($I$7)^2),"N/A")</f>
        <v>0.19223572402239389</v>
      </c>
      <c r="N29" s="1">
        <f>IF(AND(ISNUMBER(L29),ISNUMBER(M29),M29&lt;&gt;0),L29/M29,"NA")</f>
        <v>2.6009733754884921</v>
      </c>
      <c r="O29" t="s">
        <v>55</v>
      </c>
    </row>
    <row r="30" spans="1:15" x14ac:dyDescent="0.35">
      <c r="A30" s="16">
        <v>20</v>
      </c>
      <c r="B30" s="15" t="s">
        <v>58</v>
      </c>
      <c r="C30" s="14">
        <v>25.7</v>
      </c>
      <c r="D30" s="13" t="s">
        <v>57</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25.7</v>
      </c>
      <c r="H30">
        <f>LEN(TRIM(D30))</f>
        <v>6</v>
      </c>
      <c r="I30" t="str">
        <f>IF(H30&gt;=3,MID(TRIM(D30),1,3),"NO")</f>
        <v>+/-</v>
      </c>
      <c r="J30" t="str">
        <f>IF(TRIM(I30)="+/-",MID(TRIM(D30),4,H30-3),D30)</f>
        <v>0.3</v>
      </c>
      <c r="K30" s="1">
        <f>IF(TRIM(J30)="*****",0,IF(ISERROR(VALUE(J30)),"NA",VALUE(J30/$I$4)))</f>
        <v>0.18237082066869301</v>
      </c>
      <c r="L30" s="1">
        <f>IF(AND(ISNUMBER(G30),ISNUMBER($I$6)),$I$6-G30,"N/A")</f>
        <v>1.1000000000000014</v>
      </c>
      <c r="M30" s="1">
        <f>IF(AND(ISNUMBER(K30),ISNUMBER($I$7)),SQRT(K30^2+($I$7)^2),"N/A")</f>
        <v>0.19223572402239389</v>
      </c>
      <c r="N30" s="1">
        <f>IF(AND(ISNUMBER(L30),ISNUMBER(M30),M30&lt;&gt;0),L30/M30,"NA")</f>
        <v>5.7221414260746899</v>
      </c>
      <c r="O30" t="s">
        <v>77</v>
      </c>
    </row>
    <row r="31" spans="1:15" x14ac:dyDescent="0.35">
      <c r="A31" s="16">
        <v>20</v>
      </c>
      <c r="B31" s="15" t="s">
        <v>55</v>
      </c>
      <c r="C31" s="14">
        <v>25.7</v>
      </c>
      <c r="D31" s="13" t="s">
        <v>34</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25.7</v>
      </c>
      <c r="H31">
        <f>LEN(TRIM(D31))</f>
        <v>6</v>
      </c>
      <c r="I31" t="str">
        <f>IF(H31&gt;=3,MID(TRIM(D31),1,3),"NO")</f>
        <v>+/-</v>
      </c>
      <c r="J31" t="str">
        <f>IF(TRIM(I31)="+/-",MID(TRIM(D31),4,H31-3),D31)</f>
        <v>0.4</v>
      </c>
      <c r="K31" s="1">
        <f>IF(TRIM(J31)="*****",0,IF(ISERROR(VALUE(J31)),"NA",VALUE(J31/$I$4)))</f>
        <v>0.24316109422492402</v>
      </c>
      <c r="L31" s="1">
        <f>IF(AND(ISNUMBER(G31),ISNUMBER($I$6)),$I$6-G31,"N/A")</f>
        <v>1.1000000000000014</v>
      </c>
      <c r="M31" s="1">
        <f>IF(AND(ISNUMBER(K31),ISNUMBER($I$7)),SQRT(K31^2+($I$7)^2),"N/A")</f>
        <v>0.25064471888253259</v>
      </c>
      <c r="N31" s="1">
        <f>IF(AND(ISNUMBER(L31),ISNUMBER(M31),M31&lt;&gt;0),L31/M31,"NA")</f>
        <v>4.3886821350324503</v>
      </c>
      <c r="O31" t="s">
        <v>41</v>
      </c>
    </row>
    <row r="32" spans="1:15" x14ac:dyDescent="0.35">
      <c r="A32" s="16">
        <v>22</v>
      </c>
      <c r="B32" s="15" t="s">
        <v>52</v>
      </c>
      <c r="C32" s="14">
        <v>25.6</v>
      </c>
      <c r="D32" s="13" t="s">
        <v>83</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25.6</v>
      </c>
      <c r="H32">
        <f>LEN(TRIM(D32))</f>
        <v>6</v>
      </c>
      <c r="I32" t="str">
        <f>IF(H32&gt;=3,MID(TRIM(D32),1,3),"NO")</f>
        <v>+/-</v>
      </c>
      <c r="J32" t="str">
        <f>IF(TRIM(I32)="+/-",MID(TRIM(D32),4,H32-3),D32)</f>
        <v>0.7</v>
      </c>
      <c r="K32" s="1">
        <f>IF(TRIM(J32)="*****",0,IF(ISERROR(VALUE(J32)),"NA",VALUE(J32/$I$4)))</f>
        <v>0.42553191489361697</v>
      </c>
      <c r="L32" s="1">
        <f>IF(AND(ISNUMBER(G32),ISNUMBER($I$6)),$I$6-G32,"N/A")</f>
        <v>1.1999999999999993</v>
      </c>
      <c r="M32" s="1">
        <f>IF(AND(ISNUMBER(K32),ISNUMBER($I$7)),SQRT(K32^2+($I$7)^2),"N/A")</f>
        <v>0.42985214661796195</v>
      </c>
      <c r="N32" s="1">
        <f>IF(AND(ISNUMBER(L32),ISNUMBER(M32),M32&lt;&gt;0),L32/M32,"NA")</f>
        <v>2.7916575721244885</v>
      </c>
      <c r="O32" t="s">
        <v>71</v>
      </c>
    </row>
    <row r="33" spans="1:15" x14ac:dyDescent="0.35">
      <c r="A33" s="16">
        <v>23</v>
      </c>
      <c r="B33" s="15" t="s">
        <v>68</v>
      </c>
      <c r="C33" s="14">
        <v>25.5</v>
      </c>
      <c r="D33" s="13" t="s">
        <v>57</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25.5</v>
      </c>
      <c r="H33">
        <f>LEN(TRIM(D33))</f>
        <v>6</v>
      </c>
      <c r="I33" t="str">
        <f>IF(H33&gt;=3,MID(TRIM(D33),1,3),"NO")</f>
        <v>+/-</v>
      </c>
      <c r="J33" t="str">
        <f>IF(TRIM(I33)="+/-",MID(TRIM(D33),4,H33-3),D33)</f>
        <v>0.3</v>
      </c>
      <c r="K33" s="1">
        <f>IF(TRIM(J33)="*****",0,IF(ISERROR(VALUE(J33)),"NA",VALUE(J33/$I$4)))</f>
        <v>0.18237082066869301</v>
      </c>
      <c r="L33" s="1">
        <f>IF(AND(ISNUMBER(G33),ISNUMBER($I$6)),$I$6-G33,"N/A")</f>
        <v>1.3000000000000007</v>
      </c>
      <c r="M33" s="1">
        <f>IF(AND(ISNUMBER(K33),ISNUMBER($I$7)),SQRT(K33^2+($I$7)^2),"N/A")</f>
        <v>0.19223572402239389</v>
      </c>
      <c r="N33" s="1">
        <f>IF(AND(ISNUMBER(L33),ISNUMBER(M33),M33&lt;&gt;0),L33/M33,"NA")</f>
        <v>6.7625307762700828</v>
      </c>
      <c r="O33" t="s">
        <v>76</v>
      </c>
    </row>
    <row r="34" spans="1:15" x14ac:dyDescent="0.35">
      <c r="A34" s="16">
        <v>23</v>
      </c>
      <c r="B34" s="15" t="s">
        <v>75</v>
      </c>
      <c r="C34" s="14">
        <v>25.5</v>
      </c>
      <c r="D34" s="13" t="s">
        <v>57</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25.5</v>
      </c>
      <c r="H34">
        <f>LEN(TRIM(D34))</f>
        <v>6</v>
      </c>
      <c r="I34" t="str">
        <f>IF(H34&gt;=3,MID(TRIM(D34),1,3),"NO")</f>
        <v>+/-</v>
      </c>
      <c r="J34" t="str">
        <f>IF(TRIM(I34)="+/-",MID(TRIM(D34),4,H34-3),D34)</f>
        <v>0.3</v>
      </c>
      <c r="K34" s="1">
        <f>IF(TRIM(J34)="*****",0,IF(ISERROR(VALUE(J34)),"NA",VALUE(J34/$I$4)))</f>
        <v>0.18237082066869301</v>
      </c>
      <c r="L34" s="1">
        <f>IF(AND(ISNUMBER(G34),ISNUMBER($I$6)),$I$6-G34,"N/A")</f>
        <v>1.3000000000000007</v>
      </c>
      <c r="M34" s="1">
        <f>IF(AND(ISNUMBER(K34),ISNUMBER($I$7)),SQRT(K34^2+($I$7)^2),"N/A")</f>
        <v>0.19223572402239389</v>
      </c>
      <c r="N34" s="1">
        <f>IF(AND(ISNUMBER(L34),ISNUMBER(M34),M34&lt;&gt;0),L34/M34,"NA")</f>
        <v>6.7625307762700828</v>
      </c>
      <c r="O34" t="s">
        <v>74</v>
      </c>
    </row>
    <row r="35" spans="1:15" x14ac:dyDescent="0.35">
      <c r="A35" s="16">
        <v>23</v>
      </c>
      <c r="B35" s="15" t="s">
        <v>44</v>
      </c>
      <c r="C35" s="14">
        <v>25.5</v>
      </c>
      <c r="D35" s="13" t="s">
        <v>34</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25.5</v>
      </c>
      <c r="H35">
        <f>LEN(TRIM(D35))</f>
        <v>6</v>
      </c>
      <c r="I35" t="str">
        <f>IF(H35&gt;=3,MID(TRIM(D35),1,3),"NO")</f>
        <v>+/-</v>
      </c>
      <c r="J35" t="str">
        <f>IF(TRIM(I35)="+/-",MID(TRIM(D35),4,H35-3),D35)</f>
        <v>0.4</v>
      </c>
      <c r="K35" s="1">
        <f>IF(TRIM(J35)="*****",0,IF(ISERROR(VALUE(J35)),"NA",VALUE(J35/$I$4)))</f>
        <v>0.24316109422492402</v>
      </c>
      <c r="L35" s="1">
        <f>IF(AND(ISNUMBER(G35),ISNUMBER($I$6)),$I$6-G35,"N/A")</f>
        <v>1.3000000000000007</v>
      </c>
      <c r="M35" s="1">
        <f>IF(AND(ISNUMBER(K35),ISNUMBER($I$7)),SQRT(K35^2+($I$7)^2),"N/A")</f>
        <v>0.25064471888253259</v>
      </c>
      <c r="N35" s="1">
        <f>IF(AND(ISNUMBER(L35),ISNUMBER(M35),M35&lt;&gt;0),L35/M35,"NA")</f>
        <v>5.1866243414019824</v>
      </c>
      <c r="O35" t="s">
        <v>53</v>
      </c>
    </row>
    <row r="36" spans="1:15" x14ac:dyDescent="0.35">
      <c r="A36" s="16">
        <v>23</v>
      </c>
      <c r="B36" s="15" t="s">
        <v>50</v>
      </c>
      <c r="C36" s="14">
        <v>25.5</v>
      </c>
      <c r="D36" s="13" t="s">
        <v>57</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25.5</v>
      </c>
      <c r="H36">
        <f>LEN(TRIM(D36))</f>
        <v>6</v>
      </c>
      <c r="I36" t="str">
        <f>IF(H36&gt;=3,MID(TRIM(D36),1,3),"NO")</f>
        <v>+/-</v>
      </c>
      <c r="J36" t="str">
        <f>IF(TRIM(I36)="+/-",MID(TRIM(D36),4,H36-3),D36)</f>
        <v>0.3</v>
      </c>
      <c r="K36" s="1">
        <f>IF(TRIM(J36)="*****",0,IF(ISERROR(VALUE(J36)),"NA",VALUE(J36/$I$4)))</f>
        <v>0.18237082066869301</v>
      </c>
      <c r="L36" s="1">
        <f>IF(AND(ISNUMBER(G36),ISNUMBER($I$6)),$I$6-G36,"N/A")</f>
        <v>1.3000000000000007</v>
      </c>
      <c r="M36" s="1">
        <f>IF(AND(ISNUMBER(K36),ISNUMBER($I$7)),SQRT(K36^2+($I$7)^2),"N/A")</f>
        <v>0.19223572402239389</v>
      </c>
      <c r="N36" s="1">
        <f>IF(AND(ISNUMBER(L36),ISNUMBER(M36),M36&lt;&gt;0),L36/M36,"NA")</f>
        <v>6.7625307762700828</v>
      </c>
      <c r="O36" t="s">
        <v>72</v>
      </c>
    </row>
    <row r="37" spans="1:15" x14ac:dyDescent="0.35">
      <c r="A37" s="16">
        <v>27</v>
      </c>
      <c r="B37" s="15" t="s">
        <v>64</v>
      </c>
      <c r="C37" s="14">
        <v>25.3</v>
      </c>
      <c r="D37" s="13" t="s">
        <v>28</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25.3</v>
      </c>
      <c r="H37">
        <f>LEN(TRIM(D37))</f>
        <v>6</v>
      </c>
      <c r="I37" t="str">
        <f>IF(H37&gt;=3,MID(TRIM(D37),1,3),"NO")</f>
        <v>+/-</v>
      </c>
      <c r="J37" t="str">
        <f>IF(TRIM(I37)="+/-",MID(TRIM(D37),4,H37-3),D37)</f>
        <v>0.2</v>
      </c>
      <c r="K37" s="1">
        <f>IF(TRIM(J37)="*****",0,IF(ISERROR(VALUE(J37)),"NA",VALUE(J37/$I$4)))</f>
        <v>0.12158054711246201</v>
      </c>
      <c r="L37" s="1">
        <f>IF(AND(ISNUMBER(G37),ISNUMBER($I$6)),$I$6-G37,"N/A")</f>
        <v>1.5</v>
      </c>
      <c r="M37" s="1">
        <f>IF(AND(ISNUMBER(K37),ISNUMBER($I$7)),SQRT(K37^2+($I$7)^2),"N/A")</f>
        <v>0.1359311840425404</v>
      </c>
      <c r="N37" s="1">
        <f>IF(AND(ISNUMBER(L37),ISNUMBER(M37),M37&lt;&gt;0),L37/M37,"NA")</f>
        <v>11.034995468961462</v>
      </c>
      <c r="O37" t="s">
        <v>70</v>
      </c>
    </row>
    <row r="38" spans="1:15" x14ac:dyDescent="0.35">
      <c r="A38" s="16">
        <v>28</v>
      </c>
      <c r="B38" s="15" t="s">
        <v>53</v>
      </c>
      <c r="C38" s="14">
        <v>25.2</v>
      </c>
      <c r="D38" s="13" t="s">
        <v>34</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25.2</v>
      </c>
      <c r="H38">
        <f>LEN(TRIM(D38))</f>
        <v>6</v>
      </c>
      <c r="I38" t="str">
        <f>IF(H38&gt;=3,MID(TRIM(D38),1,3),"NO")</f>
        <v>+/-</v>
      </c>
      <c r="J38" t="str">
        <f>IF(TRIM(I38)="+/-",MID(TRIM(D38),4,H38-3),D38)</f>
        <v>0.4</v>
      </c>
      <c r="K38" s="1">
        <f>IF(TRIM(J38)="*****",0,IF(ISERROR(VALUE(J38)),"NA",VALUE(J38/$I$4)))</f>
        <v>0.24316109422492402</v>
      </c>
      <c r="L38" s="1">
        <f>IF(AND(ISNUMBER(G38),ISNUMBER($I$6)),$I$6-G38,"N/A")</f>
        <v>1.6000000000000014</v>
      </c>
      <c r="M38" s="1">
        <f>IF(AND(ISNUMBER(K38),ISNUMBER($I$7)),SQRT(K38^2+($I$7)^2),"N/A")</f>
        <v>0.25064471888253259</v>
      </c>
      <c r="N38" s="1">
        <f>IF(AND(ISNUMBER(L38),ISNUMBER(M38),M38&lt;&gt;0),L38/M38,"NA")</f>
        <v>6.3835376509562884</v>
      </c>
      <c r="O38" t="s">
        <v>69</v>
      </c>
    </row>
    <row r="39" spans="1:15" x14ac:dyDescent="0.35">
      <c r="A39" s="16">
        <v>29</v>
      </c>
      <c r="B39" s="15" t="s">
        <v>76</v>
      </c>
      <c r="C39" s="14">
        <v>24.5</v>
      </c>
      <c r="D39" s="13" t="s">
        <v>28</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24.5</v>
      </c>
      <c r="H39">
        <f>LEN(TRIM(D39))</f>
        <v>6</v>
      </c>
      <c r="I39" t="str">
        <f>IF(H39&gt;=3,MID(TRIM(D39),1,3),"NO")</f>
        <v>+/-</v>
      </c>
      <c r="J39" t="str">
        <f>IF(TRIM(I39)="+/-",MID(TRIM(D39),4,H39-3),D39)</f>
        <v>0.2</v>
      </c>
      <c r="K39" s="1">
        <f>IF(TRIM(J39)="*****",0,IF(ISERROR(VALUE(J39)),"NA",VALUE(J39/$I$4)))</f>
        <v>0.12158054711246201</v>
      </c>
      <c r="L39" s="1">
        <f>IF(AND(ISNUMBER(G39),ISNUMBER($I$6)),$I$6-G39,"N/A")</f>
        <v>2.3000000000000007</v>
      </c>
      <c r="M39" s="1">
        <f>IF(AND(ISNUMBER(K39),ISNUMBER($I$7)),SQRT(K39^2+($I$7)^2),"N/A")</f>
        <v>0.1359311840425404</v>
      </c>
      <c r="N39" s="1">
        <f>IF(AND(ISNUMBER(L39),ISNUMBER(M39),M39&lt;&gt;0),L39/M39,"NA")</f>
        <v>16.920326385740914</v>
      </c>
      <c r="O39" t="s">
        <v>44</v>
      </c>
    </row>
    <row r="40" spans="1:15" x14ac:dyDescent="0.35">
      <c r="A40" s="16">
        <v>30</v>
      </c>
      <c r="B40" s="15" t="s">
        <v>81</v>
      </c>
      <c r="C40" s="14">
        <v>24.3</v>
      </c>
      <c r="D40" s="13" t="s">
        <v>28</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24.3</v>
      </c>
      <c r="H40">
        <f>LEN(TRIM(D40))</f>
        <v>6</v>
      </c>
      <c r="I40" t="str">
        <f>IF(H40&gt;=3,MID(TRIM(D40),1,3),"NO")</f>
        <v>+/-</v>
      </c>
      <c r="J40" t="str">
        <f>IF(TRIM(I40)="+/-",MID(TRIM(D40),4,H40-3),D40)</f>
        <v>0.2</v>
      </c>
      <c r="K40" s="1">
        <f>IF(TRIM(J40)="*****",0,IF(ISERROR(VALUE(J40)),"NA",VALUE(J40/$I$4)))</f>
        <v>0.12158054711246201</v>
      </c>
      <c r="L40" s="1">
        <f>IF(AND(ISNUMBER(G40),ISNUMBER($I$6)),$I$6-G40,"N/A")</f>
        <v>2.5</v>
      </c>
      <c r="M40" s="1">
        <f>IF(AND(ISNUMBER(K40),ISNUMBER($I$7)),SQRT(K40^2+($I$7)^2),"N/A")</f>
        <v>0.1359311840425404</v>
      </c>
      <c r="N40" s="1">
        <f>IF(AND(ISNUMBER(L40),ISNUMBER(M40),M40&lt;&gt;0),L40/M40,"NA")</f>
        <v>18.39165911493577</v>
      </c>
      <c r="O40" t="s">
        <v>67</v>
      </c>
    </row>
    <row r="41" spans="1:15" x14ac:dyDescent="0.35">
      <c r="A41" s="16">
        <v>30</v>
      </c>
      <c r="B41" s="15" t="s">
        <v>77</v>
      </c>
      <c r="C41" s="14">
        <v>24.3</v>
      </c>
      <c r="D41" s="13" t="s">
        <v>43</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24.3</v>
      </c>
      <c r="H41">
        <f>LEN(TRIM(D41))</f>
        <v>6</v>
      </c>
      <c r="I41" t="str">
        <f>IF(H41&gt;=3,MID(TRIM(D41),1,3),"NO")</f>
        <v>+/-</v>
      </c>
      <c r="J41" t="str">
        <f>IF(TRIM(I41)="+/-",MID(TRIM(D41),4,H41-3),D41)</f>
        <v>0.5</v>
      </c>
      <c r="K41" s="1">
        <f>IF(TRIM(J41)="*****",0,IF(ISERROR(VALUE(J41)),"NA",VALUE(J41/$I$4)))</f>
        <v>0.303951367781155</v>
      </c>
      <c r="L41" s="1">
        <f>IF(AND(ISNUMBER(G41),ISNUMBER($I$6)),$I$6-G41,"N/A")</f>
        <v>2.5</v>
      </c>
      <c r="M41" s="1">
        <f>IF(AND(ISNUMBER(K41),ISNUMBER($I$7)),SQRT(K41^2+($I$7)^2),"N/A")</f>
        <v>0.30997079109986531</v>
      </c>
      <c r="N41" s="1">
        <f>IF(AND(ISNUMBER(L41),ISNUMBER(M41),M41&lt;&gt;0),L41/M41,"NA")</f>
        <v>8.0652760575578188</v>
      </c>
      <c r="O41" t="s">
        <v>47</v>
      </c>
    </row>
    <row r="42" spans="1:15" x14ac:dyDescent="0.35">
      <c r="A42" s="16">
        <v>32</v>
      </c>
      <c r="B42" s="15" t="s">
        <v>79</v>
      </c>
      <c r="C42" s="14">
        <v>24.2</v>
      </c>
      <c r="D42" s="13" t="s">
        <v>57</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24.2</v>
      </c>
      <c r="H42">
        <f>LEN(TRIM(D42))</f>
        <v>6</v>
      </c>
      <c r="I42" t="str">
        <f>IF(H42&gt;=3,MID(TRIM(D42),1,3),"NO")</f>
        <v>+/-</v>
      </c>
      <c r="J42" t="str">
        <f>IF(TRIM(I42)="+/-",MID(TRIM(D42),4,H42-3),D42)</f>
        <v>0.3</v>
      </c>
      <c r="K42" s="1">
        <f>IF(TRIM(J42)="*****",0,IF(ISERROR(VALUE(J42)),"NA",VALUE(J42/$I$4)))</f>
        <v>0.18237082066869301</v>
      </c>
      <c r="L42" s="1">
        <f>IF(AND(ISNUMBER(G42),ISNUMBER($I$6)),$I$6-G42,"N/A")</f>
        <v>2.6000000000000014</v>
      </c>
      <c r="M42" s="1">
        <f>IF(AND(ISNUMBER(K42),ISNUMBER($I$7)),SQRT(K42^2+($I$7)^2),"N/A")</f>
        <v>0.19223572402239389</v>
      </c>
      <c r="N42" s="1">
        <f>IF(AND(ISNUMBER(L42),ISNUMBER(M42),M42&lt;&gt;0),L42/M42,"NA")</f>
        <v>13.525061552540166</v>
      </c>
      <c r="O42" t="s">
        <v>37</v>
      </c>
    </row>
    <row r="43" spans="1:15" x14ac:dyDescent="0.35">
      <c r="A43" s="16">
        <v>32</v>
      </c>
      <c r="B43" s="15" t="s">
        <v>40</v>
      </c>
      <c r="C43" s="14">
        <v>24.2</v>
      </c>
      <c r="D43" s="13" t="s">
        <v>83</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24.2</v>
      </c>
      <c r="H43">
        <f>LEN(TRIM(D43))</f>
        <v>6</v>
      </c>
      <c r="I43" t="str">
        <f>IF(H43&gt;=3,MID(TRIM(D43),1,3),"NO")</f>
        <v>+/-</v>
      </c>
      <c r="J43" t="str">
        <f>IF(TRIM(I43)="+/-",MID(TRIM(D43),4,H43-3),D43)</f>
        <v>0.7</v>
      </c>
      <c r="K43" s="1">
        <f>IF(TRIM(J43)="*****",0,IF(ISERROR(VALUE(J43)),"NA",VALUE(J43/$I$4)))</f>
        <v>0.42553191489361697</v>
      </c>
      <c r="L43" s="1">
        <f>IF(AND(ISNUMBER(G43),ISNUMBER($I$6)),$I$6-G43,"N/A")</f>
        <v>2.6000000000000014</v>
      </c>
      <c r="M43" s="1">
        <f>IF(AND(ISNUMBER(K43),ISNUMBER($I$7)),SQRT(K43^2+($I$7)^2),"N/A")</f>
        <v>0.42985214661796195</v>
      </c>
      <c r="N43" s="1">
        <f>IF(AND(ISNUMBER(L43),ISNUMBER(M43),M43&lt;&gt;0),L43/M43,"NA")</f>
        <v>6.0485914062697317</v>
      </c>
      <c r="O43" t="s">
        <v>49</v>
      </c>
    </row>
    <row r="44" spans="1:15" x14ac:dyDescent="0.35">
      <c r="A44" s="16">
        <v>34</v>
      </c>
      <c r="B44" s="15" t="s">
        <v>72</v>
      </c>
      <c r="C44" s="14">
        <v>23.5</v>
      </c>
      <c r="D44" s="13" t="s">
        <v>57</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23.5</v>
      </c>
      <c r="H44">
        <f>LEN(TRIM(D44))</f>
        <v>6</v>
      </c>
      <c r="I44" t="str">
        <f>IF(H44&gt;=3,MID(TRIM(D44),1,3),"NO")</f>
        <v>+/-</v>
      </c>
      <c r="J44" t="str">
        <f>IF(TRIM(I44)="+/-",MID(TRIM(D44),4,H44-3),D44)</f>
        <v>0.3</v>
      </c>
      <c r="K44" s="1">
        <f>IF(TRIM(J44)="*****",0,IF(ISERROR(VALUE(J44)),"NA",VALUE(J44/$I$4)))</f>
        <v>0.18237082066869301</v>
      </c>
      <c r="L44" s="1">
        <f>IF(AND(ISNUMBER(G44),ISNUMBER($I$6)),$I$6-G44,"N/A")</f>
        <v>3.3000000000000007</v>
      </c>
      <c r="M44" s="1">
        <f>IF(AND(ISNUMBER(K44),ISNUMBER($I$7)),SQRT(K44^2+($I$7)^2),"N/A")</f>
        <v>0.19223572402239389</v>
      </c>
      <c r="N44" s="1">
        <f>IF(AND(ISNUMBER(L44),ISNUMBER(M44),M44&lt;&gt;0),L44/M44,"NA")</f>
        <v>17.166424278224049</v>
      </c>
      <c r="O44" t="s">
        <v>64</v>
      </c>
    </row>
    <row r="45" spans="1:15" x14ac:dyDescent="0.35">
      <c r="A45" s="16">
        <v>34</v>
      </c>
      <c r="B45" s="15" t="s">
        <v>61</v>
      </c>
      <c r="C45" s="14">
        <v>23.5</v>
      </c>
      <c r="D45" s="13" t="s">
        <v>28</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23.5</v>
      </c>
      <c r="H45">
        <f>LEN(TRIM(D45))</f>
        <v>6</v>
      </c>
      <c r="I45" t="str">
        <f>IF(H45&gt;=3,MID(TRIM(D45),1,3),"NO")</f>
        <v>+/-</v>
      </c>
      <c r="J45" t="str">
        <f>IF(TRIM(I45)="+/-",MID(TRIM(D45),4,H45-3),D45)</f>
        <v>0.2</v>
      </c>
      <c r="K45" s="1">
        <f>IF(TRIM(J45)="*****",0,IF(ISERROR(VALUE(J45)),"NA",VALUE(J45/$I$4)))</f>
        <v>0.12158054711246201</v>
      </c>
      <c r="L45" s="1">
        <f>IF(AND(ISNUMBER(G45),ISNUMBER($I$6)),$I$6-G45,"N/A")</f>
        <v>3.3000000000000007</v>
      </c>
      <c r="M45" s="1">
        <f>IF(AND(ISNUMBER(K45),ISNUMBER($I$7)),SQRT(K45^2+($I$7)^2),"N/A")</f>
        <v>0.1359311840425404</v>
      </c>
      <c r="N45" s="1">
        <f>IF(AND(ISNUMBER(L45),ISNUMBER(M45),M45&lt;&gt;0),L45/M45,"NA")</f>
        <v>24.276990031715222</v>
      </c>
      <c r="O45" t="s">
        <v>63</v>
      </c>
    </row>
    <row r="46" spans="1:15" x14ac:dyDescent="0.35">
      <c r="A46" s="16">
        <v>36</v>
      </c>
      <c r="B46" s="15" t="s">
        <v>37</v>
      </c>
      <c r="C46" s="14">
        <v>23.2</v>
      </c>
      <c r="D46" s="13" t="s">
        <v>43</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23.2</v>
      </c>
      <c r="H46">
        <f>LEN(TRIM(D46))</f>
        <v>6</v>
      </c>
      <c r="I46" t="str">
        <f>IF(H46&gt;=3,MID(TRIM(D46),1,3),"NO")</f>
        <v>+/-</v>
      </c>
      <c r="J46" t="str">
        <f>IF(TRIM(I46)="+/-",MID(TRIM(D46),4,H46-3),D46)</f>
        <v>0.5</v>
      </c>
      <c r="K46" s="1">
        <f>IF(TRIM(J46)="*****",0,IF(ISERROR(VALUE(J46)),"NA",VALUE(J46/$I$4)))</f>
        <v>0.303951367781155</v>
      </c>
      <c r="L46" s="1">
        <f>IF(AND(ISNUMBER(G46),ISNUMBER($I$6)),$I$6-G46,"N/A")</f>
        <v>3.6000000000000014</v>
      </c>
      <c r="M46" s="1">
        <f>IF(AND(ISNUMBER(K46),ISNUMBER($I$7)),SQRT(K46^2+($I$7)^2),"N/A")</f>
        <v>0.30997079109986531</v>
      </c>
      <c r="N46" s="1">
        <f>IF(AND(ISNUMBER(L46),ISNUMBER(M46),M46&lt;&gt;0),L46/M46,"NA")</f>
        <v>11.613997522883265</v>
      </c>
      <c r="O46" t="s">
        <v>61</v>
      </c>
    </row>
    <row r="47" spans="1:15" x14ac:dyDescent="0.35">
      <c r="A47" s="16">
        <v>36</v>
      </c>
      <c r="B47" s="15" t="s">
        <v>56</v>
      </c>
      <c r="C47" s="14">
        <v>23.2</v>
      </c>
      <c r="D47" s="13" t="s">
        <v>34</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23.2</v>
      </c>
      <c r="H47">
        <f>LEN(TRIM(D47))</f>
        <v>6</v>
      </c>
      <c r="I47" t="str">
        <f>IF(H47&gt;=3,MID(TRIM(D47),1,3),"NO")</f>
        <v>+/-</v>
      </c>
      <c r="J47" t="str">
        <f>IF(TRIM(I47)="+/-",MID(TRIM(D47),4,H47-3),D47)</f>
        <v>0.4</v>
      </c>
      <c r="K47" s="1">
        <f>IF(TRIM(J47)="*****",0,IF(ISERROR(VALUE(J47)),"NA",VALUE(J47/$I$4)))</f>
        <v>0.24316109422492402</v>
      </c>
      <c r="L47" s="1">
        <f>IF(AND(ISNUMBER(G47),ISNUMBER($I$6)),$I$6-G47,"N/A")</f>
        <v>3.6000000000000014</v>
      </c>
      <c r="M47" s="1">
        <f>IF(AND(ISNUMBER(K47),ISNUMBER($I$7)),SQRT(K47^2+($I$7)^2),"N/A")</f>
        <v>0.25064471888253259</v>
      </c>
      <c r="N47" s="1">
        <f>IF(AND(ISNUMBER(L47),ISNUMBER(M47),M47&lt;&gt;0),L47/M47,"NA")</f>
        <v>14.362959714651643</v>
      </c>
      <c r="O47" t="s">
        <v>59</v>
      </c>
    </row>
    <row r="48" spans="1:15" x14ac:dyDescent="0.35">
      <c r="A48" s="16">
        <v>38</v>
      </c>
      <c r="B48" s="15" t="s">
        <v>73</v>
      </c>
      <c r="C48" s="14">
        <v>22.7</v>
      </c>
      <c r="D48" s="13" t="s">
        <v>34</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22.7</v>
      </c>
      <c r="H48">
        <f>LEN(TRIM(D48))</f>
        <v>6</v>
      </c>
      <c r="I48" t="str">
        <f>IF(H48&gt;=3,MID(TRIM(D48),1,3),"NO")</f>
        <v>+/-</v>
      </c>
      <c r="J48" t="str">
        <f>IF(TRIM(I48)="+/-",MID(TRIM(D48),4,H48-3),D48)</f>
        <v>0.4</v>
      </c>
      <c r="K48" s="1">
        <f>IF(TRIM(J48)="*****",0,IF(ISERROR(VALUE(J48)),"NA",VALUE(J48/$I$4)))</f>
        <v>0.24316109422492402</v>
      </c>
      <c r="L48" s="1">
        <f>IF(AND(ISNUMBER(G48),ISNUMBER($I$6)),$I$6-G48,"N/A")</f>
        <v>4.1000000000000014</v>
      </c>
      <c r="M48" s="1">
        <f>IF(AND(ISNUMBER(K48),ISNUMBER($I$7)),SQRT(K48^2+($I$7)^2),"N/A")</f>
        <v>0.25064471888253259</v>
      </c>
      <c r="N48" s="1">
        <f>IF(AND(ISNUMBER(L48),ISNUMBER(M48),M48&lt;&gt;0),L48/M48,"NA")</f>
        <v>16.357815230575479</v>
      </c>
      <c r="O48" t="s">
        <v>56</v>
      </c>
    </row>
    <row r="49" spans="1:15" x14ac:dyDescent="0.35">
      <c r="A49" s="16">
        <v>38</v>
      </c>
      <c r="B49" s="15" t="s">
        <v>74</v>
      </c>
      <c r="C49" s="14">
        <v>22.7</v>
      </c>
      <c r="D49" s="13" t="s">
        <v>28</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22.7</v>
      </c>
      <c r="H49">
        <f>LEN(TRIM(D49))</f>
        <v>6</v>
      </c>
      <c r="I49" t="str">
        <f>IF(H49&gt;=3,MID(TRIM(D49),1,3),"NO")</f>
        <v>+/-</v>
      </c>
      <c r="J49" t="str">
        <f>IF(TRIM(I49)="+/-",MID(TRIM(D49),4,H49-3),D49)</f>
        <v>0.2</v>
      </c>
      <c r="K49" s="1">
        <f>IF(TRIM(J49)="*****",0,IF(ISERROR(VALUE(J49)),"NA",VALUE(J49/$I$4)))</f>
        <v>0.12158054711246201</v>
      </c>
      <c r="L49" s="1">
        <f>IF(AND(ISNUMBER(G49),ISNUMBER($I$6)),$I$6-G49,"N/A")</f>
        <v>4.1000000000000014</v>
      </c>
      <c r="M49" s="1">
        <f>IF(AND(ISNUMBER(K49),ISNUMBER($I$7)),SQRT(K49^2+($I$7)^2),"N/A")</f>
        <v>0.1359311840425404</v>
      </c>
      <c r="N49" s="1">
        <f>IF(AND(ISNUMBER(L49),ISNUMBER(M49),M49&lt;&gt;0),L49/M49,"NA")</f>
        <v>30.162320948494674</v>
      </c>
      <c r="O49" t="s">
        <v>54</v>
      </c>
    </row>
    <row r="50" spans="1:15" x14ac:dyDescent="0.35">
      <c r="A50" s="16">
        <v>40</v>
      </c>
      <c r="B50" s="15" t="s">
        <v>59</v>
      </c>
      <c r="C50" s="14">
        <v>22.6</v>
      </c>
      <c r="D50" s="13" t="s">
        <v>28</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22.6</v>
      </c>
      <c r="H50">
        <f>LEN(TRIM(D50))</f>
        <v>6</v>
      </c>
      <c r="I50" t="str">
        <f>IF(H50&gt;=3,MID(TRIM(D50),1,3),"NO")</f>
        <v>+/-</v>
      </c>
      <c r="J50" t="str">
        <f>IF(TRIM(I50)="+/-",MID(TRIM(D50),4,H50-3),D50)</f>
        <v>0.2</v>
      </c>
      <c r="K50" s="1">
        <f>IF(TRIM(J50)="*****",0,IF(ISERROR(VALUE(J50)),"NA",VALUE(J50/$I$4)))</f>
        <v>0.12158054711246201</v>
      </c>
      <c r="L50" s="1">
        <f>IF(AND(ISNUMBER(G50),ISNUMBER($I$6)),$I$6-G50,"N/A")</f>
        <v>4.1999999999999993</v>
      </c>
      <c r="M50" s="1">
        <f>IF(AND(ISNUMBER(K50),ISNUMBER($I$7)),SQRT(K50^2+($I$7)^2),"N/A")</f>
        <v>0.1359311840425404</v>
      </c>
      <c r="N50" s="1">
        <f>IF(AND(ISNUMBER(L50),ISNUMBER(M50),M50&lt;&gt;0),L50/M50,"NA")</f>
        <v>30.897987313092091</v>
      </c>
      <c r="O50" t="s">
        <v>52</v>
      </c>
    </row>
    <row r="51" spans="1:15" x14ac:dyDescent="0.35">
      <c r="A51" s="16">
        <v>40</v>
      </c>
      <c r="B51" s="15" t="s">
        <v>42</v>
      </c>
      <c r="C51" s="14">
        <v>22.6</v>
      </c>
      <c r="D51" s="13" t="s">
        <v>57</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22.6</v>
      </c>
      <c r="H51">
        <f>LEN(TRIM(D51))</f>
        <v>6</v>
      </c>
      <c r="I51" t="str">
        <f>IF(H51&gt;=3,MID(TRIM(D51),1,3),"NO")</f>
        <v>+/-</v>
      </c>
      <c r="J51" t="str">
        <f>IF(TRIM(I51)="+/-",MID(TRIM(D51),4,H51-3),D51)</f>
        <v>0.3</v>
      </c>
      <c r="K51" s="1">
        <f>IF(TRIM(J51)="*****",0,IF(ISERROR(VALUE(J51)),"NA",VALUE(J51/$I$4)))</f>
        <v>0.18237082066869301</v>
      </c>
      <c r="L51" s="1">
        <f>IF(AND(ISNUMBER(G51),ISNUMBER($I$6)),$I$6-G51,"N/A")</f>
        <v>4.1999999999999993</v>
      </c>
      <c r="M51" s="1">
        <f>IF(AND(ISNUMBER(K51),ISNUMBER($I$7)),SQRT(K51^2+($I$7)^2),"N/A")</f>
        <v>0.19223572402239389</v>
      </c>
      <c r="N51" s="1">
        <f>IF(AND(ISNUMBER(L51),ISNUMBER(M51),M51&lt;&gt;0),L51/M51,"NA")</f>
        <v>21.848176354103327</v>
      </c>
      <c r="O51" t="s">
        <v>50</v>
      </c>
    </row>
    <row r="52" spans="1:15" x14ac:dyDescent="0.35">
      <c r="A52" s="16">
        <v>42</v>
      </c>
      <c r="B52" s="15" t="s">
        <v>30</v>
      </c>
      <c r="C52" s="14">
        <v>22.5</v>
      </c>
      <c r="D52" s="13" t="s">
        <v>28</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22.5</v>
      </c>
      <c r="H52">
        <f>LEN(TRIM(D52))</f>
        <v>6</v>
      </c>
      <c r="I52" t="str">
        <f>IF(H52&gt;=3,MID(TRIM(D52),1,3),"NO")</f>
        <v>+/-</v>
      </c>
      <c r="J52" t="str">
        <f>IF(TRIM(I52)="+/-",MID(TRIM(D52),4,H52-3),D52)</f>
        <v>0.2</v>
      </c>
      <c r="K52" s="1">
        <f>IF(TRIM(J52)="*****",0,IF(ISERROR(VALUE(J52)),"NA",VALUE(J52/$I$4)))</f>
        <v>0.12158054711246201</v>
      </c>
      <c r="L52" s="1">
        <f>IF(AND(ISNUMBER(G52),ISNUMBER($I$6)),$I$6-G52,"N/A")</f>
        <v>4.3000000000000007</v>
      </c>
      <c r="M52" s="1">
        <f>IF(AND(ISNUMBER(K52),ISNUMBER($I$7)),SQRT(K52^2+($I$7)^2),"N/A")</f>
        <v>0.1359311840425404</v>
      </c>
      <c r="N52" s="1">
        <f>IF(AND(ISNUMBER(L52),ISNUMBER(M52),M52&lt;&gt;0),L52/M52,"NA")</f>
        <v>31.633653677689534</v>
      </c>
      <c r="O52" t="s">
        <v>48</v>
      </c>
    </row>
    <row r="53" spans="1:15" x14ac:dyDescent="0.35">
      <c r="A53" s="16">
        <v>43</v>
      </c>
      <c r="B53" s="15" t="s">
        <v>82</v>
      </c>
      <c r="C53" s="14">
        <v>21.9</v>
      </c>
      <c r="D53" s="13" t="s">
        <v>34</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21.9</v>
      </c>
      <c r="H53">
        <f>LEN(TRIM(D53))</f>
        <v>6</v>
      </c>
      <c r="I53" t="str">
        <f>IF(H53&gt;=3,MID(TRIM(D53),1,3),"NO")</f>
        <v>+/-</v>
      </c>
      <c r="J53" t="str">
        <f>IF(TRIM(I53)="+/-",MID(TRIM(D53),4,H53-3),D53)</f>
        <v>0.4</v>
      </c>
      <c r="K53" s="1">
        <f>IF(TRIM(J53)="*****",0,IF(ISERROR(VALUE(J53)),"NA",VALUE(J53/$I$4)))</f>
        <v>0.24316109422492402</v>
      </c>
      <c r="L53" s="1">
        <f>IF(AND(ISNUMBER(G53),ISNUMBER($I$6)),$I$6-G53,"N/A")</f>
        <v>4.9000000000000021</v>
      </c>
      <c r="M53" s="1">
        <f>IF(AND(ISNUMBER(K53),ISNUMBER($I$7)),SQRT(K53^2+($I$7)^2),"N/A")</f>
        <v>0.25064471888253259</v>
      </c>
      <c r="N53" s="1">
        <f>IF(AND(ISNUMBER(L53),ISNUMBER(M53),M53&lt;&gt;0),L53/M53,"NA")</f>
        <v>19.549584056053625</v>
      </c>
      <c r="O53" t="s">
        <v>46</v>
      </c>
    </row>
    <row r="54" spans="1:15" x14ac:dyDescent="0.35">
      <c r="A54" s="16">
        <v>44</v>
      </c>
      <c r="B54" s="15" t="s">
        <v>70</v>
      </c>
      <c r="C54" s="14">
        <v>20.2</v>
      </c>
      <c r="D54" s="13" t="s">
        <v>26</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20.2</v>
      </c>
      <c r="H54">
        <f>LEN(TRIM(D54))</f>
        <v>6</v>
      </c>
      <c r="I54" t="str">
        <f>IF(H54&gt;=3,MID(TRIM(D54),1,3),"NO")</f>
        <v>+/-</v>
      </c>
      <c r="J54" t="str">
        <f>IF(TRIM(I54)="+/-",MID(TRIM(D54),4,H54-3),D54)</f>
        <v>0.6</v>
      </c>
      <c r="K54" s="1">
        <f>IF(TRIM(J54)="*****",0,IF(ISERROR(VALUE(J54)),"NA",VALUE(J54/$I$4)))</f>
        <v>0.36474164133738601</v>
      </c>
      <c r="L54" s="1">
        <f>IF(AND(ISNUMBER(G54),ISNUMBER($I$6)),$I$6-G54,"N/A")</f>
        <v>6.6000000000000014</v>
      </c>
      <c r="M54" s="1">
        <f>IF(AND(ISNUMBER(K54),ISNUMBER($I$7)),SQRT(K54^2+($I$7)^2),"N/A")</f>
        <v>0.36977279819442066</v>
      </c>
      <c r="N54" s="1">
        <f>IF(AND(ISNUMBER(L54),ISNUMBER(M54),M54&lt;&gt;0),L54/M54,"NA")</f>
        <v>17.848798051742644</v>
      </c>
      <c r="O54" t="s">
        <v>39</v>
      </c>
    </row>
    <row r="55" spans="1:15" x14ac:dyDescent="0.35">
      <c r="A55" s="16">
        <v>45</v>
      </c>
      <c r="B55" s="15" t="s">
        <v>80</v>
      </c>
      <c r="C55" s="14">
        <v>20</v>
      </c>
      <c r="D55" s="13" t="s">
        <v>28</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20</v>
      </c>
      <c r="H55">
        <f>LEN(TRIM(D55))</f>
        <v>6</v>
      </c>
      <c r="I55" t="str">
        <f>IF(H55&gt;=3,MID(TRIM(D55),1,3),"NO")</f>
        <v>+/-</v>
      </c>
      <c r="J55" t="str">
        <f>IF(TRIM(I55)="+/-",MID(TRIM(D55),4,H55-3),D55)</f>
        <v>0.2</v>
      </c>
      <c r="K55" s="1">
        <f>IF(TRIM(J55)="*****",0,IF(ISERROR(VALUE(J55)),"NA",VALUE(J55/$I$4)))</f>
        <v>0.12158054711246201</v>
      </c>
      <c r="L55" s="1">
        <f>IF(AND(ISNUMBER(G55),ISNUMBER($I$6)),$I$6-G55,"N/A")</f>
        <v>6.8000000000000007</v>
      </c>
      <c r="M55" s="1">
        <f>IF(AND(ISNUMBER(K55),ISNUMBER($I$7)),SQRT(K55^2+($I$7)^2),"N/A")</f>
        <v>0.1359311840425404</v>
      </c>
      <c r="N55" s="1">
        <f>IF(AND(ISNUMBER(L55),ISNUMBER(M55),M55&lt;&gt;0),L55/M55,"NA")</f>
        <v>50.0253127926253</v>
      </c>
      <c r="O55" t="s">
        <v>42</v>
      </c>
    </row>
    <row r="56" spans="1:15" x14ac:dyDescent="0.35">
      <c r="A56" s="16">
        <v>45</v>
      </c>
      <c r="B56" s="15" t="s">
        <v>78</v>
      </c>
      <c r="C56" s="14">
        <v>20</v>
      </c>
      <c r="D56" s="13" t="s">
        <v>57</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20</v>
      </c>
      <c r="H56">
        <f>LEN(TRIM(D56))</f>
        <v>6</v>
      </c>
      <c r="I56" t="str">
        <f>IF(H56&gt;=3,MID(TRIM(D56),1,3),"NO")</f>
        <v>+/-</v>
      </c>
      <c r="J56" t="str">
        <f>IF(TRIM(I56)="+/-",MID(TRIM(D56),4,H56-3),D56)</f>
        <v>0.3</v>
      </c>
      <c r="K56" s="1">
        <f>IF(TRIM(J56)="*****",0,IF(ISERROR(VALUE(J56)),"NA",VALUE(J56/$I$4)))</f>
        <v>0.18237082066869301</v>
      </c>
      <c r="L56" s="1">
        <f>IF(AND(ISNUMBER(G56),ISNUMBER($I$6)),$I$6-G56,"N/A")</f>
        <v>6.8000000000000007</v>
      </c>
      <c r="M56" s="1">
        <f>IF(AND(ISNUMBER(K56),ISNUMBER($I$7)),SQRT(K56^2+($I$7)^2),"N/A")</f>
        <v>0.19223572402239389</v>
      </c>
      <c r="N56" s="1">
        <f>IF(AND(ISNUMBER(L56),ISNUMBER(M56),M56&lt;&gt;0),L56/M56,"NA")</f>
        <v>35.373237906643496</v>
      </c>
      <c r="O56" t="s">
        <v>40</v>
      </c>
    </row>
    <row r="57" spans="1:15" x14ac:dyDescent="0.35">
      <c r="A57" s="16">
        <v>47</v>
      </c>
      <c r="B57" s="15" t="s">
        <v>62</v>
      </c>
      <c r="C57" s="14">
        <v>19.8</v>
      </c>
      <c r="D57" s="13" t="s">
        <v>120</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19.8</v>
      </c>
      <c r="H57">
        <f>LEN(TRIM(D57))</f>
        <v>6</v>
      </c>
      <c r="I57" t="str">
        <f>IF(H57&gt;=3,MID(TRIM(D57),1,3),"NO")</f>
        <v>+/-</v>
      </c>
      <c r="J57" t="str">
        <f>IF(TRIM(I57)="+/-",MID(TRIM(D57),4,H57-3),D57)</f>
        <v>0.9</v>
      </c>
      <c r="K57" s="1">
        <f>IF(TRIM(J57)="*****",0,IF(ISERROR(VALUE(J57)),"NA",VALUE(J57/$I$4)))</f>
        <v>0.54711246200607899</v>
      </c>
      <c r="L57" s="1">
        <f>IF(AND(ISNUMBER(G57),ISNUMBER($I$6)),$I$6-G57,"N/A")</f>
        <v>7</v>
      </c>
      <c r="M57" s="1">
        <f>IF(AND(ISNUMBER(K57),ISNUMBER($I$7)),SQRT(K57^2+($I$7)^2),"N/A")</f>
        <v>0.55047933970440222</v>
      </c>
      <c r="N57" s="1">
        <f>IF(AND(ISNUMBER(L57),ISNUMBER(M57),M57&lt;&gt;0),L57/M57,"NA")</f>
        <v>12.716190227518579</v>
      </c>
      <c r="O57" t="s">
        <v>38</v>
      </c>
    </row>
    <row r="58" spans="1:15" x14ac:dyDescent="0.35">
      <c r="A58" s="16">
        <v>48</v>
      </c>
      <c r="B58" s="15" t="s">
        <v>27</v>
      </c>
      <c r="C58" s="14">
        <v>19.5</v>
      </c>
      <c r="D58" s="13" t="s">
        <v>120</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19.5</v>
      </c>
      <c r="H58">
        <f>LEN(TRIM(D58))</f>
        <v>6</v>
      </c>
      <c r="I58" t="str">
        <f>IF(H58&gt;=3,MID(TRIM(D58),1,3),"NO")</f>
        <v>+/-</v>
      </c>
      <c r="J58" t="str">
        <f>IF(TRIM(I58)="+/-",MID(TRIM(D58),4,H58-3),D58)</f>
        <v>0.9</v>
      </c>
      <c r="K58" s="1">
        <f>IF(TRIM(J58)="*****",0,IF(ISERROR(VALUE(J58)),"NA",VALUE(J58/$I$4)))</f>
        <v>0.54711246200607899</v>
      </c>
      <c r="L58" s="1">
        <f>IF(AND(ISNUMBER(G58),ISNUMBER($I$6)),$I$6-G58,"N/A")</f>
        <v>7.3000000000000007</v>
      </c>
      <c r="M58" s="1">
        <f>IF(AND(ISNUMBER(K58),ISNUMBER($I$7)),SQRT(K58^2+($I$7)^2),"N/A")</f>
        <v>0.55047933970440222</v>
      </c>
      <c r="N58" s="1">
        <f>IF(AND(ISNUMBER(L58),ISNUMBER(M58),M58&lt;&gt;0),L58/M58,"NA")</f>
        <v>13.261169808697948</v>
      </c>
      <c r="O58" t="s">
        <v>36</v>
      </c>
    </row>
    <row r="59" spans="1:15" x14ac:dyDescent="0.35">
      <c r="A59" s="16">
        <v>49</v>
      </c>
      <c r="B59" s="15" t="s">
        <v>69</v>
      </c>
      <c r="C59" s="14">
        <v>19.100000000000001</v>
      </c>
      <c r="D59" s="13" t="s">
        <v>57</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19.100000000000001</v>
      </c>
      <c r="H59">
        <f>LEN(TRIM(D59))</f>
        <v>6</v>
      </c>
      <c r="I59" t="str">
        <f>IF(H59&gt;=3,MID(TRIM(D59),1,3),"NO")</f>
        <v>+/-</v>
      </c>
      <c r="J59" t="str">
        <f>IF(TRIM(I59)="+/-",MID(TRIM(D59),4,H59-3),D59)</f>
        <v>0.3</v>
      </c>
      <c r="K59" s="1">
        <f>IF(TRIM(J59)="*****",0,IF(ISERROR(VALUE(J59)),"NA",VALUE(J59/$I$4)))</f>
        <v>0.18237082066869301</v>
      </c>
      <c r="L59" s="1">
        <f>IF(AND(ISNUMBER(G59),ISNUMBER($I$6)),$I$6-G59,"N/A")</f>
        <v>7.6999999999999993</v>
      </c>
      <c r="M59" s="1">
        <f>IF(AND(ISNUMBER(K59),ISNUMBER($I$7)),SQRT(K59^2+($I$7)^2),"N/A")</f>
        <v>0.19223572402239389</v>
      </c>
      <c r="N59" s="1">
        <f>IF(AND(ISNUMBER(L59),ISNUMBER(M59),M59&lt;&gt;0),L59/M59,"NA")</f>
        <v>40.05498998252277</v>
      </c>
      <c r="O59" t="s">
        <v>33</v>
      </c>
    </row>
    <row r="60" spans="1:15" x14ac:dyDescent="0.35">
      <c r="A60" s="16">
        <v>50</v>
      </c>
      <c r="B60" s="15" t="s">
        <v>63</v>
      </c>
      <c r="C60" s="14">
        <v>18.5</v>
      </c>
      <c r="D60" s="13" t="s">
        <v>26</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18.5</v>
      </c>
      <c r="H60">
        <f>LEN(TRIM(D60))</f>
        <v>6</v>
      </c>
      <c r="I60" t="str">
        <f>IF(H60&gt;=3,MID(TRIM(D60),1,3),"NO")</f>
        <v>+/-</v>
      </c>
      <c r="J60" t="str">
        <f>IF(TRIM(I60)="+/-",MID(TRIM(D60),4,H60-3),D60)</f>
        <v>0.6</v>
      </c>
      <c r="K60" s="1">
        <f>IF(TRIM(J60)="*****",0,IF(ISERROR(VALUE(J60)),"NA",VALUE(J60/$I$4)))</f>
        <v>0.36474164133738601</v>
      </c>
      <c r="L60" s="1">
        <f>IF(AND(ISNUMBER(G60),ISNUMBER($I$6)),$I$6-G60,"N/A")</f>
        <v>8.3000000000000007</v>
      </c>
      <c r="M60" s="1">
        <f>IF(AND(ISNUMBER(K60),ISNUMBER($I$7)),SQRT(K60^2+($I$7)^2),"N/A")</f>
        <v>0.36977279819442066</v>
      </c>
      <c r="N60" s="1">
        <f>IF(AND(ISNUMBER(L60),ISNUMBER(M60),M60&lt;&gt;0),L60/M60,"NA")</f>
        <v>22.446215731736959</v>
      </c>
      <c r="O60" t="s">
        <v>30</v>
      </c>
    </row>
    <row r="61" spans="1:15" x14ac:dyDescent="0.35">
      <c r="A61" s="16">
        <v>51</v>
      </c>
      <c r="B61" s="15" t="s">
        <v>48</v>
      </c>
      <c r="C61" s="14">
        <v>18.399999999999999</v>
      </c>
      <c r="D61" s="13" t="s">
        <v>26</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18.399999999999999</v>
      </c>
      <c r="H61">
        <f>LEN(TRIM(D61))</f>
        <v>6</v>
      </c>
      <c r="I61" t="str">
        <f>IF(H61&gt;=3,MID(TRIM(D61),1,3),"NO")</f>
        <v>+/-</v>
      </c>
      <c r="J61" t="str">
        <f>IF(TRIM(I61)="+/-",MID(TRIM(D61),4,H61-3),D61)</f>
        <v>0.6</v>
      </c>
      <c r="K61" s="1">
        <f>IF(TRIM(J61)="*****",0,IF(ISERROR(VALUE(J61)),"NA",VALUE(J61/$I$4)))</f>
        <v>0.36474164133738601</v>
      </c>
      <c r="L61" s="1">
        <f>IF(AND(ISNUMBER(G61),ISNUMBER($I$6)),$I$6-G61,"N/A")</f>
        <v>8.4000000000000021</v>
      </c>
      <c r="M61" s="1">
        <f>IF(AND(ISNUMBER(K61),ISNUMBER($I$7)),SQRT(K61^2+($I$7)^2),"N/A")</f>
        <v>0.36977279819442066</v>
      </c>
      <c r="N61" s="1">
        <f>IF(AND(ISNUMBER(L61),ISNUMBER(M61),M61&lt;&gt;0),L61/M61,"NA")</f>
        <v>22.716652065854277</v>
      </c>
      <c r="O61" t="s">
        <v>27</v>
      </c>
    </row>
    <row r="62" spans="1:15" ht="15" thickBot="1" x14ac:dyDescent="0.4">
      <c r="A62" s="11"/>
      <c r="B62" s="10" t="s">
        <v>25</v>
      </c>
      <c r="C62" s="9">
        <v>28.8</v>
      </c>
      <c r="D62" s="8" t="s">
        <v>43</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28.8</v>
      </c>
      <c r="H62">
        <f>LEN(TRIM(D62))</f>
        <v>6</v>
      </c>
      <c r="I62" t="str">
        <f>IF(H62&gt;=3,MID(TRIM(D62),1,3),"NO")</f>
        <v>+/-</v>
      </c>
      <c r="J62" t="str">
        <f>IF(TRIM(I62)="+/-",MID(TRIM(D62),4,H62-3),D62)</f>
        <v>0.5</v>
      </c>
      <c r="K62" s="1">
        <f>IF(TRIM(J62)="*****",0,IF(ISERROR(VALUE(J62)),"NA",VALUE(J62/$I$4)))</f>
        <v>0.303951367781155</v>
      </c>
      <c r="L62" s="1">
        <f>IF(AND(ISNUMBER(G62),ISNUMBER($I$6)),$I$6-G62,"N/A")</f>
        <v>-2</v>
      </c>
      <c r="M62" s="1">
        <f>IF(AND(ISNUMBER(K62),ISNUMBER($I$7)),SQRT(K62^2+($I$7)^2),"N/A")</f>
        <v>0.30997079109986531</v>
      </c>
      <c r="N62" s="1">
        <f>IF(AND(ISNUMBER(L62),ISNUMBER(M62),M62&lt;&gt;0),L62/M62,"NA")</f>
        <v>-6.4522208460462549</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354" priority="1" operator="equal">
      <formula>"OTHER ERROR"</formula>
    </cfRule>
    <cfRule type="cellIs" dxfId="353" priority="2" operator="equal">
      <formula>"Statistical Test not applicable"</formula>
    </cfRule>
    <cfRule type="cellIs" dxfId="352" priority="3" operator="equal">
      <formula>"Geography Selected"</formula>
    </cfRule>
  </conditionalFormatting>
  <conditionalFormatting sqref="E10:J62">
    <cfRule type="cellIs" dxfId="351" priority="4" operator="equal">
      <formula>"Not Significantly Different"</formula>
    </cfRule>
  </conditionalFormatting>
  <conditionalFormatting sqref="F10:J62">
    <cfRule type="cellIs" dxfId="35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B200D790-5431-43AE-86F9-358955AEA4CB}">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36D00894-2CC5-411D-BB82-B8BC9AD4263E}"/>
    <hyperlink ref="A68" r:id="rId2" xr:uid="{FF8C5CBF-484C-427A-BA3E-EB367EABE762}"/>
    <hyperlink ref="A66" r:id="rId3" xr:uid="{D21BB3F9-6274-4F8B-81BB-B794096B3BD7}"/>
    <hyperlink ref="A67" r:id="rId4" xr:uid="{263C0C3C-81A7-4BAA-B086-3A837840E107}"/>
  </hyperlinks>
  <pageMargins left="0.7" right="0.7" top="0.75" bottom="0.75" header="0.3" footer="0.3"/>
  <pageSetup orientation="portrait" r:id="rId5"/>
  <drawing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17416-A891-49AE-8940-1A8C8B0E2465}">
  <sheetPr codeName="Sheet22"/>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192</v>
      </c>
    </row>
    <row r="2" spans="1:16" x14ac:dyDescent="0.35">
      <c r="A2" s="30" t="s">
        <v>108</v>
      </c>
      <c r="B2" t="s">
        <v>191</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69.2</v>
      </c>
      <c r="C6" t="s">
        <v>102</v>
      </c>
      <c r="H6" s="18" t="s">
        <v>101</v>
      </c>
      <c r="I6">
        <f>VLOOKUP($B$4,$B$9:$K$62,6,FALSE)</f>
        <v>69.2</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69.2</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69.2</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53</v>
      </c>
      <c r="C11" s="14">
        <v>80.3</v>
      </c>
      <c r="D11" s="17" t="s">
        <v>121</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80.3</v>
      </c>
      <c r="H11">
        <f>LEN(TRIM(D11))</f>
        <v>6</v>
      </c>
      <c r="I11" t="str">
        <f>IF(H11&gt;=3,MID(TRIM(D11),1,3),"NO")</f>
        <v>+/-</v>
      </c>
      <c r="J11" t="str">
        <f>IF(TRIM(I11)="+/-",MID(TRIM(D11),4,H11-3),D11)</f>
        <v>0.8</v>
      </c>
      <c r="K11" s="1">
        <f>IF(TRIM(J11)="*****",0,IF(ISERROR(VALUE(J11)),"NA",VALUE(J11/$I$4)))</f>
        <v>0.48632218844984804</v>
      </c>
      <c r="L11" s="1">
        <f>IF(AND(ISNUMBER(G11),ISNUMBER($I$6)),$I$6-G11,"N/A")</f>
        <v>-11.099999999999994</v>
      </c>
      <c r="M11" s="1">
        <f>IF(AND(ISNUMBER(K11),ISNUMBER($I$7)),SQRT(K11^2+($I$7)^2),"N/A")</f>
        <v>0.49010685399991183</v>
      </c>
      <c r="N11" s="1">
        <f>IF(AND(ISNUMBER(L11),ISNUMBER(M11),M11&lt;&gt;0),L11/M11,"NA")</f>
        <v>-22.648122362316506</v>
      </c>
      <c r="O11" t="s">
        <v>68</v>
      </c>
    </row>
    <row r="12" spans="1:16" x14ac:dyDescent="0.35">
      <c r="A12" s="16">
        <v>2</v>
      </c>
      <c r="B12" s="15" t="s">
        <v>68</v>
      </c>
      <c r="C12" s="14">
        <v>80</v>
      </c>
      <c r="D12" s="13" t="s">
        <v>26</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80</v>
      </c>
      <c r="H12">
        <f>LEN(TRIM(D12))</f>
        <v>6</v>
      </c>
      <c r="I12" t="str">
        <f>IF(H12&gt;=3,MID(TRIM(D12),1,3),"NO")</f>
        <v>+/-</v>
      </c>
      <c r="J12" t="str">
        <f>IF(TRIM(I12)="+/-",MID(TRIM(D12),4,H12-3),D12)</f>
        <v>0.6</v>
      </c>
      <c r="K12" s="1">
        <f>IF(TRIM(J12)="*****",0,IF(ISERROR(VALUE(J12)),"NA",VALUE(J12/$I$4)))</f>
        <v>0.36474164133738601</v>
      </c>
      <c r="L12" s="1">
        <f>IF(AND(ISNUMBER(G12),ISNUMBER($I$6)),$I$6-G12,"N/A")</f>
        <v>-10.799999999999997</v>
      </c>
      <c r="M12" s="1">
        <f>IF(AND(ISNUMBER(K12),ISNUMBER($I$7)),SQRT(K12^2+($I$7)^2),"N/A")</f>
        <v>0.36977279819442066</v>
      </c>
      <c r="N12" s="1">
        <f>IF(AND(ISNUMBER(L12),ISNUMBER(M12),M12&lt;&gt;0),L12/M12,"NA")</f>
        <v>-29.207124084669768</v>
      </c>
      <c r="O12" t="s">
        <v>62</v>
      </c>
    </row>
    <row r="13" spans="1:16" x14ac:dyDescent="0.35">
      <c r="A13" s="16">
        <v>3</v>
      </c>
      <c r="B13" s="15" t="s">
        <v>55</v>
      </c>
      <c r="C13" s="14">
        <v>78.7</v>
      </c>
      <c r="D13" s="13" t="s">
        <v>83</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78.7</v>
      </c>
      <c r="H13">
        <f>LEN(TRIM(D13))</f>
        <v>6</v>
      </c>
      <c r="I13" t="str">
        <f>IF(H13&gt;=3,MID(TRIM(D13),1,3),"NO")</f>
        <v>+/-</v>
      </c>
      <c r="J13" t="str">
        <f>IF(TRIM(I13)="+/-",MID(TRIM(D13),4,H13-3),D13)</f>
        <v>0.7</v>
      </c>
      <c r="K13" s="1">
        <f>IF(TRIM(J13)="*****",0,IF(ISERROR(VALUE(J13)),"NA",VALUE(J13/$I$4)))</f>
        <v>0.42553191489361697</v>
      </c>
      <c r="L13" s="1">
        <f>IF(AND(ISNUMBER(G13),ISNUMBER($I$6)),$I$6-G13,"N/A")</f>
        <v>-9.5</v>
      </c>
      <c r="M13" s="1">
        <f>IF(AND(ISNUMBER(K13),ISNUMBER($I$7)),SQRT(K13^2+($I$7)^2),"N/A")</f>
        <v>0.42985214661796195</v>
      </c>
      <c r="N13" s="1">
        <f>IF(AND(ISNUMBER(L13),ISNUMBER(M13),M13&lt;&gt;0),L13/M13,"NA")</f>
        <v>-22.100622445985547</v>
      </c>
      <c r="O13" t="s">
        <v>58</v>
      </c>
    </row>
    <row r="14" spans="1:16" x14ac:dyDescent="0.35">
      <c r="A14" s="16">
        <v>4</v>
      </c>
      <c r="B14" s="15" t="s">
        <v>73</v>
      </c>
      <c r="C14" s="14">
        <v>78.3</v>
      </c>
      <c r="D14" s="13" t="s">
        <v>121</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78.3</v>
      </c>
      <c r="H14">
        <f>LEN(TRIM(D14))</f>
        <v>6</v>
      </c>
      <c r="I14" t="str">
        <f>IF(H14&gt;=3,MID(TRIM(D14),1,3),"NO")</f>
        <v>+/-</v>
      </c>
      <c r="J14" t="str">
        <f>IF(TRIM(I14)="+/-",MID(TRIM(D14),4,H14-3),D14)</f>
        <v>0.8</v>
      </c>
      <c r="K14" s="1">
        <f>IF(TRIM(J14)="*****",0,IF(ISERROR(VALUE(J14)),"NA",VALUE(J14/$I$4)))</f>
        <v>0.48632218844984804</v>
      </c>
      <c r="L14" s="1">
        <f>IF(AND(ISNUMBER(G14),ISNUMBER($I$6)),$I$6-G14,"N/A")</f>
        <v>-9.0999999999999943</v>
      </c>
      <c r="M14" s="1">
        <f>IF(AND(ISNUMBER(K14),ISNUMBER($I$7)),SQRT(K14^2+($I$7)^2),"N/A")</f>
        <v>0.49010685399991183</v>
      </c>
      <c r="N14" s="1">
        <f>IF(AND(ISNUMBER(L14),ISNUMBER(M14),M14&lt;&gt;0),L14/M14,"NA")</f>
        <v>-18.567379594331548</v>
      </c>
      <c r="O14" t="s">
        <v>73</v>
      </c>
    </row>
    <row r="15" spans="1:16" x14ac:dyDescent="0.35">
      <c r="A15" s="16">
        <v>5</v>
      </c>
      <c r="B15" s="15" t="s">
        <v>33</v>
      </c>
      <c r="C15" s="14">
        <v>77.599999999999994</v>
      </c>
      <c r="D15" s="13" t="s">
        <v>121</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77.599999999999994</v>
      </c>
      <c r="H15">
        <f>LEN(TRIM(D15))</f>
        <v>6</v>
      </c>
      <c r="I15" t="str">
        <f>IF(H15&gt;=3,MID(TRIM(D15),1,3),"NO")</f>
        <v>+/-</v>
      </c>
      <c r="J15" t="str">
        <f>IF(TRIM(I15)="+/-",MID(TRIM(D15),4,H15-3),D15)</f>
        <v>0.8</v>
      </c>
      <c r="K15" s="1">
        <f>IF(TRIM(J15)="*****",0,IF(ISERROR(VALUE(J15)),"NA",VALUE(J15/$I$4)))</f>
        <v>0.48632218844984804</v>
      </c>
      <c r="L15" s="1">
        <f>IF(AND(ISNUMBER(G15),ISNUMBER($I$6)),$I$6-G15,"N/A")</f>
        <v>-8.3999999999999915</v>
      </c>
      <c r="M15" s="1">
        <f>IF(AND(ISNUMBER(K15),ISNUMBER($I$7)),SQRT(K15^2+($I$7)^2),"N/A")</f>
        <v>0.49010685399991183</v>
      </c>
      <c r="N15" s="1">
        <f>IF(AND(ISNUMBER(L15),ISNUMBER(M15),M15&lt;&gt;0),L15/M15,"NA")</f>
        <v>-17.139119625536807</v>
      </c>
      <c r="O15" t="s">
        <v>32</v>
      </c>
    </row>
    <row r="16" spans="1:16" x14ac:dyDescent="0.35">
      <c r="A16" s="16">
        <v>6</v>
      </c>
      <c r="B16" s="15" t="s">
        <v>59</v>
      </c>
      <c r="C16" s="14">
        <v>77.400000000000006</v>
      </c>
      <c r="D16" s="13" t="s">
        <v>26</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77.400000000000006</v>
      </c>
      <c r="H16">
        <f>LEN(TRIM(D16))</f>
        <v>6</v>
      </c>
      <c r="I16" t="str">
        <f>IF(H16&gt;=3,MID(TRIM(D16),1,3),"NO")</f>
        <v>+/-</v>
      </c>
      <c r="J16" t="str">
        <f>IF(TRIM(I16)="+/-",MID(TRIM(D16),4,H16-3),D16)</f>
        <v>0.6</v>
      </c>
      <c r="K16" s="1">
        <f>IF(TRIM(J16)="*****",0,IF(ISERROR(VALUE(J16)),"NA",VALUE(J16/$I$4)))</f>
        <v>0.36474164133738601</v>
      </c>
      <c r="L16" s="1">
        <f>IF(AND(ISNUMBER(G16),ISNUMBER($I$6)),$I$6-G16,"N/A")</f>
        <v>-8.2000000000000028</v>
      </c>
      <c r="M16" s="1">
        <f>IF(AND(ISNUMBER(K16),ISNUMBER($I$7)),SQRT(K16^2+($I$7)^2),"N/A")</f>
        <v>0.36977279819442066</v>
      </c>
      <c r="N16" s="1">
        <f>IF(AND(ISNUMBER(L16),ISNUMBER(M16),M16&lt;&gt;0),L16/M16,"NA")</f>
        <v>-22.175779397619653</v>
      </c>
      <c r="O16" t="s">
        <v>75</v>
      </c>
    </row>
    <row r="17" spans="1:15" x14ac:dyDescent="0.35">
      <c r="A17" s="16">
        <v>7</v>
      </c>
      <c r="B17" s="15" t="s">
        <v>69</v>
      </c>
      <c r="C17" s="14">
        <v>76.900000000000006</v>
      </c>
      <c r="D17" s="13" t="s">
        <v>83</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76.900000000000006</v>
      </c>
      <c r="H17">
        <f>LEN(TRIM(D17))</f>
        <v>6</v>
      </c>
      <c r="I17" t="str">
        <f>IF(H17&gt;=3,MID(TRIM(D17),1,3),"NO")</f>
        <v>+/-</v>
      </c>
      <c r="J17" t="str">
        <f>IF(TRIM(I17)="+/-",MID(TRIM(D17),4,H17-3),D17)</f>
        <v>0.7</v>
      </c>
      <c r="K17" s="1">
        <f>IF(TRIM(J17)="*****",0,IF(ISERROR(VALUE(J17)),"NA",VALUE(J17/$I$4)))</f>
        <v>0.42553191489361697</v>
      </c>
      <c r="L17" s="1">
        <f>IF(AND(ISNUMBER(G17),ISNUMBER($I$6)),$I$6-G17,"N/A")</f>
        <v>-7.7000000000000028</v>
      </c>
      <c r="M17" s="1">
        <f>IF(AND(ISNUMBER(K17),ISNUMBER($I$7)),SQRT(K17^2+($I$7)^2),"N/A")</f>
        <v>0.42985214661796195</v>
      </c>
      <c r="N17" s="1">
        <f>IF(AND(ISNUMBER(L17),ISNUMBER(M17),M17&lt;&gt;0),L17/M17,"NA")</f>
        <v>-17.913136087798819</v>
      </c>
      <c r="O17" t="s">
        <v>66</v>
      </c>
    </row>
    <row r="18" spans="1:15" x14ac:dyDescent="0.35">
      <c r="A18" s="16">
        <v>8</v>
      </c>
      <c r="B18" s="15" t="s">
        <v>79</v>
      </c>
      <c r="C18" s="14">
        <v>76.7</v>
      </c>
      <c r="D18" s="13" t="s">
        <v>26</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76.7</v>
      </c>
      <c r="H18">
        <f>LEN(TRIM(D18))</f>
        <v>6</v>
      </c>
      <c r="I18" t="str">
        <f>IF(H18&gt;=3,MID(TRIM(D18),1,3),"NO")</f>
        <v>+/-</v>
      </c>
      <c r="J18" t="str">
        <f>IF(TRIM(I18)="+/-",MID(TRIM(D18),4,H18-3),D18)</f>
        <v>0.6</v>
      </c>
      <c r="K18" s="1">
        <f>IF(TRIM(J18)="*****",0,IF(ISERROR(VALUE(J18)),"NA",VALUE(J18/$I$4)))</f>
        <v>0.36474164133738601</v>
      </c>
      <c r="L18" s="1">
        <f>IF(AND(ISNUMBER(G18),ISNUMBER($I$6)),$I$6-G18,"N/A")</f>
        <v>-7.5</v>
      </c>
      <c r="M18" s="1">
        <f>IF(AND(ISNUMBER(K18),ISNUMBER($I$7)),SQRT(K18^2+($I$7)^2),"N/A")</f>
        <v>0.36977279819442066</v>
      </c>
      <c r="N18" s="1">
        <f>IF(AND(ISNUMBER(L18),ISNUMBER(M18),M18&lt;&gt;0),L18/M18,"NA")</f>
        <v>-20.282725058798455</v>
      </c>
      <c r="O18" t="s">
        <v>60</v>
      </c>
    </row>
    <row r="19" spans="1:15" x14ac:dyDescent="0.35">
      <c r="A19" s="16">
        <v>8</v>
      </c>
      <c r="B19" s="15" t="s">
        <v>63</v>
      </c>
      <c r="C19" s="14">
        <v>76.7</v>
      </c>
      <c r="D19" s="13" t="s">
        <v>133</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76.7</v>
      </c>
      <c r="H19">
        <f>LEN(TRIM(D19))</f>
        <v>6</v>
      </c>
      <c r="I19" t="str">
        <f>IF(H19&gt;=3,MID(TRIM(D19),1,3),"NO")</f>
        <v>+/-</v>
      </c>
      <c r="J19" t="str">
        <f>IF(TRIM(I19)="+/-",MID(TRIM(D19),4,H19-3),D19)</f>
        <v>1.2</v>
      </c>
      <c r="K19" s="1">
        <f>IF(TRIM(J19)="*****",0,IF(ISERROR(VALUE(J19)),"NA",VALUE(J19/$I$4)))</f>
        <v>0.72948328267477203</v>
      </c>
      <c r="L19" s="1">
        <f>IF(AND(ISNUMBER(G19),ISNUMBER($I$6)),$I$6-G19,"N/A")</f>
        <v>-7.5</v>
      </c>
      <c r="M19" s="1">
        <f>IF(AND(ISNUMBER(K19),ISNUMBER($I$7)),SQRT(K19^2+($I$7)^2),"N/A")</f>
        <v>0.73201182849801194</v>
      </c>
      <c r="N19" s="1">
        <f>IF(AND(ISNUMBER(L19),ISNUMBER(M19),M19&lt;&gt;0),L19/M19,"NA")</f>
        <v>-10.245736076955168</v>
      </c>
      <c r="O19" t="s">
        <v>35</v>
      </c>
    </row>
    <row r="20" spans="1:15" x14ac:dyDescent="0.35">
      <c r="A20" s="16">
        <v>10</v>
      </c>
      <c r="B20" s="15" t="s">
        <v>78</v>
      </c>
      <c r="C20" s="14">
        <v>76.599999999999994</v>
      </c>
      <c r="D20" s="17" t="s">
        <v>83</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76.599999999999994</v>
      </c>
      <c r="H20">
        <f>LEN(TRIM(D20))</f>
        <v>6</v>
      </c>
      <c r="I20" t="str">
        <f>IF(H20&gt;=3,MID(TRIM(D20),1,3),"NO")</f>
        <v>+/-</v>
      </c>
      <c r="J20" t="str">
        <f>IF(TRIM(I20)="+/-",MID(TRIM(D20),4,H20-3),D20)</f>
        <v>0.7</v>
      </c>
      <c r="K20" s="1">
        <f>IF(TRIM(J20)="*****",0,IF(ISERROR(VALUE(J20)),"NA",VALUE(J20/$I$4)))</f>
        <v>0.42553191489361697</v>
      </c>
      <c r="L20" s="1">
        <f>IF(AND(ISNUMBER(G20),ISNUMBER($I$6)),$I$6-G20,"N/A")</f>
        <v>-7.3999999999999915</v>
      </c>
      <c r="M20" s="1">
        <f>IF(AND(ISNUMBER(K20),ISNUMBER($I$7)),SQRT(K20^2+($I$7)^2),"N/A")</f>
        <v>0.42985214661796195</v>
      </c>
      <c r="N20" s="1">
        <f>IF(AND(ISNUMBER(L20),ISNUMBER(M20),M20&lt;&gt;0),L20/M20,"NA")</f>
        <v>-17.215221694767671</v>
      </c>
      <c r="O20" t="s">
        <v>51</v>
      </c>
    </row>
    <row r="21" spans="1:15" x14ac:dyDescent="0.35">
      <c r="A21" s="16">
        <v>11</v>
      </c>
      <c r="B21" s="15" t="s">
        <v>81</v>
      </c>
      <c r="C21" s="14">
        <v>76.400000000000006</v>
      </c>
      <c r="D21" s="13" t="s">
        <v>34</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76.400000000000006</v>
      </c>
      <c r="H21">
        <f>LEN(TRIM(D21))</f>
        <v>6</v>
      </c>
      <c r="I21" t="str">
        <f>IF(H21&gt;=3,MID(TRIM(D21),1,3),"NO")</f>
        <v>+/-</v>
      </c>
      <c r="J21" t="str">
        <f>IF(TRIM(I21)="+/-",MID(TRIM(D21),4,H21-3),D21)</f>
        <v>0.4</v>
      </c>
      <c r="K21" s="1">
        <f>IF(TRIM(J21)="*****",0,IF(ISERROR(VALUE(J21)),"NA",VALUE(J21/$I$4)))</f>
        <v>0.24316109422492402</v>
      </c>
      <c r="L21" s="1">
        <f>IF(AND(ISNUMBER(G21),ISNUMBER($I$6)),$I$6-G21,"N/A")</f>
        <v>-7.2000000000000028</v>
      </c>
      <c r="M21" s="1">
        <f>IF(AND(ISNUMBER(K21),ISNUMBER($I$7)),SQRT(K21^2+($I$7)^2),"N/A")</f>
        <v>0.25064471888253259</v>
      </c>
      <c r="N21" s="1">
        <f>IF(AND(ISNUMBER(L21),ISNUMBER(M21),M21&lt;&gt;0),L21/M21,"NA")</f>
        <v>-28.725919429303286</v>
      </c>
      <c r="O21" t="s">
        <v>45</v>
      </c>
    </row>
    <row r="22" spans="1:15" x14ac:dyDescent="0.35">
      <c r="A22" s="16">
        <v>12</v>
      </c>
      <c r="B22" s="15" t="s">
        <v>80</v>
      </c>
      <c r="C22" s="14">
        <v>76.2</v>
      </c>
      <c r="D22" s="13" t="s">
        <v>43</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76.2</v>
      </c>
      <c r="H22">
        <f>LEN(TRIM(D22))</f>
        <v>6</v>
      </c>
      <c r="I22" t="str">
        <f>IF(H22&gt;=3,MID(TRIM(D22),1,3),"NO")</f>
        <v>+/-</v>
      </c>
      <c r="J22" t="str">
        <f>IF(TRIM(I22)="+/-",MID(TRIM(D22),4,H22-3),D22)</f>
        <v>0.5</v>
      </c>
      <c r="K22" s="1">
        <f>IF(TRIM(J22)="*****",0,IF(ISERROR(VALUE(J22)),"NA",VALUE(J22/$I$4)))</f>
        <v>0.303951367781155</v>
      </c>
      <c r="L22" s="1">
        <f>IF(AND(ISNUMBER(G22),ISNUMBER($I$6)),$I$6-G22,"N/A")</f>
        <v>-7</v>
      </c>
      <c r="M22" s="1">
        <f>IF(AND(ISNUMBER(K22),ISNUMBER($I$7)),SQRT(K22^2+($I$7)^2),"N/A")</f>
        <v>0.30997079109986531</v>
      </c>
      <c r="N22" s="1">
        <f>IF(AND(ISNUMBER(L22),ISNUMBER(M22),M22&lt;&gt;0),L22/M22,"NA")</f>
        <v>-22.582772961161893</v>
      </c>
      <c r="O22" t="s">
        <v>29</v>
      </c>
    </row>
    <row r="23" spans="1:15" x14ac:dyDescent="0.35">
      <c r="A23" s="16">
        <v>13</v>
      </c>
      <c r="B23" s="15" t="s">
        <v>50</v>
      </c>
      <c r="C23" s="14">
        <v>76.099999999999994</v>
      </c>
      <c r="D23" s="13" t="s">
        <v>43</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76.099999999999994</v>
      </c>
      <c r="H23">
        <f>LEN(TRIM(D23))</f>
        <v>6</v>
      </c>
      <c r="I23" t="str">
        <f>IF(H23&gt;=3,MID(TRIM(D23),1,3),"NO")</f>
        <v>+/-</v>
      </c>
      <c r="J23" t="str">
        <f>IF(TRIM(I23)="+/-",MID(TRIM(D23),4,H23-3),D23)</f>
        <v>0.5</v>
      </c>
      <c r="K23" s="1">
        <f>IF(TRIM(J23)="*****",0,IF(ISERROR(VALUE(J23)),"NA",VALUE(J23/$I$4)))</f>
        <v>0.303951367781155</v>
      </c>
      <c r="L23" s="1">
        <f>IF(AND(ISNUMBER(G23),ISNUMBER($I$6)),$I$6-G23,"N/A")</f>
        <v>-6.8999999999999915</v>
      </c>
      <c r="M23" s="1">
        <f>IF(AND(ISNUMBER(K23),ISNUMBER($I$7)),SQRT(K23^2+($I$7)^2),"N/A")</f>
        <v>0.30997079109986531</v>
      </c>
      <c r="N23" s="1">
        <f>IF(AND(ISNUMBER(L23),ISNUMBER(M23),M23&lt;&gt;0),L23/M23,"NA")</f>
        <v>-22.260161918859552</v>
      </c>
      <c r="O23" t="s">
        <v>82</v>
      </c>
    </row>
    <row r="24" spans="1:15" x14ac:dyDescent="0.35">
      <c r="A24" s="16">
        <v>14</v>
      </c>
      <c r="B24" s="15" t="s">
        <v>48</v>
      </c>
      <c r="C24" s="14">
        <v>76</v>
      </c>
      <c r="D24" s="13" t="s">
        <v>141</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76</v>
      </c>
      <c r="H24">
        <f>LEN(TRIM(D24))</f>
        <v>6</v>
      </c>
      <c r="I24" t="str">
        <f>IF(H24&gt;=3,MID(TRIM(D24),1,3),"NO")</f>
        <v>+/-</v>
      </c>
      <c r="J24" t="str">
        <f>IF(TRIM(I24)="+/-",MID(TRIM(D24),4,H24-3),D24)</f>
        <v>1.1</v>
      </c>
      <c r="K24" s="1">
        <f>IF(TRIM(J24)="*****",0,IF(ISERROR(VALUE(J24)),"NA",VALUE(J24/$I$4)))</f>
        <v>0.66869300911854113</v>
      </c>
      <c r="L24" s="1">
        <f>IF(AND(ISNUMBER(G24),ISNUMBER($I$6)),$I$6-G24,"N/A")</f>
        <v>-6.7999999999999972</v>
      </c>
      <c r="M24" s="1">
        <f>IF(AND(ISNUMBER(K24),ISNUMBER($I$7)),SQRT(K24^2+($I$7)^2),"N/A")</f>
        <v>0.67145051776214359</v>
      </c>
      <c r="N24" s="1">
        <f>IF(AND(ISNUMBER(L24),ISNUMBER(M24),M24&lt;&gt;0),L24/M24,"NA")</f>
        <v>-10.127328552316117</v>
      </c>
      <c r="O24" t="s">
        <v>65</v>
      </c>
    </row>
    <row r="25" spans="1:15" x14ac:dyDescent="0.35">
      <c r="A25" s="16">
        <v>15</v>
      </c>
      <c r="B25" s="15" t="s">
        <v>46</v>
      </c>
      <c r="C25" s="14">
        <v>75.8</v>
      </c>
      <c r="D25" s="13" t="s">
        <v>43</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75.8</v>
      </c>
      <c r="H25">
        <f>LEN(TRIM(D25))</f>
        <v>6</v>
      </c>
      <c r="I25" t="str">
        <f>IF(H25&gt;=3,MID(TRIM(D25),1,3),"NO")</f>
        <v>+/-</v>
      </c>
      <c r="J25" t="str">
        <f>IF(TRIM(I25)="+/-",MID(TRIM(D25),4,H25-3),D25)</f>
        <v>0.5</v>
      </c>
      <c r="K25" s="1">
        <f>IF(TRIM(J25)="*****",0,IF(ISERROR(VALUE(J25)),"NA",VALUE(J25/$I$4)))</f>
        <v>0.303951367781155</v>
      </c>
      <c r="L25" s="1">
        <f>IF(AND(ISNUMBER(G25),ISNUMBER($I$6)),$I$6-G25,"N/A")</f>
        <v>-6.5999999999999943</v>
      </c>
      <c r="M25" s="1">
        <f>IF(AND(ISNUMBER(K25),ISNUMBER($I$7)),SQRT(K25^2+($I$7)^2),"N/A")</f>
        <v>0.30997079109986531</v>
      </c>
      <c r="N25" s="1">
        <f>IF(AND(ISNUMBER(L25),ISNUMBER(M25),M25&lt;&gt;0),L25/M25,"NA")</f>
        <v>-21.292328791952624</v>
      </c>
      <c r="O25" t="s">
        <v>81</v>
      </c>
    </row>
    <row r="26" spans="1:15" x14ac:dyDescent="0.35">
      <c r="A26" s="16">
        <v>16</v>
      </c>
      <c r="B26" s="15" t="s">
        <v>61</v>
      </c>
      <c r="C26" s="14">
        <v>75.400000000000006</v>
      </c>
      <c r="D26" s="13" t="s">
        <v>34</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75.400000000000006</v>
      </c>
      <c r="H26">
        <f>LEN(TRIM(D26))</f>
        <v>6</v>
      </c>
      <c r="I26" t="str">
        <f>IF(H26&gt;=3,MID(TRIM(D26),1,3),"NO")</f>
        <v>+/-</v>
      </c>
      <c r="J26" t="str">
        <f>IF(TRIM(I26)="+/-",MID(TRIM(D26),4,H26-3),D26)</f>
        <v>0.4</v>
      </c>
      <c r="K26" s="1">
        <f>IF(TRIM(J26)="*****",0,IF(ISERROR(VALUE(J26)),"NA",VALUE(J26/$I$4)))</f>
        <v>0.24316109422492402</v>
      </c>
      <c r="L26" s="1">
        <f>IF(AND(ISNUMBER(G26),ISNUMBER($I$6)),$I$6-G26,"N/A")</f>
        <v>-6.2000000000000028</v>
      </c>
      <c r="M26" s="1">
        <f>IF(AND(ISNUMBER(K26),ISNUMBER($I$7)),SQRT(K26^2+($I$7)^2),"N/A")</f>
        <v>0.25064471888253259</v>
      </c>
      <c r="N26" s="1">
        <f>IF(AND(ISNUMBER(L26),ISNUMBER(M26),M26&lt;&gt;0),L26/M26,"NA")</f>
        <v>-24.736208397455609</v>
      </c>
      <c r="O26" t="s">
        <v>80</v>
      </c>
    </row>
    <row r="27" spans="1:15" x14ac:dyDescent="0.35">
      <c r="A27" s="16">
        <v>17</v>
      </c>
      <c r="B27" s="15" t="s">
        <v>76</v>
      </c>
      <c r="C27" s="14">
        <v>75</v>
      </c>
      <c r="D27" s="13" t="s">
        <v>34</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75</v>
      </c>
      <c r="H27">
        <f>LEN(TRIM(D27))</f>
        <v>6</v>
      </c>
      <c r="I27" t="str">
        <f>IF(H27&gt;=3,MID(TRIM(D27),1,3),"NO")</f>
        <v>+/-</v>
      </c>
      <c r="J27" t="str">
        <f>IF(TRIM(I27)="+/-",MID(TRIM(D27),4,H27-3),D27)</f>
        <v>0.4</v>
      </c>
      <c r="K27" s="1">
        <f>IF(TRIM(J27)="*****",0,IF(ISERROR(VALUE(J27)),"NA",VALUE(J27/$I$4)))</f>
        <v>0.24316109422492402</v>
      </c>
      <c r="L27" s="1">
        <f>IF(AND(ISNUMBER(G27),ISNUMBER($I$6)),$I$6-G27,"N/A")</f>
        <v>-5.7999999999999972</v>
      </c>
      <c r="M27" s="1">
        <f>IF(AND(ISNUMBER(K27),ISNUMBER($I$7)),SQRT(K27^2+($I$7)^2),"N/A")</f>
        <v>0.25064471888253259</v>
      </c>
      <c r="N27" s="1">
        <f>IF(AND(ISNUMBER(L27),ISNUMBER(M27),M27&lt;&gt;0),L27/M27,"NA")</f>
        <v>-23.140323984716513</v>
      </c>
      <c r="O27" t="s">
        <v>78</v>
      </c>
    </row>
    <row r="28" spans="1:15" x14ac:dyDescent="0.35">
      <c r="A28" s="16">
        <v>17</v>
      </c>
      <c r="B28" s="15" t="s">
        <v>72</v>
      </c>
      <c r="C28" s="14">
        <v>75</v>
      </c>
      <c r="D28" s="13" t="s">
        <v>26</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75</v>
      </c>
      <c r="H28">
        <f>LEN(TRIM(D28))</f>
        <v>6</v>
      </c>
      <c r="I28" t="str">
        <f>IF(H28&gt;=3,MID(TRIM(D28),1,3),"NO")</f>
        <v>+/-</v>
      </c>
      <c r="J28" t="str">
        <f>IF(TRIM(I28)="+/-",MID(TRIM(D28),4,H28-3),D28)</f>
        <v>0.6</v>
      </c>
      <c r="K28" s="1">
        <f>IF(TRIM(J28)="*****",0,IF(ISERROR(VALUE(J28)),"NA",VALUE(J28/$I$4)))</f>
        <v>0.36474164133738601</v>
      </c>
      <c r="L28" s="1">
        <f>IF(AND(ISNUMBER(G28),ISNUMBER($I$6)),$I$6-G28,"N/A")</f>
        <v>-5.7999999999999972</v>
      </c>
      <c r="M28" s="1">
        <f>IF(AND(ISNUMBER(K28),ISNUMBER($I$7)),SQRT(K28^2+($I$7)^2),"N/A")</f>
        <v>0.36977279819442066</v>
      </c>
      <c r="N28" s="1">
        <f>IF(AND(ISNUMBER(L28),ISNUMBER(M28),M28&lt;&gt;0),L28/M28,"NA")</f>
        <v>-15.685307378804131</v>
      </c>
      <c r="O28" t="s">
        <v>79</v>
      </c>
    </row>
    <row r="29" spans="1:15" x14ac:dyDescent="0.35">
      <c r="A29" s="16">
        <v>19</v>
      </c>
      <c r="B29" s="15" t="s">
        <v>30</v>
      </c>
      <c r="C29" s="14">
        <v>74.900000000000006</v>
      </c>
      <c r="D29" s="13" t="s">
        <v>34</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74.900000000000006</v>
      </c>
      <c r="H29">
        <f>LEN(TRIM(D29))</f>
        <v>6</v>
      </c>
      <c r="I29" t="str">
        <f>IF(H29&gt;=3,MID(TRIM(D29),1,3),"NO")</f>
        <v>+/-</v>
      </c>
      <c r="J29" t="str">
        <f>IF(TRIM(I29)="+/-",MID(TRIM(D29),4,H29-3),D29)</f>
        <v>0.4</v>
      </c>
      <c r="K29" s="1">
        <f>IF(TRIM(J29)="*****",0,IF(ISERROR(VALUE(J29)),"NA",VALUE(J29/$I$4)))</f>
        <v>0.24316109422492402</v>
      </c>
      <c r="L29" s="1">
        <f>IF(AND(ISNUMBER(G29),ISNUMBER($I$6)),$I$6-G29,"N/A")</f>
        <v>-5.7000000000000028</v>
      </c>
      <c r="M29" s="1">
        <f>IF(AND(ISNUMBER(K29),ISNUMBER($I$7)),SQRT(K29^2+($I$7)^2),"N/A")</f>
        <v>0.25064471888253259</v>
      </c>
      <c r="N29" s="1">
        <f>IF(AND(ISNUMBER(L29),ISNUMBER(M29),M29&lt;&gt;0),L29/M29,"NA")</f>
        <v>-22.741352881531771</v>
      </c>
      <c r="O29" t="s">
        <v>55</v>
      </c>
    </row>
    <row r="30" spans="1:15" x14ac:dyDescent="0.35">
      <c r="A30" s="16">
        <v>20</v>
      </c>
      <c r="B30" s="15" t="s">
        <v>37</v>
      </c>
      <c r="C30" s="14">
        <v>74.8</v>
      </c>
      <c r="D30" s="13" t="s">
        <v>111</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74.8</v>
      </c>
      <c r="H30">
        <f>LEN(TRIM(D30))</f>
        <v>6</v>
      </c>
      <c r="I30" t="str">
        <f>IF(H30&gt;=3,MID(TRIM(D30),1,3),"NO")</f>
        <v>+/-</v>
      </c>
      <c r="J30" t="str">
        <f>IF(TRIM(I30)="+/-",MID(TRIM(D30),4,H30-3),D30)</f>
        <v>1.0</v>
      </c>
      <c r="K30" s="1">
        <f>IF(TRIM(J30)="*****",0,IF(ISERROR(VALUE(J30)),"NA",VALUE(J30/$I$4)))</f>
        <v>0.60790273556231</v>
      </c>
      <c r="L30" s="1">
        <f>IF(AND(ISNUMBER(G30),ISNUMBER($I$6)),$I$6-G30,"N/A")</f>
        <v>-5.5999999999999943</v>
      </c>
      <c r="M30" s="1">
        <f>IF(AND(ISNUMBER(K30),ISNUMBER($I$7)),SQRT(K30^2+($I$7)^2),"N/A")</f>
        <v>0.61093468821403585</v>
      </c>
      <c r="N30" s="1">
        <f>IF(AND(ISNUMBER(L30),ISNUMBER(M30),M30&lt;&gt;0),L30/M30,"NA")</f>
        <v>-9.1662825962144119</v>
      </c>
      <c r="O30" t="s">
        <v>77</v>
      </c>
    </row>
    <row r="31" spans="1:15" x14ac:dyDescent="0.35">
      <c r="A31" s="16">
        <v>21</v>
      </c>
      <c r="B31" s="15" t="s">
        <v>52</v>
      </c>
      <c r="C31" s="14">
        <v>73</v>
      </c>
      <c r="D31" s="13" t="s">
        <v>133</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73</v>
      </c>
      <c r="H31">
        <f>LEN(TRIM(D31))</f>
        <v>6</v>
      </c>
      <c r="I31" t="str">
        <f>IF(H31&gt;=3,MID(TRIM(D31),1,3),"NO")</f>
        <v>+/-</v>
      </c>
      <c r="J31" t="str">
        <f>IF(TRIM(I31)="+/-",MID(TRIM(D31),4,H31-3),D31)</f>
        <v>1.2</v>
      </c>
      <c r="K31" s="1">
        <f>IF(TRIM(J31)="*****",0,IF(ISERROR(VALUE(J31)),"NA",VALUE(J31/$I$4)))</f>
        <v>0.72948328267477203</v>
      </c>
      <c r="L31" s="1">
        <f>IF(AND(ISNUMBER(G31),ISNUMBER($I$6)),$I$6-G31,"N/A")</f>
        <v>-3.7999999999999972</v>
      </c>
      <c r="M31" s="1">
        <f>IF(AND(ISNUMBER(K31),ISNUMBER($I$7)),SQRT(K31^2+($I$7)^2),"N/A")</f>
        <v>0.73201182849801194</v>
      </c>
      <c r="N31" s="1">
        <f>IF(AND(ISNUMBER(L31),ISNUMBER(M31),M31&lt;&gt;0),L31/M31,"NA")</f>
        <v>-5.1911729456572813</v>
      </c>
      <c r="O31" t="s">
        <v>41</v>
      </c>
    </row>
    <row r="32" spans="1:15" x14ac:dyDescent="0.35">
      <c r="A32" s="16">
        <v>22</v>
      </c>
      <c r="B32" s="15" t="s">
        <v>27</v>
      </c>
      <c r="C32" s="14">
        <v>72.8</v>
      </c>
      <c r="D32" s="13" t="s">
        <v>138</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72.8</v>
      </c>
      <c r="H32">
        <f>LEN(TRIM(D32))</f>
        <v>6</v>
      </c>
      <c r="I32" t="str">
        <f>IF(H32&gt;=3,MID(TRIM(D32),1,3),"NO")</f>
        <v>+/-</v>
      </c>
      <c r="J32" t="str">
        <f>IF(TRIM(I32)="+/-",MID(TRIM(D32),4,H32-3),D32)</f>
        <v>1.8</v>
      </c>
      <c r="K32" s="1">
        <f>IF(TRIM(J32)="*****",0,IF(ISERROR(VALUE(J32)),"NA",VALUE(J32/$I$4)))</f>
        <v>1.094224924012158</v>
      </c>
      <c r="L32" s="1">
        <f>IF(AND(ISNUMBER(G32),ISNUMBER($I$6)),$I$6-G32,"N/A")</f>
        <v>-3.5999999999999943</v>
      </c>
      <c r="M32" s="1">
        <f>IF(AND(ISNUMBER(K32),ISNUMBER($I$7)),SQRT(K32^2+($I$7)^2),"N/A")</f>
        <v>1.0959122417823675</v>
      </c>
      <c r="N32" s="1">
        <f>IF(AND(ISNUMBER(L32),ISNUMBER(M32),M32&lt;&gt;0),L32/M32,"NA")</f>
        <v>-3.2849345620458021</v>
      </c>
      <c r="O32" t="s">
        <v>71</v>
      </c>
    </row>
    <row r="33" spans="1:15" x14ac:dyDescent="0.35">
      <c r="A33" s="16">
        <v>23</v>
      </c>
      <c r="B33" s="15" t="s">
        <v>70</v>
      </c>
      <c r="C33" s="14">
        <v>72.5</v>
      </c>
      <c r="D33" s="13" t="s">
        <v>111</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72.5</v>
      </c>
      <c r="H33">
        <f>LEN(TRIM(D33))</f>
        <v>6</v>
      </c>
      <c r="I33" t="str">
        <f>IF(H33&gt;=3,MID(TRIM(D33),1,3),"NO")</f>
        <v>+/-</v>
      </c>
      <c r="J33" t="str">
        <f>IF(TRIM(I33)="+/-",MID(TRIM(D33),4,H33-3),D33)</f>
        <v>1.0</v>
      </c>
      <c r="K33" s="1">
        <f>IF(TRIM(J33)="*****",0,IF(ISERROR(VALUE(J33)),"NA",VALUE(J33/$I$4)))</f>
        <v>0.60790273556231</v>
      </c>
      <c r="L33" s="1">
        <f>IF(AND(ISNUMBER(G33),ISNUMBER($I$6)),$I$6-G33,"N/A")</f>
        <v>-3.2999999999999972</v>
      </c>
      <c r="M33" s="1">
        <f>IF(AND(ISNUMBER(K33),ISNUMBER($I$7)),SQRT(K33^2+($I$7)^2),"N/A")</f>
        <v>0.61093468821403585</v>
      </c>
      <c r="N33" s="1">
        <f>IF(AND(ISNUMBER(L33),ISNUMBER(M33),M33&lt;&gt;0),L33/M33,"NA")</f>
        <v>-5.4015593870549221</v>
      </c>
      <c r="O33" t="s">
        <v>76</v>
      </c>
    </row>
    <row r="34" spans="1:15" x14ac:dyDescent="0.35">
      <c r="A34" s="16">
        <v>24</v>
      </c>
      <c r="B34" s="15" t="s">
        <v>77</v>
      </c>
      <c r="C34" s="14">
        <v>72.2</v>
      </c>
      <c r="D34" s="13" t="s">
        <v>120</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72.2</v>
      </c>
      <c r="H34">
        <f>LEN(TRIM(D34))</f>
        <v>6</v>
      </c>
      <c r="I34" t="str">
        <f>IF(H34&gt;=3,MID(TRIM(D34),1,3),"NO")</f>
        <v>+/-</v>
      </c>
      <c r="J34" t="str">
        <f>IF(TRIM(I34)="+/-",MID(TRIM(D34),4,H34-3),D34)</f>
        <v>0.9</v>
      </c>
      <c r="K34" s="1">
        <f>IF(TRIM(J34)="*****",0,IF(ISERROR(VALUE(J34)),"NA",VALUE(J34/$I$4)))</f>
        <v>0.54711246200607899</v>
      </c>
      <c r="L34" s="1">
        <f>IF(AND(ISNUMBER(G34),ISNUMBER($I$6)),$I$6-G34,"N/A")</f>
        <v>-3</v>
      </c>
      <c r="M34" s="1">
        <f>IF(AND(ISNUMBER(K34),ISNUMBER($I$7)),SQRT(K34^2+($I$7)^2),"N/A")</f>
        <v>0.55047933970440222</v>
      </c>
      <c r="N34" s="1">
        <f>IF(AND(ISNUMBER(L34),ISNUMBER(M34),M34&lt;&gt;0),L34/M34,"NA")</f>
        <v>-5.4497958117936767</v>
      </c>
      <c r="O34" t="s">
        <v>74</v>
      </c>
    </row>
    <row r="35" spans="1:15" x14ac:dyDescent="0.35">
      <c r="A35" s="16">
        <v>25</v>
      </c>
      <c r="B35" s="15" t="s">
        <v>60</v>
      </c>
      <c r="C35" s="14">
        <v>72.099999999999994</v>
      </c>
      <c r="D35" s="13" t="s">
        <v>134</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72.099999999999994</v>
      </c>
      <c r="H35">
        <f>LEN(TRIM(D35))</f>
        <v>6</v>
      </c>
      <c r="I35" t="str">
        <f>IF(H35&gt;=3,MID(TRIM(D35),1,3),"NO")</f>
        <v>+/-</v>
      </c>
      <c r="J35" t="str">
        <f>IF(TRIM(I35)="+/-",MID(TRIM(D35),4,H35-3),D35)</f>
        <v>1.4</v>
      </c>
      <c r="K35" s="1">
        <f>IF(TRIM(J35)="*****",0,IF(ISERROR(VALUE(J35)),"NA",VALUE(J35/$I$4)))</f>
        <v>0.85106382978723394</v>
      </c>
      <c r="L35" s="1">
        <f>IF(AND(ISNUMBER(G35),ISNUMBER($I$6)),$I$6-G35,"N/A")</f>
        <v>-2.8999999999999915</v>
      </c>
      <c r="M35" s="1">
        <f>IF(AND(ISNUMBER(K35),ISNUMBER($I$7)),SQRT(K35^2+($I$7)^2),"N/A")</f>
        <v>0.85323214879137987</v>
      </c>
      <c r="N35" s="1">
        <f>IF(AND(ISNUMBER(L35),ISNUMBER(M35),M35&lt;&gt;0),L35/M35,"NA")</f>
        <v>-3.3988405196732199</v>
      </c>
      <c r="O35" t="s">
        <v>53</v>
      </c>
    </row>
    <row r="36" spans="1:15" x14ac:dyDescent="0.35">
      <c r="A36" s="16">
        <v>25</v>
      </c>
      <c r="B36" s="15" t="s">
        <v>67</v>
      </c>
      <c r="C36" s="14">
        <v>72.099999999999994</v>
      </c>
      <c r="D36" s="13" t="s">
        <v>141</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72.099999999999994</v>
      </c>
      <c r="H36">
        <f>LEN(TRIM(D36))</f>
        <v>6</v>
      </c>
      <c r="I36" t="str">
        <f>IF(H36&gt;=3,MID(TRIM(D36),1,3),"NO")</f>
        <v>+/-</v>
      </c>
      <c r="J36" t="str">
        <f>IF(TRIM(I36)="+/-",MID(TRIM(D36),4,H36-3),D36)</f>
        <v>1.1</v>
      </c>
      <c r="K36" s="1">
        <f>IF(TRIM(J36)="*****",0,IF(ISERROR(VALUE(J36)),"NA",VALUE(J36/$I$4)))</f>
        <v>0.66869300911854113</v>
      </c>
      <c r="L36" s="1">
        <f>IF(AND(ISNUMBER(G36),ISNUMBER($I$6)),$I$6-G36,"N/A")</f>
        <v>-2.8999999999999915</v>
      </c>
      <c r="M36" s="1">
        <f>IF(AND(ISNUMBER(K36),ISNUMBER($I$7)),SQRT(K36^2+($I$7)^2),"N/A")</f>
        <v>0.67145051776214359</v>
      </c>
      <c r="N36" s="1">
        <f>IF(AND(ISNUMBER(L36),ISNUMBER(M36),M36&lt;&gt;0),L36/M36,"NA")</f>
        <v>-4.3190077649583332</v>
      </c>
      <c r="O36" t="s">
        <v>72</v>
      </c>
    </row>
    <row r="37" spans="1:15" x14ac:dyDescent="0.35">
      <c r="A37" s="16">
        <v>27</v>
      </c>
      <c r="B37" s="15" t="s">
        <v>39</v>
      </c>
      <c r="C37" s="14">
        <v>71.7</v>
      </c>
      <c r="D37" s="13" t="s">
        <v>28</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71.7</v>
      </c>
      <c r="H37">
        <f>LEN(TRIM(D37))</f>
        <v>6</v>
      </c>
      <c r="I37" t="str">
        <f>IF(H37&gt;=3,MID(TRIM(D37),1,3),"NO")</f>
        <v>+/-</v>
      </c>
      <c r="J37" t="str">
        <f>IF(TRIM(I37)="+/-",MID(TRIM(D37),4,H37-3),D37)</f>
        <v>0.2</v>
      </c>
      <c r="K37" s="1">
        <f>IF(TRIM(J37)="*****",0,IF(ISERROR(VALUE(J37)),"NA",VALUE(J37/$I$4)))</f>
        <v>0.12158054711246201</v>
      </c>
      <c r="L37" s="1">
        <f>IF(AND(ISNUMBER(G37),ISNUMBER($I$6)),$I$6-G37,"N/A")</f>
        <v>-2.5</v>
      </c>
      <c r="M37" s="1">
        <f>IF(AND(ISNUMBER(K37),ISNUMBER($I$7)),SQRT(K37^2+($I$7)^2),"N/A")</f>
        <v>0.1359311840425404</v>
      </c>
      <c r="N37" s="1">
        <f>IF(AND(ISNUMBER(L37),ISNUMBER(M37),M37&lt;&gt;0),L37/M37,"NA")</f>
        <v>-18.39165911493577</v>
      </c>
      <c r="O37" t="s">
        <v>70</v>
      </c>
    </row>
    <row r="38" spans="1:15" x14ac:dyDescent="0.35">
      <c r="A38" s="16">
        <v>28</v>
      </c>
      <c r="B38" s="15" t="s">
        <v>64</v>
      </c>
      <c r="C38" s="14">
        <v>71.3</v>
      </c>
      <c r="D38" s="13" t="s">
        <v>34</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71.3</v>
      </c>
      <c r="H38">
        <f>LEN(TRIM(D38))</f>
        <v>6</v>
      </c>
      <c r="I38" t="str">
        <f>IF(H38&gt;=3,MID(TRIM(D38),1,3),"NO")</f>
        <v>+/-</v>
      </c>
      <c r="J38" t="str">
        <f>IF(TRIM(I38)="+/-",MID(TRIM(D38),4,H38-3),D38)</f>
        <v>0.4</v>
      </c>
      <c r="K38" s="1">
        <f>IF(TRIM(J38)="*****",0,IF(ISERROR(VALUE(J38)),"NA",VALUE(J38/$I$4)))</f>
        <v>0.24316109422492402</v>
      </c>
      <c r="L38" s="1">
        <f>IF(AND(ISNUMBER(G38),ISNUMBER($I$6)),$I$6-G38,"N/A")</f>
        <v>-2.0999999999999943</v>
      </c>
      <c r="M38" s="1">
        <f>IF(AND(ISNUMBER(K38),ISNUMBER($I$7)),SQRT(K38^2+($I$7)^2),"N/A")</f>
        <v>0.25064471888253259</v>
      </c>
      <c r="N38" s="1">
        <f>IF(AND(ISNUMBER(L38),ISNUMBER(M38),M38&lt;&gt;0),L38/M38,"NA")</f>
        <v>-8.3783931668800982</v>
      </c>
      <c r="O38" t="s">
        <v>69</v>
      </c>
    </row>
    <row r="39" spans="1:15" x14ac:dyDescent="0.35">
      <c r="A39" s="16">
        <v>29</v>
      </c>
      <c r="B39" s="15" t="s">
        <v>82</v>
      </c>
      <c r="C39" s="14">
        <v>71</v>
      </c>
      <c r="D39" s="13" t="s">
        <v>83</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71</v>
      </c>
      <c r="H39">
        <f>LEN(TRIM(D39))</f>
        <v>6</v>
      </c>
      <c r="I39" t="str">
        <f>IF(H39&gt;=3,MID(TRIM(D39),1,3),"NO")</f>
        <v>+/-</v>
      </c>
      <c r="J39" t="str">
        <f>IF(TRIM(I39)="+/-",MID(TRIM(D39),4,H39-3),D39)</f>
        <v>0.7</v>
      </c>
      <c r="K39" s="1">
        <f>IF(TRIM(J39)="*****",0,IF(ISERROR(VALUE(J39)),"NA",VALUE(J39/$I$4)))</f>
        <v>0.42553191489361697</v>
      </c>
      <c r="L39" s="1">
        <f>IF(AND(ISNUMBER(G39),ISNUMBER($I$6)),$I$6-G39,"N/A")</f>
        <v>-1.7999999999999972</v>
      </c>
      <c r="M39" s="1">
        <f>IF(AND(ISNUMBER(K39),ISNUMBER($I$7)),SQRT(K39^2+($I$7)^2),"N/A")</f>
        <v>0.42985214661796195</v>
      </c>
      <c r="N39" s="1">
        <f>IF(AND(ISNUMBER(L39),ISNUMBER(M39),M39&lt;&gt;0),L39/M39,"NA")</f>
        <v>-4.1874863581867281</v>
      </c>
      <c r="O39" t="s">
        <v>44</v>
      </c>
    </row>
    <row r="40" spans="1:15" x14ac:dyDescent="0.35">
      <c r="A40" s="16">
        <v>30</v>
      </c>
      <c r="B40" s="15" t="s">
        <v>45</v>
      </c>
      <c r="C40" s="14">
        <v>70.8</v>
      </c>
      <c r="D40" s="13" t="s">
        <v>43</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70.8</v>
      </c>
      <c r="H40">
        <f>LEN(TRIM(D40))</f>
        <v>6</v>
      </c>
      <c r="I40" t="str">
        <f>IF(H40&gt;=3,MID(TRIM(D40),1,3),"NO")</f>
        <v>+/-</v>
      </c>
      <c r="J40" t="str">
        <f>IF(TRIM(I40)="+/-",MID(TRIM(D40),4,H40-3),D40)</f>
        <v>0.5</v>
      </c>
      <c r="K40" s="1">
        <f>IF(TRIM(J40)="*****",0,IF(ISERROR(VALUE(J40)),"NA",VALUE(J40/$I$4)))</f>
        <v>0.303951367781155</v>
      </c>
      <c r="L40" s="1">
        <f>IF(AND(ISNUMBER(G40),ISNUMBER($I$6)),$I$6-G40,"N/A")</f>
        <v>-1.5999999999999943</v>
      </c>
      <c r="M40" s="1">
        <f>IF(AND(ISNUMBER(K40),ISNUMBER($I$7)),SQRT(K40^2+($I$7)^2),"N/A")</f>
        <v>0.30997079109986531</v>
      </c>
      <c r="N40" s="1">
        <f>IF(AND(ISNUMBER(L40),ISNUMBER(M40),M40&lt;&gt;0),L40/M40,"NA")</f>
        <v>-5.1617766768369862</v>
      </c>
      <c r="O40" t="s">
        <v>67</v>
      </c>
    </row>
    <row r="41" spans="1:15" x14ac:dyDescent="0.35">
      <c r="A41" s="16">
        <v>31</v>
      </c>
      <c r="B41" s="15" t="s">
        <v>66</v>
      </c>
      <c r="C41" s="14">
        <v>69.900000000000006</v>
      </c>
      <c r="D41" s="13" t="s">
        <v>26</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69.900000000000006</v>
      </c>
      <c r="H41">
        <f>LEN(TRIM(D41))</f>
        <v>6</v>
      </c>
      <c r="I41" t="str">
        <f>IF(H41&gt;=3,MID(TRIM(D41),1,3),"NO")</f>
        <v>+/-</v>
      </c>
      <c r="J41" t="str">
        <f>IF(TRIM(I41)="+/-",MID(TRIM(D41),4,H41-3),D41)</f>
        <v>0.6</v>
      </c>
      <c r="K41" s="1">
        <f>IF(TRIM(J41)="*****",0,IF(ISERROR(VALUE(J41)),"NA",VALUE(J41/$I$4)))</f>
        <v>0.36474164133738601</v>
      </c>
      <c r="L41" s="1">
        <f>IF(AND(ISNUMBER(G41),ISNUMBER($I$6)),$I$6-G41,"N/A")</f>
        <v>-0.70000000000000284</v>
      </c>
      <c r="M41" s="1">
        <f>IF(AND(ISNUMBER(K41),ISNUMBER($I$7)),SQRT(K41^2+($I$7)^2),"N/A")</f>
        <v>0.36977279819442066</v>
      </c>
      <c r="N41" s="1">
        <f>IF(AND(ISNUMBER(L41),ISNUMBER(M41),M41&lt;&gt;0),L41/M41,"NA")</f>
        <v>-1.8930543388211969</v>
      </c>
      <c r="O41" t="s">
        <v>47</v>
      </c>
    </row>
    <row r="42" spans="1:15" x14ac:dyDescent="0.35">
      <c r="A42" s="16">
        <v>32</v>
      </c>
      <c r="B42" s="15" t="s">
        <v>74</v>
      </c>
      <c r="C42" s="14">
        <v>69.8</v>
      </c>
      <c r="D42" s="13" t="s">
        <v>34</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69.8</v>
      </c>
      <c r="H42">
        <f>LEN(TRIM(D42))</f>
        <v>6</v>
      </c>
      <c r="I42" t="str">
        <f>IF(H42&gt;=3,MID(TRIM(D42),1,3),"NO")</f>
        <v>+/-</v>
      </c>
      <c r="J42" t="str">
        <f>IF(TRIM(I42)="+/-",MID(TRIM(D42),4,H42-3),D42)</f>
        <v>0.4</v>
      </c>
      <c r="K42" s="1">
        <f>IF(TRIM(J42)="*****",0,IF(ISERROR(VALUE(J42)),"NA",VALUE(J42/$I$4)))</f>
        <v>0.24316109422492402</v>
      </c>
      <c r="L42" s="1">
        <f>IF(AND(ISNUMBER(G42),ISNUMBER($I$6)),$I$6-G42,"N/A")</f>
        <v>-0.59999999999999432</v>
      </c>
      <c r="M42" s="1">
        <f>IF(AND(ISNUMBER(K42),ISNUMBER($I$7)),SQRT(K42^2+($I$7)^2),"N/A")</f>
        <v>0.25064471888253259</v>
      </c>
      <c r="N42" s="1">
        <f>IF(AND(ISNUMBER(L42),ISNUMBER(M42),M42&lt;&gt;0),L42/M42,"NA")</f>
        <v>-2.3938266191085833</v>
      </c>
      <c r="O42" t="s">
        <v>37</v>
      </c>
    </row>
    <row r="43" spans="1:15" x14ac:dyDescent="0.35">
      <c r="A43" s="16">
        <v>32</v>
      </c>
      <c r="B43" s="15" t="s">
        <v>44</v>
      </c>
      <c r="C43" s="14">
        <v>69.8</v>
      </c>
      <c r="D43" s="13" t="s">
        <v>121</v>
      </c>
      <c r="E43" s="12" t="str">
        <f>IF($B$4=B43,"Geography Selected",
IF(AND(ISNUMBER(N43),ISNUMBER($I$4)),
IF(ABS(N43)&lt;=$I$4,"Not Significantly Different",
IF(ABS(N43)&gt;$I$4,"Significantly Different","Error - Both Z-score and Confidence Level are Numbers but Comparison Failed")),
IF(N43="NA","Statistical Test not applicable","N/A")
))</f>
        <v>Not Significantly Different</v>
      </c>
      <c r="G43">
        <f>IF(ISNUMBER(C43),C43,"NAN")</f>
        <v>69.8</v>
      </c>
      <c r="H43">
        <f>LEN(TRIM(D43))</f>
        <v>6</v>
      </c>
      <c r="I43" t="str">
        <f>IF(H43&gt;=3,MID(TRIM(D43),1,3),"NO")</f>
        <v>+/-</v>
      </c>
      <c r="J43" t="str">
        <f>IF(TRIM(I43)="+/-",MID(TRIM(D43),4,H43-3),D43)</f>
        <v>0.8</v>
      </c>
      <c r="K43" s="1">
        <f>IF(TRIM(J43)="*****",0,IF(ISERROR(VALUE(J43)),"NA",VALUE(J43/$I$4)))</f>
        <v>0.48632218844984804</v>
      </c>
      <c r="L43" s="1">
        <f>IF(AND(ISNUMBER(G43),ISNUMBER($I$6)),$I$6-G43,"N/A")</f>
        <v>-0.59999999999999432</v>
      </c>
      <c r="M43" s="1">
        <f>IF(AND(ISNUMBER(K43),ISNUMBER($I$7)),SQRT(K43^2+($I$7)^2),"N/A")</f>
        <v>0.49010685399991183</v>
      </c>
      <c r="N43" s="1">
        <f>IF(AND(ISNUMBER(L43),ISNUMBER(M43),M43&lt;&gt;0),L43/M43,"NA")</f>
        <v>-1.2242228303954759</v>
      </c>
      <c r="O43" t="s">
        <v>49</v>
      </c>
    </row>
    <row r="44" spans="1:15" x14ac:dyDescent="0.35">
      <c r="A44" s="16">
        <v>34</v>
      </c>
      <c r="B44" s="15" t="s">
        <v>51</v>
      </c>
      <c r="C44" s="14">
        <v>69.099999999999994</v>
      </c>
      <c r="D44" s="13" t="s">
        <v>57</v>
      </c>
      <c r="E44" s="12" t="str">
        <f>IF($B$4=B44,"Geography Selected",
IF(AND(ISNUMBER(N44),ISNUMBER($I$4)),
IF(ABS(N44)&lt;=$I$4,"Not Significantly Different",
IF(ABS(N44)&gt;$I$4,"Significantly Different","Error - Both Z-score and Confidence Level are Numbers but Comparison Failed")),
IF(N44="NA","Statistical Test not applicable","N/A")
))</f>
        <v>Not Significantly Different</v>
      </c>
      <c r="G44">
        <f>IF(ISNUMBER(C44),C44,"NAN")</f>
        <v>69.099999999999994</v>
      </c>
      <c r="H44">
        <f>LEN(TRIM(D44))</f>
        <v>6</v>
      </c>
      <c r="I44" t="str">
        <f>IF(H44&gt;=3,MID(TRIM(D44),1,3),"NO")</f>
        <v>+/-</v>
      </c>
      <c r="J44" t="str">
        <f>IF(TRIM(I44)="+/-",MID(TRIM(D44),4,H44-3),D44)</f>
        <v>0.3</v>
      </c>
      <c r="K44" s="1">
        <f>IF(TRIM(J44)="*****",0,IF(ISERROR(VALUE(J44)),"NA",VALUE(J44/$I$4)))</f>
        <v>0.18237082066869301</v>
      </c>
      <c r="L44" s="1">
        <f>IF(AND(ISNUMBER(G44),ISNUMBER($I$6)),$I$6-G44,"N/A")</f>
        <v>0.10000000000000853</v>
      </c>
      <c r="M44" s="1">
        <f>IF(AND(ISNUMBER(K44),ISNUMBER($I$7)),SQRT(K44^2+($I$7)^2),"N/A")</f>
        <v>0.19223572402239389</v>
      </c>
      <c r="N44" s="1">
        <f>IF(AND(ISNUMBER(L44),ISNUMBER(M44),M44&lt;&gt;0),L44/M44,"NA")</f>
        <v>0.52019467509774275</v>
      </c>
      <c r="O44" t="s">
        <v>64</v>
      </c>
    </row>
    <row r="45" spans="1:15" x14ac:dyDescent="0.35">
      <c r="A45" s="16">
        <v>35</v>
      </c>
      <c r="B45" s="15" t="s">
        <v>54</v>
      </c>
      <c r="C45" s="14">
        <v>68.5</v>
      </c>
      <c r="D45" s="13" t="s">
        <v>34</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68.5</v>
      </c>
      <c r="H45">
        <f>LEN(TRIM(D45))</f>
        <v>6</v>
      </c>
      <c r="I45" t="str">
        <f>IF(H45&gt;=3,MID(TRIM(D45),1,3),"NO")</f>
        <v>+/-</v>
      </c>
      <c r="J45" t="str">
        <f>IF(TRIM(I45)="+/-",MID(TRIM(D45),4,H45-3),D45)</f>
        <v>0.4</v>
      </c>
      <c r="K45" s="1">
        <f>IF(TRIM(J45)="*****",0,IF(ISERROR(VALUE(J45)),"NA",VALUE(J45/$I$4)))</f>
        <v>0.24316109422492402</v>
      </c>
      <c r="L45" s="1">
        <f>IF(AND(ISNUMBER(G45),ISNUMBER($I$6)),$I$6-G45,"N/A")</f>
        <v>0.70000000000000284</v>
      </c>
      <c r="M45" s="1">
        <f>IF(AND(ISNUMBER(K45),ISNUMBER($I$7)),SQRT(K45^2+($I$7)^2),"N/A")</f>
        <v>0.25064471888253259</v>
      </c>
      <c r="N45" s="1">
        <f>IF(AND(ISNUMBER(L45),ISNUMBER(M45),M45&lt;&gt;0),L45/M45,"NA")</f>
        <v>2.7927977222933853</v>
      </c>
      <c r="O45" t="s">
        <v>63</v>
      </c>
    </row>
    <row r="46" spans="1:15" x14ac:dyDescent="0.35">
      <c r="A46" s="16">
        <v>36</v>
      </c>
      <c r="B46" s="15" t="s">
        <v>38</v>
      </c>
      <c r="C46" s="14">
        <v>68.400000000000006</v>
      </c>
      <c r="D46" s="13" t="s">
        <v>34</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68.400000000000006</v>
      </c>
      <c r="H46">
        <f>LEN(TRIM(D46))</f>
        <v>6</v>
      </c>
      <c r="I46" t="str">
        <f>IF(H46&gt;=3,MID(TRIM(D46),1,3),"NO")</f>
        <v>+/-</v>
      </c>
      <c r="J46" t="str">
        <f>IF(TRIM(I46)="+/-",MID(TRIM(D46),4,H46-3),D46)</f>
        <v>0.4</v>
      </c>
      <c r="K46" s="1">
        <f>IF(TRIM(J46)="*****",0,IF(ISERROR(VALUE(J46)),"NA",VALUE(J46/$I$4)))</f>
        <v>0.24316109422492402</v>
      </c>
      <c r="L46" s="1">
        <f>IF(AND(ISNUMBER(G46),ISNUMBER($I$6)),$I$6-G46,"N/A")</f>
        <v>0.79999999999999716</v>
      </c>
      <c r="M46" s="1">
        <f>IF(AND(ISNUMBER(K46),ISNUMBER($I$7)),SQRT(K46^2+($I$7)^2),"N/A")</f>
        <v>0.25064471888253259</v>
      </c>
      <c r="N46" s="1">
        <f>IF(AND(ISNUMBER(L46),ISNUMBER(M46),M46&lt;&gt;0),L46/M46,"NA")</f>
        <v>3.19176882547813</v>
      </c>
      <c r="O46" t="s">
        <v>61</v>
      </c>
    </row>
    <row r="47" spans="1:15" x14ac:dyDescent="0.35">
      <c r="A47" s="16">
        <v>37</v>
      </c>
      <c r="B47" s="15" t="s">
        <v>40</v>
      </c>
      <c r="C47" s="14">
        <v>68.099999999999994</v>
      </c>
      <c r="D47" s="13" t="s">
        <v>134</v>
      </c>
      <c r="E47" s="12" t="str">
        <f>IF($B$4=B47,"Geography Selected",
IF(AND(ISNUMBER(N47),ISNUMBER($I$4)),
IF(ABS(N47)&lt;=$I$4,"Not Significantly Different",
IF(ABS(N47)&gt;$I$4,"Significantly Different","Error - Both Z-score and Confidence Level are Numbers but Comparison Failed")),
IF(N47="NA","Statistical Test not applicable","N/A")
))</f>
        <v>Not Significantly Different</v>
      </c>
      <c r="G47">
        <f>IF(ISNUMBER(C47),C47,"NAN")</f>
        <v>68.099999999999994</v>
      </c>
      <c r="H47">
        <f>LEN(TRIM(D47))</f>
        <v>6</v>
      </c>
      <c r="I47" t="str">
        <f>IF(H47&gt;=3,MID(TRIM(D47),1,3),"NO")</f>
        <v>+/-</v>
      </c>
      <c r="J47" t="str">
        <f>IF(TRIM(I47)="+/-",MID(TRIM(D47),4,H47-3),D47)</f>
        <v>1.4</v>
      </c>
      <c r="K47" s="1">
        <f>IF(TRIM(J47)="*****",0,IF(ISERROR(VALUE(J47)),"NA",VALUE(J47/$I$4)))</f>
        <v>0.85106382978723394</v>
      </c>
      <c r="L47" s="1">
        <f>IF(AND(ISNUMBER(G47),ISNUMBER($I$6)),$I$6-G47,"N/A")</f>
        <v>1.1000000000000085</v>
      </c>
      <c r="M47" s="1">
        <f>IF(AND(ISNUMBER(K47),ISNUMBER($I$7)),SQRT(K47^2+($I$7)^2),"N/A")</f>
        <v>0.85323214879137987</v>
      </c>
      <c r="N47" s="1">
        <f>IF(AND(ISNUMBER(L47),ISNUMBER(M47),M47&lt;&gt;0),L47/M47,"NA")</f>
        <v>1.2892153695312349</v>
      </c>
      <c r="O47" t="s">
        <v>59</v>
      </c>
    </row>
    <row r="48" spans="1:15" x14ac:dyDescent="0.35">
      <c r="A48" s="16">
        <v>38</v>
      </c>
      <c r="B48" s="15" t="s">
        <v>42</v>
      </c>
      <c r="C48" s="14">
        <v>68</v>
      </c>
      <c r="D48" s="13" t="s">
        <v>26</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68</v>
      </c>
      <c r="H48">
        <f>LEN(TRIM(D48))</f>
        <v>6</v>
      </c>
      <c r="I48" t="str">
        <f>IF(H48&gt;=3,MID(TRIM(D48),1,3),"NO")</f>
        <v>+/-</v>
      </c>
      <c r="J48" t="str">
        <f>IF(TRIM(I48)="+/-",MID(TRIM(D48),4,H48-3),D48)</f>
        <v>0.6</v>
      </c>
      <c r="K48" s="1">
        <f>IF(TRIM(J48)="*****",0,IF(ISERROR(VALUE(J48)),"NA",VALUE(J48/$I$4)))</f>
        <v>0.36474164133738601</v>
      </c>
      <c r="L48" s="1">
        <f>IF(AND(ISNUMBER(G48),ISNUMBER($I$6)),$I$6-G48,"N/A")</f>
        <v>1.2000000000000028</v>
      </c>
      <c r="M48" s="1">
        <f>IF(AND(ISNUMBER(K48),ISNUMBER($I$7)),SQRT(K48^2+($I$7)^2),"N/A")</f>
        <v>0.36977279819442066</v>
      </c>
      <c r="N48" s="1">
        <f>IF(AND(ISNUMBER(L48),ISNUMBER(M48),M48&lt;&gt;0),L48/M48,"NA")</f>
        <v>3.2452360094077606</v>
      </c>
      <c r="O48" t="s">
        <v>56</v>
      </c>
    </row>
    <row r="49" spans="1:15" x14ac:dyDescent="0.35">
      <c r="A49" s="16">
        <v>39</v>
      </c>
      <c r="B49" s="15" t="s">
        <v>58</v>
      </c>
      <c r="C49" s="14">
        <v>67.099999999999994</v>
      </c>
      <c r="D49" s="13" t="s">
        <v>43</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67.099999999999994</v>
      </c>
      <c r="H49">
        <f>LEN(TRIM(D49))</f>
        <v>6</v>
      </c>
      <c r="I49" t="str">
        <f>IF(H49&gt;=3,MID(TRIM(D49),1,3),"NO")</f>
        <v>+/-</v>
      </c>
      <c r="J49" t="str">
        <f>IF(TRIM(I49)="+/-",MID(TRIM(D49),4,H49-3),D49)</f>
        <v>0.5</v>
      </c>
      <c r="K49" s="1">
        <f>IF(TRIM(J49)="*****",0,IF(ISERROR(VALUE(J49)),"NA",VALUE(J49/$I$4)))</f>
        <v>0.303951367781155</v>
      </c>
      <c r="L49" s="1">
        <f>IF(AND(ISNUMBER(G49),ISNUMBER($I$6)),$I$6-G49,"N/A")</f>
        <v>2.1000000000000085</v>
      </c>
      <c r="M49" s="1">
        <f>IF(AND(ISNUMBER(K49),ISNUMBER($I$7)),SQRT(K49^2+($I$7)^2),"N/A")</f>
        <v>0.30997079109986531</v>
      </c>
      <c r="N49" s="1">
        <f>IF(AND(ISNUMBER(L49),ISNUMBER(M49),M49&lt;&gt;0),L49/M49,"NA")</f>
        <v>6.7748318883485954</v>
      </c>
      <c r="O49" t="s">
        <v>54</v>
      </c>
    </row>
    <row r="50" spans="1:15" x14ac:dyDescent="0.35">
      <c r="A50" s="16">
        <v>39</v>
      </c>
      <c r="B50" s="15" t="s">
        <v>32</v>
      </c>
      <c r="C50" s="14">
        <v>67.099999999999994</v>
      </c>
      <c r="D50" s="13" t="s">
        <v>28</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67.099999999999994</v>
      </c>
      <c r="H50">
        <f>LEN(TRIM(D50))</f>
        <v>6</v>
      </c>
      <c r="I50" t="str">
        <f>IF(H50&gt;=3,MID(TRIM(D50),1,3),"NO")</f>
        <v>+/-</v>
      </c>
      <c r="J50" t="str">
        <f>IF(TRIM(I50)="+/-",MID(TRIM(D50),4,H50-3),D50)</f>
        <v>0.2</v>
      </c>
      <c r="K50" s="1">
        <f>IF(TRIM(J50)="*****",0,IF(ISERROR(VALUE(J50)),"NA",VALUE(J50/$I$4)))</f>
        <v>0.12158054711246201</v>
      </c>
      <c r="L50" s="1">
        <f>IF(AND(ISNUMBER(G50),ISNUMBER($I$6)),$I$6-G50,"N/A")</f>
        <v>2.1000000000000085</v>
      </c>
      <c r="M50" s="1">
        <f>IF(AND(ISNUMBER(K50),ISNUMBER($I$7)),SQRT(K50^2+($I$7)^2),"N/A")</f>
        <v>0.1359311840425404</v>
      </c>
      <c r="N50" s="1">
        <f>IF(AND(ISNUMBER(L50),ISNUMBER(M50),M50&lt;&gt;0),L50/M50,"NA")</f>
        <v>15.448993656546111</v>
      </c>
      <c r="O50" t="s">
        <v>52</v>
      </c>
    </row>
    <row r="51" spans="1:15" x14ac:dyDescent="0.35">
      <c r="A51" s="16">
        <v>41</v>
      </c>
      <c r="B51" s="15" t="s">
        <v>65</v>
      </c>
      <c r="C51" s="14">
        <v>66.2</v>
      </c>
      <c r="D51" s="13" t="s">
        <v>57</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66.2</v>
      </c>
      <c r="H51">
        <f>LEN(TRIM(D51))</f>
        <v>6</v>
      </c>
      <c r="I51" t="str">
        <f>IF(H51&gt;=3,MID(TRIM(D51),1,3),"NO")</f>
        <v>+/-</v>
      </c>
      <c r="J51" t="str">
        <f>IF(TRIM(I51)="+/-",MID(TRIM(D51),4,H51-3),D51)</f>
        <v>0.3</v>
      </c>
      <c r="K51" s="1">
        <f>IF(TRIM(J51)="*****",0,IF(ISERROR(VALUE(J51)),"NA",VALUE(J51/$I$4)))</f>
        <v>0.18237082066869301</v>
      </c>
      <c r="L51" s="1">
        <f>IF(AND(ISNUMBER(G51),ISNUMBER($I$6)),$I$6-G51,"N/A")</f>
        <v>3</v>
      </c>
      <c r="M51" s="1">
        <f>IF(AND(ISNUMBER(K51),ISNUMBER($I$7)),SQRT(K51^2+($I$7)^2),"N/A")</f>
        <v>0.19223572402239389</v>
      </c>
      <c r="N51" s="1">
        <f>IF(AND(ISNUMBER(L51),ISNUMBER(M51),M51&lt;&gt;0),L51/M51,"NA")</f>
        <v>15.605840252930951</v>
      </c>
      <c r="O51" t="s">
        <v>50</v>
      </c>
    </row>
    <row r="52" spans="1:15" x14ac:dyDescent="0.35">
      <c r="A52" s="16">
        <v>42</v>
      </c>
      <c r="B52" s="15" t="s">
        <v>75</v>
      </c>
      <c r="C52" s="14">
        <v>66</v>
      </c>
      <c r="D52" s="13" t="s">
        <v>26</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66</v>
      </c>
      <c r="H52">
        <f>LEN(TRIM(D52))</f>
        <v>6</v>
      </c>
      <c r="I52" t="str">
        <f>IF(H52&gt;=3,MID(TRIM(D52),1,3),"NO")</f>
        <v>+/-</v>
      </c>
      <c r="J52" t="str">
        <f>IF(TRIM(I52)="+/-",MID(TRIM(D52),4,H52-3),D52)</f>
        <v>0.6</v>
      </c>
      <c r="K52" s="1">
        <f>IF(TRIM(J52)="*****",0,IF(ISERROR(VALUE(J52)),"NA",VALUE(J52/$I$4)))</f>
        <v>0.36474164133738601</v>
      </c>
      <c r="L52" s="1">
        <f>IF(AND(ISNUMBER(G52),ISNUMBER($I$6)),$I$6-G52,"N/A")</f>
        <v>3.2000000000000028</v>
      </c>
      <c r="M52" s="1">
        <f>IF(AND(ISNUMBER(K52),ISNUMBER($I$7)),SQRT(K52^2+($I$7)^2),"N/A")</f>
        <v>0.36977279819442066</v>
      </c>
      <c r="N52" s="1">
        <f>IF(AND(ISNUMBER(L52),ISNUMBER(M52),M52&lt;&gt;0),L52/M52,"NA")</f>
        <v>8.6539626917540158</v>
      </c>
      <c r="O52" t="s">
        <v>48</v>
      </c>
    </row>
    <row r="53" spans="1:15" x14ac:dyDescent="0.35">
      <c r="A53" s="16">
        <v>43</v>
      </c>
      <c r="B53" s="15" t="s">
        <v>41</v>
      </c>
      <c r="C53" s="14">
        <v>65.599999999999994</v>
      </c>
      <c r="D53" s="13" t="s">
        <v>26</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65.599999999999994</v>
      </c>
      <c r="H53">
        <f>LEN(TRIM(D53))</f>
        <v>6</v>
      </c>
      <c r="I53" t="str">
        <f>IF(H53&gt;=3,MID(TRIM(D53),1,3),"NO")</f>
        <v>+/-</v>
      </c>
      <c r="J53" t="str">
        <f>IF(TRIM(I53)="+/-",MID(TRIM(D53),4,H53-3),D53)</f>
        <v>0.6</v>
      </c>
      <c r="K53" s="1">
        <f>IF(TRIM(J53)="*****",0,IF(ISERROR(VALUE(J53)),"NA",VALUE(J53/$I$4)))</f>
        <v>0.36474164133738601</v>
      </c>
      <c r="L53" s="1">
        <f>IF(AND(ISNUMBER(G53),ISNUMBER($I$6)),$I$6-G53,"N/A")</f>
        <v>3.6000000000000085</v>
      </c>
      <c r="M53" s="1">
        <f>IF(AND(ISNUMBER(K53),ISNUMBER($I$7)),SQRT(K53^2+($I$7)^2),"N/A")</f>
        <v>0.36977279819442066</v>
      </c>
      <c r="N53" s="1">
        <f>IF(AND(ISNUMBER(L53),ISNUMBER(M53),M53&lt;&gt;0),L53/M53,"NA")</f>
        <v>9.7357080282232822</v>
      </c>
      <c r="O53" t="s">
        <v>46</v>
      </c>
    </row>
    <row r="54" spans="1:15" x14ac:dyDescent="0.35">
      <c r="A54" s="16">
        <v>44</v>
      </c>
      <c r="B54" s="15" t="s">
        <v>62</v>
      </c>
      <c r="C54" s="14">
        <v>65.5</v>
      </c>
      <c r="D54" s="13" t="s">
        <v>139</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65.5</v>
      </c>
      <c r="H54">
        <f>LEN(TRIM(D54))</f>
        <v>6</v>
      </c>
      <c r="I54" t="str">
        <f>IF(H54&gt;=3,MID(TRIM(D54),1,3),"NO")</f>
        <v>+/-</v>
      </c>
      <c r="J54" t="str">
        <f>IF(TRIM(I54)="+/-",MID(TRIM(D54),4,H54-3),D54)</f>
        <v>1.5</v>
      </c>
      <c r="K54" s="1">
        <f>IF(TRIM(J54)="*****",0,IF(ISERROR(VALUE(J54)),"NA",VALUE(J54/$I$4)))</f>
        <v>0.91185410334346506</v>
      </c>
      <c r="L54" s="1">
        <f>IF(AND(ISNUMBER(G54),ISNUMBER($I$6)),$I$6-G54,"N/A")</f>
        <v>3.7000000000000028</v>
      </c>
      <c r="M54" s="1">
        <f>IF(AND(ISNUMBER(K54),ISNUMBER($I$7)),SQRT(K54^2+($I$7)^2),"N/A")</f>
        <v>0.91387819929318592</v>
      </c>
      <c r="N54" s="1">
        <f>IF(AND(ISNUMBER(L54),ISNUMBER(M54),M54&lt;&gt;0),L54/M54,"NA")</f>
        <v>4.0486795755295031</v>
      </c>
      <c r="O54" t="s">
        <v>39</v>
      </c>
    </row>
    <row r="55" spans="1:15" x14ac:dyDescent="0.35">
      <c r="A55" s="16">
        <v>45</v>
      </c>
      <c r="B55" s="15" t="s">
        <v>36</v>
      </c>
      <c r="C55" s="14">
        <v>64.900000000000006</v>
      </c>
      <c r="D55" s="13" t="s">
        <v>34</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64.900000000000006</v>
      </c>
      <c r="H55">
        <f>LEN(TRIM(D55))</f>
        <v>6</v>
      </c>
      <c r="I55" t="str">
        <f>IF(H55&gt;=3,MID(TRIM(D55),1,3),"NO")</f>
        <v>+/-</v>
      </c>
      <c r="J55" t="str">
        <f>IF(TRIM(I55)="+/-",MID(TRIM(D55),4,H55-3),D55)</f>
        <v>0.4</v>
      </c>
      <c r="K55" s="1">
        <f>IF(TRIM(J55)="*****",0,IF(ISERROR(VALUE(J55)),"NA",VALUE(J55/$I$4)))</f>
        <v>0.24316109422492402</v>
      </c>
      <c r="L55" s="1">
        <f>IF(AND(ISNUMBER(G55),ISNUMBER($I$6)),$I$6-G55,"N/A")</f>
        <v>4.2999999999999972</v>
      </c>
      <c r="M55" s="1">
        <f>IF(AND(ISNUMBER(K55),ISNUMBER($I$7)),SQRT(K55^2+($I$7)^2),"N/A")</f>
        <v>0.25064471888253259</v>
      </c>
      <c r="N55" s="1">
        <f>IF(AND(ISNUMBER(L55),ISNUMBER(M55),M55&lt;&gt;0),L55/M55,"NA")</f>
        <v>17.155757436944999</v>
      </c>
      <c r="O55" t="s">
        <v>42</v>
      </c>
    </row>
    <row r="56" spans="1:15" x14ac:dyDescent="0.35">
      <c r="A56" s="16">
        <v>46</v>
      </c>
      <c r="B56" s="15" t="s">
        <v>56</v>
      </c>
      <c r="C56" s="14">
        <v>64.599999999999994</v>
      </c>
      <c r="D56" s="13" t="s">
        <v>26</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64.599999999999994</v>
      </c>
      <c r="H56">
        <f>LEN(TRIM(D56))</f>
        <v>6</v>
      </c>
      <c r="I56" t="str">
        <f>IF(H56&gt;=3,MID(TRIM(D56),1,3),"NO")</f>
        <v>+/-</v>
      </c>
      <c r="J56" t="str">
        <f>IF(TRIM(I56)="+/-",MID(TRIM(D56),4,H56-3),D56)</f>
        <v>0.6</v>
      </c>
      <c r="K56" s="1">
        <f>IF(TRIM(J56)="*****",0,IF(ISERROR(VALUE(J56)),"NA",VALUE(J56/$I$4)))</f>
        <v>0.36474164133738601</v>
      </c>
      <c r="L56" s="1">
        <f>IF(AND(ISNUMBER(G56),ISNUMBER($I$6)),$I$6-G56,"N/A")</f>
        <v>4.6000000000000085</v>
      </c>
      <c r="M56" s="1">
        <f>IF(AND(ISNUMBER(K56),ISNUMBER($I$7)),SQRT(K56^2+($I$7)^2),"N/A")</f>
        <v>0.36977279819442066</v>
      </c>
      <c r="N56" s="1">
        <f>IF(AND(ISNUMBER(L56),ISNUMBER(M56),M56&lt;&gt;0),L56/M56,"NA")</f>
        <v>12.440071369396408</v>
      </c>
      <c r="O56" t="s">
        <v>40</v>
      </c>
    </row>
    <row r="57" spans="1:15" x14ac:dyDescent="0.35">
      <c r="A57" s="16">
        <v>47</v>
      </c>
      <c r="B57" s="15" t="s">
        <v>29</v>
      </c>
      <c r="C57" s="14">
        <v>64.2</v>
      </c>
      <c r="D57" s="13" t="s">
        <v>111</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64.2</v>
      </c>
      <c r="H57">
        <f>LEN(TRIM(D57))</f>
        <v>6</v>
      </c>
      <c r="I57" t="str">
        <f>IF(H57&gt;=3,MID(TRIM(D57),1,3),"NO")</f>
        <v>+/-</v>
      </c>
      <c r="J57" t="str">
        <f>IF(TRIM(I57)="+/-",MID(TRIM(D57),4,H57-3),D57)</f>
        <v>1.0</v>
      </c>
      <c r="K57" s="1">
        <f>IF(TRIM(J57)="*****",0,IF(ISERROR(VALUE(J57)),"NA",VALUE(J57/$I$4)))</f>
        <v>0.60790273556231</v>
      </c>
      <c r="L57" s="1">
        <f>IF(AND(ISNUMBER(G57),ISNUMBER($I$6)),$I$6-G57,"N/A")</f>
        <v>5</v>
      </c>
      <c r="M57" s="1">
        <f>IF(AND(ISNUMBER(K57),ISNUMBER($I$7)),SQRT(K57^2+($I$7)^2),"N/A")</f>
        <v>0.61093468821403585</v>
      </c>
      <c r="N57" s="1">
        <f>IF(AND(ISNUMBER(L57),ISNUMBER(M57),M57&lt;&gt;0),L57/M57,"NA")</f>
        <v>8.1841808894771617</v>
      </c>
      <c r="O57" t="s">
        <v>38</v>
      </c>
    </row>
    <row r="58" spans="1:15" x14ac:dyDescent="0.35">
      <c r="A58" s="16">
        <v>48</v>
      </c>
      <c r="B58" s="15" t="s">
        <v>47</v>
      </c>
      <c r="C58" s="14">
        <v>63.3</v>
      </c>
      <c r="D58" s="13" t="s">
        <v>34</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63.3</v>
      </c>
      <c r="H58">
        <f>LEN(TRIM(D58))</f>
        <v>6</v>
      </c>
      <c r="I58" t="str">
        <f>IF(H58&gt;=3,MID(TRIM(D58),1,3),"NO")</f>
        <v>+/-</v>
      </c>
      <c r="J58" t="str">
        <f>IF(TRIM(I58)="+/-",MID(TRIM(D58),4,H58-3),D58)</f>
        <v>0.4</v>
      </c>
      <c r="K58" s="1">
        <f>IF(TRIM(J58)="*****",0,IF(ISERROR(VALUE(J58)),"NA",VALUE(J58/$I$4)))</f>
        <v>0.24316109422492402</v>
      </c>
      <c r="L58" s="1">
        <f>IF(AND(ISNUMBER(G58),ISNUMBER($I$6)),$I$6-G58,"N/A")</f>
        <v>5.9000000000000057</v>
      </c>
      <c r="M58" s="1">
        <f>IF(AND(ISNUMBER(K58),ISNUMBER($I$7)),SQRT(K58^2+($I$7)^2),"N/A")</f>
        <v>0.25064471888253259</v>
      </c>
      <c r="N58" s="1">
        <f>IF(AND(ISNUMBER(L58),ISNUMBER(M58),M58&lt;&gt;0),L58/M58,"NA")</f>
        <v>23.539295087901316</v>
      </c>
      <c r="O58" t="s">
        <v>36</v>
      </c>
    </row>
    <row r="59" spans="1:15" x14ac:dyDescent="0.35">
      <c r="A59" s="16">
        <v>49</v>
      </c>
      <c r="B59" s="15" t="s">
        <v>71</v>
      </c>
      <c r="C59" s="14">
        <v>62.8</v>
      </c>
      <c r="D59" s="13" t="s">
        <v>43</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62.8</v>
      </c>
      <c r="H59">
        <f>LEN(TRIM(D59))</f>
        <v>6</v>
      </c>
      <c r="I59" t="str">
        <f>IF(H59&gt;=3,MID(TRIM(D59),1,3),"NO")</f>
        <v>+/-</v>
      </c>
      <c r="J59" t="str">
        <f>IF(TRIM(I59)="+/-",MID(TRIM(D59),4,H59-3),D59)</f>
        <v>0.5</v>
      </c>
      <c r="K59" s="1">
        <f>IF(TRIM(J59)="*****",0,IF(ISERROR(VALUE(J59)),"NA",VALUE(J59/$I$4)))</f>
        <v>0.303951367781155</v>
      </c>
      <c r="L59" s="1">
        <f>IF(AND(ISNUMBER(G59),ISNUMBER($I$6)),$I$6-G59,"N/A")</f>
        <v>6.4000000000000057</v>
      </c>
      <c r="M59" s="1">
        <f>IF(AND(ISNUMBER(K59),ISNUMBER($I$7)),SQRT(K59^2+($I$7)^2),"N/A")</f>
        <v>0.30997079109986531</v>
      </c>
      <c r="N59" s="1">
        <f>IF(AND(ISNUMBER(L59),ISNUMBER(M59),M59&lt;&gt;0),L59/M59,"NA")</f>
        <v>20.647106707348037</v>
      </c>
      <c r="O59" t="s">
        <v>33</v>
      </c>
    </row>
    <row r="60" spans="1:15" x14ac:dyDescent="0.35">
      <c r="A60" s="16">
        <v>50</v>
      </c>
      <c r="B60" s="15" t="s">
        <v>49</v>
      </c>
      <c r="C60" s="14">
        <v>49.1</v>
      </c>
      <c r="D60" s="13" t="s">
        <v>57</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49.1</v>
      </c>
      <c r="H60">
        <f>LEN(TRIM(D60))</f>
        <v>6</v>
      </c>
      <c r="I60" t="str">
        <f>IF(H60&gt;=3,MID(TRIM(D60),1,3),"NO")</f>
        <v>+/-</v>
      </c>
      <c r="J60" t="str">
        <f>IF(TRIM(I60)="+/-",MID(TRIM(D60),4,H60-3),D60)</f>
        <v>0.3</v>
      </c>
      <c r="K60" s="1">
        <f>IF(TRIM(J60)="*****",0,IF(ISERROR(VALUE(J60)),"NA",VALUE(J60/$I$4)))</f>
        <v>0.18237082066869301</v>
      </c>
      <c r="L60" s="1">
        <f>IF(AND(ISNUMBER(G60),ISNUMBER($I$6)),$I$6-G60,"N/A")</f>
        <v>20.100000000000001</v>
      </c>
      <c r="M60" s="1">
        <f>IF(AND(ISNUMBER(K60),ISNUMBER($I$7)),SQRT(K60^2+($I$7)^2),"N/A")</f>
        <v>0.19223572402239389</v>
      </c>
      <c r="N60" s="1">
        <f>IF(AND(ISNUMBER(L60),ISNUMBER(M60),M60&lt;&gt;0),L60/M60,"NA")</f>
        <v>104.55912969463738</v>
      </c>
      <c r="O60" t="s">
        <v>30</v>
      </c>
    </row>
    <row r="61" spans="1:15" x14ac:dyDescent="0.35">
      <c r="A61" s="16">
        <v>51</v>
      </c>
      <c r="B61" s="15" t="s">
        <v>35</v>
      </c>
      <c r="C61" s="14">
        <v>28.6</v>
      </c>
      <c r="D61" s="13" t="s">
        <v>139</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28.6</v>
      </c>
      <c r="H61">
        <f>LEN(TRIM(D61))</f>
        <v>6</v>
      </c>
      <c r="I61" t="str">
        <f>IF(H61&gt;=3,MID(TRIM(D61),1,3),"NO")</f>
        <v>+/-</v>
      </c>
      <c r="J61" t="str">
        <f>IF(TRIM(I61)="+/-",MID(TRIM(D61),4,H61-3),D61)</f>
        <v>1.5</v>
      </c>
      <c r="K61" s="1">
        <f>IF(TRIM(J61)="*****",0,IF(ISERROR(VALUE(J61)),"NA",VALUE(J61/$I$4)))</f>
        <v>0.91185410334346506</v>
      </c>
      <c r="L61" s="1">
        <f>IF(AND(ISNUMBER(G61),ISNUMBER($I$6)),$I$6-G61,"N/A")</f>
        <v>40.6</v>
      </c>
      <c r="M61" s="1">
        <f>IF(AND(ISNUMBER(K61),ISNUMBER($I$7)),SQRT(K61^2+($I$7)^2),"N/A")</f>
        <v>0.91387819929318592</v>
      </c>
      <c r="N61" s="1">
        <f>IF(AND(ISNUMBER(L61),ISNUMBER(M61),M61&lt;&gt;0),L61/M61,"NA")</f>
        <v>44.426051558512896</v>
      </c>
      <c r="O61" t="s">
        <v>27</v>
      </c>
    </row>
    <row r="62" spans="1:15" ht="15" thickBot="1" x14ac:dyDescent="0.4">
      <c r="A62" s="11"/>
      <c r="B62" s="10" t="s">
        <v>25</v>
      </c>
      <c r="C62" s="9">
        <v>83.1</v>
      </c>
      <c r="D62" s="8" t="s">
        <v>83</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83.1</v>
      </c>
      <c r="H62">
        <f>LEN(TRIM(D62))</f>
        <v>6</v>
      </c>
      <c r="I62" t="str">
        <f>IF(H62&gt;=3,MID(TRIM(D62),1,3),"NO")</f>
        <v>+/-</v>
      </c>
      <c r="J62" t="str">
        <f>IF(TRIM(I62)="+/-",MID(TRIM(D62),4,H62-3),D62)</f>
        <v>0.7</v>
      </c>
      <c r="K62" s="1">
        <f>IF(TRIM(J62)="*****",0,IF(ISERROR(VALUE(J62)),"NA",VALUE(J62/$I$4)))</f>
        <v>0.42553191489361697</v>
      </c>
      <c r="L62" s="1">
        <f>IF(AND(ISNUMBER(G62),ISNUMBER($I$6)),$I$6-G62,"N/A")</f>
        <v>-13.899999999999991</v>
      </c>
      <c r="M62" s="1">
        <f>IF(AND(ISNUMBER(K62),ISNUMBER($I$7)),SQRT(K62^2+($I$7)^2),"N/A")</f>
        <v>0.42985214661796195</v>
      </c>
      <c r="N62" s="1">
        <f>IF(AND(ISNUMBER(L62),ISNUMBER(M62),M62&lt;&gt;0),L62/M62,"NA")</f>
        <v>-32.33670021044199</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349" priority="1" operator="equal">
      <formula>"OTHER ERROR"</formula>
    </cfRule>
    <cfRule type="cellIs" dxfId="348" priority="2" operator="equal">
      <formula>"Statistical Test not applicable"</formula>
    </cfRule>
    <cfRule type="cellIs" dxfId="347" priority="3" operator="equal">
      <formula>"Geography Selected"</formula>
    </cfRule>
  </conditionalFormatting>
  <conditionalFormatting sqref="E10:J62">
    <cfRule type="cellIs" dxfId="346" priority="4" operator="equal">
      <formula>"Not Significantly Different"</formula>
    </cfRule>
  </conditionalFormatting>
  <conditionalFormatting sqref="F10:J62">
    <cfRule type="cellIs" dxfId="34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FA01E832-17E5-4491-A0FD-3D5D4B7C8C05}">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F97A23DD-C00A-4FAA-9D5B-93C66A22930B}"/>
    <hyperlink ref="A68" r:id="rId2" xr:uid="{BC1E72C5-EF93-4E4C-9613-1BCC0C2E14E0}"/>
    <hyperlink ref="A66" r:id="rId3" xr:uid="{CA9EB6B2-63F2-4D8C-9AA9-1A2F6549F9D1}"/>
    <hyperlink ref="A67" r:id="rId4" xr:uid="{F2A3370E-F6DB-4968-B725-9DBBE493FEC7}"/>
  </hyperlinks>
  <pageMargins left="0.7" right="0.7" top="0.75" bottom="0.75" header="0.3" footer="0.3"/>
  <pageSetup orientation="portrait" r:id="rId5"/>
  <drawing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C95EB-3BD9-4A6F-92EA-058F12CE4590}">
  <sheetPr codeName="Sheet23"/>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194</v>
      </c>
    </row>
    <row r="2" spans="1:16" x14ac:dyDescent="0.35">
      <c r="A2" s="30" t="s">
        <v>108</v>
      </c>
      <c r="B2" t="s">
        <v>193</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9</v>
      </c>
      <c r="C6" t="s">
        <v>102</v>
      </c>
      <c r="H6" s="18" t="s">
        <v>101</v>
      </c>
      <c r="I6">
        <f>VLOOKUP($B$4,$B$9:$K$62,6,FALSE)</f>
        <v>9</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9</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9</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29</v>
      </c>
      <c r="C11" s="14">
        <v>15.8</v>
      </c>
      <c r="D11" s="17" t="s">
        <v>120</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15.8</v>
      </c>
      <c r="H11">
        <f>LEN(TRIM(D11))</f>
        <v>6</v>
      </c>
      <c r="I11" t="str">
        <f>IF(H11&gt;=3,MID(TRIM(D11),1,3),"NO")</f>
        <v>+/-</v>
      </c>
      <c r="J11" t="str">
        <f>IF(TRIM(I11)="+/-",MID(TRIM(D11),4,H11-3),D11)</f>
        <v>0.9</v>
      </c>
      <c r="K11" s="1">
        <f>IF(TRIM(J11)="*****",0,IF(ISERROR(VALUE(J11)),"NA",VALUE(J11/$I$4)))</f>
        <v>0.54711246200607899</v>
      </c>
      <c r="L11" s="1">
        <f>IF(AND(ISNUMBER(G11),ISNUMBER($I$6)),$I$6-G11,"N/A")</f>
        <v>-6.8000000000000007</v>
      </c>
      <c r="M11" s="1">
        <f>IF(AND(ISNUMBER(K11),ISNUMBER($I$7)),SQRT(K11^2+($I$7)^2),"N/A")</f>
        <v>0.55047933970440222</v>
      </c>
      <c r="N11" s="1">
        <f>IF(AND(ISNUMBER(L11),ISNUMBER(M11),M11&lt;&gt;0),L11/M11,"NA")</f>
        <v>-12.352870506732335</v>
      </c>
      <c r="O11" t="s">
        <v>68</v>
      </c>
    </row>
    <row r="12" spans="1:16" x14ac:dyDescent="0.35">
      <c r="A12" s="16">
        <v>2</v>
      </c>
      <c r="B12" s="15" t="s">
        <v>44</v>
      </c>
      <c r="C12" s="14">
        <v>12.1</v>
      </c>
      <c r="D12" s="13" t="s">
        <v>83</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12.1</v>
      </c>
      <c r="H12">
        <f>LEN(TRIM(D12))</f>
        <v>6</v>
      </c>
      <c r="I12" t="str">
        <f>IF(H12&gt;=3,MID(TRIM(D12),1,3),"NO")</f>
        <v>+/-</v>
      </c>
      <c r="J12" t="str">
        <f>IF(TRIM(I12)="+/-",MID(TRIM(D12),4,H12-3),D12)</f>
        <v>0.7</v>
      </c>
      <c r="K12" s="1">
        <f>IF(TRIM(J12)="*****",0,IF(ISERROR(VALUE(J12)),"NA",VALUE(J12/$I$4)))</f>
        <v>0.42553191489361697</v>
      </c>
      <c r="L12" s="1">
        <f>IF(AND(ISNUMBER(G12),ISNUMBER($I$6)),$I$6-G12,"N/A")</f>
        <v>-3.0999999999999996</v>
      </c>
      <c r="M12" s="1">
        <f>IF(AND(ISNUMBER(K12),ISNUMBER($I$7)),SQRT(K12^2+($I$7)^2),"N/A")</f>
        <v>0.42985214661796195</v>
      </c>
      <c r="N12" s="1">
        <f>IF(AND(ISNUMBER(L12),ISNUMBER(M12),M12&lt;&gt;0),L12/M12,"NA")</f>
        <v>-7.2117820613215988</v>
      </c>
      <c r="O12" t="s">
        <v>62</v>
      </c>
    </row>
    <row r="13" spans="1:16" x14ac:dyDescent="0.35">
      <c r="A13" s="16">
        <v>3</v>
      </c>
      <c r="B13" s="15" t="s">
        <v>62</v>
      </c>
      <c r="C13" s="14">
        <v>11.6</v>
      </c>
      <c r="D13" s="13" t="s">
        <v>133</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11.6</v>
      </c>
      <c r="H13">
        <f>LEN(TRIM(D13))</f>
        <v>6</v>
      </c>
      <c r="I13" t="str">
        <f>IF(H13&gt;=3,MID(TRIM(D13),1,3),"NO")</f>
        <v>+/-</v>
      </c>
      <c r="J13" t="str">
        <f>IF(TRIM(I13)="+/-",MID(TRIM(D13),4,H13-3),D13)</f>
        <v>1.2</v>
      </c>
      <c r="K13" s="1">
        <f>IF(TRIM(J13)="*****",0,IF(ISERROR(VALUE(J13)),"NA",VALUE(J13/$I$4)))</f>
        <v>0.72948328267477203</v>
      </c>
      <c r="L13" s="1">
        <f>IF(AND(ISNUMBER(G13),ISNUMBER($I$6)),$I$6-G13,"N/A")</f>
        <v>-2.5999999999999996</v>
      </c>
      <c r="M13" s="1">
        <f>IF(AND(ISNUMBER(K13),ISNUMBER($I$7)),SQRT(K13^2+($I$7)^2),"N/A")</f>
        <v>0.73201182849801194</v>
      </c>
      <c r="N13" s="1">
        <f>IF(AND(ISNUMBER(L13),ISNUMBER(M13),M13&lt;&gt;0),L13/M13,"NA")</f>
        <v>-3.5518551733444577</v>
      </c>
      <c r="O13" t="s">
        <v>58</v>
      </c>
    </row>
    <row r="14" spans="1:16" x14ac:dyDescent="0.35">
      <c r="A14" s="16">
        <v>4</v>
      </c>
      <c r="B14" s="15" t="s">
        <v>39</v>
      </c>
      <c r="C14" s="14">
        <v>10.6</v>
      </c>
      <c r="D14" s="13" t="s">
        <v>28</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10.6</v>
      </c>
      <c r="H14">
        <f>LEN(TRIM(D14))</f>
        <v>6</v>
      </c>
      <c r="I14" t="str">
        <f>IF(H14&gt;=3,MID(TRIM(D14),1,3),"NO")</f>
        <v>+/-</v>
      </c>
      <c r="J14" t="str">
        <f>IF(TRIM(I14)="+/-",MID(TRIM(D14),4,H14-3),D14)</f>
        <v>0.2</v>
      </c>
      <c r="K14" s="1">
        <f>IF(TRIM(J14)="*****",0,IF(ISERROR(VALUE(J14)),"NA",VALUE(J14/$I$4)))</f>
        <v>0.12158054711246201</v>
      </c>
      <c r="L14" s="1">
        <f>IF(AND(ISNUMBER(G14),ISNUMBER($I$6)),$I$6-G14,"N/A")</f>
        <v>-1.5999999999999996</v>
      </c>
      <c r="M14" s="1">
        <f>IF(AND(ISNUMBER(K14),ISNUMBER($I$7)),SQRT(K14^2+($I$7)^2),"N/A")</f>
        <v>0.1359311840425404</v>
      </c>
      <c r="N14" s="1">
        <f>IF(AND(ISNUMBER(L14),ISNUMBER(M14),M14&lt;&gt;0),L14/M14,"NA")</f>
        <v>-11.770661833558892</v>
      </c>
      <c r="O14" t="s">
        <v>73</v>
      </c>
    </row>
    <row r="15" spans="1:16" x14ac:dyDescent="0.35">
      <c r="A15" s="16">
        <v>5</v>
      </c>
      <c r="B15" s="15" t="s">
        <v>42</v>
      </c>
      <c r="C15" s="14">
        <v>10.5</v>
      </c>
      <c r="D15" s="13" t="s">
        <v>43</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10.5</v>
      </c>
      <c r="H15">
        <f>LEN(TRIM(D15))</f>
        <v>6</v>
      </c>
      <c r="I15" t="str">
        <f>IF(H15&gt;=3,MID(TRIM(D15),1,3),"NO")</f>
        <v>+/-</v>
      </c>
      <c r="J15" t="str">
        <f>IF(TRIM(I15)="+/-",MID(TRIM(D15),4,H15-3),D15)</f>
        <v>0.5</v>
      </c>
      <c r="K15" s="1">
        <f>IF(TRIM(J15)="*****",0,IF(ISERROR(VALUE(J15)),"NA",VALUE(J15/$I$4)))</f>
        <v>0.303951367781155</v>
      </c>
      <c r="L15" s="1">
        <f>IF(AND(ISNUMBER(G15),ISNUMBER($I$6)),$I$6-G15,"N/A")</f>
        <v>-1.5</v>
      </c>
      <c r="M15" s="1">
        <f>IF(AND(ISNUMBER(K15),ISNUMBER($I$7)),SQRT(K15^2+($I$7)^2),"N/A")</f>
        <v>0.30997079109986531</v>
      </c>
      <c r="N15" s="1">
        <f>IF(AND(ISNUMBER(L15),ISNUMBER(M15),M15&lt;&gt;0),L15/M15,"NA")</f>
        <v>-4.8391656345346918</v>
      </c>
      <c r="O15" t="s">
        <v>32</v>
      </c>
    </row>
    <row r="16" spans="1:16" x14ac:dyDescent="0.35">
      <c r="A16" s="16">
        <v>5</v>
      </c>
      <c r="B16" s="15" t="s">
        <v>27</v>
      </c>
      <c r="C16" s="14">
        <v>10.5</v>
      </c>
      <c r="D16" s="13" t="s">
        <v>141</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10.5</v>
      </c>
      <c r="H16">
        <f>LEN(TRIM(D16))</f>
        <v>6</v>
      </c>
      <c r="I16" t="str">
        <f>IF(H16&gt;=3,MID(TRIM(D16),1,3),"NO")</f>
        <v>+/-</v>
      </c>
      <c r="J16" t="str">
        <f>IF(TRIM(I16)="+/-",MID(TRIM(D16),4,H16-3),D16)</f>
        <v>1.1</v>
      </c>
      <c r="K16" s="1">
        <f>IF(TRIM(J16)="*****",0,IF(ISERROR(VALUE(J16)),"NA",VALUE(J16/$I$4)))</f>
        <v>0.66869300911854113</v>
      </c>
      <c r="L16" s="1">
        <f>IF(AND(ISNUMBER(G16),ISNUMBER($I$6)),$I$6-G16,"N/A")</f>
        <v>-1.5</v>
      </c>
      <c r="M16" s="1">
        <f>IF(AND(ISNUMBER(K16),ISNUMBER($I$7)),SQRT(K16^2+($I$7)^2),"N/A")</f>
        <v>0.67145051776214359</v>
      </c>
      <c r="N16" s="1">
        <f>IF(AND(ISNUMBER(L16),ISNUMBER(M16),M16&lt;&gt;0),L16/M16,"NA")</f>
        <v>-2.2339695335991445</v>
      </c>
      <c r="O16" t="s">
        <v>75</v>
      </c>
    </row>
    <row r="17" spans="1:15" x14ac:dyDescent="0.35">
      <c r="A17" s="16">
        <v>7</v>
      </c>
      <c r="B17" s="15" t="s">
        <v>58</v>
      </c>
      <c r="C17" s="14">
        <v>10.3</v>
      </c>
      <c r="D17" s="13" t="s">
        <v>34</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10.3</v>
      </c>
      <c r="H17">
        <f>LEN(TRIM(D17))</f>
        <v>6</v>
      </c>
      <c r="I17" t="str">
        <f>IF(H17&gt;=3,MID(TRIM(D17),1,3),"NO")</f>
        <v>+/-</v>
      </c>
      <c r="J17" t="str">
        <f>IF(TRIM(I17)="+/-",MID(TRIM(D17),4,H17-3),D17)</f>
        <v>0.4</v>
      </c>
      <c r="K17" s="1">
        <f>IF(TRIM(J17)="*****",0,IF(ISERROR(VALUE(J17)),"NA",VALUE(J17/$I$4)))</f>
        <v>0.24316109422492402</v>
      </c>
      <c r="L17" s="1">
        <f>IF(AND(ISNUMBER(G17),ISNUMBER($I$6)),$I$6-G17,"N/A")</f>
        <v>-1.3000000000000007</v>
      </c>
      <c r="M17" s="1">
        <f>IF(AND(ISNUMBER(K17),ISNUMBER($I$7)),SQRT(K17^2+($I$7)^2),"N/A")</f>
        <v>0.25064471888253259</v>
      </c>
      <c r="N17" s="1">
        <f>IF(AND(ISNUMBER(L17),ISNUMBER(M17),M17&lt;&gt;0),L17/M17,"NA")</f>
        <v>-5.1866243414019824</v>
      </c>
      <c r="O17" t="s">
        <v>66</v>
      </c>
    </row>
    <row r="18" spans="1:15" x14ac:dyDescent="0.35">
      <c r="A18" s="16">
        <v>7</v>
      </c>
      <c r="B18" s="15" t="s">
        <v>53</v>
      </c>
      <c r="C18" s="14">
        <v>10.3</v>
      </c>
      <c r="D18" s="13" t="s">
        <v>26</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10.3</v>
      </c>
      <c r="H18">
        <f>LEN(TRIM(D18))</f>
        <v>6</v>
      </c>
      <c r="I18" t="str">
        <f>IF(H18&gt;=3,MID(TRIM(D18),1,3),"NO")</f>
        <v>+/-</v>
      </c>
      <c r="J18" t="str">
        <f>IF(TRIM(I18)="+/-",MID(TRIM(D18),4,H18-3),D18)</f>
        <v>0.6</v>
      </c>
      <c r="K18" s="1">
        <f>IF(TRIM(J18)="*****",0,IF(ISERROR(VALUE(J18)),"NA",VALUE(J18/$I$4)))</f>
        <v>0.36474164133738601</v>
      </c>
      <c r="L18" s="1">
        <f>IF(AND(ISNUMBER(G18),ISNUMBER($I$6)),$I$6-G18,"N/A")</f>
        <v>-1.3000000000000007</v>
      </c>
      <c r="M18" s="1">
        <f>IF(AND(ISNUMBER(K18),ISNUMBER($I$7)),SQRT(K18^2+($I$7)^2),"N/A")</f>
        <v>0.36977279819442066</v>
      </c>
      <c r="N18" s="1">
        <f>IF(AND(ISNUMBER(L18),ISNUMBER(M18),M18&lt;&gt;0),L18/M18,"NA")</f>
        <v>-3.5156723435250674</v>
      </c>
      <c r="O18" t="s">
        <v>60</v>
      </c>
    </row>
    <row r="19" spans="1:15" x14ac:dyDescent="0.35">
      <c r="A19" s="16">
        <v>9</v>
      </c>
      <c r="B19" s="15" t="s">
        <v>32</v>
      </c>
      <c r="C19" s="14">
        <v>10.199999999999999</v>
      </c>
      <c r="D19" s="13" t="s">
        <v>31</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10.199999999999999</v>
      </c>
      <c r="H19">
        <f>LEN(TRIM(D19))</f>
        <v>6</v>
      </c>
      <c r="I19" t="str">
        <f>IF(H19&gt;=3,MID(TRIM(D19),1,3),"NO")</f>
        <v>+/-</v>
      </c>
      <c r="J19" t="str">
        <f>IF(TRIM(I19)="+/-",MID(TRIM(D19),4,H19-3),D19)</f>
        <v>0.1</v>
      </c>
      <c r="K19" s="1">
        <f>IF(TRIM(J19)="*****",0,IF(ISERROR(VALUE(J19)),"NA",VALUE(J19/$I$4)))</f>
        <v>6.0790273556231005E-2</v>
      </c>
      <c r="L19" s="1">
        <f>IF(AND(ISNUMBER(G19),ISNUMBER($I$6)),$I$6-G19,"N/A")</f>
        <v>-1.1999999999999993</v>
      </c>
      <c r="M19" s="1">
        <f>IF(AND(ISNUMBER(K19),ISNUMBER($I$7)),SQRT(K19^2+($I$7)^2),"N/A")</f>
        <v>8.5970429323592404E-2</v>
      </c>
      <c r="N19" s="1">
        <f>IF(AND(ISNUMBER(L19),ISNUMBER(M19),M19&lt;&gt;0),L19/M19,"NA")</f>
        <v>-13.958287860622439</v>
      </c>
      <c r="O19" t="s">
        <v>35</v>
      </c>
    </row>
    <row r="20" spans="1:15" x14ac:dyDescent="0.35">
      <c r="A20" s="16">
        <v>9</v>
      </c>
      <c r="B20" s="15" t="s">
        <v>82</v>
      </c>
      <c r="C20" s="14">
        <v>10.199999999999999</v>
      </c>
      <c r="D20" s="17" t="s">
        <v>26</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10.199999999999999</v>
      </c>
      <c r="H20">
        <f>LEN(TRIM(D20))</f>
        <v>6</v>
      </c>
      <c r="I20" t="str">
        <f>IF(H20&gt;=3,MID(TRIM(D20),1,3),"NO")</f>
        <v>+/-</v>
      </c>
      <c r="J20" t="str">
        <f>IF(TRIM(I20)="+/-",MID(TRIM(D20),4,H20-3),D20)</f>
        <v>0.6</v>
      </c>
      <c r="K20" s="1">
        <f>IF(TRIM(J20)="*****",0,IF(ISERROR(VALUE(J20)),"NA",VALUE(J20/$I$4)))</f>
        <v>0.36474164133738601</v>
      </c>
      <c r="L20" s="1">
        <f>IF(AND(ISNUMBER(G20),ISNUMBER($I$6)),$I$6-G20,"N/A")</f>
        <v>-1.1999999999999993</v>
      </c>
      <c r="M20" s="1">
        <f>IF(AND(ISNUMBER(K20),ISNUMBER($I$7)),SQRT(K20^2+($I$7)^2),"N/A")</f>
        <v>0.36977279819442066</v>
      </c>
      <c r="N20" s="1">
        <f>IF(AND(ISNUMBER(L20),ISNUMBER(M20),M20&lt;&gt;0),L20/M20,"NA")</f>
        <v>-3.2452360094077508</v>
      </c>
      <c r="O20" t="s">
        <v>51</v>
      </c>
    </row>
    <row r="21" spans="1:15" x14ac:dyDescent="0.35">
      <c r="A21" s="16">
        <v>11</v>
      </c>
      <c r="B21" s="15" t="s">
        <v>37</v>
      </c>
      <c r="C21" s="14">
        <v>10.1</v>
      </c>
      <c r="D21" s="13" t="s">
        <v>83</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10.1</v>
      </c>
      <c r="H21">
        <f>LEN(TRIM(D21))</f>
        <v>6</v>
      </c>
      <c r="I21" t="str">
        <f>IF(H21&gt;=3,MID(TRIM(D21),1,3),"NO")</f>
        <v>+/-</v>
      </c>
      <c r="J21" t="str">
        <f>IF(TRIM(I21)="+/-",MID(TRIM(D21),4,H21-3),D21)</f>
        <v>0.7</v>
      </c>
      <c r="K21" s="1">
        <f>IF(TRIM(J21)="*****",0,IF(ISERROR(VALUE(J21)),"NA",VALUE(J21/$I$4)))</f>
        <v>0.42553191489361697</v>
      </c>
      <c r="L21" s="1">
        <f>IF(AND(ISNUMBER(G21),ISNUMBER($I$6)),$I$6-G21,"N/A")</f>
        <v>-1.0999999999999996</v>
      </c>
      <c r="M21" s="1">
        <f>IF(AND(ISNUMBER(K21),ISNUMBER($I$7)),SQRT(K21^2+($I$7)^2),"N/A")</f>
        <v>0.42985214661796195</v>
      </c>
      <c r="N21" s="1">
        <f>IF(AND(ISNUMBER(L21),ISNUMBER(M21),M21&lt;&gt;0),L21/M21,"NA")</f>
        <v>-2.5590194411141152</v>
      </c>
      <c r="O21" t="s">
        <v>45</v>
      </c>
    </row>
    <row r="22" spans="1:15" x14ac:dyDescent="0.35">
      <c r="A22" s="16">
        <v>11</v>
      </c>
      <c r="B22" s="15" t="s">
        <v>63</v>
      </c>
      <c r="C22" s="14">
        <v>10.1</v>
      </c>
      <c r="D22" s="13" t="s">
        <v>111</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10.1</v>
      </c>
      <c r="H22">
        <f>LEN(TRIM(D22))</f>
        <v>6</v>
      </c>
      <c r="I22" t="str">
        <f>IF(H22&gt;=3,MID(TRIM(D22),1,3),"NO")</f>
        <v>+/-</v>
      </c>
      <c r="J22" t="str">
        <f>IF(TRIM(I22)="+/-",MID(TRIM(D22),4,H22-3),D22)</f>
        <v>1.0</v>
      </c>
      <c r="K22" s="1">
        <f>IF(TRIM(J22)="*****",0,IF(ISERROR(VALUE(J22)),"NA",VALUE(J22/$I$4)))</f>
        <v>0.60790273556231</v>
      </c>
      <c r="L22" s="1">
        <f>IF(AND(ISNUMBER(G22),ISNUMBER($I$6)),$I$6-G22,"N/A")</f>
        <v>-1.0999999999999996</v>
      </c>
      <c r="M22" s="1">
        <f>IF(AND(ISNUMBER(K22),ISNUMBER($I$7)),SQRT(K22^2+($I$7)^2),"N/A")</f>
        <v>0.61093468821403585</v>
      </c>
      <c r="N22" s="1">
        <f>IF(AND(ISNUMBER(L22),ISNUMBER(M22),M22&lt;&gt;0),L22/M22,"NA")</f>
        <v>-1.8005197956849748</v>
      </c>
      <c r="O22" t="s">
        <v>29</v>
      </c>
    </row>
    <row r="23" spans="1:15" x14ac:dyDescent="0.35">
      <c r="A23" s="16">
        <v>13</v>
      </c>
      <c r="B23" s="15" t="s">
        <v>73</v>
      </c>
      <c r="C23" s="14">
        <v>9.9</v>
      </c>
      <c r="D23" s="13" t="s">
        <v>26</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9.9</v>
      </c>
      <c r="H23">
        <f>LEN(TRIM(D23))</f>
        <v>6</v>
      </c>
      <c r="I23" t="str">
        <f>IF(H23&gt;=3,MID(TRIM(D23),1,3),"NO")</f>
        <v>+/-</v>
      </c>
      <c r="J23" t="str">
        <f>IF(TRIM(I23)="+/-",MID(TRIM(D23),4,H23-3),D23)</f>
        <v>0.6</v>
      </c>
      <c r="K23" s="1">
        <f>IF(TRIM(J23)="*****",0,IF(ISERROR(VALUE(J23)),"NA",VALUE(J23/$I$4)))</f>
        <v>0.36474164133738601</v>
      </c>
      <c r="L23" s="1">
        <f>IF(AND(ISNUMBER(G23),ISNUMBER($I$6)),$I$6-G23,"N/A")</f>
        <v>-0.90000000000000036</v>
      </c>
      <c r="M23" s="1">
        <f>IF(AND(ISNUMBER(K23),ISNUMBER($I$7)),SQRT(K23^2+($I$7)^2),"N/A")</f>
        <v>0.36977279819442066</v>
      </c>
      <c r="N23" s="1">
        <f>IF(AND(ISNUMBER(L23),ISNUMBER(M23),M23&lt;&gt;0),L23/M23,"NA")</f>
        <v>-2.4339270070558157</v>
      </c>
      <c r="O23" t="s">
        <v>82</v>
      </c>
    </row>
    <row r="24" spans="1:15" x14ac:dyDescent="0.35">
      <c r="A24" s="16">
        <v>13</v>
      </c>
      <c r="B24" s="15" t="s">
        <v>79</v>
      </c>
      <c r="C24" s="14">
        <v>9.9</v>
      </c>
      <c r="D24" s="13" t="s">
        <v>43</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9.9</v>
      </c>
      <c r="H24">
        <f>LEN(TRIM(D24))</f>
        <v>6</v>
      </c>
      <c r="I24" t="str">
        <f>IF(H24&gt;=3,MID(TRIM(D24),1,3),"NO")</f>
        <v>+/-</v>
      </c>
      <c r="J24" t="str">
        <f>IF(TRIM(I24)="+/-",MID(TRIM(D24),4,H24-3),D24)</f>
        <v>0.5</v>
      </c>
      <c r="K24" s="1">
        <f>IF(TRIM(J24)="*****",0,IF(ISERROR(VALUE(J24)),"NA",VALUE(J24/$I$4)))</f>
        <v>0.303951367781155</v>
      </c>
      <c r="L24" s="1">
        <f>IF(AND(ISNUMBER(G24),ISNUMBER($I$6)),$I$6-G24,"N/A")</f>
        <v>-0.90000000000000036</v>
      </c>
      <c r="M24" s="1">
        <f>IF(AND(ISNUMBER(K24),ISNUMBER($I$7)),SQRT(K24^2+($I$7)^2),"N/A")</f>
        <v>0.30997079109986531</v>
      </c>
      <c r="N24" s="1">
        <f>IF(AND(ISNUMBER(L24),ISNUMBER(M24),M24&lt;&gt;0),L24/M24,"NA")</f>
        <v>-2.9034993807208163</v>
      </c>
      <c r="O24" t="s">
        <v>65</v>
      </c>
    </row>
    <row r="25" spans="1:15" x14ac:dyDescent="0.35">
      <c r="A25" s="16">
        <v>13</v>
      </c>
      <c r="B25" s="15" t="s">
        <v>59</v>
      </c>
      <c r="C25" s="14">
        <v>9.9</v>
      </c>
      <c r="D25" s="13" t="s">
        <v>34</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9.9</v>
      </c>
      <c r="H25">
        <f>LEN(TRIM(D25))</f>
        <v>6</v>
      </c>
      <c r="I25" t="str">
        <f>IF(H25&gt;=3,MID(TRIM(D25),1,3),"NO")</f>
        <v>+/-</v>
      </c>
      <c r="J25" t="str">
        <f>IF(TRIM(I25)="+/-",MID(TRIM(D25),4,H25-3),D25)</f>
        <v>0.4</v>
      </c>
      <c r="K25" s="1">
        <f>IF(TRIM(J25)="*****",0,IF(ISERROR(VALUE(J25)),"NA",VALUE(J25/$I$4)))</f>
        <v>0.24316109422492402</v>
      </c>
      <c r="L25" s="1">
        <f>IF(AND(ISNUMBER(G25),ISNUMBER($I$6)),$I$6-G25,"N/A")</f>
        <v>-0.90000000000000036</v>
      </c>
      <c r="M25" s="1">
        <f>IF(AND(ISNUMBER(K25),ISNUMBER($I$7)),SQRT(K25^2+($I$7)^2),"N/A")</f>
        <v>0.25064471888253259</v>
      </c>
      <c r="N25" s="1">
        <f>IF(AND(ISNUMBER(L25),ISNUMBER(M25),M25&lt;&gt;0),L25/M25,"NA")</f>
        <v>-3.5907399286629107</v>
      </c>
      <c r="O25" t="s">
        <v>81</v>
      </c>
    </row>
    <row r="26" spans="1:15" x14ac:dyDescent="0.35">
      <c r="A26" s="16">
        <v>16</v>
      </c>
      <c r="B26" s="15" t="s">
        <v>33</v>
      </c>
      <c r="C26" s="14">
        <v>9.8000000000000007</v>
      </c>
      <c r="D26" s="13" t="s">
        <v>121</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9.8000000000000007</v>
      </c>
      <c r="H26">
        <f>LEN(TRIM(D26))</f>
        <v>6</v>
      </c>
      <c r="I26" t="str">
        <f>IF(H26&gt;=3,MID(TRIM(D26),1,3),"NO")</f>
        <v>+/-</v>
      </c>
      <c r="J26" t="str">
        <f>IF(TRIM(I26)="+/-",MID(TRIM(D26),4,H26-3),D26)</f>
        <v>0.8</v>
      </c>
      <c r="K26" s="1">
        <f>IF(TRIM(J26)="*****",0,IF(ISERROR(VALUE(J26)),"NA",VALUE(J26/$I$4)))</f>
        <v>0.48632218844984804</v>
      </c>
      <c r="L26" s="1">
        <f>IF(AND(ISNUMBER(G26),ISNUMBER($I$6)),$I$6-G26,"N/A")</f>
        <v>-0.80000000000000071</v>
      </c>
      <c r="M26" s="1">
        <f>IF(AND(ISNUMBER(K26),ISNUMBER($I$7)),SQRT(K26^2+($I$7)^2),"N/A")</f>
        <v>0.49010685399991183</v>
      </c>
      <c r="N26" s="1">
        <f>IF(AND(ISNUMBER(L26),ISNUMBER(M26),M26&lt;&gt;0),L26/M26,"NA")</f>
        <v>-1.6322971071939847</v>
      </c>
      <c r="O26" t="s">
        <v>80</v>
      </c>
    </row>
    <row r="27" spans="1:15" x14ac:dyDescent="0.35">
      <c r="A27" s="16">
        <v>17</v>
      </c>
      <c r="B27" s="15" t="s">
        <v>51</v>
      </c>
      <c r="C27" s="14">
        <v>9.6999999999999993</v>
      </c>
      <c r="D27" s="13" t="s">
        <v>28</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9.6999999999999993</v>
      </c>
      <c r="H27">
        <f>LEN(TRIM(D27))</f>
        <v>6</v>
      </c>
      <c r="I27" t="str">
        <f>IF(H27&gt;=3,MID(TRIM(D27),1,3),"NO")</f>
        <v>+/-</v>
      </c>
      <c r="J27" t="str">
        <f>IF(TRIM(I27)="+/-",MID(TRIM(D27),4,H27-3),D27)</f>
        <v>0.2</v>
      </c>
      <c r="K27" s="1">
        <f>IF(TRIM(J27)="*****",0,IF(ISERROR(VALUE(J27)),"NA",VALUE(J27/$I$4)))</f>
        <v>0.12158054711246201</v>
      </c>
      <c r="L27" s="1">
        <f>IF(AND(ISNUMBER(G27),ISNUMBER($I$6)),$I$6-G27,"N/A")</f>
        <v>-0.69999999999999929</v>
      </c>
      <c r="M27" s="1">
        <f>IF(AND(ISNUMBER(K27),ISNUMBER($I$7)),SQRT(K27^2+($I$7)^2),"N/A")</f>
        <v>0.1359311840425404</v>
      </c>
      <c r="N27" s="1">
        <f>IF(AND(ISNUMBER(L27),ISNUMBER(M27),M27&lt;&gt;0),L27/M27,"NA")</f>
        <v>-5.1496645521820108</v>
      </c>
      <c r="O27" t="s">
        <v>78</v>
      </c>
    </row>
    <row r="28" spans="1:15" x14ac:dyDescent="0.35">
      <c r="A28" s="16">
        <v>18</v>
      </c>
      <c r="B28" s="15" t="s">
        <v>45</v>
      </c>
      <c r="C28" s="14">
        <v>9.5</v>
      </c>
      <c r="D28" s="13" t="s">
        <v>57</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9.5</v>
      </c>
      <c r="H28">
        <f>LEN(TRIM(D28))</f>
        <v>6</v>
      </c>
      <c r="I28" t="str">
        <f>IF(H28&gt;=3,MID(TRIM(D28),1,3),"NO")</f>
        <v>+/-</v>
      </c>
      <c r="J28" t="str">
        <f>IF(TRIM(I28)="+/-",MID(TRIM(D28),4,H28-3),D28)</f>
        <v>0.3</v>
      </c>
      <c r="K28" s="1">
        <f>IF(TRIM(J28)="*****",0,IF(ISERROR(VALUE(J28)),"NA",VALUE(J28/$I$4)))</f>
        <v>0.18237082066869301</v>
      </c>
      <c r="L28" s="1">
        <f>IF(AND(ISNUMBER(G28),ISNUMBER($I$6)),$I$6-G28,"N/A")</f>
        <v>-0.5</v>
      </c>
      <c r="M28" s="1">
        <f>IF(AND(ISNUMBER(K28),ISNUMBER($I$7)),SQRT(K28^2+($I$7)^2),"N/A")</f>
        <v>0.19223572402239389</v>
      </c>
      <c r="N28" s="1">
        <f>IF(AND(ISNUMBER(L28),ISNUMBER(M28),M28&lt;&gt;0),L28/M28,"NA")</f>
        <v>-2.6009733754884921</v>
      </c>
      <c r="O28" t="s">
        <v>79</v>
      </c>
    </row>
    <row r="29" spans="1:15" x14ac:dyDescent="0.35">
      <c r="A29" s="16">
        <v>19</v>
      </c>
      <c r="B29" s="15" t="s">
        <v>81</v>
      </c>
      <c r="C29" s="14">
        <v>9.4</v>
      </c>
      <c r="D29" s="13" t="s">
        <v>57</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9.4</v>
      </c>
      <c r="H29">
        <f>LEN(TRIM(D29))</f>
        <v>6</v>
      </c>
      <c r="I29" t="str">
        <f>IF(H29&gt;=3,MID(TRIM(D29),1,3),"NO")</f>
        <v>+/-</v>
      </c>
      <c r="J29" t="str">
        <f>IF(TRIM(I29)="+/-",MID(TRIM(D29),4,H29-3),D29)</f>
        <v>0.3</v>
      </c>
      <c r="K29" s="1">
        <f>IF(TRIM(J29)="*****",0,IF(ISERROR(VALUE(J29)),"NA",VALUE(J29/$I$4)))</f>
        <v>0.18237082066869301</v>
      </c>
      <c r="L29" s="1">
        <f>IF(AND(ISNUMBER(G29),ISNUMBER($I$6)),$I$6-G29,"N/A")</f>
        <v>-0.40000000000000036</v>
      </c>
      <c r="M29" s="1">
        <f>IF(AND(ISNUMBER(K29),ISNUMBER($I$7)),SQRT(K29^2+($I$7)^2),"N/A")</f>
        <v>0.19223572402239389</v>
      </c>
      <c r="N29" s="1">
        <f>IF(AND(ISNUMBER(L29),ISNUMBER(M29),M29&lt;&gt;0),L29/M29,"NA")</f>
        <v>-2.0807787003907952</v>
      </c>
      <c r="O29" t="s">
        <v>55</v>
      </c>
    </row>
    <row r="30" spans="1:15" x14ac:dyDescent="0.35">
      <c r="A30" s="16">
        <v>19</v>
      </c>
      <c r="B30" s="15" t="s">
        <v>70</v>
      </c>
      <c r="C30" s="14">
        <v>9.4</v>
      </c>
      <c r="D30" s="13" t="s">
        <v>121</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9.4</v>
      </c>
      <c r="H30">
        <f>LEN(TRIM(D30))</f>
        <v>6</v>
      </c>
      <c r="I30" t="str">
        <f>IF(H30&gt;=3,MID(TRIM(D30),1,3),"NO")</f>
        <v>+/-</v>
      </c>
      <c r="J30" t="str">
        <f>IF(TRIM(I30)="+/-",MID(TRIM(D30),4,H30-3),D30)</f>
        <v>0.8</v>
      </c>
      <c r="K30" s="1">
        <f>IF(TRIM(J30)="*****",0,IF(ISERROR(VALUE(J30)),"NA",VALUE(J30/$I$4)))</f>
        <v>0.48632218844984804</v>
      </c>
      <c r="L30" s="1">
        <f>IF(AND(ISNUMBER(G30),ISNUMBER($I$6)),$I$6-G30,"N/A")</f>
        <v>-0.40000000000000036</v>
      </c>
      <c r="M30" s="1">
        <f>IF(AND(ISNUMBER(K30),ISNUMBER($I$7)),SQRT(K30^2+($I$7)^2),"N/A")</f>
        <v>0.49010685399991183</v>
      </c>
      <c r="N30" s="1">
        <f>IF(AND(ISNUMBER(L30),ISNUMBER(M30),M30&lt;&gt;0),L30/M30,"NA")</f>
        <v>-0.81614855359699234</v>
      </c>
      <c r="O30" t="s">
        <v>77</v>
      </c>
    </row>
    <row r="31" spans="1:15" x14ac:dyDescent="0.35">
      <c r="A31" s="16">
        <v>19</v>
      </c>
      <c r="B31" s="15" t="s">
        <v>56</v>
      </c>
      <c r="C31" s="14">
        <v>9.4</v>
      </c>
      <c r="D31" s="13" t="s">
        <v>43</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9.4</v>
      </c>
      <c r="H31">
        <f>LEN(TRIM(D31))</f>
        <v>6</v>
      </c>
      <c r="I31" t="str">
        <f>IF(H31&gt;=3,MID(TRIM(D31),1,3),"NO")</f>
        <v>+/-</v>
      </c>
      <c r="J31" t="str">
        <f>IF(TRIM(I31)="+/-",MID(TRIM(D31),4,H31-3),D31)</f>
        <v>0.5</v>
      </c>
      <c r="K31" s="1">
        <f>IF(TRIM(J31)="*****",0,IF(ISERROR(VALUE(J31)),"NA",VALUE(J31/$I$4)))</f>
        <v>0.303951367781155</v>
      </c>
      <c r="L31" s="1">
        <f>IF(AND(ISNUMBER(G31),ISNUMBER($I$6)),$I$6-G31,"N/A")</f>
        <v>-0.40000000000000036</v>
      </c>
      <c r="M31" s="1">
        <f>IF(AND(ISNUMBER(K31),ISNUMBER($I$7)),SQRT(K31^2+($I$7)^2),"N/A")</f>
        <v>0.30997079109986531</v>
      </c>
      <c r="N31" s="1">
        <f>IF(AND(ISNUMBER(L31),ISNUMBER(M31),M31&lt;&gt;0),L31/M31,"NA")</f>
        <v>-1.2904441692092523</v>
      </c>
      <c r="O31" t="s">
        <v>41</v>
      </c>
    </row>
    <row r="32" spans="1:15" x14ac:dyDescent="0.35">
      <c r="A32" s="16">
        <v>22</v>
      </c>
      <c r="B32" s="15" t="s">
        <v>48</v>
      </c>
      <c r="C32" s="14">
        <v>9.1</v>
      </c>
      <c r="D32" s="13" t="s">
        <v>83</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9.1</v>
      </c>
      <c r="H32">
        <f>LEN(TRIM(D32))</f>
        <v>6</v>
      </c>
      <c r="I32" t="str">
        <f>IF(H32&gt;=3,MID(TRIM(D32),1,3),"NO")</f>
        <v>+/-</v>
      </c>
      <c r="J32" t="str">
        <f>IF(TRIM(I32)="+/-",MID(TRIM(D32),4,H32-3),D32)</f>
        <v>0.7</v>
      </c>
      <c r="K32" s="1">
        <f>IF(TRIM(J32)="*****",0,IF(ISERROR(VALUE(J32)),"NA",VALUE(J32/$I$4)))</f>
        <v>0.42553191489361697</v>
      </c>
      <c r="L32" s="1">
        <f>IF(AND(ISNUMBER(G32),ISNUMBER($I$6)),$I$6-G32,"N/A")</f>
        <v>-9.9999999999999645E-2</v>
      </c>
      <c r="M32" s="1">
        <f>IF(AND(ISNUMBER(K32),ISNUMBER($I$7)),SQRT(K32^2+($I$7)^2),"N/A")</f>
        <v>0.42985214661796195</v>
      </c>
      <c r="N32" s="1">
        <f>IF(AND(ISNUMBER(L32),ISNUMBER(M32),M32&lt;&gt;0),L32/M32,"NA")</f>
        <v>-0.23263813101037334</v>
      </c>
      <c r="O32" t="s">
        <v>71</v>
      </c>
    </row>
    <row r="33" spans="1:15" x14ac:dyDescent="0.35">
      <c r="A33" s="16">
        <v>23</v>
      </c>
      <c r="B33" s="15" t="s">
        <v>36</v>
      </c>
      <c r="C33" s="14">
        <v>8.9</v>
      </c>
      <c r="D33" s="13" t="s">
        <v>34</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8.9</v>
      </c>
      <c r="H33">
        <f>LEN(TRIM(D33))</f>
        <v>6</v>
      </c>
      <c r="I33" t="str">
        <f>IF(H33&gt;=3,MID(TRIM(D33),1,3),"NO")</f>
        <v>+/-</v>
      </c>
      <c r="J33" t="str">
        <f>IF(TRIM(I33)="+/-",MID(TRIM(D33),4,H33-3),D33)</f>
        <v>0.4</v>
      </c>
      <c r="K33" s="1">
        <f>IF(TRIM(J33)="*****",0,IF(ISERROR(VALUE(J33)),"NA",VALUE(J33/$I$4)))</f>
        <v>0.24316109422492402</v>
      </c>
      <c r="L33" s="1">
        <f>IF(AND(ISNUMBER(G33),ISNUMBER($I$6)),$I$6-G33,"N/A")</f>
        <v>9.9999999999999645E-2</v>
      </c>
      <c r="M33" s="1">
        <f>IF(AND(ISNUMBER(K33),ISNUMBER($I$7)),SQRT(K33^2+($I$7)^2),"N/A")</f>
        <v>0.25064471888253259</v>
      </c>
      <c r="N33" s="1">
        <f>IF(AND(ISNUMBER(L33),ISNUMBER(M33),M33&lt;&gt;0),L33/M33,"NA")</f>
        <v>0.39897110318476625</v>
      </c>
      <c r="O33" t="s">
        <v>76</v>
      </c>
    </row>
    <row r="34" spans="1:15" x14ac:dyDescent="0.35">
      <c r="A34" s="16">
        <v>24</v>
      </c>
      <c r="B34" s="15" t="s">
        <v>78</v>
      </c>
      <c r="C34" s="14">
        <v>8.8000000000000007</v>
      </c>
      <c r="D34" s="13" t="s">
        <v>43</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8.8000000000000007</v>
      </c>
      <c r="H34">
        <f>LEN(TRIM(D34))</f>
        <v>6</v>
      </c>
      <c r="I34" t="str">
        <f>IF(H34&gt;=3,MID(TRIM(D34),1,3),"NO")</f>
        <v>+/-</v>
      </c>
      <c r="J34" t="str">
        <f>IF(TRIM(I34)="+/-",MID(TRIM(D34),4,H34-3),D34)</f>
        <v>0.5</v>
      </c>
      <c r="K34" s="1">
        <f>IF(TRIM(J34)="*****",0,IF(ISERROR(VALUE(J34)),"NA",VALUE(J34/$I$4)))</f>
        <v>0.303951367781155</v>
      </c>
      <c r="L34" s="1">
        <f>IF(AND(ISNUMBER(G34),ISNUMBER($I$6)),$I$6-G34,"N/A")</f>
        <v>0.19999999999999929</v>
      </c>
      <c r="M34" s="1">
        <f>IF(AND(ISNUMBER(K34),ISNUMBER($I$7)),SQRT(K34^2+($I$7)^2),"N/A")</f>
        <v>0.30997079109986531</v>
      </c>
      <c r="N34" s="1">
        <f>IF(AND(ISNUMBER(L34),ISNUMBER(M34),M34&lt;&gt;0),L34/M34,"NA")</f>
        <v>0.64522208460462327</v>
      </c>
      <c r="O34" t="s">
        <v>74</v>
      </c>
    </row>
    <row r="35" spans="1:15" x14ac:dyDescent="0.35">
      <c r="A35" s="16">
        <v>25</v>
      </c>
      <c r="B35" s="15" t="s">
        <v>50</v>
      </c>
      <c r="C35" s="14">
        <v>8.6999999999999993</v>
      </c>
      <c r="D35" s="13" t="s">
        <v>34</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8.6999999999999993</v>
      </c>
      <c r="H35">
        <f>LEN(TRIM(D35))</f>
        <v>6</v>
      </c>
      <c r="I35" t="str">
        <f>IF(H35&gt;=3,MID(TRIM(D35),1,3),"NO")</f>
        <v>+/-</v>
      </c>
      <c r="J35" t="str">
        <f>IF(TRIM(I35)="+/-",MID(TRIM(D35),4,H35-3),D35)</f>
        <v>0.4</v>
      </c>
      <c r="K35" s="1">
        <f>IF(TRIM(J35)="*****",0,IF(ISERROR(VALUE(J35)),"NA",VALUE(J35/$I$4)))</f>
        <v>0.24316109422492402</v>
      </c>
      <c r="L35" s="1">
        <f>IF(AND(ISNUMBER(G35),ISNUMBER($I$6)),$I$6-G35,"N/A")</f>
        <v>0.30000000000000071</v>
      </c>
      <c r="M35" s="1">
        <f>IF(AND(ISNUMBER(K35),ISNUMBER($I$7)),SQRT(K35^2+($I$7)^2),"N/A")</f>
        <v>0.25064471888253259</v>
      </c>
      <c r="N35" s="1">
        <f>IF(AND(ISNUMBER(L35),ISNUMBER(M35),M35&lt;&gt;0),L35/M35,"NA")</f>
        <v>1.1969133095543059</v>
      </c>
      <c r="O35" t="s">
        <v>53</v>
      </c>
    </row>
    <row r="36" spans="1:15" x14ac:dyDescent="0.35">
      <c r="A36" s="16">
        <v>26</v>
      </c>
      <c r="B36" s="15" t="s">
        <v>55</v>
      </c>
      <c r="C36" s="14">
        <v>8.6</v>
      </c>
      <c r="D36" s="13" t="s">
        <v>34</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8.6</v>
      </c>
      <c r="H36">
        <f>LEN(TRIM(D36))</f>
        <v>6</v>
      </c>
      <c r="I36" t="str">
        <f>IF(H36&gt;=3,MID(TRIM(D36),1,3),"NO")</f>
        <v>+/-</v>
      </c>
      <c r="J36" t="str">
        <f>IF(TRIM(I36)="+/-",MID(TRIM(D36),4,H36-3),D36)</f>
        <v>0.4</v>
      </c>
      <c r="K36" s="1">
        <f>IF(TRIM(J36)="*****",0,IF(ISERROR(VALUE(J36)),"NA",VALUE(J36/$I$4)))</f>
        <v>0.24316109422492402</v>
      </c>
      <c r="L36" s="1">
        <f>IF(AND(ISNUMBER(G36),ISNUMBER($I$6)),$I$6-G36,"N/A")</f>
        <v>0.40000000000000036</v>
      </c>
      <c r="M36" s="1">
        <f>IF(AND(ISNUMBER(K36),ISNUMBER($I$7)),SQRT(K36^2+($I$7)^2),"N/A")</f>
        <v>0.25064471888253259</v>
      </c>
      <c r="N36" s="1">
        <f>IF(AND(ISNUMBER(L36),ISNUMBER(M36),M36&lt;&gt;0),L36/M36,"NA")</f>
        <v>1.5958844127390721</v>
      </c>
      <c r="O36" t="s">
        <v>72</v>
      </c>
    </row>
    <row r="37" spans="1:15" x14ac:dyDescent="0.35">
      <c r="A37" s="16">
        <v>26</v>
      </c>
      <c r="B37" s="15" t="s">
        <v>69</v>
      </c>
      <c r="C37" s="14">
        <v>8.6</v>
      </c>
      <c r="D37" s="13" t="s">
        <v>43</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8.6</v>
      </c>
      <c r="H37">
        <f>LEN(TRIM(D37))</f>
        <v>6</v>
      </c>
      <c r="I37" t="str">
        <f>IF(H37&gt;=3,MID(TRIM(D37),1,3),"NO")</f>
        <v>+/-</v>
      </c>
      <c r="J37" t="str">
        <f>IF(TRIM(I37)="+/-",MID(TRIM(D37),4,H37-3),D37)</f>
        <v>0.5</v>
      </c>
      <c r="K37" s="1">
        <f>IF(TRIM(J37)="*****",0,IF(ISERROR(VALUE(J37)),"NA",VALUE(J37/$I$4)))</f>
        <v>0.303951367781155</v>
      </c>
      <c r="L37" s="1">
        <f>IF(AND(ISNUMBER(G37),ISNUMBER($I$6)),$I$6-G37,"N/A")</f>
        <v>0.40000000000000036</v>
      </c>
      <c r="M37" s="1">
        <f>IF(AND(ISNUMBER(K37),ISNUMBER($I$7)),SQRT(K37^2+($I$7)^2),"N/A")</f>
        <v>0.30997079109986531</v>
      </c>
      <c r="N37" s="1">
        <f>IF(AND(ISNUMBER(L37),ISNUMBER(M37),M37&lt;&gt;0),L37/M37,"NA")</f>
        <v>1.2904441692092523</v>
      </c>
      <c r="O37" t="s">
        <v>70</v>
      </c>
    </row>
    <row r="38" spans="1:15" x14ac:dyDescent="0.35">
      <c r="A38" s="16">
        <v>26</v>
      </c>
      <c r="B38" s="15" t="s">
        <v>38</v>
      </c>
      <c r="C38" s="14">
        <v>8.6</v>
      </c>
      <c r="D38" s="13" t="s">
        <v>57</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8.6</v>
      </c>
      <c r="H38">
        <f>LEN(TRIM(D38))</f>
        <v>6</v>
      </c>
      <c r="I38" t="str">
        <f>IF(H38&gt;=3,MID(TRIM(D38),1,3),"NO")</f>
        <v>+/-</v>
      </c>
      <c r="J38" t="str">
        <f>IF(TRIM(I38)="+/-",MID(TRIM(D38),4,H38-3),D38)</f>
        <v>0.3</v>
      </c>
      <c r="K38" s="1">
        <f>IF(TRIM(J38)="*****",0,IF(ISERROR(VALUE(J38)),"NA",VALUE(J38/$I$4)))</f>
        <v>0.18237082066869301</v>
      </c>
      <c r="L38" s="1">
        <f>IF(AND(ISNUMBER(G38),ISNUMBER($I$6)),$I$6-G38,"N/A")</f>
        <v>0.40000000000000036</v>
      </c>
      <c r="M38" s="1">
        <f>IF(AND(ISNUMBER(K38),ISNUMBER($I$7)),SQRT(K38^2+($I$7)^2),"N/A")</f>
        <v>0.19223572402239389</v>
      </c>
      <c r="N38" s="1">
        <f>IF(AND(ISNUMBER(L38),ISNUMBER(M38),M38&lt;&gt;0),L38/M38,"NA")</f>
        <v>2.0807787003907952</v>
      </c>
      <c r="O38" t="s">
        <v>69</v>
      </c>
    </row>
    <row r="39" spans="1:15" x14ac:dyDescent="0.35">
      <c r="A39" s="16">
        <v>29</v>
      </c>
      <c r="B39" s="15" t="s">
        <v>64</v>
      </c>
      <c r="C39" s="14">
        <v>8.5</v>
      </c>
      <c r="D39" s="13" t="s">
        <v>57</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8.5</v>
      </c>
      <c r="H39">
        <f>LEN(TRIM(D39))</f>
        <v>6</v>
      </c>
      <c r="I39" t="str">
        <f>IF(H39&gt;=3,MID(TRIM(D39),1,3),"NO")</f>
        <v>+/-</v>
      </c>
      <c r="J39" t="str">
        <f>IF(TRIM(I39)="+/-",MID(TRIM(D39),4,H39-3),D39)</f>
        <v>0.3</v>
      </c>
      <c r="K39" s="1">
        <f>IF(TRIM(J39)="*****",0,IF(ISERROR(VALUE(J39)),"NA",VALUE(J39/$I$4)))</f>
        <v>0.18237082066869301</v>
      </c>
      <c r="L39" s="1">
        <f>IF(AND(ISNUMBER(G39),ISNUMBER($I$6)),$I$6-G39,"N/A")</f>
        <v>0.5</v>
      </c>
      <c r="M39" s="1">
        <f>IF(AND(ISNUMBER(K39),ISNUMBER($I$7)),SQRT(K39^2+($I$7)^2),"N/A")</f>
        <v>0.19223572402239389</v>
      </c>
      <c r="N39" s="1">
        <f>IF(AND(ISNUMBER(L39),ISNUMBER(M39),M39&lt;&gt;0),L39/M39,"NA")</f>
        <v>2.6009733754884921</v>
      </c>
      <c r="O39" t="s">
        <v>44</v>
      </c>
    </row>
    <row r="40" spans="1:15" x14ac:dyDescent="0.35">
      <c r="A40" s="16">
        <v>29</v>
      </c>
      <c r="B40" s="15" t="s">
        <v>40</v>
      </c>
      <c r="C40" s="14">
        <v>8.5</v>
      </c>
      <c r="D40" s="13" t="s">
        <v>83</v>
      </c>
      <c r="E40" s="12" t="str">
        <f>IF($B$4=B40,"Geography Selected",
IF(AND(ISNUMBER(N40),ISNUMBER($I$4)),
IF(ABS(N40)&lt;=$I$4,"Not Significantly Different",
IF(ABS(N40)&gt;$I$4,"Significantly Different","Error - Both Z-score and Confidence Level are Numbers but Comparison Failed")),
IF(N40="NA","Statistical Test not applicable","N/A")
))</f>
        <v>Not Significantly Different</v>
      </c>
      <c r="G40">
        <f>IF(ISNUMBER(C40),C40,"NAN")</f>
        <v>8.5</v>
      </c>
      <c r="H40">
        <f>LEN(TRIM(D40))</f>
        <v>6</v>
      </c>
      <c r="I40" t="str">
        <f>IF(H40&gt;=3,MID(TRIM(D40),1,3),"NO")</f>
        <v>+/-</v>
      </c>
      <c r="J40" t="str">
        <f>IF(TRIM(I40)="+/-",MID(TRIM(D40),4,H40-3),D40)</f>
        <v>0.7</v>
      </c>
      <c r="K40" s="1">
        <f>IF(TRIM(J40)="*****",0,IF(ISERROR(VALUE(J40)),"NA",VALUE(J40/$I$4)))</f>
        <v>0.42553191489361697</v>
      </c>
      <c r="L40" s="1">
        <f>IF(AND(ISNUMBER(G40),ISNUMBER($I$6)),$I$6-G40,"N/A")</f>
        <v>0.5</v>
      </c>
      <c r="M40" s="1">
        <f>IF(AND(ISNUMBER(K40),ISNUMBER($I$7)),SQRT(K40^2+($I$7)^2),"N/A")</f>
        <v>0.42985214661796195</v>
      </c>
      <c r="N40" s="1">
        <f>IF(AND(ISNUMBER(L40),ISNUMBER(M40),M40&lt;&gt;0),L40/M40,"NA")</f>
        <v>1.1631906550518709</v>
      </c>
      <c r="O40" t="s">
        <v>67</v>
      </c>
    </row>
    <row r="41" spans="1:15" x14ac:dyDescent="0.35">
      <c r="A41" s="16">
        <v>31</v>
      </c>
      <c r="B41" s="15" t="s">
        <v>76</v>
      </c>
      <c r="C41" s="14">
        <v>8.4</v>
      </c>
      <c r="D41" s="13" t="s">
        <v>57</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8.4</v>
      </c>
      <c r="H41">
        <f>LEN(TRIM(D41))</f>
        <v>6</v>
      </c>
      <c r="I41" t="str">
        <f>IF(H41&gt;=3,MID(TRIM(D41),1,3),"NO")</f>
        <v>+/-</v>
      </c>
      <c r="J41" t="str">
        <f>IF(TRIM(I41)="+/-",MID(TRIM(D41),4,H41-3),D41)</f>
        <v>0.3</v>
      </c>
      <c r="K41" s="1">
        <f>IF(TRIM(J41)="*****",0,IF(ISERROR(VALUE(J41)),"NA",VALUE(J41/$I$4)))</f>
        <v>0.18237082066869301</v>
      </c>
      <c r="L41" s="1">
        <f>IF(AND(ISNUMBER(G41),ISNUMBER($I$6)),$I$6-G41,"N/A")</f>
        <v>0.59999999999999964</v>
      </c>
      <c r="M41" s="1">
        <f>IF(AND(ISNUMBER(K41),ISNUMBER($I$7)),SQRT(K41^2+($I$7)^2),"N/A")</f>
        <v>0.19223572402239389</v>
      </c>
      <c r="N41" s="1">
        <f>IF(AND(ISNUMBER(L41),ISNUMBER(M41),M41&lt;&gt;0),L41/M41,"NA")</f>
        <v>3.1211680505861885</v>
      </c>
      <c r="O41" t="s">
        <v>47</v>
      </c>
    </row>
    <row r="42" spans="1:15" x14ac:dyDescent="0.35">
      <c r="A42" s="16">
        <v>31</v>
      </c>
      <c r="B42" s="15" t="s">
        <v>72</v>
      </c>
      <c r="C42" s="14">
        <v>8.4</v>
      </c>
      <c r="D42" s="13" t="s">
        <v>57</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8.4</v>
      </c>
      <c r="H42">
        <f>LEN(TRIM(D42))</f>
        <v>6</v>
      </c>
      <c r="I42" t="str">
        <f>IF(H42&gt;=3,MID(TRIM(D42),1,3),"NO")</f>
        <v>+/-</v>
      </c>
      <c r="J42" t="str">
        <f>IF(TRIM(I42)="+/-",MID(TRIM(D42),4,H42-3),D42)</f>
        <v>0.3</v>
      </c>
      <c r="K42" s="1">
        <f>IF(TRIM(J42)="*****",0,IF(ISERROR(VALUE(J42)),"NA",VALUE(J42/$I$4)))</f>
        <v>0.18237082066869301</v>
      </c>
      <c r="L42" s="1">
        <f>IF(AND(ISNUMBER(G42),ISNUMBER($I$6)),$I$6-G42,"N/A")</f>
        <v>0.59999999999999964</v>
      </c>
      <c r="M42" s="1">
        <f>IF(AND(ISNUMBER(K42),ISNUMBER($I$7)),SQRT(K42^2+($I$7)^2),"N/A")</f>
        <v>0.19223572402239389</v>
      </c>
      <c r="N42" s="1">
        <f>IF(AND(ISNUMBER(L42),ISNUMBER(M42),M42&lt;&gt;0),L42/M42,"NA")</f>
        <v>3.1211680505861885</v>
      </c>
      <c r="O42" t="s">
        <v>37</v>
      </c>
    </row>
    <row r="43" spans="1:15" x14ac:dyDescent="0.35">
      <c r="A43" s="16">
        <v>33</v>
      </c>
      <c r="B43" s="15" t="s">
        <v>68</v>
      </c>
      <c r="C43" s="14">
        <v>8.3000000000000007</v>
      </c>
      <c r="D43" s="13" t="s">
        <v>34</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8.3000000000000007</v>
      </c>
      <c r="H43">
        <f>LEN(TRIM(D43))</f>
        <v>6</v>
      </c>
      <c r="I43" t="str">
        <f>IF(H43&gt;=3,MID(TRIM(D43),1,3),"NO")</f>
        <v>+/-</v>
      </c>
      <c r="J43" t="str">
        <f>IF(TRIM(I43)="+/-",MID(TRIM(D43),4,H43-3),D43)</f>
        <v>0.4</v>
      </c>
      <c r="K43" s="1">
        <f>IF(TRIM(J43)="*****",0,IF(ISERROR(VALUE(J43)),"NA",VALUE(J43/$I$4)))</f>
        <v>0.24316109422492402</v>
      </c>
      <c r="L43" s="1">
        <f>IF(AND(ISNUMBER(G43),ISNUMBER($I$6)),$I$6-G43,"N/A")</f>
        <v>0.69999999999999929</v>
      </c>
      <c r="M43" s="1">
        <f>IF(AND(ISNUMBER(K43),ISNUMBER($I$7)),SQRT(K43^2+($I$7)^2),"N/A")</f>
        <v>0.25064471888253259</v>
      </c>
      <c r="N43" s="1">
        <f>IF(AND(ISNUMBER(L43),ISNUMBER(M43),M43&lt;&gt;0),L43/M43,"NA")</f>
        <v>2.7927977222933711</v>
      </c>
      <c r="O43" t="s">
        <v>49</v>
      </c>
    </row>
    <row r="44" spans="1:15" x14ac:dyDescent="0.35">
      <c r="A44" s="16">
        <v>33</v>
      </c>
      <c r="B44" s="15" t="s">
        <v>66</v>
      </c>
      <c r="C44" s="14">
        <v>8.3000000000000007</v>
      </c>
      <c r="D44" s="13" t="s">
        <v>43</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8.3000000000000007</v>
      </c>
      <c r="H44">
        <f>LEN(TRIM(D44))</f>
        <v>6</v>
      </c>
      <c r="I44" t="str">
        <f>IF(H44&gt;=3,MID(TRIM(D44),1,3),"NO")</f>
        <v>+/-</v>
      </c>
      <c r="J44" t="str">
        <f>IF(TRIM(I44)="+/-",MID(TRIM(D44),4,H44-3),D44)</f>
        <v>0.5</v>
      </c>
      <c r="K44" s="1">
        <f>IF(TRIM(J44)="*****",0,IF(ISERROR(VALUE(J44)),"NA",VALUE(J44/$I$4)))</f>
        <v>0.303951367781155</v>
      </c>
      <c r="L44" s="1">
        <f>IF(AND(ISNUMBER(G44),ISNUMBER($I$6)),$I$6-G44,"N/A")</f>
        <v>0.69999999999999929</v>
      </c>
      <c r="M44" s="1">
        <f>IF(AND(ISNUMBER(K44),ISNUMBER($I$7)),SQRT(K44^2+($I$7)^2),"N/A")</f>
        <v>0.30997079109986531</v>
      </c>
      <c r="N44" s="1">
        <f>IF(AND(ISNUMBER(L44),ISNUMBER(M44),M44&lt;&gt;0),L44/M44,"NA")</f>
        <v>2.2582772961161872</v>
      </c>
      <c r="O44" t="s">
        <v>64</v>
      </c>
    </row>
    <row r="45" spans="1:15" x14ac:dyDescent="0.35">
      <c r="A45" s="16">
        <v>33</v>
      </c>
      <c r="B45" s="15" t="s">
        <v>65</v>
      </c>
      <c r="C45" s="14">
        <v>8.3000000000000007</v>
      </c>
      <c r="D45" s="13" t="s">
        <v>28</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8.3000000000000007</v>
      </c>
      <c r="H45">
        <f>LEN(TRIM(D45))</f>
        <v>6</v>
      </c>
      <c r="I45" t="str">
        <f>IF(H45&gt;=3,MID(TRIM(D45),1,3),"NO")</f>
        <v>+/-</v>
      </c>
      <c r="J45" t="str">
        <f>IF(TRIM(I45)="+/-",MID(TRIM(D45),4,H45-3),D45)</f>
        <v>0.2</v>
      </c>
      <c r="K45" s="1">
        <f>IF(TRIM(J45)="*****",0,IF(ISERROR(VALUE(J45)),"NA",VALUE(J45/$I$4)))</f>
        <v>0.12158054711246201</v>
      </c>
      <c r="L45" s="1">
        <f>IF(AND(ISNUMBER(G45),ISNUMBER($I$6)),$I$6-G45,"N/A")</f>
        <v>0.69999999999999929</v>
      </c>
      <c r="M45" s="1">
        <f>IF(AND(ISNUMBER(K45),ISNUMBER($I$7)),SQRT(K45^2+($I$7)^2),"N/A")</f>
        <v>0.1359311840425404</v>
      </c>
      <c r="N45" s="1">
        <f>IF(AND(ISNUMBER(L45),ISNUMBER(M45),M45&lt;&gt;0),L45/M45,"NA")</f>
        <v>5.1496645521820108</v>
      </c>
      <c r="O45" t="s">
        <v>63</v>
      </c>
    </row>
    <row r="46" spans="1:15" x14ac:dyDescent="0.35">
      <c r="A46" s="16">
        <v>33</v>
      </c>
      <c r="B46" s="15" t="s">
        <v>41</v>
      </c>
      <c r="C46" s="14">
        <v>8.3000000000000007</v>
      </c>
      <c r="D46" s="13" t="s">
        <v>57</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8.3000000000000007</v>
      </c>
      <c r="H46">
        <f>LEN(TRIM(D46))</f>
        <v>6</v>
      </c>
      <c r="I46" t="str">
        <f>IF(H46&gt;=3,MID(TRIM(D46),1,3),"NO")</f>
        <v>+/-</v>
      </c>
      <c r="J46" t="str">
        <f>IF(TRIM(I46)="+/-",MID(TRIM(D46),4,H46-3),D46)</f>
        <v>0.3</v>
      </c>
      <c r="K46" s="1">
        <f>IF(TRIM(J46)="*****",0,IF(ISERROR(VALUE(J46)),"NA",VALUE(J46/$I$4)))</f>
        <v>0.18237082066869301</v>
      </c>
      <c r="L46" s="1">
        <f>IF(AND(ISNUMBER(G46),ISNUMBER($I$6)),$I$6-G46,"N/A")</f>
        <v>0.69999999999999929</v>
      </c>
      <c r="M46" s="1">
        <f>IF(AND(ISNUMBER(K46),ISNUMBER($I$7)),SQRT(K46^2+($I$7)^2),"N/A")</f>
        <v>0.19223572402239389</v>
      </c>
      <c r="N46" s="1">
        <f>IF(AND(ISNUMBER(L46),ISNUMBER(M46),M46&lt;&gt;0),L46/M46,"NA")</f>
        <v>3.641362725683885</v>
      </c>
      <c r="O46" t="s">
        <v>61</v>
      </c>
    </row>
    <row r="47" spans="1:15" x14ac:dyDescent="0.35">
      <c r="A47" s="16">
        <v>33</v>
      </c>
      <c r="B47" s="15" t="s">
        <v>46</v>
      </c>
      <c r="C47" s="14">
        <v>8.3000000000000007</v>
      </c>
      <c r="D47" s="13" t="s">
        <v>57</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8.3000000000000007</v>
      </c>
      <c r="H47">
        <f>LEN(TRIM(D47))</f>
        <v>6</v>
      </c>
      <c r="I47" t="str">
        <f>IF(H47&gt;=3,MID(TRIM(D47),1,3),"NO")</f>
        <v>+/-</v>
      </c>
      <c r="J47" t="str">
        <f>IF(TRIM(I47)="+/-",MID(TRIM(D47),4,H47-3),D47)</f>
        <v>0.3</v>
      </c>
      <c r="K47" s="1">
        <f>IF(TRIM(J47)="*****",0,IF(ISERROR(VALUE(J47)),"NA",VALUE(J47/$I$4)))</f>
        <v>0.18237082066869301</v>
      </c>
      <c r="L47" s="1">
        <f>IF(AND(ISNUMBER(G47),ISNUMBER($I$6)),$I$6-G47,"N/A")</f>
        <v>0.69999999999999929</v>
      </c>
      <c r="M47" s="1">
        <f>IF(AND(ISNUMBER(K47),ISNUMBER($I$7)),SQRT(K47^2+($I$7)^2),"N/A")</f>
        <v>0.19223572402239389</v>
      </c>
      <c r="N47" s="1">
        <f>IF(AND(ISNUMBER(L47),ISNUMBER(M47),M47&lt;&gt;0),L47/M47,"NA")</f>
        <v>3.641362725683885</v>
      </c>
      <c r="O47" t="s">
        <v>59</v>
      </c>
    </row>
    <row r="48" spans="1:15" x14ac:dyDescent="0.35">
      <c r="A48" s="16">
        <v>38</v>
      </c>
      <c r="B48" s="15" t="s">
        <v>60</v>
      </c>
      <c r="C48" s="14">
        <v>8.1999999999999993</v>
      </c>
      <c r="D48" s="13" t="s">
        <v>121</v>
      </c>
      <c r="E48" s="12" t="str">
        <f>IF($B$4=B48,"Geography Selected",
IF(AND(ISNUMBER(N48),ISNUMBER($I$4)),
IF(ABS(N48)&lt;=$I$4,"Not Significantly Different",
IF(ABS(N48)&gt;$I$4,"Significantly Different","Error - Both Z-score and Confidence Level are Numbers but Comparison Failed")),
IF(N48="NA","Statistical Test not applicable","N/A")
))</f>
        <v>Not Significantly Different</v>
      </c>
      <c r="G48">
        <f>IF(ISNUMBER(C48),C48,"NAN")</f>
        <v>8.1999999999999993</v>
      </c>
      <c r="H48">
        <f>LEN(TRIM(D48))</f>
        <v>6</v>
      </c>
      <c r="I48" t="str">
        <f>IF(H48&gt;=3,MID(TRIM(D48),1,3),"NO")</f>
        <v>+/-</v>
      </c>
      <c r="J48" t="str">
        <f>IF(TRIM(I48)="+/-",MID(TRIM(D48),4,H48-3),D48)</f>
        <v>0.8</v>
      </c>
      <c r="K48" s="1">
        <f>IF(TRIM(J48)="*****",0,IF(ISERROR(VALUE(J48)),"NA",VALUE(J48/$I$4)))</f>
        <v>0.48632218844984804</v>
      </c>
      <c r="L48" s="1">
        <f>IF(AND(ISNUMBER(G48),ISNUMBER($I$6)),$I$6-G48,"N/A")</f>
        <v>0.80000000000000071</v>
      </c>
      <c r="M48" s="1">
        <f>IF(AND(ISNUMBER(K48),ISNUMBER($I$7)),SQRT(K48^2+($I$7)^2),"N/A")</f>
        <v>0.49010685399991183</v>
      </c>
      <c r="N48" s="1">
        <f>IF(AND(ISNUMBER(L48),ISNUMBER(M48),M48&lt;&gt;0),L48/M48,"NA")</f>
        <v>1.6322971071939847</v>
      </c>
      <c r="O48" t="s">
        <v>56</v>
      </c>
    </row>
    <row r="49" spans="1:15" x14ac:dyDescent="0.35">
      <c r="A49" s="16">
        <v>38</v>
      </c>
      <c r="B49" s="15" t="s">
        <v>80</v>
      </c>
      <c r="C49" s="14">
        <v>8.1999999999999993</v>
      </c>
      <c r="D49" s="13" t="s">
        <v>43</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8.1999999999999993</v>
      </c>
      <c r="H49">
        <f>LEN(TRIM(D49))</f>
        <v>6</v>
      </c>
      <c r="I49" t="str">
        <f>IF(H49&gt;=3,MID(TRIM(D49),1,3),"NO")</f>
        <v>+/-</v>
      </c>
      <c r="J49" t="str">
        <f>IF(TRIM(I49)="+/-",MID(TRIM(D49),4,H49-3),D49)</f>
        <v>0.5</v>
      </c>
      <c r="K49" s="1">
        <f>IF(TRIM(J49)="*****",0,IF(ISERROR(VALUE(J49)),"NA",VALUE(J49/$I$4)))</f>
        <v>0.303951367781155</v>
      </c>
      <c r="L49" s="1">
        <f>IF(AND(ISNUMBER(G49),ISNUMBER($I$6)),$I$6-G49,"N/A")</f>
        <v>0.80000000000000071</v>
      </c>
      <c r="M49" s="1">
        <f>IF(AND(ISNUMBER(K49),ISNUMBER($I$7)),SQRT(K49^2+($I$7)^2),"N/A")</f>
        <v>0.30997079109986531</v>
      </c>
      <c r="N49" s="1">
        <f>IF(AND(ISNUMBER(L49),ISNUMBER(M49),M49&lt;&gt;0),L49/M49,"NA")</f>
        <v>2.5808883384185046</v>
      </c>
      <c r="O49" t="s">
        <v>54</v>
      </c>
    </row>
    <row r="50" spans="1:15" x14ac:dyDescent="0.35">
      <c r="A50" s="16">
        <v>38</v>
      </c>
      <c r="B50" s="15" t="s">
        <v>54</v>
      </c>
      <c r="C50" s="14">
        <v>8.1999999999999993</v>
      </c>
      <c r="D50" s="13" t="s">
        <v>57</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8.1999999999999993</v>
      </c>
      <c r="H50">
        <f>LEN(TRIM(D50))</f>
        <v>6</v>
      </c>
      <c r="I50" t="str">
        <f>IF(H50&gt;=3,MID(TRIM(D50),1,3),"NO")</f>
        <v>+/-</v>
      </c>
      <c r="J50" t="str">
        <f>IF(TRIM(I50)="+/-",MID(TRIM(D50),4,H50-3),D50)</f>
        <v>0.3</v>
      </c>
      <c r="K50" s="1">
        <f>IF(TRIM(J50)="*****",0,IF(ISERROR(VALUE(J50)),"NA",VALUE(J50/$I$4)))</f>
        <v>0.18237082066869301</v>
      </c>
      <c r="L50" s="1">
        <f>IF(AND(ISNUMBER(G50),ISNUMBER($I$6)),$I$6-G50,"N/A")</f>
        <v>0.80000000000000071</v>
      </c>
      <c r="M50" s="1">
        <f>IF(AND(ISNUMBER(K50),ISNUMBER($I$7)),SQRT(K50^2+($I$7)^2),"N/A")</f>
        <v>0.19223572402239389</v>
      </c>
      <c r="N50" s="1">
        <f>IF(AND(ISNUMBER(L50),ISNUMBER(M50),M50&lt;&gt;0),L50/M50,"NA")</f>
        <v>4.1615574007815903</v>
      </c>
      <c r="O50" t="s">
        <v>52</v>
      </c>
    </row>
    <row r="51" spans="1:15" x14ac:dyDescent="0.35">
      <c r="A51" s="16">
        <v>41</v>
      </c>
      <c r="B51" s="15" t="s">
        <v>61</v>
      </c>
      <c r="C51" s="14">
        <v>8.1</v>
      </c>
      <c r="D51" s="13" t="s">
        <v>28</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8.1</v>
      </c>
      <c r="H51">
        <f>LEN(TRIM(D51))</f>
        <v>6</v>
      </c>
      <c r="I51" t="str">
        <f>IF(H51&gt;=3,MID(TRIM(D51),1,3),"NO")</f>
        <v>+/-</v>
      </c>
      <c r="J51" t="str">
        <f>IF(TRIM(I51)="+/-",MID(TRIM(D51),4,H51-3),D51)</f>
        <v>0.2</v>
      </c>
      <c r="K51" s="1">
        <f>IF(TRIM(J51)="*****",0,IF(ISERROR(VALUE(J51)),"NA",VALUE(J51/$I$4)))</f>
        <v>0.12158054711246201</v>
      </c>
      <c r="L51" s="1">
        <f>IF(AND(ISNUMBER(G51),ISNUMBER($I$6)),$I$6-G51,"N/A")</f>
        <v>0.90000000000000036</v>
      </c>
      <c r="M51" s="1">
        <f>IF(AND(ISNUMBER(K51),ISNUMBER($I$7)),SQRT(K51^2+($I$7)^2),"N/A")</f>
        <v>0.1359311840425404</v>
      </c>
      <c r="N51" s="1">
        <f>IF(AND(ISNUMBER(L51),ISNUMBER(M51),M51&lt;&gt;0),L51/M51,"NA")</f>
        <v>6.62099728137688</v>
      </c>
      <c r="O51" t="s">
        <v>50</v>
      </c>
    </row>
    <row r="52" spans="1:15" x14ac:dyDescent="0.35">
      <c r="A52" s="16">
        <v>42</v>
      </c>
      <c r="B52" s="15" t="s">
        <v>74</v>
      </c>
      <c r="C52" s="14">
        <v>8</v>
      </c>
      <c r="D52" s="13" t="s">
        <v>57</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8</v>
      </c>
      <c r="H52">
        <f>LEN(TRIM(D52))</f>
        <v>6</v>
      </c>
      <c r="I52" t="str">
        <f>IF(H52&gt;=3,MID(TRIM(D52),1,3),"NO")</f>
        <v>+/-</v>
      </c>
      <c r="J52" t="str">
        <f>IF(TRIM(I52)="+/-",MID(TRIM(D52),4,H52-3),D52)</f>
        <v>0.3</v>
      </c>
      <c r="K52" s="1">
        <f>IF(TRIM(J52)="*****",0,IF(ISERROR(VALUE(J52)),"NA",VALUE(J52/$I$4)))</f>
        <v>0.18237082066869301</v>
      </c>
      <c r="L52" s="1">
        <f>IF(AND(ISNUMBER(G52),ISNUMBER($I$6)),$I$6-G52,"N/A")</f>
        <v>1</v>
      </c>
      <c r="M52" s="1">
        <f>IF(AND(ISNUMBER(K52),ISNUMBER($I$7)),SQRT(K52^2+($I$7)^2),"N/A")</f>
        <v>0.19223572402239389</v>
      </c>
      <c r="N52" s="1">
        <f>IF(AND(ISNUMBER(L52),ISNUMBER(M52),M52&lt;&gt;0),L52/M52,"NA")</f>
        <v>5.2019467509769841</v>
      </c>
      <c r="O52" t="s">
        <v>48</v>
      </c>
    </row>
    <row r="53" spans="1:15" x14ac:dyDescent="0.35">
      <c r="A53" s="16">
        <v>42</v>
      </c>
      <c r="B53" s="15" t="s">
        <v>47</v>
      </c>
      <c r="C53" s="14">
        <v>8</v>
      </c>
      <c r="D53" s="13" t="s">
        <v>57</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8</v>
      </c>
      <c r="H53">
        <f>LEN(TRIM(D53))</f>
        <v>6</v>
      </c>
      <c r="I53" t="str">
        <f>IF(H53&gt;=3,MID(TRIM(D53),1,3),"NO")</f>
        <v>+/-</v>
      </c>
      <c r="J53" t="str">
        <f>IF(TRIM(I53)="+/-",MID(TRIM(D53),4,H53-3),D53)</f>
        <v>0.3</v>
      </c>
      <c r="K53" s="1">
        <f>IF(TRIM(J53)="*****",0,IF(ISERROR(VALUE(J53)),"NA",VALUE(J53/$I$4)))</f>
        <v>0.18237082066869301</v>
      </c>
      <c r="L53" s="1">
        <f>IF(AND(ISNUMBER(G53),ISNUMBER($I$6)),$I$6-G53,"N/A")</f>
        <v>1</v>
      </c>
      <c r="M53" s="1">
        <f>IF(AND(ISNUMBER(K53),ISNUMBER($I$7)),SQRT(K53^2+($I$7)^2),"N/A")</f>
        <v>0.19223572402239389</v>
      </c>
      <c r="N53" s="1">
        <f>IF(AND(ISNUMBER(L53),ISNUMBER(M53),M53&lt;&gt;0),L53/M53,"NA")</f>
        <v>5.2019467509769841</v>
      </c>
      <c r="O53" t="s">
        <v>46</v>
      </c>
    </row>
    <row r="54" spans="1:15" x14ac:dyDescent="0.35">
      <c r="A54" s="16">
        <v>44</v>
      </c>
      <c r="B54" s="15" t="s">
        <v>75</v>
      </c>
      <c r="C54" s="14">
        <v>7.9</v>
      </c>
      <c r="D54" s="13" t="s">
        <v>34</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7.9</v>
      </c>
      <c r="H54">
        <f>LEN(TRIM(D54))</f>
        <v>6</v>
      </c>
      <c r="I54" t="str">
        <f>IF(H54&gt;=3,MID(TRIM(D54),1,3),"NO")</f>
        <v>+/-</v>
      </c>
      <c r="J54" t="str">
        <f>IF(TRIM(I54)="+/-",MID(TRIM(D54),4,H54-3),D54)</f>
        <v>0.4</v>
      </c>
      <c r="K54" s="1">
        <f>IF(TRIM(J54)="*****",0,IF(ISERROR(VALUE(J54)),"NA",VALUE(J54/$I$4)))</f>
        <v>0.24316109422492402</v>
      </c>
      <c r="L54" s="1">
        <f>IF(AND(ISNUMBER(G54),ISNUMBER($I$6)),$I$6-G54,"N/A")</f>
        <v>1.0999999999999996</v>
      </c>
      <c r="M54" s="1">
        <f>IF(AND(ISNUMBER(K54),ISNUMBER($I$7)),SQRT(K54^2+($I$7)^2),"N/A")</f>
        <v>0.25064471888253259</v>
      </c>
      <c r="N54" s="1">
        <f>IF(AND(ISNUMBER(L54),ISNUMBER(M54),M54&lt;&gt;0),L54/M54,"NA")</f>
        <v>4.3886821350324432</v>
      </c>
      <c r="O54" t="s">
        <v>39</v>
      </c>
    </row>
    <row r="55" spans="1:15" x14ac:dyDescent="0.35">
      <c r="A55" s="16">
        <v>45</v>
      </c>
      <c r="B55" s="15" t="s">
        <v>77</v>
      </c>
      <c r="C55" s="14">
        <v>7.8</v>
      </c>
      <c r="D55" s="13" t="s">
        <v>26</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7.8</v>
      </c>
      <c r="H55">
        <f>LEN(TRIM(D55))</f>
        <v>6</v>
      </c>
      <c r="I55" t="str">
        <f>IF(H55&gt;=3,MID(TRIM(D55),1,3),"NO")</f>
        <v>+/-</v>
      </c>
      <c r="J55" t="str">
        <f>IF(TRIM(I55)="+/-",MID(TRIM(D55),4,H55-3),D55)</f>
        <v>0.6</v>
      </c>
      <c r="K55" s="1">
        <f>IF(TRIM(J55)="*****",0,IF(ISERROR(VALUE(J55)),"NA",VALUE(J55/$I$4)))</f>
        <v>0.36474164133738601</v>
      </c>
      <c r="L55" s="1">
        <f>IF(AND(ISNUMBER(G55),ISNUMBER($I$6)),$I$6-G55,"N/A")</f>
        <v>1.2000000000000002</v>
      </c>
      <c r="M55" s="1">
        <f>IF(AND(ISNUMBER(K55),ISNUMBER($I$7)),SQRT(K55^2+($I$7)^2),"N/A")</f>
        <v>0.36977279819442066</v>
      </c>
      <c r="N55" s="1">
        <f>IF(AND(ISNUMBER(L55),ISNUMBER(M55),M55&lt;&gt;0),L55/M55,"NA")</f>
        <v>3.2452360094077535</v>
      </c>
      <c r="O55" t="s">
        <v>42</v>
      </c>
    </row>
    <row r="56" spans="1:15" x14ac:dyDescent="0.35">
      <c r="A56" s="16">
        <v>46</v>
      </c>
      <c r="B56" s="15" t="s">
        <v>52</v>
      </c>
      <c r="C56" s="14">
        <v>7.6</v>
      </c>
      <c r="D56" s="13" t="s">
        <v>121</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7.6</v>
      </c>
      <c r="H56">
        <f>LEN(TRIM(D56))</f>
        <v>6</v>
      </c>
      <c r="I56" t="str">
        <f>IF(H56&gt;=3,MID(TRIM(D56),1,3),"NO")</f>
        <v>+/-</v>
      </c>
      <c r="J56" t="str">
        <f>IF(TRIM(I56)="+/-",MID(TRIM(D56),4,H56-3),D56)</f>
        <v>0.8</v>
      </c>
      <c r="K56" s="1">
        <f>IF(TRIM(J56)="*****",0,IF(ISERROR(VALUE(J56)),"NA",VALUE(J56/$I$4)))</f>
        <v>0.48632218844984804</v>
      </c>
      <c r="L56" s="1">
        <f>IF(AND(ISNUMBER(G56),ISNUMBER($I$6)),$I$6-G56,"N/A")</f>
        <v>1.4000000000000004</v>
      </c>
      <c r="M56" s="1">
        <f>IF(AND(ISNUMBER(K56),ISNUMBER($I$7)),SQRT(K56^2+($I$7)^2),"N/A")</f>
        <v>0.49010685399991183</v>
      </c>
      <c r="N56" s="1">
        <f>IF(AND(ISNUMBER(L56),ISNUMBER(M56),M56&lt;&gt;0),L56/M56,"NA")</f>
        <v>2.8565199375894714</v>
      </c>
      <c r="O56" t="s">
        <v>40</v>
      </c>
    </row>
    <row r="57" spans="1:15" x14ac:dyDescent="0.35">
      <c r="A57" s="16">
        <v>46</v>
      </c>
      <c r="B57" s="15" t="s">
        <v>30</v>
      </c>
      <c r="C57" s="14">
        <v>7.6</v>
      </c>
      <c r="D57" s="13" t="s">
        <v>57</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7.6</v>
      </c>
      <c r="H57">
        <f>LEN(TRIM(D57))</f>
        <v>6</v>
      </c>
      <c r="I57" t="str">
        <f>IF(H57&gt;=3,MID(TRIM(D57),1,3),"NO")</f>
        <v>+/-</v>
      </c>
      <c r="J57" t="str">
        <f>IF(TRIM(I57)="+/-",MID(TRIM(D57),4,H57-3),D57)</f>
        <v>0.3</v>
      </c>
      <c r="K57" s="1">
        <f>IF(TRIM(J57)="*****",0,IF(ISERROR(VALUE(J57)),"NA",VALUE(J57/$I$4)))</f>
        <v>0.18237082066869301</v>
      </c>
      <c r="L57" s="1">
        <f>IF(AND(ISNUMBER(G57),ISNUMBER($I$6)),$I$6-G57,"N/A")</f>
        <v>1.4000000000000004</v>
      </c>
      <c r="M57" s="1">
        <f>IF(AND(ISNUMBER(K57),ISNUMBER($I$7)),SQRT(K57^2+($I$7)^2),"N/A")</f>
        <v>0.19223572402239389</v>
      </c>
      <c r="N57" s="1">
        <f>IF(AND(ISNUMBER(L57),ISNUMBER(M57),M57&lt;&gt;0),L57/M57,"NA")</f>
        <v>7.2827254513677788</v>
      </c>
      <c r="O57" t="s">
        <v>38</v>
      </c>
    </row>
    <row r="58" spans="1:15" x14ac:dyDescent="0.35">
      <c r="A58" s="16">
        <v>48</v>
      </c>
      <c r="B58" s="15" t="s">
        <v>71</v>
      </c>
      <c r="C58" s="14">
        <v>7.2</v>
      </c>
      <c r="D58" s="13" t="s">
        <v>57</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7.2</v>
      </c>
      <c r="H58">
        <f>LEN(TRIM(D58))</f>
        <v>6</v>
      </c>
      <c r="I58" t="str">
        <f>IF(H58&gt;=3,MID(TRIM(D58),1,3),"NO")</f>
        <v>+/-</v>
      </c>
      <c r="J58" t="str">
        <f>IF(TRIM(I58)="+/-",MID(TRIM(D58),4,H58-3),D58)</f>
        <v>0.3</v>
      </c>
      <c r="K58" s="1">
        <f>IF(TRIM(J58)="*****",0,IF(ISERROR(VALUE(J58)),"NA",VALUE(J58/$I$4)))</f>
        <v>0.18237082066869301</v>
      </c>
      <c r="L58" s="1">
        <f>IF(AND(ISNUMBER(G58),ISNUMBER($I$6)),$I$6-G58,"N/A")</f>
        <v>1.7999999999999998</v>
      </c>
      <c r="M58" s="1">
        <f>IF(AND(ISNUMBER(K58),ISNUMBER($I$7)),SQRT(K58^2+($I$7)^2),"N/A")</f>
        <v>0.19223572402239389</v>
      </c>
      <c r="N58" s="1">
        <f>IF(AND(ISNUMBER(L58),ISNUMBER(M58),M58&lt;&gt;0),L58/M58,"NA")</f>
        <v>9.3635041517585691</v>
      </c>
      <c r="O58" t="s">
        <v>36</v>
      </c>
    </row>
    <row r="59" spans="1:15" x14ac:dyDescent="0.35">
      <c r="A59" s="16">
        <v>49</v>
      </c>
      <c r="B59" s="15" t="s">
        <v>67</v>
      </c>
      <c r="C59" s="14">
        <v>6.8</v>
      </c>
      <c r="D59" s="13" t="s">
        <v>26</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6.8</v>
      </c>
      <c r="H59">
        <f>LEN(TRIM(D59))</f>
        <v>6</v>
      </c>
      <c r="I59" t="str">
        <f>IF(H59&gt;=3,MID(TRIM(D59),1,3),"NO")</f>
        <v>+/-</v>
      </c>
      <c r="J59" t="str">
        <f>IF(TRIM(I59)="+/-",MID(TRIM(D59),4,H59-3),D59)</f>
        <v>0.6</v>
      </c>
      <c r="K59" s="1">
        <f>IF(TRIM(J59)="*****",0,IF(ISERROR(VALUE(J59)),"NA",VALUE(J59/$I$4)))</f>
        <v>0.36474164133738601</v>
      </c>
      <c r="L59" s="1">
        <f>IF(AND(ISNUMBER(G59),ISNUMBER($I$6)),$I$6-G59,"N/A")</f>
        <v>2.2000000000000002</v>
      </c>
      <c r="M59" s="1">
        <f>IF(AND(ISNUMBER(K59),ISNUMBER($I$7)),SQRT(K59^2+($I$7)^2),"N/A")</f>
        <v>0.36977279819442066</v>
      </c>
      <c r="N59" s="1">
        <f>IF(AND(ISNUMBER(L59),ISNUMBER(M59),M59&lt;&gt;0),L59/M59,"NA")</f>
        <v>5.9495993505808809</v>
      </c>
      <c r="O59" t="s">
        <v>33</v>
      </c>
    </row>
    <row r="60" spans="1:15" x14ac:dyDescent="0.35">
      <c r="A60" s="16">
        <v>50</v>
      </c>
      <c r="B60" s="15" t="s">
        <v>49</v>
      </c>
      <c r="C60" s="14">
        <v>6.4</v>
      </c>
      <c r="D60" s="13" t="s">
        <v>28</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6.4</v>
      </c>
      <c r="H60">
        <f>LEN(TRIM(D60))</f>
        <v>6</v>
      </c>
      <c r="I60" t="str">
        <f>IF(H60&gt;=3,MID(TRIM(D60),1,3),"NO")</f>
        <v>+/-</v>
      </c>
      <c r="J60" t="str">
        <f>IF(TRIM(I60)="+/-",MID(TRIM(D60),4,H60-3),D60)</f>
        <v>0.2</v>
      </c>
      <c r="K60" s="1">
        <f>IF(TRIM(J60)="*****",0,IF(ISERROR(VALUE(J60)),"NA",VALUE(J60/$I$4)))</f>
        <v>0.12158054711246201</v>
      </c>
      <c r="L60" s="1">
        <f>IF(AND(ISNUMBER(G60),ISNUMBER($I$6)),$I$6-G60,"N/A")</f>
        <v>2.5999999999999996</v>
      </c>
      <c r="M60" s="1">
        <f>IF(AND(ISNUMBER(K60),ISNUMBER($I$7)),SQRT(K60^2+($I$7)^2),"N/A")</f>
        <v>0.1359311840425404</v>
      </c>
      <c r="N60" s="1">
        <f>IF(AND(ISNUMBER(L60),ISNUMBER(M60),M60&lt;&gt;0),L60/M60,"NA")</f>
        <v>19.127325479533198</v>
      </c>
      <c r="O60" t="s">
        <v>30</v>
      </c>
    </row>
    <row r="61" spans="1:15" x14ac:dyDescent="0.35">
      <c r="A61" s="16">
        <v>51</v>
      </c>
      <c r="B61" s="15" t="s">
        <v>35</v>
      </c>
      <c r="C61" s="14">
        <v>4.0999999999999996</v>
      </c>
      <c r="D61" s="13" t="s">
        <v>83</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4.0999999999999996</v>
      </c>
      <c r="H61">
        <f>LEN(TRIM(D61))</f>
        <v>6</v>
      </c>
      <c r="I61" t="str">
        <f>IF(H61&gt;=3,MID(TRIM(D61),1,3),"NO")</f>
        <v>+/-</v>
      </c>
      <c r="J61" t="str">
        <f>IF(TRIM(I61)="+/-",MID(TRIM(D61),4,H61-3),D61)</f>
        <v>0.7</v>
      </c>
      <c r="K61" s="1">
        <f>IF(TRIM(J61)="*****",0,IF(ISERROR(VALUE(J61)),"NA",VALUE(J61/$I$4)))</f>
        <v>0.42553191489361697</v>
      </c>
      <c r="L61" s="1">
        <f>IF(AND(ISNUMBER(G61),ISNUMBER($I$6)),$I$6-G61,"N/A")</f>
        <v>4.9000000000000004</v>
      </c>
      <c r="M61" s="1">
        <f>IF(AND(ISNUMBER(K61),ISNUMBER($I$7)),SQRT(K61^2+($I$7)^2),"N/A")</f>
        <v>0.42985214661796195</v>
      </c>
      <c r="N61" s="1">
        <f>IF(AND(ISNUMBER(L61),ISNUMBER(M61),M61&lt;&gt;0),L61/M61,"NA")</f>
        <v>11.399268419508335</v>
      </c>
      <c r="O61" t="s">
        <v>27</v>
      </c>
    </row>
    <row r="62" spans="1:15" ht="15" thickBot="1" x14ac:dyDescent="0.4">
      <c r="A62" s="11"/>
      <c r="B62" s="10" t="s">
        <v>25</v>
      </c>
      <c r="C62" s="9">
        <v>6.8</v>
      </c>
      <c r="D62" s="8" t="s">
        <v>43</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6.8</v>
      </c>
      <c r="H62">
        <f>LEN(TRIM(D62))</f>
        <v>6</v>
      </c>
      <c r="I62" t="str">
        <f>IF(H62&gt;=3,MID(TRIM(D62),1,3),"NO")</f>
        <v>+/-</v>
      </c>
      <c r="J62" t="str">
        <f>IF(TRIM(I62)="+/-",MID(TRIM(D62),4,H62-3),D62)</f>
        <v>0.5</v>
      </c>
      <c r="K62" s="1">
        <f>IF(TRIM(J62)="*****",0,IF(ISERROR(VALUE(J62)),"NA",VALUE(J62/$I$4)))</f>
        <v>0.303951367781155</v>
      </c>
      <c r="L62" s="1">
        <f>IF(AND(ISNUMBER(G62),ISNUMBER($I$6)),$I$6-G62,"N/A")</f>
        <v>2.2000000000000002</v>
      </c>
      <c r="M62" s="1">
        <f>IF(AND(ISNUMBER(K62),ISNUMBER($I$7)),SQRT(K62^2+($I$7)^2),"N/A")</f>
        <v>0.30997079109986531</v>
      </c>
      <c r="N62" s="1">
        <f>IF(AND(ISNUMBER(L62),ISNUMBER(M62),M62&lt;&gt;0),L62/M62,"NA")</f>
        <v>7.0974429306508817</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344" priority="1" operator="equal">
      <formula>"OTHER ERROR"</formula>
    </cfRule>
    <cfRule type="cellIs" dxfId="343" priority="2" operator="equal">
      <formula>"Statistical Test not applicable"</formula>
    </cfRule>
    <cfRule type="cellIs" dxfId="342" priority="3" operator="equal">
      <formula>"Geography Selected"</formula>
    </cfRule>
  </conditionalFormatting>
  <conditionalFormatting sqref="E10:J62">
    <cfRule type="cellIs" dxfId="341" priority="4" operator="equal">
      <formula>"Not Significantly Different"</formula>
    </cfRule>
  </conditionalFormatting>
  <conditionalFormatting sqref="F10:J62">
    <cfRule type="cellIs" dxfId="34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BA6E5287-6A79-4E9A-9702-2FEE6917CABE}">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4D7F7BF2-2E4B-47B3-AFBF-C3ABC5AD8135}"/>
    <hyperlink ref="A68" r:id="rId2" xr:uid="{2E6A19D3-5B82-46FE-9DBF-5F4D99A989A8}"/>
    <hyperlink ref="A66" r:id="rId3" xr:uid="{2ECF247C-74AB-459B-AB6D-8E792BBF43F0}"/>
    <hyperlink ref="A67" r:id="rId4" xr:uid="{049D7D1A-100D-43AE-AA6A-1351BBBB61F0}"/>
  </hyperlinks>
  <pageMargins left="0.7" right="0.7" top="0.75" bottom="0.75" header="0.3" footer="0.3"/>
  <pageSetup orientation="portrait" r:id="rId5"/>
  <drawing r:id="rId6"/>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CC76C-F62B-4BEF-B7A4-10CE6481134F}">
  <sheetPr codeName="Sheet24"/>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196</v>
      </c>
    </row>
    <row r="2" spans="1:16" x14ac:dyDescent="0.35">
      <c r="A2" s="30" t="s">
        <v>108</v>
      </c>
      <c r="B2" t="s">
        <v>195</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3.5</v>
      </c>
      <c r="C6" t="s">
        <v>102</v>
      </c>
      <c r="H6" s="18" t="s">
        <v>101</v>
      </c>
      <c r="I6">
        <f>VLOOKUP($B$4,$B$9:$K$62,6,FALSE)</f>
        <v>3.5</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3.5</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3.5</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49</v>
      </c>
      <c r="C11" s="14">
        <v>23.5</v>
      </c>
      <c r="D11" s="17" t="s">
        <v>57</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23.5</v>
      </c>
      <c r="H11">
        <f>LEN(TRIM(D11))</f>
        <v>6</v>
      </c>
      <c r="I11" t="str">
        <f>IF(H11&gt;=3,MID(TRIM(D11),1,3),"NO")</f>
        <v>+/-</v>
      </c>
      <c r="J11" t="str">
        <f>IF(TRIM(I11)="+/-",MID(TRIM(D11),4,H11-3),D11)</f>
        <v>0.3</v>
      </c>
      <c r="K11" s="1">
        <f>IF(TRIM(J11)="*****",0,IF(ISERROR(VALUE(J11)),"NA",VALUE(J11/$I$4)))</f>
        <v>0.18237082066869301</v>
      </c>
      <c r="L11" s="1">
        <f>IF(AND(ISNUMBER(G11),ISNUMBER($I$6)),$I$6-G11,"N/A")</f>
        <v>-20</v>
      </c>
      <c r="M11" s="1">
        <f>IF(AND(ISNUMBER(K11),ISNUMBER($I$7)),SQRT(K11^2+($I$7)^2),"N/A")</f>
        <v>0.19223572402239389</v>
      </c>
      <c r="N11" s="1">
        <f>IF(AND(ISNUMBER(L11),ISNUMBER(M11),M11&lt;&gt;0),L11/M11,"NA")</f>
        <v>-104.03893501953968</v>
      </c>
      <c r="O11" t="s">
        <v>68</v>
      </c>
    </row>
    <row r="12" spans="1:16" x14ac:dyDescent="0.35">
      <c r="A12" s="16">
        <v>2</v>
      </c>
      <c r="B12" s="15" t="s">
        <v>35</v>
      </c>
      <c r="C12" s="14">
        <v>22.9</v>
      </c>
      <c r="D12" s="13" t="s">
        <v>135</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22.9</v>
      </c>
      <c r="H12">
        <f>LEN(TRIM(D12))</f>
        <v>6</v>
      </c>
      <c r="I12" t="str">
        <f>IF(H12&gt;=3,MID(TRIM(D12),1,3),"NO")</f>
        <v>+/-</v>
      </c>
      <c r="J12" t="str">
        <f>IF(TRIM(I12)="+/-",MID(TRIM(D12),4,H12-3),D12)</f>
        <v>1.3</v>
      </c>
      <c r="K12" s="1">
        <f>IF(TRIM(J12)="*****",0,IF(ISERROR(VALUE(J12)),"NA",VALUE(J12/$I$4)))</f>
        <v>0.79027355623100304</v>
      </c>
      <c r="L12" s="1">
        <f>IF(AND(ISNUMBER(G12),ISNUMBER($I$6)),$I$6-G12,"N/A")</f>
        <v>-19.399999999999999</v>
      </c>
      <c r="M12" s="1">
        <f>IF(AND(ISNUMBER(K12),ISNUMBER($I$7)),SQRT(K12^2+($I$7)^2),"N/A")</f>
        <v>0.79260819516141623</v>
      </c>
      <c r="N12" s="1">
        <f>IF(AND(ISNUMBER(L12),ISNUMBER(M12),M12&lt;&gt;0),L12/M12,"NA")</f>
        <v>-24.476153689086132</v>
      </c>
      <c r="O12" t="s">
        <v>62</v>
      </c>
    </row>
    <row r="13" spans="1:16" x14ac:dyDescent="0.35">
      <c r="A13" s="16">
        <v>3</v>
      </c>
      <c r="B13" s="15" t="s">
        <v>47</v>
      </c>
      <c r="C13" s="14">
        <v>9.6</v>
      </c>
      <c r="D13" s="13" t="s">
        <v>57</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9.6</v>
      </c>
      <c r="H13">
        <f>LEN(TRIM(D13))</f>
        <v>6</v>
      </c>
      <c r="I13" t="str">
        <f>IF(H13&gt;=3,MID(TRIM(D13),1,3),"NO")</f>
        <v>+/-</v>
      </c>
      <c r="J13" t="str">
        <f>IF(TRIM(I13)="+/-",MID(TRIM(D13),4,H13-3),D13)</f>
        <v>0.3</v>
      </c>
      <c r="K13" s="1">
        <f>IF(TRIM(J13)="*****",0,IF(ISERROR(VALUE(J13)),"NA",VALUE(J13/$I$4)))</f>
        <v>0.18237082066869301</v>
      </c>
      <c r="L13" s="1">
        <f>IF(AND(ISNUMBER(G13),ISNUMBER($I$6)),$I$6-G13,"N/A")</f>
        <v>-6.1</v>
      </c>
      <c r="M13" s="1">
        <f>IF(AND(ISNUMBER(K13),ISNUMBER($I$7)),SQRT(K13^2+($I$7)^2),"N/A")</f>
        <v>0.19223572402239389</v>
      </c>
      <c r="N13" s="1">
        <f>IF(AND(ISNUMBER(L13),ISNUMBER(M13),M13&lt;&gt;0),L13/M13,"NA")</f>
        <v>-31.731875180959598</v>
      </c>
      <c r="O13" t="s">
        <v>58</v>
      </c>
    </row>
    <row r="14" spans="1:16" x14ac:dyDescent="0.35">
      <c r="A14" s="16">
        <v>4</v>
      </c>
      <c r="B14" s="15" t="s">
        <v>71</v>
      </c>
      <c r="C14" s="14">
        <v>7.3</v>
      </c>
      <c r="D14" s="13" t="s">
        <v>57</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7.3</v>
      </c>
      <c r="H14">
        <f>LEN(TRIM(D14))</f>
        <v>6</v>
      </c>
      <c r="I14" t="str">
        <f>IF(H14&gt;=3,MID(TRIM(D14),1,3),"NO")</f>
        <v>+/-</v>
      </c>
      <c r="J14" t="str">
        <f>IF(TRIM(I14)="+/-",MID(TRIM(D14),4,H14-3),D14)</f>
        <v>0.3</v>
      </c>
      <c r="K14" s="1">
        <f>IF(TRIM(J14)="*****",0,IF(ISERROR(VALUE(J14)),"NA",VALUE(J14/$I$4)))</f>
        <v>0.18237082066869301</v>
      </c>
      <c r="L14" s="1">
        <f>IF(AND(ISNUMBER(G14),ISNUMBER($I$6)),$I$6-G14,"N/A")</f>
        <v>-3.8</v>
      </c>
      <c r="M14" s="1">
        <f>IF(AND(ISNUMBER(K14),ISNUMBER($I$7)),SQRT(K14^2+($I$7)^2),"N/A")</f>
        <v>0.19223572402239389</v>
      </c>
      <c r="N14" s="1">
        <f>IF(AND(ISNUMBER(L14),ISNUMBER(M14),M14&lt;&gt;0),L14/M14,"NA")</f>
        <v>-19.767397653712539</v>
      </c>
      <c r="O14" t="s">
        <v>73</v>
      </c>
    </row>
    <row r="15" spans="1:16" x14ac:dyDescent="0.35">
      <c r="A15" s="16">
        <v>5</v>
      </c>
      <c r="B15" s="15" t="s">
        <v>65</v>
      </c>
      <c r="C15" s="14">
        <v>6.6</v>
      </c>
      <c r="D15" s="13" t="s">
        <v>28</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6.6</v>
      </c>
      <c r="H15">
        <f>LEN(TRIM(D15))</f>
        <v>6</v>
      </c>
      <c r="I15" t="str">
        <f>IF(H15&gt;=3,MID(TRIM(D15),1,3),"NO")</f>
        <v>+/-</v>
      </c>
      <c r="J15" t="str">
        <f>IF(TRIM(I15)="+/-",MID(TRIM(D15),4,H15-3),D15)</f>
        <v>0.2</v>
      </c>
      <c r="K15" s="1">
        <f>IF(TRIM(J15)="*****",0,IF(ISERROR(VALUE(J15)),"NA",VALUE(J15/$I$4)))</f>
        <v>0.12158054711246201</v>
      </c>
      <c r="L15" s="1">
        <f>IF(AND(ISNUMBER(G15),ISNUMBER($I$6)),$I$6-G15,"N/A")</f>
        <v>-3.0999999999999996</v>
      </c>
      <c r="M15" s="1">
        <f>IF(AND(ISNUMBER(K15),ISNUMBER($I$7)),SQRT(K15^2+($I$7)^2),"N/A")</f>
        <v>0.1359311840425404</v>
      </c>
      <c r="N15" s="1">
        <f>IF(AND(ISNUMBER(L15),ISNUMBER(M15),M15&lt;&gt;0),L15/M15,"NA")</f>
        <v>-22.805657302520356</v>
      </c>
      <c r="O15" t="s">
        <v>32</v>
      </c>
    </row>
    <row r="16" spans="1:16" x14ac:dyDescent="0.35">
      <c r="A16" s="16">
        <v>6</v>
      </c>
      <c r="B16" s="15" t="s">
        <v>41</v>
      </c>
      <c r="C16" s="14">
        <v>4.9000000000000004</v>
      </c>
      <c r="D16" s="13" t="s">
        <v>57</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4.9000000000000004</v>
      </c>
      <c r="H16">
        <f>LEN(TRIM(D16))</f>
        <v>6</v>
      </c>
      <c r="I16" t="str">
        <f>IF(H16&gt;=3,MID(TRIM(D16),1,3),"NO")</f>
        <v>+/-</v>
      </c>
      <c r="J16" t="str">
        <f>IF(TRIM(I16)="+/-",MID(TRIM(D16),4,H16-3),D16)</f>
        <v>0.3</v>
      </c>
      <c r="K16" s="1">
        <f>IF(TRIM(J16)="*****",0,IF(ISERROR(VALUE(J16)),"NA",VALUE(J16/$I$4)))</f>
        <v>0.18237082066869301</v>
      </c>
      <c r="L16" s="1">
        <f>IF(AND(ISNUMBER(G16),ISNUMBER($I$6)),$I$6-G16,"N/A")</f>
        <v>-1.4000000000000004</v>
      </c>
      <c r="M16" s="1">
        <f>IF(AND(ISNUMBER(K16),ISNUMBER($I$7)),SQRT(K16^2+($I$7)^2),"N/A")</f>
        <v>0.19223572402239389</v>
      </c>
      <c r="N16" s="1">
        <f>IF(AND(ISNUMBER(L16),ISNUMBER(M16),M16&lt;&gt;0),L16/M16,"NA")</f>
        <v>-7.2827254513677788</v>
      </c>
      <c r="O16" t="s">
        <v>75</v>
      </c>
    </row>
    <row r="17" spans="1:15" x14ac:dyDescent="0.35">
      <c r="A17" s="16">
        <v>7</v>
      </c>
      <c r="B17" s="15" t="s">
        <v>29</v>
      </c>
      <c r="C17" s="14">
        <v>4.0999999999999996</v>
      </c>
      <c r="D17" s="13" t="s">
        <v>34</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4.0999999999999996</v>
      </c>
      <c r="H17">
        <f>LEN(TRIM(D17))</f>
        <v>6</v>
      </c>
      <c r="I17" t="str">
        <f>IF(H17&gt;=3,MID(TRIM(D17),1,3),"NO")</f>
        <v>+/-</v>
      </c>
      <c r="J17" t="str">
        <f>IF(TRIM(I17)="+/-",MID(TRIM(D17),4,H17-3),D17)</f>
        <v>0.4</v>
      </c>
      <c r="K17" s="1">
        <f>IF(TRIM(J17)="*****",0,IF(ISERROR(VALUE(J17)),"NA",VALUE(J17/$I$4)))</f>
        <v>0.24316109422492402</v>
      </c>
      <c r="L17" s="1">
        <f>IF(AND(ISNUMBER(G17),ISNUMBER($I$6)),$I$6-G17,"N/A")</f>
        <v>-0.59999999999999964</v>
      </c>
      <c r="M17" s="1">
        <f>IF(AND(ISNUMBER(K17),ISNUMBER($I$7)),SQRT(K17^2+($I$7)^2),"N/A")</f>
        <v>0.25064471888253259</v>
      </c>
      <c r="N17" s="1">
        <f>IF(AND(ISNUMBER(L17),ISNUMBER(M17),M17&lt;&gt;0),L17/M17,"NA")</f>
        <v>-2.3938266191086046</v>
      </c>
      <c r="O17" t="s">
        <v>66</v>
      </c>
    </row>
    <row r="18" spans="1:15" x14ac:dyDescent="0.35">
      <c r="A18" s="16">
        <v>8</v>
      </c>
      <c r="B18" s="15" t="s">
        <v>36</v>
      </c>
      <c r="C18" s="14">
        <v>4</v>
      </c>
      <c r="D18" s="13" t="s">
        <v>28</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4</v>
      </c>
      <c r="H18">
        <f>LEN(TRIM(D18))</f>
        <v>6</v>
      </c>
      <c r="I18" t="str">
        <f>IF(H18&gt;=3,MID(TRIM(D18),1,3),"NO")</f>
        <v>+/-</v>
      </c>
      <c r="J18" t="str">
        <f>IF(TRIM(I18)="+/-",MID(TRIM(D18),4,H18-3),D18)</f>
        <v>0.2</v>
      </c>
      <c r="K18" s="1">
        <f>IF(TRIM(J18)="*****",0,IF(ISERROR(VALUE(J18)),"NA",VALUE(J18/$I$4)))</f>
        <v>0.12158054711246201</v>
      </c>
      <c r="L18" s="1">
        <f>IF(AND(ISNUMBER(G18),ISNUMBER($I$6)),$I$6-G18,"N/A")</f>
        <v>-0.5</v>
      </c>
      <c r="M18" s="1">
        <f>IF(AND(ISNUMBER(K18),ISNUMBER($I$7)),SQRT(K18^2+($I$7)^2),"N/A")</f>
        <v>0.1359311840425404</v>
      </c>
      <c r="N18" s="1">
        <f>IF(AND(ISNUMBER(L18),ISNUMBER(M18),M18&lt;&gt;0),L18/M18,"NA")</f>
        <v>-3.6783318229871544</v>
      </c>
      <c r="O18" t="s">
        <v>60</v>
      </c>
    </row>
    <row r="19" spans="1:15" x14ac:dyDescent="0.35">
      <c r="A19" s="16">
        <v>9</v>
      </c>
      <c r="B19" s="15" t="s">
        <v>54</v>
      </c>
      <c r="C19" s="14">
        <v>3.8</v>
      </c>
      <c r="D19" s="13" t="s">
        <v>28</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3.8</v>
      </c>
      <c r="H19">
        <f>LEN(TRIM(D19))</f>
        <v>6</v>
      </c>
      <c r="I19" t="str">
        <f>IF(H19&gt;=3,MID(TRIM(D19),1,3),"NO")</f>
        <v>+/-</v>
      </c>
      <c r="J19" t="str">
        <f>IF(TRIM(I19)="+/-",MID(TRIM(D19),4,H19-3),D19)</f>
        <v>0.2</v>
      </c>
      <c r="K19" s="1">
        <f>IF(TRIM(J19)="*****",0,IF(ISERROR(VALUE(J19)),"NA",VALUE(J19/$I$4)))</f>
        <v>0.12158054711246201</v>
      </c>
      <c r="L19" s="1">
        <f>IF(AND(ISNUMBER(G19),ISNUMBER($I$6)),$I$6-G19,"N/A")</f>
        <v>-0.29999999999999982</v>
      </c>
      <c r="M19" s="1">
        <f>IF(AND(ISNUMBER(K19),ISNUMBER($I$7)),SQRT(K19^2+($I$7)^2),"N/A")</f>
        <v>0.1359311840425404</v>
      </c>
      <c r="N19" s="1">
        <f>IF(AND(ISNUMBER(L19),ISNUMBER(M19),M19&lt;&gt;0),L19/M19,"NA")</f>
        <v>-2.2069990937922914</v>
      </c>
      <c r="O19" t="s">
        <v>35</v>
      </c>
    </row>
    <row r="20" spans="1:15" x14ac:dyDescent="0.35">
      <c r="A20" s="16">
        <v>10</v>
      </c>
      <c r="B20" s="15" t="s">
        <v>66</v>
      </c>
      <c r="C20" s="14">
        <v>3.7</v>
      </c>
      <c r="D20" s="17" t="s">
        <v>57</v>
      </c>
      <c r="E20" s="12" t="str">
        <f>IF($B$4=B20,"Geography Selected",
IF(AND(ISNUMBER(N20),ISNUMBER($I$4)),
IF(ABS(N20)&lt;=$I$4,"Not Significantly Different",
IF(ABS(N20)&gt;$I$4,"Significantly Different","Error - Both Z-score and Confidence Level are Numbers but Comparison Failed")),
IF(N20="NA","Statistical Test not applicable","N/A")
))</f>
        <v>Not Significantly Different</v>
      </c>
      <c r="G20">
        <f>IF(ISNUMBER(C20),C20,"NAN")</f>
        <v>3.7</v>
      </c>
      <c r="H20">
        <f>LEN(TRIM(D20))</f>
        <v>6</v>
      </c>
      <c r="I20" t="str">
        <f>IF(H20&gt;=3,MID(TRIM(D20),1,3),"NO")</f>
        <v>+/-</v>
      </c>
      <c r="J20" t="str">
        <f>IF(TRIM(I20)="+/-",MID(TRIM(D20),4,H20-3),D20)</f>
        <v>0.3</v>
      </c>
      <c r="K20" s="1">
        <f>IF(TRIM(J20)="*****",0,IF(ISERROR(VALUE(J20)),"NA",VALUE(J20/$I$4)))</f>
        <v>0.18237082066869301</v>
      </c>
      <c r="L20" s="1">
        <f>IF(AND(ISNUMBER(G20),ISNUMBER($I$6)),$I$6-G20,"N/A")</f>
        <v>-0.20000000000000018</v>
      </c>
      <c r="M20" s="1">
        <f>IF(AND(ISNUMBER(K20),ISNUMBER($I$7)),SQRT(K20^2+($I$7)^2),"N/A")</f>
        <v>0.19223572402239389</v>
      </c>
      <c r="N20" s="1">
        <f>IF(AND(ISNUMBER(L20),ISNUMBER(M20),M20&lt;&gt;0),L20/M20,"NA")</f>
        <v>-1.0403893501953976</v>
      </c>
      <c r="O20" t="s">
        <v>51</v>
      </c>
    </row>
    <row r="21" spans="1:15" x14ac:dyDescent="0.35">
      <c r="A21" s="16">
        <v>11</v>
      </c>
      <c r="B21" s="15" t="s">
        <v>32</v>
      </c>
      <c r="C21" s="14">
        <v>3.1</v>
      </c>
      <c r="D21" s="13" t="s">
        <v>31</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3.1</v>
      </c>
      <c r="H21">
        <f>LEN(TRIM(D21))</f>
        <v>6</v>
      </c>
      <c r="I21" t="str">
        <f>IF(H21&gt;=3,MID(TRIM(D21),1,3),"NO")</f>
        <v>+/-</v>
      </c>
      <c r="J21" t="str">
        <f>IF(TRIM(I21)="+/-",MID(TRIM(D21),4,H21-3),D21)</f>
        <v>0.1</v>
      </c>
      <c r="K21" s="1">
        <f>IF(TRIM(J21)="*****",0,IF(ISERROR(VALUE(J21)),"NA",VALUE(J21/$I$4)))</f>
        <v>6.0790273556231005E-2</v>
      </c>
      <c r="L21" s="1">
        <f>IF(AND(ISNUMBER(G21),ISNUMBER($I$6)),$I$6-G21,"N/A")</f>
        <v>0.39999999999999991</v>
      </c>
      <c r="M21" s="1">
        <f>IF(AND(ISNUMBER(K21),ISNUMBER($I$7)),SQRT(K21^2+($I$7)^2),"N/A")</f>
        <v>8.5970429323592404E-2</v>
      </c>
      <c r="N21" s="1">
        <f>IF(AND(ISNUMBER(L21),ISNUMBER(M21),M21&lt;&gt;0),L21/M21,"NA")</f>
        <v>4.6527626202074819</v>
      </c>
      <c r="O21" t="s">
        <v>45</v>
      </c>
    </row>
    <row r="22" spans="1:15" x14ac:dyDescent="0.35">
      <c r="A22" s="16">
        <v>12</v>
      </c>
      <c r="B22" s="15" t="s">
        <v>38</v>
      </c>
      <c r="C22" s="14">
        <v>2.5</v>
      </c>
      <c r="D22" s="13" t="s">
        <v>28</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2.5</v>
      </c>
      <c r="H22">
        <f>LEN(TRIM(D22))</f>
        <v>6</v>
      </c>
      <c r="I22" t="str">
        <f>IF(H22&gt;=3,MID(TRIM(D22),1,3),"NO")</f>
        <v>+/-</v>
      </c>
      <c r="J22" t="str">
        <f>IF(TRIM(I22)="+/-",MID(TRIM(D22),4,H22-3),D22)</f>
        <v>0.2</v>
      </c>
      <c r="K22" s="1">
        <f>IF(TRIM(J22)="*****",0,IF(ISERROR(VALUE(J22)),"NA",VALUE(J22/$I$4)))</f>
        <v>0.12158054711246201</v>
      </c>
      <c r="L22" s="1">
        <f>IF(AND(ISNUMBER(G22),ISNUMBER($I$6)),$I$6-G22,"N/A")</f>
        <v>1</v>
      </c>
      <c r="M22" s="1">
        <f>IF(AND(ISNUMBER(K22),ISNUMBER($I$7)),SQRT(K22^2+($I$7)^2),"N/A")</f>
        <v>0.1359311840425404</v>
      </c>
      <c r="N22" s="1">
        <f>IF(AND(ISNUMBER(L22),ISNUMBER(M22),M22&lt;&gt;0),L22/M22,"NA")</f>
        <v>7.3566636459743089</v>
      </c>
      <c r="O22" t="s">
        <v>29</v>
      </c>
    </row>
    <row r="23" spans="1:15" x14ac:dyDescent="0.35">
      <c r="A23" s="16">
        <v>13</v>
      </c>
      <c r="B23" s="15" t="s">
        <v>60</v>
      </c>
      <c r="C23" s="14">
        <v>2.2999999999999998</v>
      </c>
      <c r="D23" s="13" t="s">
        <v>43</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2.2999999999999998</v>
      </c>
      <c r="H23">
        <f>LEN(TRIM(D23))</f>
        <v>6</v>
      </c>
      <c r="I23" t="str">
        <f>IF(H23&gt;=3,MID(TRIM(D23),1,3),"NO")</f>
        <v>+/-</v>
      </c>
      <c r="J23" t="str">
        <f>IF(TRIM(I23)="+/-",MID(TRIM(D23),4,H23-3),D23)</f>
        <v>0.5</v>
      </c>
      <c r="K23" s="1">
        <f>IF(TRIM(J23)="*****",0,IF(ISERROR(VALUE(J23)),"NA",VALUE(J23/$I$4)))</f>
        <v>0.303951367781155</v>
      </c>
      <c r="L23" s="1">
        <f>IF(AND(ISNUMBER(G23),ISNUMBER($I$6)),$I$6-G23,"N/A")</f>
        <v>1.2000000000000002</v>
      </c>
      <c r="M23" s="1">
        <f>IF(AND(ISNUMBER(K23),ISNUMBER($I$7)),SQRT(K23^2+($I$7)^2),"N/A")</f>
        <v>0.30997079109986531</v>
      </c>
      <c r="N23" s="1">
        <f>IF(AND(ISNUMBER(L23),ISNUMBER(M23),M23&lt;&gt;0),L23/M23,"NA")</f>
        <v>3.8713325076277538</v>
      </c>
      <c r="O23" t="s">
        <v>82</v>
      </c>
    </row>
    <row r="24" spans="1:15" x14ac:dyDescent="0.35">
      <c r="A24" s="16">
        <v>13</v>
      </c>
      <c r="B24" s="15" t="s">
        <v>44</v>
      </c>
      <c r="C24" s="14">
        <v>2.2999999999999998</v>
      </c>
      <c r="D24" s="13" t="s">
        <v>57</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2.2999999999999998</v>
      </c>
      <c r="H24">
        <f>LEN(TRIM(D24))</f>
        <v>6</v>
      </c>
      <c r="I24" t="str">
        <f>IF(H24&gt;=3,MID(TRIM(D24),1,3),"NO")</f>
        <v>+/-</v>
      </c>
      <c r="J24" t="str">
        <f>IF(TRIM(I24)="+/-",MID(TRIM(D24),4,H24-3),D24)</f>
        <v>0.3</v>
      </c>
      <c r="K24" s="1">
        <f>IF(TRIM(J24)="*****",0,IF(ISERROR(VALUE(J24)),"NA",VALUE(J24/$I$4)))</f>
        <v>0.18237082066869301</v>
      </c>
      <c r="L24" s="1">
        <f>IF(AND(ISNUMBER(G24),ISNUMBER($I$6)),$I$6-G24,"N/A")</f>
        <v>1.2000000000000002</v>
      </c>
      <c r="M24" s="1">
        <f>IF(AND(ISNUMBER(K24),ISNUMBER($I$7)),SQRT(K24^2+($I$7)^2),"N/A")</f>
        <v>0.19223572402239389</v>
      </c>
      <c r="N24" s="1">
        <f>IF(AND(ISNUMBER(L24),ISNUMBER(M24),M24&lt;&gt;0),L24/M24,"NA")</f>
        <v>6.2423361011723815</v>
      </c>
      <c r="O24" t="s">
        <v>65</v>
      </c>
    </row>
    <row r="25" spans="1:15" x14ac:dyDescent="0.35">
      <c r="A25" s="16">
        <v>15</v>
      </c>
      <c r="B25" s="15" t="s">
        <v>56</v>
      </c>
      <c r="C25" s="14">
        <v>2.2000000000000002</v>
      </c>
      <c r="D25" s="13" t="s">
        <v>28</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2.2000000000000002</v>
      </c>
      <c r="H25">
        <f>LEN(TRIM(D25))</f>
        <v>6</v>
      </c>
      <c r="I25" t="str">
        <f>IF(H25&gt;=3,MID(TRIM(D25),1,3),"NO")</f>
        <v>+/-</v>
      </c>
      <c r="J25" t="str">
        <f>IF(TRIM(I25)="+/-",MID(TRIM(D25),4,H25-3),D25)</f>
        <v>0.2</v>
      </c>
      <c r="K25" s="1">
        <f>IF(TRIM(J25)="*****",0,IF(ISERROR(VALUE(J25)),"NA",VALUE(J25/$I$4)))</f>
        <v>0.12158054711246201</v>
      </c>
      <c r="L25" s="1">
        <f>IF(AND(ISNUMBER(G25),ISNUMBER($I$6)),$I$6-G25,"N/A")</f>
        <v>1.2999999999999998</v>
      </c>
      <c r="M25" s="1">
        <f>IF(AND(ISNUMBER(K25),ISNUMBER($I$7)),SQRT(K25^2+($I$7)^2),"N/A")</f>
        <v>0.1359311840425404</v>
      </c>
      <c r="N25" s="1">
        <f>IF(AND(ISNUMBER(L25),ISNUMBER(M25),M25&lt;&gt;0),L25/M25,"NA")</f>
        <v>9.563662739766599</v>
      </c>
      <c r="O25" t="s">
        <v>81</v>
      </c>
    </row>
    <row r="26" spans="1:15" x14ac:dyDescent="0.35">
      <c r="A26" s="16">
        <v>16</v>
      </c>
      <c r="B26" s="15" t="s">
        <v>52</v>
      </c>
      <c r="C26" s="14">
        <v>1.9</v>
      </c>
      <c r="D26" s="13" t="s">
        <v>34</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1.9</v>
      </c>
      <c r="H26">
        <f>LEN(TRIM(D26))</f>
        <v>6</v>
      </c>
      <c r="I26" t="str">
        <f>IF(H26&gt;=3,MID(TRIM(D26),1,3),"NO")</f>
        <v>+/-</v>
      </c>
      <c r="J26" t="str">
        <f>IF(TRIM(I26)="+/-",MID(TRIM(D26),4,H26-3),D26)</f>
        <v>0.4</v>
      </c>
      <c r="K26" s="1">
        <f>IF(TRIM(J26)="*****",0,IF(ISERROR(VALUE(J26)),"NA",VALUE(J26/$I$4)))</f>
        <v>0.24316109422492402</v>
      </c>
      <c r="L26" s="1">
        <f>IF(AND(ISNUMBER(G26),ISNUMBER($I$6)),$I$6-G26,"N/A")</f>
        <v>1.6</v>
      </c>
      <c r="M26" s="1">
        <f>IF(AND(ISNUMBER(K26),ISNUMBER($I$7)),SQRT(K26^2+($I$7)^2),"N/A")</f>
        <v>0.25064471888253259</v>
      </c>
      <c r="N26" s="1">
        <f>IF(AND(ISNUMBER(L26),ISNUMBER(M26),M26&lt;&gt;0),L26/M26,"NA")</f>
        <v>6.3835376509562831</v>
      </c>
      <c r="O26" t="s">
        <v>80</v>
      </c>
    </row>
    <row r="27" spans="1:15" x14ac:dyDescent="0.35">
      <c r="A27" s="16">
        <v>17</v>
      </c>
      <c r="B27" s="15" t="s">
        <v>74</v>
      </c>
      <c r="C27" s="14">
        <v>1.7</v>
      </c>
      <c r="D27" s="13" t="s">
        <v>31</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1.7</v>
      </c>
      <c r="H27">
        <f>LEN(TRIM(D27))</f>
        <v>6</v>
      </c>
      <c r="I27" t="str">
        <f>IF(H27&gt;=3,MID(TRIM(D27),1,3),"NO")</f>
        <v>+/-</v>
      </c>
      <c r="J27" t="str">
        <f>IF(TRIM(I27)="+/-",MID(TRIM(D27),4,H27-3),D27)</f>
        <v>0.1</v>
      </c>
      <c r="K27" s="1">
        <f>IF(TRIM(J27)="*****",0,IF(ISERROR(VALUE(J27)),"NA",VALUE(J27/$I$4)))</f>
        <v>6.0790273556231005E-2</v>
      </c>
      <c r="L27" s="1">
        <f>IF(AND(ISNUMBER(G27),ISNUMBER($I$6)),$I$6-G27,"N/A")</f>
        <v>1.8</v>
      </c>
      <c r="M27" s="1">
        <f>IF(AND(ISNUMBER(K27),ISNUMBER($I$7)),SQRT(K27^2+($I$7)^2),"N/A")</f>
        <v>8.5970429323592404E-2</v>
      </c>
      <c r="N27" s="1">
        <f>IF(AND(ISNUMBER(L27),ISNUMBER(M27),M27&lt;&gt;0),L27/M27,"NA")</f>
        <v>20.937431790933672</v>
      </c>
      <c r="O27" t="s">
        <v>78</v>
      </c>
    </row>
    <row r="28" spans="1:15" x14ac:dyDescent="0.35">
      <c r="A28" s="16">
        <v>18</v>
      </c>
      <c r="B28" s="15" t="s">
        <v>75</v>
      </c>
      <c r="C28" s="14">
        <v>1.6</v>
      </c>
      <c r="D28" s="13" t="s">
        <v>31</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1.6</v>
      </c>
      <c r="H28">
        <f>LEN(TRIM(D28))</f>
        <v>6</v>
      </c>
      <c r="I28" t="str">
        <f>IF(H28&gt;=3,MID(TRIM(D28),1,3),"NO")</f>
        <v>+/-</v>
      </c>
      <c r="J28" t="str">
        <f>IF(TRIM(I28)="+/-",MID(TRIM(D28),4,H28-3),D28)</f>
        <v>0.1</v>
      </c>
      <c r="K28" s="1">
        <f>IF(TRIM(J28)="*****",0,IF(ISERROR(VALUE(J28)),"NA",VALUE(J28/$I$4)))</f>
        <v>6.0790273556231005E-2</v>
      </c>
      <c r="L28" s="1">
        <f>IF(AND(ISNUMBER(G28),ISNUMBER($I$6)),$I$6-G28,"N/A")</f>
        <v>1.9</v>
      </c>
      <c r="M28" s="1">
        <f>IF(AND(ISNUMBER(K28),ISNUMBER($I$7)),SQRT(K28^2+($I$7)^2),"N/A")</f>
        <v>8.5970429323592404E-2</v>
      </c>
      <c r="N28" s="1">
        <f>IF(AND(ISNUMBER(L28),ISNUMBER(M28),M28&lt;&gt;0),L28/M28,"NA")</f>
        <v>22.100622445985543</v>
      </c>
      <c r="O28" t="s">
        <v>79</v>
      </c>
    </row>
    <row r="29" spans="1:15" x14ac:dyDescent="0.35">
      <c r="A29" s="16">
        <v>18</v>
      </c>
      <c r="B29" s="15" t="s">
        <v>42</v>
      </c>
      <c r="C29" s="14">
        <v>1.6</v>
      </c>
      <c r="D29" s="13" t="s">
        <v>28</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1.6</v>
      </c>
      <c r="H29">
        <f>LEN(TRIM(D29))</f>
        <v>6</v>
      </c>
      <c r="I29" t="str">
        <f>IF(H29&gt;=3,MID(TRIM(D29),1,3),"NO")</f>
        <v>+/-</v>
      </c>
      <c r="J29" t="str">
        <f>IF(TRIM(I29)="+/-",MID(TRIM(D29),4,H29-3),D29)</f>
        <v>0.2</v>
      </c>
      <c r="K29" s="1">
        <f>IF(TRIM(J29)="*****",0,IF(ISERROR(VALUE(J29)),"NA",VALUE(J29/$I$4)))</f>
        <v>0.12158054711246201</v>
      </c>
      <c r="L29" s="1">
        <f>IF(AND(ISNUMBER(G29),ISNUMBER($I$6)),$I$6-G29,"N/A")</f>
        <v>1.9</v>
      </c>
      <c r="M29" s="1">
        <f>IF(AND(ISNUMBER(K29),ISNUMBER($I$7)),SQRT(K29^2+($I$7)^2),"N/A")</f>
        <v>0.1359311840425404</v>
      </c>
      <c r="N29" s="1">
        <f>IF(AND(ISNUMBER(L29),ISNUMBER(M29),M29&lt;&gt;0),L29/M29,"NA")</f>
        <v>13.977660927351186</v>
      </c>
      <c r="O29" t="s">
        <v>55</v>
      </c>
    </row>
    <row r="30" spans="1:15" x14ac:dyDescent="0.35">
      <c r="A30" s="16">
        <v>20</v>
      </c>
      <c r="B30" s="15" t="s">
        <v>51</v>
      </c>
      <c r="C30" s="14">
        <v>1.4</v>
      </c>
      <c r="D30" s="13" t="s">
        <v>31</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1.4</v>
      </c>
      <c r="H30">
        <f>LEN(TRIM(D30))</f>
        <v>6</v>
      </c>
      <c r="I30" t="str">
        <f>IF(H30&gt;=3,MID(TRIM(D30),1,3),"NO")</f>
        <v>+/-</v>
      </c>
      <c r="J30" t="str">
        <f>IF(TRIM(I30)="+/-",MID(TRIM(D30),4,H30-3),D30)</f>
        <v>0.1</v>
      </c>
      <c r="K30" s="1">
        <f>IF(TRIM(J30)="*****",0,IF(ISERROR(VALUE(J30)),"NA",VALUE(J30/$I$4)))</f>
        <v>6.0790273556231005E-2</v>
      </c>
      <c r="L30" s="1">
        <f>IF(AND(ISNUMBER(G30),ISNUMBER($I$6)),$I$6-G30,"N/A")</f>
        <v>2.1</v>
      </c>
      <c r="M30" s="1">
        <f>IF(AND(ISNUMBER(K30),ISNUMBER($I$7)),SQRT(K30^2+($I$7)^2),"N/A")</f>
        <v>8.5970429323592404E-2</v>
      </c>
      <c r="N30" s="1">
        <f>IF(AND(ISNUMBER(L30),ISNUMBER(M30),M30&lt;&gt;0),L30/M30,"NA")</f>
        <v>24.427003756089285</v>
      </c>
      <c r="O30" t="s">
        <v>77</v>
      </c>
    </row>
    <row r="31" spans="1:15" x14ac:dyDescent="0.35">
      <c r="A31" s="16">
        <v>21</v>
      </c>
      <c r="B31" s="15" t="s">
        <v>58</v>
      </c>
      <c r="C31" s="14">
        <v>1.2</v>
      </c>
      <c r="D31" s="13" t="s">
        <v>31</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1.2</v>
      </c>
      <c r="H31">
        <f>LEN(TRIM(D31))</f>
        <v>6</v>
      </c>
      <c r="I31" t="str">
        <f>IF(H31&gt;=3,MID(TRIM(D31),1,3),"NO")</f>
        <v>+/-</v>
      </c>
      <c r="J31" t="str">
        <f>IF(TRIM(I31)="+/-",MID(TRIM(D31),4,H31-3),D31)</f>
        <v>0.1</v>
      </c>
      <c r="K31" s="1">
        <f>IF(TRIM(J31)="*****",0,IF(ISERROR(VALUE(J31)),"NA",VALUE(J31/$I$4)))</f>
        <v>6.0790273556231005E-2</v>
      </c>
      <c r="L31" s="1">
        <f>IF(AND(ISNUMBER(G31),ISNUMBER($I$6)),$I$6-G31,"N/A")</f>
        <v>2.2999999999999998</v>
      </c>
      <c r="M31" s="1">
        <f>IF(AND(ISNUMBER(K31),ISNUMBER($I$7)),SQRT(K31^2+($I$7)^2),"N/A")</f>
        <v>8.5970429323592404E-2</v>
      </c>
      <c r="N31" s="1">
        <f>IF(AND(ISNUMBER(L31),ISNUMBER(M31),M31&lt;&gt;0),L31/M31,"NA")</f>
        <v>26.753385066193022</v>
      </c>
      <c r="O31" t="s">
        <v>41</v>
      </c>
    </row>
    <row r="32" spans="1:15" x14ac:dyDescent="0.35">
      <c r="A32" s="16">
        <v>21</v>
      </c>
      <c r="B32" s="15" t="s">
        <v>27</v>
      </c>
      <c r="C32" s="14">
        <v>1.2</v>
      </c>
      <c r="D32" s="13" t="s">
        <v>34</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1.2</v>
      </c>
      <c r="H32">
        <f>LEN(TRIM(D32))</f>
        <v>6</v>
      </c>
      <c r="I32" t="str">
        <f>IF(H32&gt;=3,MID(TRIM(D32),1,3),"NO")</f>
        <v>+/-</v>
      </c>
      <c r="J32" t="str">
        <f>IF(TRIM(I32)="+/-",MID(TRIM(D32),4,H32-3),D32)</f>
        <v>0.4</v>
      </c>
      <c r="K32" s="1">
        <f>IF(TRIM(J32)="*****",0,IF(ISERROR(VALUE(J32)),"NA",VALUE(J32/$I$4)))</f>
        <v>0.24316109422492402</v>
      </c>
      <c r="L32" s="1">
        <f>IF(AND(ISNUMBER(G32),ISNUMBER($I$6)),$I$6-G32,"N/A")</f>
        <v>2.2999999999999998</v>
      </c>
      <c r="M32" s="1">
        <f>IF(AND(ISNUMBER(K32),ISNUMBER($I$7)),SQRT(K32^2+($I$7)^2),"N/A")</f>
        <v>0.25064471888253259</v>
      </c>
      <c r="N32" s="1">
        <f>IF(AND(ISNUMBER(L32),ISNUMBER(M32),M32&lt;&gt;0),L32/M32,"NA")</f>
        <v>9.1763353732496569</v>
      </c>
      <c r="O32" t="s">
        <v>71</v>
      </c>
    </row>
    <row r="33" spans="1:15" x14ac:dyDescent="0.35">
      <c r="A33" s="16">
        <v>23</v>
      </c>
      <c r="B33" s="15" t="s">
        <v>45</v>
      </c>
      <c r="C33" s="14">
        <v>1.1000000000000001</v>
      </c>
      <c r="D33" s="13" t="s">
        <v>31</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1.1000000000000001</v>
      </c>
      <c r="H33">
        <f>LEN(TRIM(D33))</f>
        <v>6</v>
      </c>
      <c r="I33" t="str">
        <f>IF(H33&gt;=3,MID(TRIM(D33),1,3),"NO")</f>
        <v>+/-</v>
      </c>
      <c r="J33" t="str">
        <f>IF(TRIM(I33)="+/-",MID(TRIM(D33),4,H33-3),D33)</f>
        <v>0.1</v>
      </c>
      <c r="K33" s="1">
        <f>IF(TRIM(J33)="*****",0,IF(ISERROR(VALUE(J33)),"NA",VALUE(J33/$I$4)))</f>
        <v>6.0790273556231005E-2</v>
      </c>
      <c r="L33" s="1">
        <f>IF(AND(ISNUMBER(G33),ISNUMBER($I$6)),$I$6-G33,"N/A")</f>
        <v>2.4</v>
      </c>
      <c r="M33" s="1">
        <f>IF(AND(ISNUMBER(K33),ISNUMBER($I$7)),SQRT(K33^2+($I$7)^2),"N/A")</f>
        <v>8.5970429323592404E-2</v>
      </c>
      <c r="N33" s="1">
        <f>IF(AND(ISNUMBER(L33),ISNUMBER(M33),M33&lt;&gt;0),L33/M33,"NA")</f>
        <v>27.916575721244897</v>
      </c>
      <c r="O33" t="s">
        <v>76</v>
      </c>
    </row>
    <row r="34" spans="1:15" x14ac:dyDescent="0.35">
      <c r="A34" s="16">
        <v>23</v>
      </c>
      <c r="B34" s="15" t="s">
        <v>61</v>
      </c>
      <c r="C34" s="14">
        <v>1.1000000000000001</v>
      </c>
      <c r="D34" s="13" t="s">
        <v>31</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1.1000000000000001</v>
      </c>
      <c r="H34">
        <f>LEN(TRIM(D34))</f>
        <v>6</v>
      </c>
      <c r="I34" t="str">
        <f>IF(H34&gt;=3,MID(TRIM(D34),1,3),"NO")</f>
        <v>+/-</v>
      </c>
      <c r="J34" t="str">
        <f>IF(TRIM(I34)="+/-",MID(TRIM(D34),4,H34-3),D34)</f>
        <v>0.1</v>
      </c>
      <c r="K34" s="1">
        <f>IF(TRIM(J34)="*****",0,IF(ISERROR(VALUE(J34)),"NA",VALUE(J34/$I$4)))</f>
        <v>6.0790273556231005E-2</v>
      </c>
      <c r="L34" s="1">
        <f>IF(AND(ISNUMBER(G34),ISNUMBER($I$6)),$I$6-G34,"N/A")</f>
        <v>2.4</v>
      </c>
      <c r="M34" s="1">
        <f>IF(AND(ISNUMBER(K34),ISNUMBER($I$7)),SQRT(K34^2+($I$7)^2),"N/A")</f>
        <v>8.5970429323592404E-2</v>
      </c>
      <c r="N34" s="1">
        <f>IF(AND(ISNUMBER(L34),ISNUMBER(M34),M34&lt;&gt;0),L34/M34,"NA")</f>
        <v>27.916575721244897</v>
      </c>
      <c r="O34" t="s">
        <v>74</v>
      </c>
    </row>
    <row r="35" spans="1:15" x14ac:dyDescent="0.35">
      <c r="A35" s="16">
        <v>23</v>
      </c>
      <c r="B35" s="15" t="s">
        <v>30</v>
      </c>
      <c r="C35" s="14">
        <v>1.1000000000000001</v>
      </c>
      <c r="D35" s="13" t="s">
        <v>31</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1.1000000000000001</v>
      </c>
      <c r="H35">
        <f>LEN(TRIM(D35))</f>
        <v>6</v>
      </c>
      <c r="I35" t="str">
        <f>IF(H35&gt;=3,MID(TRIM(D35),1,3),"NO")</f>
        <v>+/-</v>
      </c>
      <c r="J35" t="str">
        <f>IF(TRIM(I35)="+/-",MID(TRIM(D35),4,H35-3),D35)</f>
        <v>0.1</v>
      </c>
      <c r="K35" s="1">
        <f>IF(TRIM(J35)="*****",0,IF(ISERROR(VALUE(J35)),"NA",VALUE(J35/$I$4)))</f>
        <v>6.0790273556231005E-2</v>
      </c>
      <c r="L35" s="1">
        <f>IF(AND(ISNUMBER(G35),ISNUMBER($I$6)),$I$6-G35,"N/A")</f>
        <v>2.4</v>
      </c>
      <c r="M35" s="1">
        <f>IF(AND(ISNUMBER(K35),ISNUMBER($I$7)),SQRT(K35^2+($I$7)^2),"N/A")</f>
        <v>8.5970429323592404E-2</v>
      </c>
      <c r="N35" s="1">
        <f>IF(AND(ISNUMBER(L35),ISNUMBER(M35),M35&lt;&gt;0),L35/M35,"NA")</f>
        <v>27.916575721244897</v>
      </c>
      <c r="O35" t="s">
        <v>53</v>
      </c>
    </row>
    <row r="36" spans="1:15" x14ac:dyDescent="0.35">
      <c r="A36" s="16">
        <v>26</v>
      </c>
      <c r="B36" s="15" t="s">
        <v>76</v>
      </c>
      <c r="C36" s="14">
        <v>0.9</v>
      </c>
      <c r="D36" s="13" t="s">
        <v>31</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0.9</v>
      </c>
      <c r="H36">
        <f>LEN(TRIM(D36))</f>
        <v>6</v>
      </c>
      <c r="I36" t="str">
        <f>IF(H36&gt;=3,MID(TRIM(D36),1,3),"NO")</f>
        <v>+/-</v>
      </c>
      <c r="J36" t="str">
        <f>IF(TRIM(I36)="+/-",MID(TRIM(D36),4,H36-3),D36)</f>
        <v>0.1</v>
      </c>
      <c r="K36" s="1">
        <f>IF(TRIM(J36)="*****",0,IF(ISERROR(VALUE(J36)),"NA",VALUE(J36/$I$4)))</f>
        <v>6.0790273556231005E-2</v>
      </c>
      <c r="L36" s="1">
        <f>IF(AND(ISNUMBER(G36),ISNUMBER($I$6)),$I$6-G36,"N/A")</f>
        <v>2.6</v>
      </c>
      <c r="M36" s="1">
        <f>IF(AND(ISNUMBER(K36),ISNUMBER($I$7)),SQRT(K36^2+($I$7)^2),"N/A")</f>
        <v>8.5970429323592404E-2</v>
      </c>
      <c r="N36" s="1">
        <f>IF(AND(ISNUMBER(L36),ISNUMBER(M36),M36&lt;&gt;0),L36/M36,"NA")</f>
        <v>30.242957031348638</v>
      </c>
      <c r="O36" t="s">
        <v>72</v>
      </c>
    </row>
    <row r="37" spans="1:15" x14ac:dyDescent="0.35">
      <c r="A37" s="16">
        <v>26</v>
      </c>
      <c r="B37" s="15" t="s">
        <v>39</v>
      </c>
      <c r="C37" s="14">
        <v>0.9</v>
      </c>
      <c r="D37" s="13" t="s">
        <v>31</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0.9</v>
      </c>
      <c r="H37">
        <f>LEN(TRIM(D37))</f>
        <v>6</v>
      </c>
      <c r="I37" t="str">
        <f>IF(H37&gt;=3,MID(TRIM(D37),1,3),"NO")</f>
        <v>+/-</v>
      </c>
      <c r="J37" t="str">
        <f>IF(TRIM(I37)="+/-",MID(TRIM(D37),4,H37-3),D37)</f>
        <v>0.1</v>
      </c>
      <c r="K37" s="1">
        <f>IF(TRIM(J37)="*****",0,IF(ISERROR(VALUE(J37)),"NA",VALUE(J37/$I$4)))</f>
        <v>6.0790273556231005E-2</v>
      </c>
      <c r="L37" s="1">
        <f>IF(AND(ISNUMBER(G37),ISNUMBER($I$6)),$I$6-G37,"N/A")</f>
        <v>2.6</v>
      </c>
      <c r="M37" s="1">
        <f>IF(AND(ISNUMBER(K37),ISNUMBER($I$7)),SQRT(K37^2+($I$7)^2),"N/A")</f>
        <v>8.5970429323592404E-2</v>
      </c>
      <c r="N37" s="1">
        <f>IF(AND(ISNUMBER(L37),ISNUMBER(M37),M37&lt;&gt;0),L37/M37,"NA")</f>
        <v>30.242957031348638</v>
      </c>
      <c r="O37" t="s">
        <v>70</v>
      </c>
    </row>
    <row r="38" spans="1:15" x14ac:dyDescent="0.35">
      <c r="A38" s="16">
        <v>26</v>
      </c>
      <c r="B38" s="15" t="s">
        <v>40</v>
      </c>
      <c r="C38" s="14">
        <v>0.9</v>
      </c>
      <c r="D38" s="13" t="s">
        <v>57</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0.9</v>
      </c>
      <c r="H38">
        <f>LEN(TRIM(D38))</f>
        <v>6</v>
      </c>
      <c r="I38" t="str">
        <f>IF(H38&gt;=3,MID(TRIM(D38),1,3),"NO")</f>
        <v>+/-</v>
      </c>
      <c r="J38" t="str">
        <f>IF(TRIM(I38)="+/-",MID(TRIM(D38),4,H38-3),D38)</f>
        <v>0.3</v>
      </c>
      <c r="K38" s="1">
        <f>IF(TRIM(J38)="*****",0,IF(ISERROR(VALUE(J38)),"NA",VALUE(J38/$I$4)))</f>
        <v>0.18237082066869301</v>
      </c>
      <c r="L38" s="1">
        <f>IF(AND(ISNUMBER(G38),ISNUMBER($I$6)),$I$6-G38,"N/A")</f>
        <v>2.6</v>
      </c>
      <c r="M38" s="1">
        <f>IF(AND(ISNUMBER(K38),ISNUMBER($I$7)),SQRT(K38^2+($I$7)^2),"N/A")</f>
        <v>0.19223572402239389</v>
      </c>
      <c r="N38" s="1">
        <f>IF(AND(ISNUMBER(L38),ISNUMBER(M38),M38&lt;&gt;0),L38/M38,"NA")</f>
        <v>13.525061552540159</v>
      </c>
      <c r="O38" t="s">
        <v>69</v>
      </c>
    </row>
    <row r="39" spans="1:15" x14ac:dyDescent="0.35">
      <c r="A39" s="16">
        <v>29</v>
      </c>
      <c r="B39" s="15" t="s">
        <v>62</v>
      </c>
      <c r="C39" s="14">
        <v>0.8</v>
      </c>
      <c r="D39" s="13" t="s">
        <v>57</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0.8</v>
      </c>
      <c r="H39">
        <f>LEN(TRIM(D39))</f>
        <v>6</v>
      </c>
      <c r="I39" t="str">
        <f>IF(H39&gt;=3,MID(TRIM(D39),1,3),"NO")</f>
        <v>+/-</v>
      </c>
      <c r="J39" t="str">
        <f>IF(TRIM(I39)="+/-",MID(TRIM(D39),4,H39-3),D39)</f>
        <v>0.3</v>
      </c>
      <c r="K39" s="1">
        <f>IF(TRIM(J39)="*****",0,IF(ISERROR(VALUE(J39)),"NA",VALUE(J39/$I$4)))</f>
        <v>0.18237082066869301</v>
      </c>
      <c r="L39" s="1">
        <f>IF(AND(ISNUMBER(G39),ISNUMBER($I$6)),$I$6-G39,"N/A")</f>
        <v>2.7</v>
      </c>
      <c r="M39" s="1">
        <f>IF(AND(ISNUMBER(K39),ISNUMBER($I$7)),SQRT(K39^2+($I$7)^2),"N/A")</f>
        <v>0.19223572402239389</v>
      </c>
      <c r="N39" s="1">
        <f>IF(AND(ISNUMBER(L39),ISNUMBER(M39),M39&lt;&gt;0),L39/M39,"NA")</f>
        <v>14.045256227637857</v>
      </c>
      <c r="O39" t="s">
        <v>44</v>
      </c>
    </row>
    <row r="40" spans="1:15" x14ac:dyDescent="0.35">
      <c r="A40" s="16">
        <v>29</v>
      </c>
      <c r="B40" s="15" t="s">
        <v>80</v>
      </c>
      <c r="C40" s="14">
        <v>0.8</v>
      </c>
      <c r="D40" s="13" t="s">
        <v>31</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0.8</v>
      </c>
      <c r="H40">
        <f>LEN(TRIM(D40))</f>
        <v>6</v>
      </c>
      <c r="I40" t="str">
        <f>IF(H40&gt;=3,MID(TRIM(D40),1,3),"NO")</f>
        <v>+/-</v>
      </c>
      <c r="J40" t="str">
        <f>IF(TRIM(I40)="+/-",MID(TRIM(D40),4,H40-3),D40)</f>
        <v>0.1</v>
      </c>
      <c r="K40" s="1">
        <f>IF(TRIM(J40)="*****",0,IF(ISERROR(VALUE(J40)),"NA",VALUE(J40/$I$4)))</f>
        <v>6.0790273556231005E-2</v>
      </c>
      <c r="L40" s="1">
        <f>IF(AND(ISNUMBER(G40),ISNUMBER($I$6)),$I$6-G40,"N/A")</f>
        <v>2.7</v>
      </c>
      <c r="M40" s="1">
        <f>IF(AND(ISNUMBER(K40),ISNUMBER($I$7)),SQRT(K40^2+($I$7)^2),"N/A")</f>
        <v>8.5970429323592404E-2</v>
      </c>
      <c r="N40" s="1">
        <f>IF(AND(ISNUMBER(L40),ISNUMBER(M40),M40&lt;&gt;0),L40/M40,"NA")</f>
        <v>31.406147686400512</v>
      </c>
      <c r="O40" t="s">
        <v>67</v>
      </c>
    </row>
    <row r="41" spans="1:15" x14ac:dyDescent="0.35">
      <c r="A41" s="16">
        <v>29</v>
      </c>
      <c r="B41" s="15" t="s">
        <v>55</v>
      </c>
      <c r="C41" s="14">
        <v>0.8</v>
      </c>
      <c r="D41" s="13" t="s">
        <v>31</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0.8</v>
      </c>
      <c r="H41">
        <f>LEN(TRIM(D41))</f>
        <v>6</v>
      </c>
      <c r="I41" t="str">
        <f>IF(H41&gt;=3,MID(TRIM(D41),1,3),"NO")</f>
        <v>+/-</v>
      </c>
      <c r="J41" t="str">
        <f>IF(TRIM(I41)="+/-",MID(TRIM(D41),4,H41-3),D41)</f>
        <v>0.1</v>
      </c>
      <c r="K41" s="1">
        <f>IF(TRIM(J41)="*****",0,IF(ISERROR(VALUE(J41)),"NA",VALUE(J41/$I$4)))</f>
        <v>6.0790273556231005E-2</v>
      </c>
      <c r="L41" s="1">
        <f>IF(AND(ISNUMBER(G41),ISNUMBER($I$6)),$I$6-G41,"N/A")</f>
        <v>2.7</v>
      </c>
      <c r="M41" s="1">
        <f>IF(AND(ISNUMBER(K41),ISNUMBER($I$7)),SQRT(K41^2+($I$7)^2),"N/A")</f>
        <v>8.5970429323592404E-2</v>
      </c>
      <c r="N41" s="1">
        <f>IF(AND(ISNUMBER(L41),ISNUMBER(M41),M41&lt;&gt;0),L41/M41,"NA")</f>
        <v>31.406147686400512</v>
      </c>
      <c r="O41" t="s">
        <v>47</v>
      </c>
    </row>
    <row r="42" spans="1:15" x14ac:dyDescent="0.35">
      <c r="A42" s="16">
        <v>29</v>
      </c>
      <c r="B42" s="15" t="s">
        <v>77</v>
      </c>
      <c r="C42" s="14">
        <v>0.8</v>
      </c>
      <c r="D42" s="13" t="s">
        <v>28</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0.8</v>
      </c>
      <c r="H42">
        <f>LEN(TRIM(D42))</f>
        <v>6</v>
      </c>
      <c r="I42" t="str">
        <f>IF(H42&gt;=3,MID(TRIM(D42),1,3),"NO")</f>
        <v>+/-</v>
      </c>
      <c r="J42" t="str">
        <f>IF(TRIM(I42)="+/-",MID(TRIM(D42),4,H42-3),D42)</f>
        <v>0.2</v>
      </c>
      <c r="K42" s="1">
        <f>IF(TRIM(J42)="*****",0,IF(ISERROR(VALUE(J42)),"NA",VALUE(J42/$I$4)))</f>
        <v>0.12158054711246201</v>
      </c>
      <c r="L42" s="1">
        <f>IF(AND(ISNUMBER(G42),ISNUMBER($I$6)),$I$6-G42,"N/A")</f>
        <v>2.7</v>
      </c>
      <c r="M42" s="1">
        <f>IF(AND(ISNUMBER(K42),ISNUMBER($I$7)),SQRT(K42^2+($I$7)^2),"N/A")</f>
        <v>0.1359311840425404</v>
      </c>
      <c r="N42" s="1">
        <f>IF(AND(ISNUMBER(L42),ISNUMBER(M42),M42&lt;&gt;0),L42/M42,"NA")</f>
        <v>19.862991844130633</v>
      </c>
      <c r="O42" t="s">
        <v>37</v>
      </c>
    </row>
    <row r="43" spans="1:15" x14ac:dyDescent="0.35">
      <c r="A43" s="16">
        <v>29</v>
      </c>
      <c r="B43" s="15" t="s">
        <v>72</v>
      </c>
      <c r="C43" s="14">
        <v>0.8</v>
      </c>
      <c r="D43" s="13" t="s">
        <v>31</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0.8</v>
      </c>
      <c r="H43">
        <f>LEN(TRIM(D43))</f>
        <v>6</v>
      </c>
      <c r="I43" t="str">
        <f>IF(H43&gt;=3,MID(TRIM(D43),1,3),"NO")</f>
        <v>+/-</v>
      </c>
      <c r="J43" t="str">
        <f>IF(TRIM(I43)="+/-",MID(TRIM(D43),4,H43-3),D43)</f>
        <v>0.1</v>
      </c>
      <c r="K43" s="1">
        <f>IF(TRIM(J43)="*****",0,IF(ISERROR(VALUE(J43)),"NA",VALUE(J43/$I$4)))</f>
        <v>6.0790273556231005E-2</v>
      </c>
      <c r="L43" s="1">
        <f>IF(AND(ISNUMBER(G43),ISNUMBER($I$6)),$I$6-G43,"N/A")</f>
        <v>2.7</v>
      </c>
      <c r="M43" s="1">
        <f>IF(AND(ISNUMBER(K43),ISNUMBER($I$7)),SQRT(K43^2+($I$7)^2),"N/A")</f>
        <v>8.5970429323592404E-2</v>
      </c>
      <c r="N43" s="1">
        <f>IF(AND(ISNUMBER(L43),ISNUMBER(M43),M43&lt;&gt;0),L43/M43,"NA")</f>
        <v>31.406147686400512</v>
      </c>
      <c r="O43" t="s">
        <v>49</v>
      </c>
    </row>
    <row r="44" spans="1:15" x14ac:dyDescent="0.35">
      <c r="A44" s="16">
        <v>34</v>
      </c>
      <c r="B44" s="15" t="s">
        <v>81</v>
      </c>
      <c r="C44" s="14">
        <v>0.7</v>
      </c>
      <c r="D44" s="13" t="s">
        <v>31</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0.7</v>
      </c>
      <c r="H44">
        <f>LEN(TRIM(D44))</f>
        <v>6</v>
      </c>
      <c r="I44" t="str">
        <f>IF(H44&gt;=3,MID(TRIM(D44),1,3),"NO")</f>
        <v>+/-</v>
      </c>
      <c r="J44" t="str">
        <f>IF(TRIM(I44)="+/-",MID(TRIM(D44),4,H44-3),D44)</f>
        <v>0.1</v>
      </c>
      <c r="K44" s="1">
        <f>IF(TRIM(J44)="*****",0,IF(ISERROR(VALUE(J44)),"NA",VALUE(J44/$I$4)))</f>
        <v>6.0790273556231005E-2</v>
      </c>
      <c r="L44" s="1">
        <f>IF(AND(ISNUMBER(G44),ISNUMBER($I$6)),$I$6-G44,"N/A")</f>
        <v>2.8</v>
      </c>
      <c r="M44" s="1">
        <f>IF(AND(ISNUMBER(K44),ISNUMBER($I$7)),SQRT(K44^2+($I$7)^2),"N/A")</f>
        <v>8.5970429323592404E-2</v>
      </c>
      <c r="N44" s="1">
        <f>IF(AND(ISNUMBER(L44),ISNUMBER(M44),M44&lt;&gt;0),L44/M44,"NA")</f>
        <v>32.569338341452379</v>
      </c>
      <c r="O44" t="s">
        <v>64</v>
      </c>
    </row>
    <row r="45" spans="1:15" x14ac:dyDescent="0.35">
      <c r="A45" s="16">
        <v>34</v>
      </c>
      <c r="B45" s="15" t="s">
        <v>79</v>
      </c>
      <c r="C45" s="14">
        <v>0.7</v>
      </c>
      <c r="D45" s="13" t="s">
        <v>31</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0.7</v>
      </c>
      <c r="H45">
        <f>LEN(TRIM(D45))</f>
        <v>6</v>
      </c>
      <c r="I45" t="str">
        <f>IF(H45&gt;=3,MID(TRIM(D45),1,3),"NO")</f>
        <v>+/-</v>
      </c>
      <c r="J45" t="str">
        <f>IF(TRIM(I45)="+/-",MID(TRIM(D45),4,H45-3),D45)</f>
        <v>0.1</v>
      </c>
      <c r="K45" s="1">
        <f>IF(TRIM(J45)="*****",0,IF(ISERROR(VALUE(J45)),"NA",VALUE(J45/$I$4)))</f>
        <v>6.0790273556231005E-2</v>
      </c>
      <c r="L45" s="1">
        <f>IF(AND(ISNUMBER(G45),ISNUMBER($I$6)),$I$6-G45,"N/A")</f>
        <v>2.8</v>
      </c>
      <c r="M45" s="1">
        <f>IF(AND(ISNUMBER(K45),ISNUMBER($I$7)),SQRT(K45^2+($I$7)^2),"N/A")</f>
        <v>8.5970429323592404E-2</v>
      </c>
      <c r="N45" s="1">
        <f>IF(AND(ISNUMBER(L45),ISNUMBER(M45),M45&lt;&gt;0),L45/M45,"NA")</f>
        <v>32.569338341452379</v>
      </c>
      <c r="O45" t="s">
        <v>63</v>
      </c>
    </row>
    <row r="46" spans="1:15" x14ac:dyDescent="0.35">
      <c r="A46" s="16">
        <v>34</v>
      </c>
      <c r="B46" s="15" t="s">
        <v>67</v>
      </c>
      <c r="C46" s="14">
        <v>0.7</v>
      </c>
      <c r="D46" s="13" t="s">
        <v>28</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0.7</v>
      </c>
      <c r="H46">
        <f>LEN(TRIM(D46))</f>
        <v>6</v>
      </c>
      <c r="I46" t="str">
        <f>IF(H46&gt;=3,MID(TRIM(D46),1,3),"NO")</f>
        <v>+/-</v>
      </c>
      <c r="J46" t="str">
        <f>IF(TRIM(I46)="+/-",MID(TRIM(D46),4,H46-3),D46)</f>
        <v>0.2</v>
      </c>
      <c r="K46" s="1">
        <f>IF(TRIM(J46)="*****",0,IF(ISERROR(VALUE(J46)),"NA",VALUE(J46/$I$4)))</f>
        <v>0.12158054711246201</v>
      </c>
      <c r="L46" s="1">
        <f>IF(AND(ISNUMBER(G46),ISNUMBER($I$6)),$I$6-G46,"N/A")</f>
        <v>2.8</v>
      </c>
      <c r="M46" s="1">
        <f>IF(AND(ISNUMBER(K46),ISNUMBER($I$7)),SQRT(K46^2+($I$7)^2),"N/A")</f>
        <v>0.1359311840425404</v>
      </c>
      <c r="N46" s="1">
        <f>IF(AND(ISNUMBER(L46),ISNUMBER(M46),M46&lt;&gt;0),L46/M46,"NA")</f>
        <v>20.598658208728061</v>
      </c>
      <c r="O46" t="s">
        <v>61</v>
      </c>
    </row>
    <row r="47" spans="1:15" x14ac:dyDescent="0.35">
      <c r="A47" s="16">
        <v>34</v>
      </c>
      <c r="B47" s="15" t="s">
        <v>37</v>
      </c>
      <c r="C47" s="14">
        <v>0.7</v>
      </c>
      <c r="D47" s="13" t="s">
        <v>28</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0.7</v>
      </c>
      <c r="H47">
        <f>LEN(TRIM(D47))</f>
        <v>6</v>
      </c>
      <c r="I47" t="str">
        <f>IF(H47&gt;=3,MID(TRIM(D47),1,3),"NO")</f>
        <v>+/-</v>
      </c>
      <c r="J47" t="str">
        <f>IF(TRIM(I47)="+/-",MID(TRIM(D47),4,H47-3),D47)</f>
        <v>0.2</v>
      </c>
      <c r="K47" s="1">
        <f>IF(TRIM(J47)="*****",0,IF(ISERROR(VALUE(J47)),"NA",VALUE(J47/$I$4)))</f>
        <v>0.12158054711246201</v>
      </c>
      <c r="L47" s="1">
        <f>IF(AND(ISNUMBER(G47),ISNUMBER($I$6)),$I$6-G47,"N/A")</f>
        <v>2.8</v>
      </c>
      <c r="M47" s="1">
        <f>IF(AND(ISNUMBER(K47),ISNUMBER($I$7)),SQRT(K47^2+($I$7)^2),"N/A")</f>
        <v>0.1359311840425404</v>
      </c>
      <c r="N47" s="1">
        <f>IF(AND(ISNUMBER(L47),ISNUMBER(M47),M47&lt;&gt;0),L47/M47,"NA")</f>
        <v>20.598658208728061</v>
      </c>
      <c r="O47" t="s">
        <v>59</v>
      </c>
    </row>
    <row r="48" spans="1:15" x14ac:dyDescent="0.35">
      <c r="A48" s="16">
        <v>34</v>
      </c>
      <c r="B48" s="15" t="s">
        <v>48</v>
      </c>
      <c r="C48" s="14">
        <v>0.7</v>
      </c>
      <c r="D48" s="13" t="s">
        <v>57</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0.7</v>
      </c>
      <c r="H48">
        <f>LEN(TRIM(D48))</f>
        <v>6</v>
      </c>
      <c r="I48" t="str">
        <f>IF(H48&gt;=3,MID(TRIM(D48),1,3),"NO")</f>
        <v>+/-</v>
      </c>
      <c r="J48" t="str">
        <f>IF(TRIM(I48)="+/-",MID(TRIM(D48),4,H48-3),D48)</f>
        <v>0.3</v>
      </c>
      <c r="K48" s="1">
        <f>IF(TRIM(J48)="*****",0,IF(ISERROR(VALUE(J48)),"NA",VALUE(J48/$I$4)))</f>
        <v>0.18237082066869301</v>
      </c>
      <c r="L48" s="1">
        <f>IF(AND(ISNUMBER(G48),ISNUMBER($I$6)),$I$6-G48,"N/A")</f>
        <v>2.8</v>
      </c>
      <c r="M48" s="1">
        <f>IF(AND(ISNUMBER(K48),ISNUMBER($I$7)),SQRT(K48^2+($I$7)^2),"N/A")</f>
        <v>0.19223572402239389</v>
      </c>
      <c r="N48" s="1">
        <f>IF(AND(ISNUMBER(L48),ISNUMBER(M48),M48&lt;&gt;0),L48/M48,"NA")</f>
        <v>14.565450902735554</v>
      </c>
      <c r="O48" t="s">
        <v>56</v>
      </c>
    </row>
    <row r="49" spans="1:15" x14ac:dyDescent="0.35">
      <c r="A49" s="16">
        <v>39</v>
      </c>
      <c r="B49" s="15" t="s">
        <v>82</v>
      </c>
      <c r="C49" s="14">
        <v>0.6</v>
      </c>
      <c r="D49" s="13" t="s">
        <v>31</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0.6</v>
      </c>
      <c r="H49">
        <f>LEN(TRIM(D49))</f>
        <v>6</v>
      </c>
      <c r="I49" t="str">
        <f>IF(H49&gt;=3,MID(TRIM(D49),1,3),"NO")</f>
        <v>+/-</v>
      </c>
      <c r="J49" t="str">
        <f>IF(TRIM(I49)="+/-",MID(TRIM(D49),4,H49-3),D49)</f>
        <v>0.1</v>
      </c>
      <c r="K49" s="1">
        <f>IF(TRIM(J49)="*****",0,IF(ISERROR(VALUE(J49)),"NA",VALUE(J49/$I$4)))</f>
        <v>6.0790273556231005E-2</v>
      </c>
      <c r="L49" s="1">
        <f>IF(AND(ISNUMBER(G49),ISNUMBER($I$6)),$I$6-G49,"N/A")</f>
        <v>2.9</v>
      </c>
      <c r="M49" s="1">
        <f>IF(AND(ISNUMBER(K49),ISNUMBER($I$7)),SQRT(K49^2+($I$7)^2),"N/A")</f>
        <v>8.5970429323592404E-2</v>
      </c>
      <c r="N49" s="1">
        <f>IF(AND(ISNUMBER(L49),ISNUMBER(M49),M49&lt;&gt;0),L49/M49,"NA")</f>
        <v>33.73252899650425</v>
      </c>
      <c r="O49" t="s">
        <v>54</v>
      </c>
    </row>
    <row r="50" spans="1:15" x14ac:dyDescent="0.35">
      <c r="A50" s="16">
        <v>39</v>
      </c>
      <c r="B50" s="15" t="s">
        <v>70</v>
      </c>
      <c r="C50" s="14">
        <v>0.6</v>
      </c>
      <c r="D50" s="13" t="s">
        <v>31</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0.6</v>
      </c>
      <c r="H50">
        <f>LEN(TRIM(D50))</f>
        <v>6</v>
      </c>
      <c r="I50" t="str">
        <f>IF(H50&gt;=3,MID(TRIM(D50),1,3),"NO")</f>
        <v>+/-</v>
      </c>
      <c r="J50" t="str">
        <f>IF(TRIM(I50)="+/-",MID(TRIM(D50),4,H50-3),D50)</f>
        <v>0.1</v>
      </c>
      <c r="K50" s="1">
        <f>IF(TRIM(J50)="*****",0,IF(ISERROR(VALUE(J50)),"NA",VALUE(J50/$I$4)))</f>
        <v>6.0790273556231005E-2</v>
      </c>
      <c r="L50" s="1">
        <f>IF(AND(ISNUMBER(G50),ISNUMBER($I$6)),$I$6-G50,"N/A")</f>
        <v>2.9</v>
      </c>
      <c r="M50" s="1">
        <f>IF(AND(ISNUMBER(K50),ISNUMBER($I$7)),SQRT(K50^2+($I$7)^2),"N/A")</f>
        <v>8.5970429323592404E-2</v>
      </c>
      <c r="N50" s="1">
        <f>IF(AND(ISNUMBER(L50),ISNUMBER(M50),M50&lt;&gt;0),L50/M50,"NA")</f>
        <v>33.73252899650425</v>
      </c>
      <c r="O50" t="s">
        <v>52</v>
      </c>
    </row>
    <row r="51" spans="1:15" x14ac:dyDescent="0.35">
      <c r="A51" s="16">
        <v>39</v>
      </c>
      <c r="B51" s="15" t="s">
        <v>64</v>
      </c>
      <c r="C51" s="14">
        <v>0.6</v>
      </c>
      <c r="D51" s="13" t="s">
        <v>31</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0.6</v>
      </c>
      <c r="H51">
        <f>LEN(TRIM(D51))</f>
        <v>6</v>
      </c>
      <c r="I51" t="str">
        <f>IF(H51&gt;=3,MID(TRIM(D51),1,3),"NO")</f>
        <v>+/-</v>
      </c>
      <c r="J51" t="str">
        <f>IF(TRIM(I51)="+/-",MID(TRIM(D51),4,H51-3),D51)</f>
        <v>0.1</v>
      </c>
      <c r="K51" s="1">
        <f>IF(TRIM(J51)="*****",0,IF(ISERROR(VALUE(J51)),"NA",VALUE(J51/$I$4)))</f>
        <v>6.0790273556231005E-2</v>
      </c>
      <c r="L51" s="1">
        <f>IF(AND(ISNUMBER(G51),ISNUMBER($I$6)),$I$6-G51,"N/A")</f>
        <v>2.9</v>
      </c>
      <c r="M51" s="1">
        <f>IF(AND(ISNUMBER(K51),ISNUMBER($I$7)),SQRT(K51^2+($I$7)^2),"N/A")</f>
        <v>8.5970429323592404E-2</v>
      </c>
      <c r="N51" s="1">
        <f>IF(AND(ISNUMBER(L51),ISNUMBER(M51),M51&lt;&gt;0),L51/M51,"NA")</f>
        <v>33.73252899650425</v>
      </c>
      <c r="O51" t="s">
        <v>50</v>
      </c>
    </row>
    <row r="52" spans="1:15" x14ac:dyDescent="0.35">
      <c r="A52" s="16">
        <v>42</v>
      </c>
      <c r="B52" s="15" t="s">
        <v>69</v>
      </c>
      <c r="C52" s="14">
        <v>0.5</v>
      </c>
      <c r="D52" s="13" t="s">
        <v>31</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0.5</v>
      </c>
      <c r="H52">
        <f>LEN(TRIM(D52))</f>
        <v>6</v>
      </c>
      <c r="I52" t="str">
        <f>IF(H52&gt;=3,MID(TRIM(D52),1,3),"NO")</f>
        <v>+/-</v>
      </c>
      <c r="J52" t="str">
        <f>IF(TRIM(I52)="+/-",MID(TRIM(D52),4,H52-3),D52)</f>
        <v>0.1</v>
      </c>
      <c r="K52" s="1">
        <f>IF(TRIM(J52)="*****",0,IF(ISERROR(VALUE(J52)),"NA",VALUE(J52/$I$4)))</f>
        <v>6.0790273556231005E-2</v>
      </c>
      <c r="L52" s="1">
        <f>IF(AND(ISNUMBER(G52),ISNUMBER($I$6)),$I$6-G52,"N/A")</f>
        <v>3</v>
      </c>
      <c r="M52" s="1">
        <f>IF(AND(ISNUMBER(K52),ISNUMBER($I$7)),SQRT(K52^2+($I$7)^2),"N/A")</f>
        <v>8.5970429323592404E-2</v>
      </c>
      <c r="N52" s="1">
        <f>IF(AND(ISNUMBER(L52),ISNUMBER(M52),M52&lt;&gt;0),L52/M52,"NA")</f>
        <v>34.895719651556121</v>
      </c>
      <c r="O52" t="s">
        <v>48</v>
      </c>
    </row>
    <row r="53" spans="1:15" x14ac:dyDescent="0.35">
      <c r="A53" s="16">
        <v>42</v>
      </c>
      <c r="B53" s="15" t="s">
        <v>46</v>
      </c>
      <c r="C53" s="14">
        <v>0.5</v>
      </c>
      <c r="D53" s="13" t="s">
        <v>31</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0.5</v>
      </c>
      <c r="H53">
        <f>LEN(TRIM(D53))</f>
        <v>6</v>
      </c>
      <c r="I53" t="str">
        <f>IF(H53&gt;=3,MID(TRIM(D53),1,3),"NO")</f>
        <v>+/-</v>
      </c>
      <c r="J53" t="str">
        <f>IF(TRIM(I53)="+/-",MID(TRIM(D53),4,H53-3),D53)</f>
        <v>0.1</v>
      </c>
      <c r="K53" s="1">
        <f>IF(TRIM(J53)="*****",0,IF(ISERROR(VALUE(J53)),"NA",VALUE(J53/$I$4)))</f>
        <v>6.0790273556231005E-2</v>
      </c>
      <c r="L53" s="1">
        <f>IF(AND(ISNUMBER(G53),ISNUMBER($I$6)),$I$6-G53,"N/A")</f>
        <v>3</v>
      </c>
      <c r="M53" s="1">
        <f>IF(AND(ISNUMBER(K53),ISNUMBER($I$7)),SQRT(K53^2+($I$7)^2),"N/A")</f>
        <v>8.5970429323592404E-2</v>
      </c>
      <c r="N53" s="1">
        <f>IF(AND(ISNUMBER(L53),ISNUMBER(M53),M53&lt;&gt;0),L53/M53,"NA")</f>
        <v>34.895719651556121</v>
      </c>
      <c r="O53" t="s">
        <v>46</v>
      </c>
    </row>
    <row r="54" spans="1:15" x14ac:dyDescent="0.35">
      <c r="A54" s="16">
        <v>42</v>
      </c>
      <c r="B54" s="15" t="s">
        <v>33</v>
      </c>
      <c r="C54" s="14">
        <v>0.5</v>
      </c>
      <c r="D54" s="13" t="s">
        <v>31</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0.5</v>
      </c>
      <c r="H54">
        <f>LEN(TRIM(D54))</f>
        <v>6</v>
      </c>
      <c r="I54" t="str">
        <f>IF(H54&gt;=3,MID(TRIM(D54),1,3),"NO")</f>
        <v>+/-</v>
      </c>
      <c r="J54" t="str">
        <f>IF(TRIM(I54)="+/-",MID(TRIM(D54),4,H54-3),D54)</f>
        <v>0.1</v>
      </c>
      <c r="K54" s="1">
        <f>IF(TRIM(J54)="*****",0,IF(ISERROR(VALUE(J54)),"NA",VALUE(J54/$I$4)))</f>
        <v>6.0790273556231005E-2</v>
      </c>
      <c r="L54" s="1">
        <f>IF(AND(ISNUMBER(G54),ISNUMBER($I$6)),$I$6-G54,"N/A")</f>
        <v>3</v>
      </c>
      <c r="M54" s="1">
        <f>IF(AND(ISNUMBER(K54),ISNUMBER($I$7)),SQRT(K54^2+($I$7)^2),"N/A")</f>
        <v>8.5970429323592404E-2</v>
      </c>
      <c r="N54" s="1">
        <f>IF(AND(ISNUMBER(L54),ISNUMBER(M54),M54&lt;&gt;0),L54/M54,"NA")</f>
        <v>34.895719651556121</v>
      </c>
      <c r="O54" t="s">
        <v>39</v>
      </c>
    </row>
    <row r="55" spans="1:15" x14ac:dyDescent="0.35">
      <c r="A55" s="16">
        <v>45</v>
      </c>
      <c r="B55" s="15" t="s">
        <v>78</v>
      </c>
      <c r="C55" s="14">
        <v>0.4</v>
      </c>
      <c r="D55" s="13" t="s">
        <v>31</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0.4</v>
      </c>
      <c r="H55">
        <f>LEN(TRIM(D55))</f>
        <v>6</v>
      </c>
      <c r="I55" t="str">
        <f>IF(H55&gt;=3,MID(TRIM(D55),1,3),"NO")</f>
        <v>+/-</v>
      </c>
      <c r="J55" t="str">
        <f>IF(TRIM(I55)="+/-",MID(TRIM(D55),4,H55-3),D55)</f>
        <v>0.1</v>
      </c>
      <c r="K55" s="1">
        <f>IF(TRIM(J55)="*****",0,IF(ISERROR(VALUE(J55)),"NA",VALUE(J55/$I$4)))</f>
        <v>6.0790273556231005E-2</v>
      </c>
      <c r="L55" s="1">
        <f>IF(AND(ISNUMBER(G55),ISNUMBER($I$6)),$I$6-G55,"N/A")</f>
        <v>3.1</v>
      </c>
      <c r="M55" s="1">
        <f>IF(AND(ISNUMBER(K55),ISNUMBER($I$7)),SQRT(K55^2+($I$7)^2),"N/A")</f>
        <v>8.5970429323592404E-2</v>
      </c>
      <c r="N55" s="1">
        <f>IF(AND(ISNUMBER(L55),ISNUMBER(M55),M55&lt;&gt;0),L55/M55,"NA")</f>
        <v>36.058910306607991</v>
      </c>
      <c r="O55" t="s">
        <v>42</v>
      </c>
    </row>
    <row r="56" spans="1:15" x14ac:dyDescent="0.35">
      <c r="A56" s="16">
        <v>45</v>
      </c>
      <c r="B56" s="15" t="s">
        <v>50</v>
      </c>
      <c r="C56" s="14">
        <v>0.4</v>
      </c>
      <c r="D56" s="13" t="s">
        <v>31</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0.4</v>
      </c>
      <c r="H56">
        <f>LEN(TRIM(D56))</f>
        <v>6</v>
      </c>
      <c r="I56" t="str">
        <f>IF(H56&gt;=3,MID(TRIM(D56),1,3),"NO")</f>
        <v>+/-</v>
      </c>
      <c r="J56" t="str">
        <f>IF(TRIM(I56)="+/-",MID(TRIM(D56),4,H56-3),D56)</f>
        <v>0.1</v>
      </c>
      <c r="K56" s="1">
        <f>IF(TRIM(J56)="*****",0,IF(ISERROR(VALUE(J56)),"NA",VALUE(J56/$I$4)))</f>
        <v>6.0790273556231005E-2</v>
      </c>
      <c r="L56" s="1">
        <f>IF(AND(ISNUMBER(G56),ISNUMBER($I$6)),$I$6-G56,"N/A")</f>
        <v>3.1</v>
      </c>
      <c r="M56" s="1">
        <f>IF(AND(ISNUMBER(K56),ISNUMBER($I$7)),SQRT(K56^2+($I$7)^2),"N/A")</f>
        <v>8.5970429323592404E-2</v>
      </c>
      <c r="N56" s="1">
        <f>IF(AND(ISNUMBER(L56),ISNUMBER(M56),M56&lt;&gt;0),L56/M56,"NA")</f>
        <v>36.058910306607991</v>
      </c>
      <c r="O56" t="s">
        <v>40</v>
      </c>
    </row>
    <row r="57" spans="1:15" x14ac:dyDescent="0.35">
      <c r="A57" s="16">
        <v>47</v>
      </c>
      <c r="B57" s="15" t="s">
        <v>68</v>
      </c>
      <c r="C57" s="14">
        <v>0.3</v>
      </c>
      <c r="D57" s="13" t="s">
        <v>31</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0.3</v>
      </c>
      <c r="H57">
        <f>LEN(TRIM(D57))</f>
        <v>6</v>
      </c>
      <c r="I57" t="str">
        <f>IF(H57&gt;=3,MID(TRIM(D57),1,3),"NO")</f>
        <v>+/-</v>
      </c>
      <c r="J57" t="str">
        <f>IF(TRIM(I57)="+/-",MID(TRIM(D57),4,H57-3),D57)</f>
        <v>0.1</v>
      </c>
      <c r="K57" s="1">
        <f>IF(TRIM(J57)="*****",0,IF(ISERROR(VALUE(J57)),"NA",VALUE(J57/$I$4)))</f>
        <v>6.0790273556231005E-2</v>
      </c>
      <c r="L57" s="1">
        <f>IF(AND(ISNUMBER(G57),ISNUMBER($I$6)),$I$6-G57,"N/A")</f>
        <v>3.2</v>
      </c>
      <c r="M57" s="1">
        <f>IF(AND(ISNUMBER(K57),ISNUMBER($I$7)),SQRT(K57^2+($I$7)^2),"N/A")</f>
        <v>8.5970429323592404E-2</v>
      </c>
      <c r="N57" s="1">
        <f>IF(AND(ISNUMBER(L57),ISNUMBER(M57),M57&lt;&gt;0),L57/M57,"NA")</f>
        <v>37.222100961659862</v>
      </c>
      <c r="O57" t="s">
        <v>38</v>
      </c>
    </row>
    <row r="58" spans="1:15" x14ac:dyDescent="0.35">
      <c r="A58" s="16">
        <v>47</v>
      </c>
      <c r="B58" s="15" t="s">
        <v>73</v>
      </c>
      <c r="C58" s="14">
        <v>0.3</v>
      </c>
      <c r="D58" s="13" t="s">
        <v>31</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0.3</v>
      </c>
      <c r="H58">
        <f>LEN(TRIM(D58))</f>
        <v>6</v>
      </c>
      <c r="I58" t="str">
        <f>IF(H58&gt;=3,MID(TRIM(D58),1,3),"NO")</f>
        <v>+/-</v>
      </c>
      <c r="J58" t="str">
        <f>IF(TRIM(I58)="+/-",MID(TRIM(D58),4,H58-3),D58)</f>
        <v>0.1</v>
      </c>
      <c r="K58" s="1">
        <f>IF(TRIM(J58)="*****",0,IF(ISERROR(VALUE(J58)),"NA",VALUE(J58/$I$4)))</f>
        <v>6.0790273556231005E-2</v>
      </c>
      <c r="L58" s="1">
        <f>IF(AND(ISNUMBER(G58),ISNUMBER($I$6)),$I$6-G58,"N/A")</f>
        <v>3.2</v>
      </c>
      <c r="M58" s="1">
        <f>IF(AND(ISNUMBER(K58),ISNUMBER($I$7)),SQRT(K58^2+($I$7)^2),"N/A")</f>
        <v>8.5970429323592404E-2</v>
      </c>
      <c r="N58" s="1">
        <f>IF(AND(ISNUMBER(L58),ISNUMBER(M58),M58&lt;&gt;0),L58/M58,"NA")</f>
        <v>37.222100961659862</v>
      </c>
      <c r="O58" t="s">
        <v>36</v>
      </c>
    </row>
    <row r="59" spans="1:15" x14ac:dyDescent="0.35">
      <c r="A59" s="16">
        <v>47</v>
      </c>
      <c r="B59" s="15" t="s">
        <v>59</v>
      </c>
      <c r="C59" s="14">
        <v>0.3</v>
      </c>
      <c r="D59" s="13" t="s">
        <v>31</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0.3</v>
      </c>
      <c r="H59">
        <f>LEN(TRIM(D59))</f>
        <v>6</v>
      </c>
      <c r="I59" t="str">
        <f>IF(H59&gt;=3,MID(TRIM(D59),1,3),"NO")</f>
        <v>+/-</v>
      </c>
      <c r="J59" t="str">
        <f>IF(TRIM(I59)="+/-",MID(TRIM(D59),4,H59-3),D59)</f>
        <v>0.1</v>
      </c>
      <c r="K59" s="1">
        <f>IF(TRIM(J59)="*****",0,IF(ISERROR(VALUE(J59)),"NA",VALUE(J59/$I$4)))</f>
        <v>6.0790273556231005E-2</v>
      </c>
      <c r="L59" s="1">
        <f>IF(AND(ISNUMBER(G59),ISNUMBER($I$6)),$I$6-G59,"N/A")</f>
        <v>3.2</v>
      </c>
      <c r="M59" s="1">
        <f>IF(AND(ISNUMBER(K59),ISNUMBER($I$7)),SQRT(K59^2+($I$7)^2),"N/A")</f>
        <v>8.5970429323592404E-2</v>
      </c>
      <c r="N59" s="1">
        <f>IF(AND(ISNUMBER(L59),ISNUMBER(M59),M59&lt;&gt;0),L59/M59,"NA")</f>
        <v>37.222100961659862</v>
      </c>
      <c r="O59" t="s">
        <v>33</v>
      </c>
    </row>
    <row r="60" spans="1:15" x14ac:dyDescent="0.35">
      <c r="A60" s="16">
        <v>50</v>
      </c>
      <c r="B60" s="15" t="s">
        <v>53</v>
      </c>
      <c r="C60" s="14">
        <v>0.2</v>
      </c>
      <c r="D60" s="13" t="s">
        <v>31</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0.2</v>
      </c>
      <c r="H60">
        <f>LEN(TRIM(D60))</f>
        <v>6</v>
      </c>
      <c r="I60" t="str">
        <f>IF(H60&gt;=3,MID(TRIM(D60),1,3),"NO")</f>
        <v>+/-</v>
      </c>
      <c r="J60" t="str">
        <f>IF(TRIM(I60)="+/-",MID(TRIM(D60),4,H60-3),D60)</f>
        <v>0.1</v>
      </c>
      <c r="K60" s="1">
        <f>IF(TRIM(J60)="*****",0,IF(ISERROR(VALUE(J60)),"NA",VALUE(J60/$I$4)))</f>
        <v>6.0790273556231005E-2</v>
      </c>
      <c r="L60" s="1">
        <f>IF(AND(ISNUMBER(G60),ISNUMBER($I$6)),$I$6-G60,"N/A")</f>
        <v>3.3</v>
      </c>
      <c r="M60" s="1">
        <f>IF(AND(ISNUMBER(K60),ISNUMBER($I$7)),SQRT(K60^2+($I$7)^2),"N/A")</f>
        <v>8.5970429323592404E-2</v>
      </c>
      <c r="N60" s="1">
        <f>IF(AND(ISNUMBER(L60),ISNUMBER(M60),M60&lt;&gt;0),L60/M60,"NA")</f>
        <v>38.385291616711733</v>
      </c>
      <c r="O60" t="s">
        <v>30</v>
      </c>
    </row>
    <row r="61" spans="1:15" x14ac:dyDescent="0.35">
      <c r="A61" s="16">
        <v>50</v>
      </c>
      <c r="B61" s="15" t="s">
        <v>63</v>
      </c>
      <c r="C61" s="14">
        <v>0.2</v>
      </c>
      <c r="D61" s="13" t="s">
        <v>31</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0.2</v>
      </c>
      <c r="H61">
        <f>LEN(TRIM(D61))</f>
        <v>6</v>
      </c>
      <c r="I61" t="str">
        <f>IF(H61&gt;=3,MID(TRIM(D61),1,3),"NO")</f>
        <v>+/-</v>
      </c>
      <c r="J61" t="str">
        <f>IF(TRIM(I61)="+/-",MID(TRIM(D61),4,H61-3),D61)</f>
        <v>0.1</v>
      </c>
      <c r="K61" s="1">
        <f>IF(TRIM(J61)="*****",0,IF(ISERROR(VALUE(J61)),"NA",VALUE(J61/$I$4)))</f>
        <v>6.0790273556231005E-2</v>
      </c>
      <c r="L61" s="1">
        <f>IF(AND(ISNUMBER(G61),ISNUMBER($I$6)),$I$6-G61,"N/A")</f>
        <v>3.3</v>
      </c>
      <c r="M61" s="1">
        <f>IF(AND(ISNUMBER(K61),ISNUMBER($I$7)),SQRT(K61^2+($I$7)^2),"N/A")</f>
        <v>8.5970429323592404E-2</v>
      </c>
      <c r="N61" s="1">
        <f>IF(AND(ISNUMBER(L61),ISNUMBER(M61),M61&lt;&gt;0),L61/M61,"NA")</f>
        <v>38.385291616711733</v>
      </c>
      <c r="O61" t="s">
        <v>27</v>
      </c>
    </row>
    <row r="62" spans="1:15" ht="15" thickBot="1" x14ac:dyDescent="0.4">
      <c r="A62" s="11"/>
      <c r="B62" s="10" t="s">
        <v>25</v>
      </c>
      <c r="C62" s="9">
        <v>1.1000000000000001</v>
      </c>
      <c r="D62" s="8" t="s">
        <v>28</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1.1000000000000001</v>
      </c>
      <c r="H62">
        <f>LEN(TRIM(D62))</f>
        <v>6</v>
      </c>
      <c r="I62" t="str">
        <f>IF(H62&gt;=3,MID(TRIM(D62),1,3),"NO")</f>
        <v>+/-</v>
      </c>
      <c r="J62" t="str">
        <f>IF(TRIM(I62)="+/-",MID(TRIM(D62),4,H62-3),D62)</f>
        <v>0.2</v>
      </c>
      <c r="K62" s="1">
        <f>IF(TRIM(J62)="*****",0,IF(ISERROR(VALUE(J62)),"NA",VALUE(J62/$I$4)))</f>
        <v>0.12158054711246201</v>
      </c>
      <c r="L62" s="1">
        <f>IF(AND(ISNUMBER(G62),ISNUMBER($I$6)),$I$6-G62,"N/A")</f>
        <v>2.4</v>
      </c>
      <c r="M62" s="1">
        <f>IF(AND(ISNUMBER(K62),ISNUMBER($I$7)),SQRT(K62^2+($I$7)^2),"N/A")</f>
        <v>0.1359311840425404</v>
      </c>
      <c r="N62" s="1">
        <f>IF(AND(ISNUMBER(L62),ISNUMBER(M62),M62&lt;&gt;0),L62/M62,"NA")</f>
        <v>17.655992750338338</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339" priority="1" operator="equal">
      <formula>"OTHER ERROR"</formula>
    </cfRule>
    <cfRule type="cellIs" dxfId="338" priority="2" operator="equal">
      <formula>"Statistical Test not applicable"</formula>
    </cfRule>
    <cfRule type="cellIs" dxfId="337" priority="3" operator="equal">
      <formula>"Geography Selected"</formula>
    </cfRule>
  </conditionalFormatting>
  <conditionalFormatting sqref="E10:J62">
    <cfRule type="cellIs" dxfId="336" priority="4" operator="equal">
      <formula>"Not Significantly Different"</formula>
    </cfRule>
  </conditionalFormatting>
  <conditionalFormatting sqref="F10:J62">
    <cfRule type="cellIs" dxfId="33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48AC39AB-7C7D-496A-8BDC-9DF507AFFBFC}">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AEC13182-6C02-4C94-919D-A416B796AD1E}"/>
    <hyperlink ref="A68" r:id="rId2" xr:uid="{7B75AD0F-7E1B-475A-A165-2B2E808EB0C8}"/>
    <hyperlink ref="A66" r:id="rId3" xr:uid="{E6F4F956-9EF4-4591-8CB1-6D3CBFB17917}"/>
    <hyperlink ref="A67" r:id="rId4" xr:uid="{1B7215CF-E6E7-4827-86D9-2BF37E79CE3A}"/>
  </hyperlinks>
  <pageMargins left="0.7" right="0.7" top="0.75" bottom="0.75" header="0.3" footer="0.3"/>
  <pageSetup orientation="portrait" r:id="rId5"/>
  <drawing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C1C85-48D4-4ED1-9640-B4829A1026B6}">
  <sheetPr codeName="Sheet25"/>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198</v>
      </c>
    </row>
    <row r="2" spans="1:16" x14ac:dyDescent="0.35">
      <c r="A2" s="30" t="s">
        <v>108</v>
      </c>
      <c r="B2" t="s">
        <v>197</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25.3</v>
      </c>
      <c r="C6" t="s">
        <v>102</v>
      </c>
      <c r="H6" s="18" t="s">
        <v>101</v>
      </c>
      <c r="I6">
        <f>VLOOKUP($B$4,$B$9:$K$62,6,FALSE)</f>
        <v>25.3</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25.3</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25.3</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38</v>
      </c>
      <c r="C11" s="14">
        <v>44.6</v>
      </c>
      <c r="D11" s="17" t="s">
        <v>34</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44.6</v>
      </c>
      <c r="H11">
        <f>LEN(TRIM(D11))</f>
        <v>6</v>
      </c>
      <c r="I11" t="str">
        <f>IF(H11&gt;=3,MID(TRIM(D11),1,3),"NO")</f>
        <v>+/-</v>
      </c>
      <c r="J11" t="str">
        <f>IF(TRIM(I11)="+/-",MID(TRIM(D11),4,H11-3),D11)</f>
        <v>0.4</v>
      </c>
      <c r="K11" s="1">
        <f>IF(TRIM(J11)="*****",0,IF(ISERROR(VALUE(J11)),"NA",VALUE(J11/$I$4)))</f>
        <v>0.24316109422492402</v>
      </c>
      <c r="L11" s="1">
        <f>IF(AND(ISNUMBER(G11),ISNUMBER($I$6)),$I$6-G11,"N/A")</f>
        <v>-19.3</v>
      </c>
      <c r="M11" s="1">
        <f>IF(AND(ISNUMBER(K11),ISNUMBER($I$7)),SQRT(K11^2+($I$7)^2),"N/A")</f>
        <v>0.25064471888253259</v>
      </c>
      <c r="N11" s="1">
        <f>IF(AND(ISNUMBER(L11),ISNUMBER(M11),M11&lt;&gt;0),L11/M11,"NA")</f>
        <v>-77.001422914660168</v>
      </c>
      <c r="O11" t="s">
        <v>68</v>
      </c>
    </row>
    <row r="12" spans="1:16" x14ac:dyDescent="0.35">
      <c r="A12" s="16">
        <v>2</v>
      </c>
      <c r="B12" s="15" t="s">
        <v>47</v>
      </c>
      <c r="C12" s="14">
        <v>41.3</v>
      </c>
      <c r="D12" s="13" t="s">
        <v>43</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41.3</v>
      </c>
      <c r="H12">
        <f>LEN(TRIM(D12))</f>
        <v>6</v>
      </c>
      <c r="I12" t="str">
        <f>IF(H12&gt;=3,MID(TRIM(D12),1,3),"NO")</f>
        <v>+/-</v>
      </c>
      <c r="J12" t="str">
        <f>IF(TRIM(I12)="+/-",MID(TRIM(D12),4,H12-3),D12)</f>
        <v>0.5</v>
      </c>
      <c r="K12" s="1">
        <f>IF(TRIM(J12)="*****",0,IF(ISERROR(VALUE(J12)),"NA",VALUE(J12/$I$4)))</f>
        <v>0.303951367781155</v>
      </c>
      <c r="L12" s="1">
        <f>IF(AND(ISNUMBER(G12),ISNUMBER($I$6)),$I$6-G12,"N/A")</f>
        <v>-15.999999999999996</v>
      </c>
      <c r="M12" s="1">
        <f>IF(AND(ISNUMBER(K12),ISNUMBER($I$7)),SQRT(K12^2+($I$7)^2),"N/A")</f>
        <v>0.30997079109986531</v>
      </c>
      <c r="N12" s="1">
        <f>IF(AND(ISNUMBER(L12),ISNUMBER(M12),M12&lt;&gt;0),L12/M12,"NA")</f>
        <v>-51.617766768370032</v>
      </c>
      <c r="O12" t="s">
        <v>62</v>
      </c>
    </row>
    <row r="13" spans="1:16" x14ac:dyDescent="0.35">
      <c r="A13" s="16">
        <v>3</v>
      </c>
      <c r="B13" s="15" t="s">
        <v>41</v>
      </c>
      <c r="C13" s="14">
        <v>39.200000000000003</v>
      </c>
      <c r="D13" s="13" t="s">
        <v>26</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39.200000000000003</v>
      </c>
      <c r="H13">
        <f>LEN(TRIM(D13))</f>
        <v>6</v>
      </c>
      <c r="I13" t="str">
        <f>IF(H13&gt;=3,MID(TRIM(D13),1,3),"NO")</f>
        <v>+/-</v>
      </c>
      <c r="J13" t="str">
        <f>IF(TRIM(I13)="+/-",MID(TRIM(D13),4,H13-3),D13)</f>
        <v>0.6</v>
      </c>
      <c r="K13" s="1">
        <f>IF(TRIM(J13)="*****",0,IF(ISERROR(VALUE(J13)),"NA",VALUE(J13/$I$4)))</f>
        <v>0.36474164133738601</v>
      </c>
      <c r="L13" s="1">
        <f>IF(AND(ISNUMBER(G13),ISNUMBER($I$6)),$I$6-G13,"N/A")</f>
        <v>-13.900000000000002</v>
      </c>
      <c r="M13" s="1">
        <f>IF(AND(ISNUMBER(K13),ISNUMBER($I$7)),SQRT(K13^2+($I$7)^2),"N/A")</f>
        <v>0.36977279819442066</v>
      </c>
      <c r="N13" s="1">
        <f>IF(AND(ISNUMBER(L13),ISNUMBER(M13),M13&lt;&gt;0),L13/M13,"NA")</f>
        <v>-37.590650442306476</v>
      </c>
      <c r="O13" t="s">
        <v>58</v>
      </c>
    </row>
    <row r="14" spans="1:16" x14ac:dyDescent="0.35">
      <c r="A14" s="16">
        <v>4</v>
      </c>
      <c r="B14" s="15" t="s">
        <v>45</v>
      </c>
      <c r="C14" s="14">
        <v>37.4</v>
      </c>
      <c r="D14" s="13" t="s">
        <v>34</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37.4</v>
      </c>
      <c r="H14">
        <f>LEN(TRIM(D14))</f>
        <v>6</v>
      </c>
      <c r="I14" t="str">
        <f>IF(H14&gt;=3,MID(TRIM(D14),1,3),"NO")</f>
        <v>+/-</v>
      </c>
      <c r="J14" t="str">
        <f>IF(TRIM(I14)="+/-",MID(TRIM(D14),4,H14-3),D14)</f>
        <v>0.4</v>
      </c>
      <c r="K14" s="1">
        <f>IF(TRIM(J14)="*****",0,IF(ISERROR(VALUE(J14)),"NA",VALUE(J14/$I$4)))</f>
        <v>0.24316109422492402</v>
      </c>
      <c r="L14" s="1">
        <f>IF(AND(ISNUMBER(G14),ISNUMBER($I$6)),$I$6-G14,"N/A")</f>
        <v>-12.099999999999998</v>
      </c>
      <c r="M14" s="1">
        <f>IF(AND(ISNUMBER(K14),ISNUMBER($I$7)),SQRT(K14^2+($I$7)^2),"N/A")</f>
        <v>0.25064471888253259</v>
      </c>
      <c r="N14" s="1">
        <f>IF(AND(ISNUMBER(L14),ISNUMBER(M14),M14&lt;&gt;0),L14/M14,"NA")</f>
        <v>-48.275503485356879</v>
      </c>
      <c r="O14" t="s">
        <v>73</v>
      </c>
    </row>
    <row r="15" spans="1:16" x14ac:dyDescent="0.35">
      <c r="A15" s="16">
        <v>5</v>
      </c>
      <c r="B15" s="15" t="s">
        <v>53</v>
      </c>
      <c r="C15" s="14">
        <v>35.6</v>
      </c>
      <c r="D15" s="13" t="s">
        <v>121</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35.6</v>
      </c>
      <c r="H15">
        <f>LEN(TRIM(D15))</f>
        <v>6</v>
      </c>
      <c r="I15" t="str">
        <f>IF(H15&gt;=3,MID(TRIM(D15),1,3),"NO")</f>
        <v>+/-</v>
      </c>
      <c r="J15" t="str">
        <f>IF(TRIM(I15)="+/-",MID(TRIM(D15),4,H15-3),D15)</f>
        <v>0.8</v>
      </c>
      <c r="K15" s="1">
        <f>IF(TRIM(J15)="*****",0,IF(ISERROR(VALUE(J15)),"NA",VALUE(J15/$I$4)))</f>
        <v>0.48632218844984804</v>
      </c>
      <c r="L15" s="1">
        <f>IF(AND(ISNUMBER(G15),ISNUMBER($I$6)),$I$6-G15,"N/A")</f>
        <v>-10.3</v>
      </c>
      <c r="M15" s="1">
        <f>IF(AND(ISNUMBER(K15),ISNUMBER($I$7)),SQRT(K15^2+($I$7)^2),"N/A")</f>
        <v>0.49010685399991183</v>
      </c>
      <c r="N15" s="1">
        <f>IF(AND(ISNUMBER(L15),ISNUMBER(M15),M15&lt;&gt;0),L15/M15,"NA")</f>
        <v>-21.015825255122536</v>
      </c>
      <c r="O15" t="s">
        <v>32</v>
      </c>
    </row>
    <row r="16" spans="1:16" x14ac:dyDescent="0.35">
      <c r="A16" s="16">
        <v>6</v>
      </c>
      <c r="B16" s="15" t="s">
        <v>33</v>
      </c>
      <c r="C16" s="14">
        <v>34.799999999999997</v>
      </c>
      <c r="D16" s="13" t="s">
        <v>141</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34.799999999999997</v>
      </c>
      <c r="H16">
        <f>LEN(TRIM(D16))</f>
        <v>6</v>
      </c>
      <c r="I16" t="str">
        <f>IF(H16&gt;=3,MID(TRIM(D16),1,3),"NO")</f>
        <v>+/-</v>
      </c>
      <c r="J16" t="str">
        <f>IF(TRIM(I16)="+/-",MID(TRIM(D16),4,H16-3),D16)</f>
        <v>1.1</v>
      </c>
      <c r="K16" s="1">
        <f>IF(TRIM(J16)="*****",0,IF(ISERROR(VALUE(J16)),"NA",VALUE(J16/$I$4)))</f>
        <v>0.66869300911854113</v>
      </c>
      <c r="L16" s="1">
        <f>IF(AND(ISNUMBER(G16),ISNUMBER($I$6)),$I$6-G16,"N/A")</f>
        <v>-9.4999999999999964</v>
      </c>
      <c r="M16" s="1">
        <f>IF(AND(ISNUMBER(K16),ISNUMBER($I$7)),SQRT(K16^2+($I$7)^2),"N/A")</f>
        <v>0.67145051776214359</v>
      </c>
      <c r="N16" s="1">
        <f>IF(AND(ISNUMBER(L16),ISNUMBER(M16),M16&lt;&gt;0),L16/M16,"NA")</f>
        <v>-14.148473712794576</v>
      </c>
      <c r="O16" t="s">
        <v>75</v>
      </c>
    </row>
    <row r="17" spans="1:15" x14ac:dyDescent="0.35">
      <c r="A17" s="16">
        <v>7</v>
      </c>
      <c r="B17" s="15" t="s">
        <v>52</v>
      </c>
      <c r="C17" s="14">
        <v>34</v>
      </c>
      <c r="D17" s="13" t="s">
        <v>135</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34</v>
      </c>
      <c r="H17">
        <f>LEN(TRIM(D17))</f>
        <v>6</v>
      </c>
      <c r="I17" t="str">
        <f>IF(H17&gt;=3,MID(TRIM(D17),1,3),"NO")</f>
        <v>+/-</v>
      </c>
      <c r="J17" t="str">
        <f>IF(TRIM(I17)="+/-",MID(TRIM(D17),4,H17-3),D17)</f>
        <v>1.3</v>
      </c>
      <c r="K17" s="1">
        <f>IF(TRIM(J17)="*****",0,IF(ISERROR(VALUE(J17)),"NA",VALUE(J17/$I$4)))</f>
        <v>0.79027355623100304</v>
      </c>
      <c r="L17" s="1">
        <f>IF(AND(ISNUMBER(G17),ISNUMBER($I$6)),$I$6-G17,"N/A")</f>
        <v>-8.6999999999999993</v>
      </c>
      <c r="M17" s="1">
        <f>IF(AND(ISNUMBER(K17),ISNUMBER($I$7)),SQRT(K17^2+($I$7)^2),"N/A")</f>
        <v>0.79260819516141623</v>
      </c>
      <c r="N17" s="1">
        <f>IF(AND(ISNUMBER(L17),ISNUMBER(M17),M17&lt;&gt;0),L17/M17,"NA")</f>
        <v>-10.976419437889142</v>
      </c>
      <c r="O17" t="s">
        <v>66</v>
      </c>
    </row>
    <row r="18" spans="1:15" x14ac:dyDescent="0.35">
      <c r="A18" s="16">
        <v>8</v>
      </c>
      <c r="B18" s="15" t="s">
        <v>74</v>
      </c>
      <c r="C18" s="14">
        <v>32.4</v>
      </c>
      <c r="D18" s="13" t="s">
        <v>34</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32.4</v>
      </c>
      <c r="H18">
        <f>LEN(TRIM(D18))</f>
        <v>6</v>
      </c>
      <c r="I18" t="str">
        <f>IF(H18&gt;=3,MID(TRIM(D18),1,3),"NO")</f>
        <v>+/-</v>
      </c>
      <c r="J18" t="str">
        <f>IF(TRIM(I18)="+/-",MID(TRIM(D18),4,H18-3),D18)</f>
        <v>0.4</v>
      </c>
      <c r="K18" s="1">
        <f>IF(TRIM(J18)="*****",0,IF(ISERROR(VALUE(J18)),"NA",VALUE(J18/$I$4)))</f>
        <v>0.24316109422492402</v>
      </c>
      <c r="L18" s="1">
        <f>IF(AND(ISNUMBER(G18),ISNUMBER($I$6)),$I$6-G18,"N/A")</f>
        <v>-7.0999999999999979</v>
      </c>
      <c r="M18" s="1">
        <f>IF(AND(ISNUMBER(K18),ISNUMBER($I$7)),SQRT(K18^2+($I$7)^2),"N/A")</f>
        <v>0.25064471888253259</v>
      </c>
      <c r="N18" s="1">
        <f>IF(AND(ISNUMBER(L18),ISNUMBER(M18),M18&lt;&gt;0),L18/M18,"NA")</f>
        <v>-28.326948326118497</v>
      </c>
      <c r="O18" t="s">
        <v>60</v>
      </c>
    </row>
    <row r="19" spans="1:15" x14ac:dyDescent="0.35">
      <c r="A19" s="16">
        <v>9</v>
      </c>
      <c r="B19" s="15" t="s">
        <v>72</v>
      </c>
      <c r="C19" s="14">
        <v>32.1</v>
      </c>
      <c r="D19" s="13" t="s">
        <v>43</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32.1</v>
      </c>
      <c r="H19">
        <f>LEN(TRIM(D19))</f>
        <v>6</v>
      </c>
      <c r="I19" t="str">
        <f>IF(H19&gt;=3,MID(TRIM(D19),1,3),"NO")</f>
        <v>+/-</v>
      </c>
      <c r="J19" t="str">
        <f>IF(TRIM(I19)="+/-",MID(TRIM(D19),4,H19-3),D19)</f>
        <v>0.5</v>
      </c>
      <c r="K19" s="1">
        <f>IF(TRIM(J19)="*****",0,IF(ISERROR(VALUE(J19)),"NA",VALUE(J19/$I$4)))</f>
        <v>0.303951367781155</v>
      </c>
      <c r="L19" s="1">
        <f>IF(AND(ISNUMBER(G19),ISNUMBER($I$6)),$I$6-G19,"N/A")</f>
        <v>-6.8000000000000007</v>
      </c>
      <c r="M19" s="1">
        <f>IF(AND(ISNUMBER(K19),ISNUMBER($I$7)),SQRT(K19^2+($I$7)^2),"N/A")</f>
        <v>0.30997079109986531</v>
      </c>
      <c r="N19" s="1">
        <f>IF(AND(ISNUMBER(L19),ISNUMBER(M19),M19&lt;&gt;0),L19/M19,"NA")</f>
        <v>-21.937550876557271</v>
      </c>
      <c r="O19" t="s">
        <v>35</v>
      </c>
    </row>
    <row r="20" spans="1:15" x14ac:dyDescent="0.35">
      <c r="A20" s="16">
        <v>10</v>
      </c>
      <c r="B20" s="15" t="s">
        <v>49</v>
      </c>
      <c r="C20" s="14">
        <v>31.9</v>
      </c>
      <c r="D20" s="17" t="s">
        <v>57</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31.9</v>
      </c>
      <c r="H20">
        <f>LEN(TRIM(D20))</f>
        <v>6</v>
      </c>
      <c r="I20" t="str">
        <f>IF(H20&gt;=3,MID(TRIM(D20),1,3),"NO")</f>
        <v>+/-</v>
      </c>
      <c r="J20" t="str">
        <f>IF(TRIM(I20)="+/-",MID(TRIM(D20),4,H20-3),D20)</f>
        <v>0.3</v>
      </c>
      <c r="K20" s="1">
        <f>IF(TRIM(J20)="*****",0,IF(ISERROR(VALUE(J20)),"NA",VALUE(J20/$I$4)))</f>
        <v>0.18237082066869301</v>
      </c>
      <c r="L20" s="1">
        <f>IF(AND(ISNUMBER(G20),ISNUMBER($I$6)),$I$6-G20,"N/A")</f>
        <v>-6.5999999999999979</v>
      </c>
      <c r="M20" s="1">
        <f>IF(AND(ISNUMBER(K20),ISNUMBER($I$7)),SQRT(K20^2+($I$7)^2),"N/A")</f>
        <v>0.19223572402239389</v>
      </c>
      <c r="N20" s="1">
        <f>IF(AND(ISNUMBER(L20),ISNUMBER(M20),M20&lt;&gt;0),L20/M20,"NA")</f>
        <v>-34.332848556448084</v>
      </c>
      <c r="O20" t="s">
        <v>51</v>
      </c>
    </row>
    <row r="21" spans="1:15" x14ac:dyDescent="0.35">
      <c r="A21" s="16">
        <v>11</v>
      </c>
      <c r="B21" s="15" t="s">
        <v>81</v>
      </c>
      <c r="C21" s="14">
        <v>31.4</v>
      </c>
      <c r="D21" s="13" t="s">
        <v>34</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31.4</v>
      </c>
      <c r="H21">
        <f>LEN(TRIM(D21))</f>
        <v>6</v>
      </c>
      <c r="I21" t="str">
        <f>IF(H21&gt;=3,MID(TRIM(D21),1,3),"NO")</f>
        <v>+/-</v>
      </c>
      <c r="J21" t="str">
        <f>IF(TRIM(I21)="+/-",MID(TRIM(D21),4,H21-3),D21)</f>
        <v>0.4</v>
      </c>
      <c r="K21" s="1">
        <f>IF(TRIM(J21)="*****",0,IF(ISERROR(VALUE(J21)),"NA",VALUE(J21/$I$4)))</f>
        <v>0.24316109422492402</v>
      </c>
      <c r="L21" s="1">
        <f>IF(AND(ISNUMBER(G21),ISNUMBER($I$6)),$I$6-G21,"N/A")</f>
        <v>-6.0999999999999979</v>
      </c>
      <c r="M21" s="1">
        <f>IF(AND(ISNUMBER(K21),ISNUMBER($I$7)),SQRT(K21^2+($I$7)^2),"N/A")</f>
        <v>0.25064471888253259</v>
      </c>
      <c r="N21" s="1">
        <f>IF(AND(ISNUMBER(L21),ISNUMBER(M21),M21&lt;&gt;0),L21/M21,"NA")</f>
        <v>-24.337237294270821</v>
      </c>
      <c r="O21" t="s">
        <v>45</v>
      </c>
    </row>
    <row r="22" spans="1:15" x14ac:dyDescent="0.35">
      <c r="A22" s="16">
        <v>11</v>
      </c>
      <c r="B22" s="15" t="s">
        <v>79</v>
      </c>
      <c r="C22" s="14">
        <v>31.4</v>
      </c>
      <c r="D22" s="13" t="s">
        <v>26</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31.4</v>
      </c>
      <c r="H22">
        <f>LEN(TRIM(D22))</f>
        <v>6</v>
      </c>
      <c r="I22" t="str">
        <f>IF(H22&gt;=3,MID(TRIM(D22),1,3),"NO")</f>
        <v>+/-</v>
      </c>
      <c r="J22" t="str">
        <f>IF(TRIM(I22)="+/-",MID(TRIM(D22),4,H22-3),D22)</f>
        <v>0.6</v>
      </c>
      <c r="K22" s="1">
        <f>IF(TRIM(J22)="*****",0,IF(ISERROR(VALUE(J22)),"NA",VALUE(J22/$I$4)))</f>
        <v>0.36474164133738601</v>
      </c>
      <c r="L22" s="1">
        <f>IF(AND(ISNUMBER(G22),ISNUMBER($I$6)),$I$6-G22,"N/A")</f>
        <v>-6.0999999999999979</v>
      </c>
      <c r="M22" s="1">
        <f>IF(AND(ISNUMBER(K22),ISNUMBER($I$7)),SQRT(K22^2+($I$7)^2),"N/A")</f>
        <v>0.36977279819442066</v>
      </c>
      <c r="N22" s="1">
        <f>IF(AND(ISNUMBER(L22),ISNUMBER(M22),M22&lt;&gt;0),L22/M22,"NA")</f>
        <v>-16.49661638115607</v>
      </c>
      <c r="O22" t="s">
        <v>29</v>
      </c>
    </row>
    <row r="23" spans="1:15" x14ac:dyDescent="0.35">
      <c r="A23" s="16">
        <v>13</v>
      </c>
      <c r="B23" s="15" t="s">
        <v>67</v>
      </c>
      <c r="C23" s="14">
        <v>31.3</v>
      </c>
      <c r="D23" s="13" t="s">
        <v>111</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31.3</v>
      </c>
      <c r="H23">
        <f>LEN(TRIM(D23))</f>
        <v>6</v>
      </c>
      <c r="I23" t="str">
        <f>IF(H23&gt;=3,MID(TRIM(D23),1,3),"NO")</f>
        <v>+/-</v>
      </c>
      <c r="J23" t="str">
        <f>IF(TRIM(I23)="+/-",MID(TRIM(D23),4,H23-3),D23)</f>
        <v>1.0</v>
      </c>
      <c r="K23" s="1">
        <f>IF(TRIM(J23)="*****",0,IF(ISERROR(VALUE(J23)),"NA",VALUE(J23/$I$4)))</f>
        <v>0.60790273556231</v>
      </c>
      <c r="L23" s="1">
        <f>IF(AND(ISNUMBER(G23),ISNUMBER($I$6)),$I$6-G23,"N/A")</f>
        <v>-6</v>
      </c>
      <c r="M23" s="1">
        <f>IF(AND(ISNUMBER(K23),ISNUMBER($I$7)),SQRT(K23^2+($I$7)^2),"N/A")</f>
        <v>0.61093468821403585</v>
      </c>
      <c r="N23" s="1">
        <f>IF(AND(ISNUMBER(L23),ISNUMBER(M23),M23&lt;&gt;0),L23/M23,"NA")</f>
        <v>-9.8210170673725941</v>
      </c>
      <c r="O23" t="s">
        <v>82</v>
      </c>
    </row>
    <row r="24" spans="1:15" x14ac:dyDescent="0.35">
      <c r="A24" s="16">
        <v>14</v>
      </c>
      <c r="B24" s="15" t="s">
        <v>71</v>
      </c>
      <c r="C24" s="14">
        <v>30.3</v>
      </c>
      <c r="D24" s="13" t="s">
        <v>43</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30.3</v>
      </c>
      <c r="H24">
        <f>LEN(TRIM(D24))</f>
        <v>6</v>
      </c>
      <c r="I24" t="str">
        <f>IF(H24&gt;=3,MID(TRIM(D24),1,3),"NO")</f>
        <v>+/-</v>
      </c>
      <c r="J24" t="str">
        <f>IF(TRIM(I24)="+/-",MID(TRIM(D24),4,H24-3),D24)</f>
        <v>0.5</v>
      </c>
      <c r="K24" s="1">
        <f>IF(TRIM(J24)="*****",0,IF(ISERROR(VALUE(J24)),"NA",VALUE(J24/$I$4)))</f>
        <v>0.303951367781155</v>
      </c>
      <c r="L24" s="1">
        <f>IF(AND(ISNUMBER(G24),ISNUMBER($I$6)),$I$6-G24,"N/A")</f>
        <v>-5</v>
      </c>
      <c r="M24" s="1">
        <f>IF(AND(ISNUMBER(K24),ISNUMBER($I$7)),SQRT(K24^2+($I$7)^2),"N/A")</f>
        <v>0.30997079109986531</v>
      </c>
      <c r="N24" s="1">
        <f>IF(AND(ISNUMBER(L24),ISNUMBER(M24),M24&lt;&gt;0),L24/M24,"NA")</f>
        <v>-16.130552115115638</v>
      </c>
      <c r="O24" t="s">
        <v>65</v>
      </c>
    </row>
    <row r="25" spans="1:15" x14ac:dyDescent="0.35">
      <c r="A25" s="16">
        <v>15</v>
      </c>
      <c r="B25" s="15" t="s">
        <v>55</v>
      </c>
      <c r="C25" s="14">
        <v>29.5</v>
      </c>
      <c r="D25" s="13" t="s">
        <v>83</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29.5</v>
      </c>
      <c r="H25">
        <f>LEN(TRIM(D25))</f>
        <v>6</v>
      </c>
      <c r="I25" t="str">
        <f>IF(H25&gt;=3,MID(TRIM(D25),1,3),"NO")</f>
        <v>+/-</v>
      </c>
      <c r="J25" t="str">
        <f>IF(TRIM(I25)="+/-",MID(TRIM(D25),4,H25-3),D25)</f>
        <v>0.7</v>
      </c>
      <c r="K25" s="1">
        <f>IF(TRIM(J25)="*****",0,IF(ISERROR(VALUE(J25)),"NA",VALUE(J25/$I$4)))</f>
        <v>0.42553191489361697</v>
      </c>
      <c r="L25" s="1">
        <f>IF(AND(ISNUMBER(G25),ISNUMBER($I$6)),$I$6-G25,"N/A")</f>
        <v>-4.1999999999999993</v>
      </c>
      <c r="M25" s="1">
        <f>IF(AND(ISNUMBER(K25),ISNUMBER($I$7)),SQRT(K25^2+($I$7)^2),"N/A")</f>
        <v>0.42985214661796195</v>
      </c>
      <c r="N25" s="1">
        <f>IF(AND(ISNUMBER(L25),ISNUMBER(M25),M25&lt;&gt;0),L25/M25,"NA")</f>
        <v>-9.7708015024357131</v>
      </c>
      <c r="O25" t="s">
        <v>81</v>
      </c>
    </row>
    <row r="26" spans="1:15" x14ac:dyDescent="0.35">
      <c r="A26" s="16">
        <v>16</v>
      </c>
      <c r="B26" s="15" t="s">
        <v>75</v>
      </c>
      <c r="C26" s="14">
        <v>28.5</v>
      </c>
      <c r="D26" s="13" t="s">
        <v>43</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28.5</v>
      </c>
      <c r="H26">
        <f>LEN(TRIM(D26))</f>
        <v>6</v>
      </c>
      <c r="I26" t="str">
        <f>IF(H26&gt;=3,MID(TRIM(D26),1,3),"NO")</f>
        <v>+/-</v>
      </c>
      <c r="J26" t="str">
        <f>IF(TRIM(I26)="+/-",MID(TRIM(D26),4,H26-3),D26)</f>
        <v>0.5</v>
      </c>
      <c r="K26" s="1">
        <f>IF(TRIM(J26)="*****",0,IF(ISERROR(VALUE(J26)),"NA",VALUE(J26/$I$4)))</f>
        <v>0.303951367781155</v>
      </c>
      <c r="L26" s="1">
        <f>IF(AND(ISNUMBER(G26),ISNUMBER($I$6)),$I$6-G26,"N/A")</f>
        <v>-3.1999999999999993</v>
      </c>
      <c r="M26" s="1">
        <f>IF(AND(ISNUMBER(K26),ISNUMBER($I$7)),SQRT(K26^2+($I$7)^2),"N/A")</f>
        <v>0.30997079109986531</v>
      </c>
      <c r="N26" s="1">
        <f>IF(AND(ISNUMBER(L26),ISNUMBER(M26),M26&lt;&gt;0),L26/M26,"NA")</f>
        <v>-10.323553353674006</v>
      </c>
      <c r="O26" t="s">
        <v>80</v>
      </c>
    </row>
    <row r="27" spans="1:15" x14ac:dyDescent="0.35">
      <c r="A27" s="16">
        <v>16</v>
      </c>
      <c r="B27" s="15" t="s">
        <v>61</v>
      </c>
      <c r="C27" s="14">
        <v>28.5</v>
      </c>
      <c r="D27" s="13" t="s">
        <v>57</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28.5</v>
      </c>
      <c r="H27">
        <f>LEN(TRIM(D27))</f>
        <v>6</v>
      </c>
      <c r="I27" t="str">
        <f>IF(H27&gt;=3,MID(TRIM(D27),1,3),"NO")</f>
        <v>+/-</v>
      </c>
      <c r="J27" t="str">
        <f>IF(TRIM(I27)="+/-",MID(TRIM(D27),4,H27-3),D27)</f>
        <v>0.3</v>
      </c>
      <c r="K27" s="1">
        <f>IF(TRIM(J27)="*****",0,IF(ISERROR(VALUE(J27)),"NA",VALUE(J27/$I$4)))</f>
        <v>0.18237082066869301</v>
      </c>
      <c r="L27" s="1">
        <f>IF(AND(ISNUMBER(G27),ISNUMBER($I$6)),$I$6-G27,"N/A")</f>
        <v>-3.1999999999999993</v>
      </c>
      <c r="M27" s="1">
        <f>IF(AND(ISNUMBER(K27),ISNUMBER($I$7)),SQRT(K27^2+($I$7)^2),"N/A")</f>
        <v>0.19223572402239389</v>
      </c>
      <c r="N27" s="1">
        <f>IF(AND(ISNUMBER(L27),ISNUMBER(M27),M27&lt;&gt;0),L27/M27,"NA")</f>
        <v>-16.646229603126343</v>
      </c>
      <c r="O27" t="s">
        <v>78</v>
      </c>
    </row>
    <row r="28" spans="1:15" x14ac:dyDescent="0.35">
      <c r="A28" s="16">
        <v>18</v>
      </c>
      <c r="B28" s="15" t="s">
        <v>76</v>
      </c>
      <c r="C28" s="14">
        <v>28.2</v>
      </c>
      <c r="D28" s="13" t="s">
        <v>57</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28.2</v>
      </c>
      <c r="H28">
        <f>LEN(TRIM(D28))</f>
        <v>6</v>
      </c>
      <c r="I28" t="str">
        <f>IF(H28&gt;=3,MID(TRIM(D28),1,3),"NO")</f>
        <v>+/-</v>
      </c>
      <c r="J28" t="str">
        <f>IF(TRIM(I28)="+/-",MID(TRIM(D28),4,H28-3),D28)</f>
        <v>0.3</v>
      </c>
      <c r="K28" s="1">
        <f>IF(TRIM(J28)="*****",0,IF(ISERROR(VALUE(J28)),"NA",VALUE(J28/$I$4)))</f>
        <v>0.18237082066869301</v>
      </c>
      <c r="L28" s="1">
        <f>IF(AND(ISNUMBER(G28),ISNUMBER($I$6)),$I$6-G28,"N/A")</f>
        <v>-2.8999999999999986</v>
      </c>
      <c r="M28" s="1">
        <f>IF(AND(ISNUMBER(K28),ISNUMBER($I$7)),SQRT(K28^2+($I$7)^2),"N/A")</f>
        <v>0.19223572402239389</v>
      </c>
      <c r="N28" s="1">
        <f>IF(AND(ISNUMBER(L28),ISNUMBER(M28),M28&lt;&gt;0),L28/M28,"NA")</f>
        <v>-15.085645577833246</v>
      </c>
      <c r="O28" t="s">
        <v>79</v>
      </c>
    </row>
    <row r="29" spans="1:15" x14ac:dyDescent="0.35">
      <c r="A29" s="16">
        <v>19</v>
      </c>
      <c r="B29" s="15" t="s">
        <v>66</v>
      </c>
      <c r="C29" s="14">
        <v>28.1</v>
      </c>
      <c r="D29" s="13" t="s">
        <v>26</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28.1</v>
      </c>
      <c r="H29">
        <f>LEN(TRIM(D29))</f>
        <v>6</v>
      </c>
      <c r="I29" t="str">
        <f>IF(H29&gt;=3,MID(TRIM(D29),1,3),"NO")</f>
        <v>+/-</v>
      </c>
      <c r="J29" t="str">
        <f>IF(TRIM(I29)="+/-",MID(TRIM(D29),4,H29-3),D29)</f>
        <v>0.6</v>
      </c>
      <c r="K29" s="1">
        <f>IF(TRIM(J29)="*****",0,IF(ISERROR(VALUE(J29)),"NA",VALUE(J29/$I$4)))</f>
        <v>0.36474164133738601</v>
      </c>
      <c r="L29" s="1">
        <f>IF(AND(ISNUMBER(G29),ISNUMBER($I$6)),$I$6-G29,"N/A")</f>
        <v>-2.8000000000000007</v>
      </c>
      <c r="M29" s="1">
        <f>IF(AND(ISNUMBER(K29),ISNUMBER($I$7)),SQRT(K29^2+($I$7)^2),"N/A")</f>
        <v>0.36977279819442066</v>
      </c>
      <c r="N29" s="1">
        <f>IF(AND(ISNUMBER(L29),ISNUMBER(M29),M29&lt;&gt;0),L29/M29,"NA")</f>
        <v>-7.5722173552847583</v>
      </c>
      <c r="O29" t="s">
        <v>55</v>
      </c>
    </row>
    <row r="30" spans="1:15" x14ac:dyDescent="0.35">
      <c r="A30" s="16">
        <v>20</v>
      </c>
      <c r="B30" s="15" t="s">
        <v>46</v>
      </c>
      <c r="C30" s="14">
        <v>27.9</v>
      </c>
      <c r="D30" s="13" t="s">
        <v>43</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27.9</v>
      </c>
      <c r="H30">
        <f>LEN(TRIM(D30))</f>
        <v>6</v>
      </c>
      <c r="I30" t="str">
        <f>IF(H30&gt;=3,MID(TRIM(D30),1,3),"NO")</f>
        <v>+/-</v>
      </c>
      <c r="J30" t="str">
        <f>IF(TRIM(I30)="+/-",MID(TRIM(D30),4,H30-3),D30)</f>
        <v>0.5</v>
      </c>
      <c r="K30" s="1">
        <f>IF(TRIM(J30)="*****",0,IF(ISERROR(VALUE(J30)),"NA",VALUE(J30/$I$4)))</f>
        <v>0.303951367781155</v>
      </c>
      <c r="L30" s="1">
        <f>IF(AND(ISNUMBER(G30),ISNUMBER($I$6)),$I$6-G30,"N/A")</f>
        <v>-2.5999999999999979</v>
      </c>
      <c r="M30" s="1">
        <f>IF(AND(ISNUMBER(K30),ISNUMBER($I$7)),SQRT(K30^2+($I$7)^2),"N/A")</f>
        <v>0.30997079109986531</v>
      </c>
      <c r="N30" s="1">
        <f>IF(AND(ISNUMBER(L30),ISNUMBER(M30),M30&lt;&gt;0),L30/M30,"NA")</f>
        <v>-8.3878870998601247</v>
      </c>
      <c r="O30" t="s">
        <v>77</v>
      </c>
    </row>
    <row r="31" spans="1:15" x14ac:dyDescent="0.35">
      <c r="A31" s="16">
        <v>21</v>
      </c>
      <c r="B31" s="15" t="s">
        <v>50</v>
      </c>
      <c r="C31" s="14">
        <v>27.4</v>
      </c>
      <c r="D31" s="13" t="s">
        <v>43</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27.4</v>
      </c>
      <c r="H31">
        <f>LEN(TRIM(D31))</f>
        <v>6</v>
      </c>
      <c r="I31" t="str">
        <f>IF(H31&gt;=3,MID(TRIM(D31),1,3),"NO")</f>
        <v>+/-</v>
      </c>
      <c r="J31" t="str">
        <f>IF(TRIM(I31)="+/-",MID(TRIM(D31),4,H31-3),D31)</f>
        <v>0.5</v>
      </c>
      <c r="K31" s="1">
        <f>IF(TRIM(J31)="*****",0,IF(ISERROR(VALUE(J31)),"NA",VALUE(J31/$I$4)))</f>
        <v>0.303951367781155</v>
      </c>
      <c r="L31" s="1">
        <f>IF(AND(ISNUMBER(G31),ISNUMBER($I$6)),$I$6-G31,"N/A")</f>
        <v>-2.0999999999999979</v>
      </c>
      <c r="M31" s="1">
        <f>IF(AND(ISNUMBER(K31),ISNUMBER($I$7)),SQRT(K31^2+($I$7)^2),"N/A")</f>
        <v>0.30997079109986531</v>
      </c>
      <c r="N31" s="1">
        <f>IF(AND(ISNUMBER(L31),ISNUMBER(M31),M31&lt;&gt;0),L31/M31,"NA")</f>
        <v>-6.7748318883485616</v>
      </c>
      <c r="O31" t="s">
        <v>41</v>
      </c>
    </row>
    <row r="32" spans="1:15" x14ac:dyDescent="0.35">
      <c r="A32" s="16">
        <v>22</v>
      </c>
      <c r="B32" s="15" t="s">
        <v>68</v>
      </c>
      <c r="C32" s="14">
        <v>27.2</v>
      </c>
      <c r="D32" s="13" t="s">
        <v>26</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27.2</v>
      </c>
      <c r="H32">
        <f>LEN(TRIM(D32))</f>
        <v>6</v>
      </c>
      <c r="I32" t="str">
        <f>IF(H32&gt;=3,MID(TRIM(D32),1,3),"NO")</f>
        <v>+/-</v>
      </c>
      <c r="J32" t="str">
        <f>IF(TRIM(I32)="+/-",MID(TRIM(D32),4,H32-3),D32)</f>
        <v>0.6</v>
      </c>
      <c r="K32" s="1">
        <f>IF(TRIM(J32)="*****",0,IF(ISERROR(VALUE(J32)),"NA",VALUE(J32/$I$4)))</f>
        <v>0.36474164133738601</v>
      </c>
      <c r="L32" s="1">
        <f>IF(AND(ISNUMBER(G32),ISNUMBER($I$6)),$I$6-G32,"N/A")</f>
        <v>-1.8999999999999986</v>
      </c>
      <c r="M32" s="1">
        <f>IF(AND(ISNUMBER(K32),ISNUMBER($I$7)),SQRT(K32^2+($I$7)^2),"N/A")</f>
        <v>0.36977279819442066</v>
      </c>
      <c r="N32" s="1">
        <f>IF(AND(ISNUMBER(L32),ISNUMBER(M32),M32&lt;&gt;0),L32/M32,"NA")</f>
        <v>-5.1382903482289377</v>
      </c>
      <c r="O32" t="s">
        <v>71</v>
      </c>
    </row>
    <row r="33" spans="1:15" x14ac:dyDescent="0.35">
      <c r="A33" s="16">
        <v>22</v>
      </c>
      <c r="B33" s="15" t="s">
        <v>64</v>
      </c>
      <c r="C33" s="14">
        <v>27.2</v>
      </c>
      <c r="D33" s="13" t="s">
        <v>34</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27.2</v>
      </c>
      <c r="H33">
        <f>LEN(TRIM(D33))</f>
        <v>6</v>
      </c>
      <c r="I33" t="str">
        <f>IF(H33&gt;=3,MID(TRIM(D33),1,3),"NO")</f>
        <v>+/-</v>
      </c>
      <c r="J33" t="str">
        <f>IF(TRIM(I33)="+/-",MID(TRIM(D33),4,H33-3),D33)</f>
        <v>0.4</v>
      </c>
      <c r="K33" s="1">
        <f>IF(TRIM(J33)="*****",0,IF(ISERROR(VALUE(J33)),"NA",VALUE(J33/$I$4)))</f>
        <v>0.24316109422492402</v>
      </c>
      <c r="L33" s="1">
        <f>IF(AND(ISNUMBER(G33),ISNUMBER($I$6)),$I$6-G33,"N/A")</f>
        <v>-1.8999999999999986</v>
      </c>
      <c r="M33" s="1">
        <f>IF(AND(ISNUMBER(K33),ISNUMBER($I$7)),SQRT(K33^2+($I$7)^2),"N/A")</f>
        <v>0.25064471888253259</v>
      </c>
      <c r="N33" s="1">
        <f>IF(AND(ISNUMBER(L33),ISNUMBER(M33),M33&lt;&gt;0),L33/M33,"NA")</f>
        <v>-7.5804509605105803</v>
      </c>
      <c r="O33" t="s">
        <v>76</v>
      </c>
    </row>
    <row r="34" spans="1:15" x14ac:dyDescent="0.35">
      <c r="A34" s="16">
        <v>24</v>
      </c>
      <c r="B34" s="15" t="s">
        <v>54</v>
      </c>
      <c r="C34" s="14">
        <v>26.3</v>
      </c>
      <c r="D34" s="13" t="s">
        <v>57</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26.3</v>
      </c>
      <c r="H34">
        <f>LEN(TRIM(D34))</f>
        <v>6</v>
      </c>
      <c r="I34" t="str">
        <f>IF(H34&gt;=3,MID(TRIM(D34),1,3),"NO")</f>
        <v>+/-</v>
      </c>
      <c r="J34" t="str">
        <f>IF(TRIM(I34)="+/-",MID(TRIM(D34),4,H34-3),D34)</f>
        <v>0.3</v>
      </c>
      <c r="K34" s="1">
        <f>IF(TRIM(J34)="*****",0,IF(ISERROR(VALUE(J34)),"NA",VALUE(J34/$I$4)))</f>
        <v>0.18237082066869301</v>
      </c>
      <c r="L34" s="1">
        <f>IF(AND(ISNUMBER(G34),ISNUMBER($I$6)),$I$6-G34,"N/A")</f>
        <v>-1</v>
      </c>
      <c r="M34" s="1">
        <f>IF(AND(ISNUMBER(K34),ISNUMBER($I$7)),SQRT(K34^2+($I$7)^2),"N/A")</f>
        <v>0.19223572402239389</v>
      </c>
      <c r="N34" s="1">
        <f>IF(AND(ISNUMBER(L34),ISNUMBER(M34),M34&lt;&gt;0),L34/M34,"NA")</f>
        <v>-5.2019467509769841</v>
      </c>
      <c r="O34" t="s">
        <v>74</v>
      </c>
    </row>
    <row r="35" spans="1:15" x14ac:dyDescent="0.35">
      <c r="A35" s="16">
        <v>25</v>
      </c>
      <c r="B35" s="15" t="s">
        <v>30</v>
      </c>
      <c r="C35" s="14">
        <v>26.1</v>
      </c>
      <c r="D35" s="13" t="s">
        <v>34</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26.1</v>
      </c>
      <c r="H35">
        <f>LEN(TRIM(D35))</f>
        <v>6</v>
      </c>
      <c r="I35" t="str">
        <f>IF(H35&gt;=3,MID(TRIM(D35),1,3),"NO")</f>
        <v>+/-</v>
      </c>
      <c r="J35" t="str">
        <f>IF(TRIM(I35)="+/-",MID(TRIM(D35),4,H35-3),D35)</f>
        <v>0.4</v>
      </c>
      <c r="K35" s="1">
        <f>IF(TRIM(J35)="*****",0,IF(ISERROR(VALUE(J35)),"NA",VALUE(J35/$I$4)))</f>
        <v>0.24316109422492402</v>
      </c>
      <c r="L35" s="1">
        <f>IF(AND(ISNUMBER(G35),ISNUMBER($I$6)),$I$6-G35,"N/A")</f>
        <v>-0.80000000000000071</v>
      </c>
      <c r="M35" s="1">
        <f>IF(AND(ISNUMBER(K35),ISNUMBER($I$7)),SQRT(K35^2+($I$7)^2),"N/A")</f>
        <v>0.25064471888253259</v>
      </c>
      <c r="N35" s="1">
        <f>IF(AND(ISNUMBER(L35),ISNUMBER(M35),M35&lt;&gt;0),L35/M35,"NA")</f>
        <v>-3.1917688254781442</v>
      </c>
      <c r="O35" t="s">
        <v>53</v>
      </c>
    </row>
    <row r="36" spans="1:15" x14ac:dyDescent="0.35">
      <c r="A36" s="16">
        <v>26</v>
      </c>
      <c r="B36" s="15" t="s">
        <v>59</v>
      </c>
      <c r="C36" s="14">
        <v>25.1</v>
      </c>
      <c r="D36" s="13" t="s">
        <v>43</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25.1</v>
      </c>
      <c r="H36">
        <f>LEN(TRIM(D36))</f>
        <v>6</v>
      </c>
      <c r="I36" t="str">
        <f>IF(H36&gt;=3,MID(TRIM(D36),1,3),"NO")</f>
        <v>+/-</v>
      </c>
      <c r="J36" t="str">
        <f>IF(TRIM(I36)="+/-",MID(TRIM(D36),4,H36-3),D36)</f>
        <v>0.5</v>
      </c>
      <c r="K36" s="1">
        <f>IF(TRIM(J36)="*****",0,IF(ISERROR(VALUE(J36)),"NA",VALUE(J36/$I$4)))</f>
        <v>0.303951367781155</v>
      </c>
      <c r="L36" s="1">
        <f>IF(AND(ISNUMBER(G36),ISNUMBER($I$6)),$I$6-G36,"N/A")</f>
        <v>0.19999999999999929</v>
      </c>
      <c r="M36" s="1">
        <f>IF(AND(ISNUMBER(K36),ISNUMBER($I$7)),SQRT(K36^2+($I$7)^2),"N/A")</f>
        <v>0.30997079109986531</v>
      </c>
      <c r="N36" s="1">
        <f>IF(AND(ISNUMBER(L36),ISNUMBER(M36),M36&lt;&gt;0),L36/M36,"NA")</f>
        <v>0.64522208460462327</v>
      </c>
      <c r="O36" t="s">
        <v>72</v>
      </c>
    </row>
    <row r="37" spans="1:15" x14ac:dyDescent="0.35">
      <c r="A37" s="16">
        <v>27</v>
      </c>
      <c r="B37" s="15" t="s">
        <v>73</v>
      </c>
      <c r="C37" s="14">
        <v>24.6</v>
      </c>
      <c r="D37" s="13" t="s">
        <v>83</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24.6</v>
      </c>
      <c r="H37">
        <f>LEN(TRIM(D37))</f>
        <v>6</v>
      </c>
      <c r="I37" t="str">
        <f>IF(H37&gt;=3,MID(TRIM(D37),1,3),"NO")</f>
        <v>+/-</v>
      </c>
      <c r="J37" t="str">
        <f>IF(TRIM(I37)="+/-",MID(TRIM(D37),4,H37-3),D37)</f>
        <v>0.7</v>
      </c>
      <c r="K37" s="1">
        <f>IF(TRIM(J37)="*****",0,IF(ISERROR(VALUE(J37)),"NA",VALUE(J37/$I$4)))</f>
        <v>0.42553191489361697</v>
      </c>
      <c r="L37" s="1">
        <f>IF(AND(ISNUMBER(G37),ISNUMBER($I$6)),$I$6-G37,"N/A")</f>
        <v>0.69999999999999929</v>
      </c>
      <c r="M37" s="1">
        <f>IF(AND(ISNUMBER(K37),ISNUMBER($I$7)),SQRT(K37^2+($I$7)^2),"N/A")</f>
        <v>0.42985214661796195</v>
      </c>
      <c r="N37" s="1">
        <f>IF(AND(ISNUMBER(L37),ISNUMBER(M37),M37&lt;&gt;0),L37/M37,"NA")</f>
        <v>1.6284669170726176</v>
      </c>
      <c r="O37" t="s">
        <v>70</v>
      </c>
    </row>
    <row r="38" spans="1:15" x14ac:dyDescent="0.35">
      <c r="A38" s="16">
        <v>28</v>
      </c>
      <c r="B38" s="15" t="s">
        <v>65</v>
      </c>
      <c r="C38" s="14">
        <v>24</v>
      </c>
      <c r="D38" s="13" t="s">
        <v>57</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24</v>
      </c>
      <c r="H38">
        <f>LEN(TRIM(D38))</f>
        <v>6</v>
      </c>
      <c r="I38" t="str">
        <f>IF(H38&gt;=3,MID(TRIM(D38),1,3),"NO")</f>
        <v>+/-</v>
      </c>
      <c r="J38" t="str">
        <f>IF(TRIM(I38)="+/-",MID(TRIM(D38),4,H38-3),D38)</f>
        <v>0.3</v>
      </c>
      <c r="K38" s="1">
        <f>IF(TRIM(J38)="*****",0,IF(ISERROR(VALUE(J38)),"NA",VALUE(J38/$I$4)))</f>
        <v>0.18237082066869301</v>
      </c>
      <c r="L38" s="1">
        <f>IF(AND(ISNUMBER(G38),ISNUMBER($I$6)),$I$6-G38,"N/A")</f>
        <v>1.3000000000000007</v>
      </c>
      <c r="M38" s="1">
        <f>IF(AND(ISNUMBER(K38),ISNUMBER($I$7)),SQRT(K38^2+($I$7)^2),"N/A")</f>
        <v>0.19223572402239389</v>
      </c>
      <c r="N38" s="1">
        <f>IF(AND(ISNUMBER(L38),ISNUMBER(M38),M38&lt;&gt;0),L38/M38,"NA")</f>
        <v>6.7625307762700828</v>
      </c>
      <c r="O38" t="s">
        <v>69</v>
      </c>
    </row>
    <row r="39" spans="1:15" x14ac:dyDescent="0.35">
      <c r="A39" s="16">
        <v>29</v>
      </c>
      <c r="B39" s="15" t="s">
        <v>80</v>
      </c>
      <c r="C39" s="14">
        <v>23.9</v>
      </c>
      <c r="D39" s="13" t="s">
        <v>43</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23.9</v>
      </c>
      <c r="H39">
        <f>LEN(TRIM(D39))</f>
        <v>6</v>
      </c>
      <c r="I39" t="str">
        <f>IF(H39&gt;=3,MID(TRIM(D39),1,3),"NO")</f>
        <v>+/-</v>
      </c>
      <c r="J39" t="str">
        <f>IF(TRIM(I39)="+/-",MID(TRIM(D39),4,H39-3),D39)</f>
        <v>0.5</v>
      </c>
      <c r="K39" s="1">
        <f>IF(TRIM(J39)="*****",0,IF(ISERROR(VALUE(J39)),"NA",VALUE(J39/$I$4)))</f>
        <v>0.303951367781155</v>
      </c>
      <c r="L39" s="1">
        <f>IF(AND(ISNUMBER(G39),ISNUMBER($I$6)),$I$6-G39,"N/A")</f>
        <v>1.4000000000000021</v>
      </c>
      <c r="M39" s="1">
        <f>IF(AND(ISNUMBER(K39),ISNUMBER($I$7)),SQRT(K39^2+($I$7)^2),"N/A")</f>
        <v>0.30997079109986531</v>
      </c>
      <c r="N39" s="1">
        <f>IF(AND(ISNUMBER(L39),ISNUMBER(M39),M39&lt;&gt;0),L39/M39,"NA")</f>
        <v>4.516554592232386</v>
      </c>
      <c r="O39" t="s">
        <v>44</v>
      </c>
    </row>
    <row r="40" spans="1:15" x14ac:dyDescent="0.35">
      <c r="A40" s="16">
        <v>30</v>
      </c>
      <c r="B40" s="15" t="s">
        <v>78</v>
      </c>
      <c r="C40" s="14">
        <v>22.8</v>
      </c>
      <c r="D40" s="13" t="s">
        <v>83</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22.8</v>
      </c>
      <c r="H40">
        <f>LEN(TRIM(D40))</f>
        <v>6</v>
      </c>
      <c r="I40" t="str">
        <f>IF(H40&gt;=3,MID(TRIM(D40),1,3),"NO")</f>
        <v>+/-</v>
      </c>
      <c r="J40" t="str">
        <f>IF(TRIM(I40)="+/-",MID(TRIM(D40),4,H40-3),D40)</f>
        <v>0.7</v>
      </c>
      <c r="K40" s="1">
        <f>IF(TRIM(J40)="*****",0,IF(ISERROR(VALUE(J40)),"NA",VALUE(J40/$I$4)))</f>
        <v>0.42553191489361697</v>
      </c>
      <c r="L40" s="1">
        <f>IF(AND(ISNUMBER(G40),ISNUMBER($I$6)),$I$6-G40,"N/A")</f>
        <v>2.5</v>
      </c>
      <c r="M40" s="1">
        <f>IF(AND(ISNUMBER(K40),ISNUMBER($I$7)),SQRT(K40^2+($I$7)^2),"N/A")</f>
        <v>0.42985214661796195</v>
      </c>
      <c r="N40" s="1">
        <f>IF(AND(ISNUMBER(L40),ISNUMBER(M40),M40&lt;&gt;0),L40/M40,"NA")</f>
        <v>5.8159532752593543</v>
      </c>
      <c r="O40" t="s">
        <v>67</v>
      </c>
    </row>
    <row r="41" spans="1:15" x14ac:dyDescent="0.35">
      <c r="A41" s="16">
        <v>31</v>
      </c>
      <c r="B41" s="15" t="s">
        <v>48</v>
      </c>
      <c r="C41" s="14">
        <v>22.3</v>
      </c>
      <c r="D41" s="13" t="s">
        <v>111</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22.3</v>
      </c>
      <c r="H41">
        <f>LEN(TRIM(D41))</f>
        <v>6</v>
      </c>
      <c r="I41" t="str">
        <f>IF(H41&gt;=3,MID(TRIM(D41),1,3),"NO")</f>
        <v>+/-</v>
      </c>
      <c r="J41" t="str">
        <f>IF(TRIM(I41)="+/-",MID(TRIM(D41),4,H41-3),D41)</f>
        <v>1.0</v>
      </c>
      <c r="K41" s="1">
        <f>IF(TRIM(J41)="*****",0,IF(ISERROR(VALUE(J41)),"NA",VALUE(J41/$I$4)))</f>
        <v>0.60790273556231</v>
      </c>
      <c r="L41" s="1">
        <f>IF(AND(ISNUMBER(G41),ISNUMBER($I$6)),$I$6-G41,"N/A")</f>
        <v>3</v>
      </c>
      <c r="M41" s="1">
        <f>IF(AND(ISNUMBER(K41),ISNUMBER($I$7)),SQRT(K41^2+($I$7)^2),"N/A")</f>
        <v>0.61093468821403585</v>
      </c>
      <c r="N41" s="1">
        <f>IF(AND(ISNUMBER(L41),ISNUMBER(M41),M41&lt;&gt;0),L41/M41,"NA")</f>
        <v>4.910508533686297</v>
      </c>
      <c r="O41" t="s">
        <v>47</v>
      </c>
    </row>
    <row r="42" spans="1:15" x14ac:dyDescent="0.35">
      <c r="A42" s="16">
        <v>32</v>
      </c>
      <c r="B42" s="15" t="s">
        <v>39</v>
      </c>
      <c r="C42" s="14">
        <v>21.9</v>
      </c>
      <c r="D42" s="13" t="s">
        <v>57</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21.9</v>
      </c>
      <c r="H42">
        <f>LEN(TRIM(D42))</f>
        <v>6</v>
      </c>
      <c r="I42" t="str">
        <f>IF(H42&gt;=3,MID(TRIM(D42),1,3),"NO")</f>
        <v>+/-</v>
      </c>
      <c r="J42" t="str">
        <f>IF(TRIM(I42)="+/-",MID(TRIM(D42),4,H42-3),D42)</f>
        <v>0.3</v>
      </c>
      <c r="K42" s="1">
        <f>IF(TRIM(J42)="*****",0,IF(ISERROR(VALUE(J42)),"NA",VALUE(J42/$I$4)))</f>
        <v>0.18237082066869301</v>
      </c>
      <c r="L42" s="1">
        <f>IF(AND(ISNUMBER(G42),ISNUMBER($I$6)),$I$6-G42,"N/A")</f>
        <v>3.4000000000000021</v>
      </c>
      <c r="M42" s="1">
        <f>IF(AND(ISNUMBER(K42),ISNUMBER($I$7)),SQRT(K42^2+($I$7)^2),"N/A")</f>
        <v>0.19223572402239389</v>
      </c>
      <c r="N42" s="1">
        <f>IF(AND(ISNUMBER(L42),ISNUMBER(M42),M42&lt;&gt;0),L42/M42,"NA")</f>
        <v>17.686618953321755</v>
      </c>
      <c r="O42" t="s">
        <v>37</v>
      </c>
    </row>
    <row r="43" spans="1:15" x14ac:dyDescent="0.35">
      <c r="A43" s="16">
        <v>33</v>
      </c>
      <c r="B43" s="15" t="s">
        <v>69</v>
      </c>
      <c r="C43" s="14">
        <v>21.2</v>
      </c>
      <c r="D43" s="13" t="s">
        <v>26</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21.2</v>
      </c>
      <c r="H43">
        <f>LEN(TRIM(D43))</f>
        <v>6</v>
      </c>
      <c r="I43" t="str">
        <f>IF(H43&gt;=3,MID(TRIM(D43),1,3),"NO")</f>
        <v>+/-</v>
      </c>
      <c r="J43" t="str">
        <f>IF(TRIM(I43)="+/-",MID(TRIM(D43),4,H43-3),D43)</f>
        <v>0.6</v>
      </c>
      <c r="K43" s="1">
        <f>IF(TRIM(J43)="*****",0,IF(ISERROR(VALUE(J43)),"NA",VALUE(J43/$I$4)))</f>
        <v>0.36474164133738601</v>
      </c>
      <c r="L43" s="1">
        <f>IF(AND(ISNUMBER(G43),ISNUMBER($I$6)),$I$6-G43,"N/A")</f>
        <v>4.1000000000000014</v>
      </c>
      <c r="M43" s="1">
        <f>IF(AND(ISNUMBER(K43),ISNUMBER($I$7)),SQRT(K43^2+($I$7)^2),"N/A")</f>
        <v>0.36977279819442066</v>
      </c>
      <c r="N43" s="1">
        <f>IF(AND(ISNUMBER(L43),ISNUMBER(M43),M43&lt;&gt;0),L43/M43,"NA")</f>
        <v>11.087889698809827</v>
      </c>
      <c r="O43" t="s">
        <v>49</v>
      </c>
    </row>
    <row r="44" spans="1:15" x14ac:dyDescent="0.35">
      <c r="A44" s="16">
        <v>34</v>
      </c>
      <c r="B44" s="15" t="s">
        <v>60</v>
      </c>
      <c r="C44" s="14">
        <v>20.7</v>
      </c>
      <c r="D44" s="13" t="s">
        <v>141</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20.7</v>
      </c>
      <c r="H44">
        <f>LEN(TRIM(D44))</f>
        <v>6</v>
      </c>
      <c r="I44" t="str">
        <f>IF(H44&gt;=3,MID(TRIM(D44),1,3),"NO")</f>
        <v>+/-</v>
      </c>
      <c r="J44" t="str">
        <f>IF(TRIM(I44)="+/-",MID(TRIM(D44),4,H44-3),D44)</f>
        <v>1.1</v>
      </c>
      <c r="K44" s="1">
        <f>IF(TRIM(J44)="*****",0,IF(ISERROR(VALUE(J44)),"NA",VALUE(J44/$I$4)))</f>
        <v>0.66869300911854113</v>
      </c>
      <c r="L44" s="1">
        <f>IF(AND(ISNUMBER(G44),ISNUMBER($I$6)),$I$6-G44,"N/A")</f>
        <v>4.6000000000000014</v>
      </c>
      <c r="M44" s="1">
        <f>IF(AND(ISNUMBER(K44),ISNUMBER($I$7)),SQRT(K44^2+($I$7)^2),"N/A")</f>
        <v>0.67145051776214359</v>
      </c>
      <c r="N44" s="1">
        <f>IF(AND(ISNUMBER(L44),ISNUMBER(M44),M44&lt;&gt;0),L44/M44,"NA")</f>
        <v>6.8508399030373788</v>
      </c>
      <c r="O44" t="s">
        <v>64</v>
      </c>
    </row>
    <row r="45" spans="1:15" x14ac:dyDescent="0.35">
      <c r="A45" s="16">
        <v>35</v>
      </c>
      <c r="B45" s="15" t="s">
        <v>77</v>
      </c>
      <c r="C45" s="14">
        <v>20.3</v>
      </c>
      <c r="D45" s="13" t="s">
        <v>120</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20.3</v>
      </c>
      <c r="H45">
        <f>LEN(TRIM(D45))</f>
        <v>6</v>
      </c>
      <c r="I45" t="str">
        <f>IF(H45&gt;=3,MID(TRIM(D45),1,3),"NO")</f>
        <v>+/-</v>
      </c>
      <c r="J45" t="str">
        <f>IF(TRIM(I45)="+/-",MID(TRIM(D45),4,H45-3),D45)</f>
        <v>0.9</v>
      </c>
      <c r="K45" s="1">
        <f>IF(TRIM(J45)="*****",0,IF(ISERROR(VALUE(J45)),"NA",VALUE(J45/$I$4)))</f>
        <v>0.54711246200607899</v>
      </c>
      <c r="L45" s="1">
        <f>IF(AND(ISNUMBER(G45),ISNUMBER($I$6)),$I$6-G45,"N/A")</f>
        <v>5</v>
      </c>
      <c r="M45" s="1">
        <f>IF(AND(ISNUMBER(K45),ISNUMBER($I$7)),SQRT(K45^2+($I$7)^2),"N/A")</f>
        <v>0.55047933970440222</v>
      </c>
      <c r="N45" s="1">
        <f>IF(AND(ISNUMBER(L45),ISNUMBER(M45),M45&lt;&gt;0),L45/M45,"NA")</f>
        <v>9.0829930196561293</v>
      </c>
      <c r="O45" t="s">
        <v>63</v>
      </c>
    </row>
    <row r="46" spans="1:15" x14ac:dyDescent="0.35">
      <c r="A46" s="16">
        <v>36</v>
      </c>
      <c r="B46" s="15" t="s">
        <v>82</v>
      </c>
      <c r="C46" s="14">
        <v>20.2</v>
      </c>
      <c r="D46" s="13" t="s">
        <v>83</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20.2</v>
      </c>
      <c r="H46">
        <f>LEN(TRIM(D46))</f>
        <v>6</v>
      </c>
      <c r="I46" t="str">
        <f>IF(H46&gt;=3,MID(TRIM(D46),1,3),"NO")</f>
        <v>+/-</v>
      </c>
      <c r="J46" t="str">
        <f>IF(TRIM(I46)="+/-",MID(TRIM(D46),4,H46-3),D46)</f>
        <v>0.7</v>
      </c>
      <c r="K46" s="1">
        <f>IF(TRIM(J46)="*****",0,IF(ISERROR(VALUE(J46)),"NA",VALUE(J46/$I$4)))</f>
        <v>0.42553191489361697</v>
      </c>
      <c r="L46" s="1">
        <f>IF(AND(ISNUMBER(G46),ISNUMBER($I$6)),$I$6-G46,"N/A")</f>
        <v>5.1000000000000014</v>
      </c>
      <c r="M46" s="1">
        <f>IF(AND(ISNUMBER(K46),ISNUMBER($I$7)),SQRT(K46^2+($I$7)^2),"N/A")</f>
        <v>0.42985214661796195</v>
      </c>
      <c r="N46" s="1">
        <f>IF(AND(ISNUMBER(L46),ISNUMBER(M46),M46&lt;&gt;0),L46/M46,"NA")</f>
        <v>11.864544681529086</v>
      </c>
      <c r="O46" t="s">
        <v>61</v>
      </c>
    </row>
    <row r="47" spans="1:15" x14ac:dyDescent="0.35">
      <c r="A47" s="16">
        <v>37</v>
      </c>
      <c r="B47" s="15" t="s">
        <v>40</v>
      </c>
      <c r="C47" s="14">
        <v>20.100000000000001</v>
      </c>
      <c r="D47" s="13" t="s">
        <v>141</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20.100000000000001</v>
      </c>
      <c r="H47">
        <f>LEN(TRIM(D47))</f>
        <v>6</v>
      </c>
      <c r="I47" t="str">
        <f>IF(H47&gt;=3,MID(TRIM(D47),1,3),"NO")</f>
        <v>+/-</v>
      </c>
      <c r="J47" t="str">
        <f>IF(TRIM(I47)="+/-",MID(TRIM(D47),4,H47-3),D47)</f>
        <v>1.1</v>
      </c>
      <c r="K47" s="1">
        <f>IF(TRIM(J47)="*****",0,IF(ISERROR(VALUE(J47)),"NA",VALUE(J47/$I$4)))</f>
        <v>0.66869300911854113</v>
      </c>
      <c r="L47" s="1">
        <f>IF(AND(ISNUMBER(G47),ISNUMBER($I$6)),$I$6-G47,"N/A")</f>
        <v>5.1999999999999993</v>
      </c>
      <c r="M47" s="1">
        <f>IF(AND(ISNUMBER(K47),ISNUMBER($I$7)),SQRT(K47^2+($I$7)^2),"N/A")</f>
        <v>0.67145051776214359</v>
      </c>
      <c r="N47" s="1">
        <f>IF(AND(ISNUMBER(L47),ISNUMBER(M47),M47&lt;&gt;0),L47/M47,"NA")</f>
        <v>7.7444277164770332</v>
      </c>
      <c r="O47" t="s">
        <v>59</v>
      </c>
    </row>
    <row r="48" spans="1:15" x14ac:dyDescent="0.35">
      <c r="A48" s="16">
        <v>38</v>
      </c>
      <c r="B48" s="15" t="s">
        <v>56</v>
      </c>
      <c r="C48" s="14">
        <v>18.7</v>
      </c>
      <c r="D48" s="13" t="s">
        <v>26</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18.7</v>
      </c>
      <c r="H48">
        <f>LEN(TRIM(D48))</f>
        <v>6</v>
      </c>
      <c r="I48" t="str">
        <f>IF(H48&gt;=3,MID(TRIM(D48),1,3),"NO")</f>
        <v>+/-</v>
      </c>
      <c r="J48" t="str">
        <f>IF(TRIM(I48)="+/-",MID(TRIM(D48),4,H48-3),D48)</f>
        <v>0.6</v>
      </c>
      <c r="K48" s="1">
        <f>IF(TRIM(J48)="*****",0,IF(ISERROR(VALUE(J48)),"NA",VALUE(J48/$I$4)))</f>
        <v>0.36474164133738601</v>
      </c>
      <c r="L48" s="1">
        <f>IF(AND(ISNUMBER(G48),ISNUMBER($I$6)),$I$6-G48,"N/A")</f>
        <v>6.6000000000000014</v>
      </c>
      <c r="M48" s="1">
        <f>IF(AND(ISNUMBER(K48),ISNUMBER($I$7)),SQRT(K48^2+($I$7)^2),"N/A")</f>
        <v>0.36977279819442066</v>
      </c>
      <c r="N48" s="1">
        <f>IF(AND(ISNUMBER(L48),ISNUMBER(M48),M48&lt;&gt;0),L48/M48,"NA")</f>
        <v>17.848798051742644</v>
      </c>
      <c r="O48" t="s">
        <v>56</v>
      </c>
    </row>
    <row r="49" spans="1:15" x14ac:dyDescent="0.35">
      <c r="A49" s="16">
        <v>39</v>
      </c>
      <c r="B49" s="15" t="s">
        <v>35</v>
      </c>
      <c r="C49" s="14">
        <v>18.399999999999999</v>
      </c>
      <c r="D49" s="13" t="s">
        <v>134</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18.399999999999999</v>
      </c>
      <c r="H49">
        <f>LEN(TRIM(D49))</f>
        <v>6</v>
      </c>
      <c r="I49" t="str">
        <f>IF(H49&gt;=3,MID(TRIM(D49),1,3),"NO")</f>
        <v>+/-</v>
      </c>
      <c r="J49" t="str">
        <f>IF(TRIM(I49)="+/-",MID(TRIM(D49),4,H49-3),D49)</f>
        <v>1.4</v>
      </c>
      <c r="K49" s="1">
        <f>IF(TRIM(J49)="*****",0,IF(ISERROR(VALUE(J49)),"NA",VALUE(J49/$I$4)))</f>
        <v>0.85106382978723394</v>
      </c>
      <c r="L49" s="1">
        <f>IF(AND(ISNUMBER(G49),ISNUMBER($I$6)),$I$6-G49,"N/A")</f>
        <v>6.9000000000000021</v>
      </c>
      <c r="M49" s="1">
        <f>IF(AND(ISNUMBER(K49),ISNUMBER($I$7)),SQRT(K49^2+($I$7)^2),"N/A")</f>
        <v>0.85323214879137987</v>
      </c>
      <c r="N49" s="1">
        <f>IF(AND(ISNUMBER(L49),ISNUMBER(M49),M49&lt;&gt;0),L49/M49,"NA")</f>
        <v>8.0868964088776867</v>
      </c>
      <c r="O49" t="s">
        <v>54</v>
      </c>
    </row>
    <row r="50" spans="1:15" x14ac:dyDescent="0.35">
      <c r="A50" s="16">
        <v>39</v>
      </c>
      <c r="B50" s="15" t="s">
        <v>51</v>
      </c>
      <c r="C50" s="14">
        <v>18.399999999999999</v>
      </c>
      <c r="D50" s="13" t="s">
        <v>57</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18.399999999999999</v>
      </c>
      <c r="H50">
        <f>LEN(TRIM(D50))</f>
        <v>6</v>
      </c>
      <c r="I50" t="str">
        <f>IF(H50&gt;=3,MID(TRIM(D50),1,3),"NO")</f>
        <v>+/-</v>
      </c>
      <c r="J50" t="str">
        <f>IF(TRIM(I50)="+/-",MID(TRIM(D50),4,H50-3),D50)</f>
        <v>0.3</v>
      </c>
      <c r="K50" s="1">
        <f>IF(TRIM(J50)="*****",0,IF(ISERROR(VALUE(J50)),"NA",VALUE(J50/$I$4)))</f>
        <v>0.18237082066869301</v>
      </c>
      <c r="L50" s="1">
        <f>IF(AND(ISNUMBER(G50),ISNUMBER($I$6)),$I$6-G50,"N/A")</f>
        <v>6.9000000000000021</v>
      </c>
      <c r="M50" s="1">
        <f>IF(AND(ISNUMBER(K50),ISNUMBER($I$7)),SQRT(K50^2+($I$7)^2),"N/A")</f>
        <v>0.19223572402239389</v>
      </c>
      <c r="N50" s="1">
        <f>IF(AND(ISNUMBER(L50),ISNUMBER(M50),M50&lt;&gt;0),L50/M50,"NA")</f>
        <v>35.893432581741202</v>
      </c>
      <c r="O50" t="s">
        <v>52</v>
      </c>
    </row>
    <row r="51" spans="1:15" x14ac:dyDescent="0.35">
      <c r="A51" s="16">
        <v>41</v>
      </c>
      <c r="B51" s="15" t="s">
        <v>42</v>
      </c>
      <c r="C51" s="14">
        <v>17.3</v>
      </c>
      <c r="D51" s="13" t="s">
        <v>43</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17.3</v>
      </c>
      <c r="H51">
        <f>LEN(TRIM(D51))</f>
        <v>6</v>
      </c>
      <c r="I51" t="str">
        <f>IF(H51&gt;=3,MID(TRIM(D51),1,3),"NO")</f>
        <v>+/-</v>
      </c>
      <c r="J51" t="str">
        <f>IF(TRIM(I51)="+/-",MID(TRIM(D51),4,H51-3),D51)</f>
        <v>0.5</v>
      </c>
      <c r="K51" s="1">
        <f>IF(TRIM(J51)="*****",0,IF(ISERROR(VALUE(J51)),"NA",VALUE(J51/$I$4)))</f>
        <v>0.303951367781155</v>
      </c>
      <c r="L51" s="1">
        <f>IF(AND(ISNUMBER(G51),ISNUMBER($I$6)),$I$6-G51,"N/A")</f>
        <v>8</v>
      </c>
      <c r="M51" s="1">
        <f>IF(AND(ISNUMBER(K51),ISNUMBER($I$7)),SQRT(K51^2+($I$7)^2),"N/A")</f>
        <v>0.30997079109986531</v>
      </c>
      <c r="N51" s="1">
        <f>IF(AND(ISNUMBER(L51),ISNUMBER(M51),M51&lt;&gt;0),L51/M51,"NA")</f>
        <v>25.80888338418502</v>
      </c>
      <c r="O51" t="s">
        <v>50</v>
      </c>
    </row>
    <row r="52" spans="1:15" x14ac:dyDescent="0.35">
      <c r="A52" s="16">
        <v>42</v>
      </c>
      <c r="B52" s="15" t="s">
        <v>36</v>
      </c>
      <c r="C52" s="14">
        <v>16.399999999999999</v>
      </c>
      <c r="D52" s="13" t="s">
        <v>57</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16.399999999999999</v>
      </c>
      <c r="H52">
        <f>LEN(TRIM(D52))</f>
        <v>6</v>
      </c>
      <c r="I52" t="str">
        <f>IF(H52&gt;=3,MID(TRIM(D52),1,3),"NO")</f>
        <v>+/-</v>
      </c>
      <c r="J52" t="str">
        <f>IF(TRIM(I52)="+/-",MID(TRIM(D52),4,H52-3),D52)</f>
        <v>0.3</v>
      </c>
      <c r="K52" s="1">
        <f>IF(TRIM(J52)="*****",0,IF(ISERROR(VALUE(J52)),"NA",VALUE(J52/$I$4)))</f>
        <v>0.18237082066869301</v>
      </c>
      <c r="L52" s="1">
        <f>IF(AND(ISNUMBER(G52),ISNUMBER($I$6)),$I$6-G52,"N/A")</f>
        <v>8.9000000000000021</v>
      </c>
      <c r="M52" s="1">
        <f>IF(AND(ISNUMBER(K52),ISNUMBER($I$7)),SQRT(K52^2+($I$7)^2),"N/A")</f>
        <v>0.19223572402239389</v>
      </c>
      <c r="N52" s="1">
        <f>IF(AND(ISNUMBER(L52),ISNUMBER(M52),M52&lt;&gt;0),L52/M52,"NA")</f>
        <v>46.297326083695168</v>
      </c>
      <c r="O52" t="s">
        <v>48</v>
      </c>
    </row>
    <row r="53" spans="1:15" x14ac:dyDescent="0.35">
      <c r="A53" s="16">
        <v>43</v>
      </c>
      <c r="B53" s="15" t="s">
        <v>37</v>
      </c>
      <c r="C53" s="14">
        <v>15.9</v>
      </c>
      <c r="D53" s="13" t="s">
        <v>83</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15.9</v>
      </c>
      <c r="H53">
        <f>LEN(TRIM(D53))</f>
        <v>6</v>
      </c>
      <c r="I53" t="str">
        <f>IF(H53&gt;=3,MID(TRIM(D53),1,3),"NO")</f>
        <v>+/-</v>
      </c>
      <c r="J53" t="str">
        <f>IF(TRIM(I53)="+/-",MID(TRIM(D53),4,H53-3),D53)</f>
        <v>0.7</v>
      </c>
      <c r="K53" s="1">
        <f>IF(TRIM(J53)="*****",0,IF(ISERROR(VALUE(J53)),"NA",VALUE(J53/$I$4)))</f>
        <v>0.42553191489361697</v>
      </c>
      <c r="L53" s="1">
        <f>IF(AND(ISNUMBER(G53),ISNUMBER($I$6)),$I$6-G53,"N/A")</f>
        <v>9.4</v>
      </c>
      <c r="M53" s="1">
        <f>IF(AND(ISNUMBER(K53),ISNUMBER($I$7)),SQRT(K53^2+($I$7)^2),"N/A")</f>
        <v>0.42985214661796195</v>
      </c>
      <c r="N53" s="1">
        <f>IF(AND(ISNUMBER(L53),ISNUMBER(M53),M53&lt;&gt;0),L53/M53,"NA")</f>
        <v>21.867984314975175</v>
      </c>
      <c r="O53" t="s">
        <v>46</v>
      </c>
    </row>
    <row r="54" spans="1:15" x14ac:dyDescent="0.35">
      <c r="A54" s="16">
        <v>44</v>
      </c>
      <c r="B54" s="15" t="s">
        <v>32</v>
      </c>
      <c r="C54" s="14">
        <v>15.7</v>
      </c>
      <c r="D54" s="13" t="s">
        <v>28</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15.7</v>
      </c>
      <c r="H54">
        <f>LEN(TRIM(D54))</f>
        <v>6</v>
      </c>
      <c r="I54" t="str">
        <f>IF(H54&gt;=3,MID(TRIM(D54),1,3),"NO")</f>
        <v>+/-</v>
      </c>
      <c r="J54" t="str">
        <f>IF(TRIM(I54)="+/-",MID(TRIM(D54),4,H54-3),D54)</f>
        <v>0.2</v>
      </c>
      <c r="K54" s="1">
        <f>IF(TRIM(J54)="*****",0,IF(ISERROR(VALUE(J54)),"NA",VALUE(J54/$I$4)))</f>
        <v>0.12158054711246201</v>
      </c>
      <c r="L54" s="1">
        <f>IF(AND(ISNUMBER(G54),ISNUMBER($I$6)),$I$6-G54,"N/A")</f>
        <v>9.6000000000000014</v>
      </c>
      <c r="M54" s="1">
        <f>IF(AND(ISNUMBER(K54),ISNUMBER($I$7)),SQRT(K54^2+($I$7)^2),"N/A")</f>
        <v>0.1359311840425404</v>
      </c>
      <c r="N54" s="1">
        <f>IF(AND(ISNUMBER(L54),ISNUMBER(M54),M54&lt;&gt;0),L54/M54,"NA")</f>
        <v>70.623971001353368</v>
      </c>
      <c r="O54" t="s">
        <v>39</v>
      </c>
    </row>
    <row r="55" spans="1:15" x14ac:dyDescent="0.35">
      <c r="A55" s="16">
        <v>45</v>
      </c>
      <c r="B55" s="15" t="s">
        <v>63</v>
      </c>
      <c r="C55" s="14">
        <v>14.7</v>
      </c>
      <c r="D55" s="13" t="s">
        <v>111</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14.7</v>
      </c>
      <c r="H55">
        <f>LEN(TRIM(D55))</f>
        <v>6</v>
      </c>
      <c r="I55" t="str">
        <f>IF(H55&gt;=3,MID(TRIM(D55),1,3),"NO")</f>
        <v>+/-</v>
      </c>
      <c r="J55" t="str">
        <f>IF(TRIM(I55)="+/-",MID(TRIM(D55),4,H55-3),D55)</f>
        <v>1.0</v>
      </c>
      <c r="K55" s="1">
        <f>IF(TRIM(J55)="*****",0,IF(ISERROR(VALUE(J55)),"NA",VALUE(J55/$I$4)))</f>
        <v>0.60790273556231</v>
      </c>
      <c r="L55" s="1">
        <f>IF(AND(ISNUMBER(G55),ISNUMBER($I$6)),$I$6-G55,"N/A")</f>
        <v>10.600000000000001</v>
      </c>
      <c r="M55" s="1">
        <f>IF(AND(ISNUMBER(K55),ISNUMBER($I$7)),SQRT(K55^2+($I$7)^2),"N/A")</f>
        <v>0.61093468821403585</v>
      </c>
      <c r="N55" s="1">
        <f>IF(AND(ISNUMBER(L55),ISNUMBER(M55),M55&lt;&gt;0),L55/M55,"NA")</f>
        <v>17.350463485691584</v>
      </c>
      <c r="O55" t="s">
        <v>42</v>
      </c>
    </row>
    <row r="56" spans="1:15" x14ac:dyDescent="0.35">
      <c r="A56" s="16">
        <v>46</v>
      </c>
      <c r="B56" s="15" t="s">
        <v>70</v>
      </c>
      <c r="C56" s="14">
        <v>9.5</v>
      </c>
      <c r="D56" s="13" t="s">
        <v>83</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9.5</v>
      </c>
      <c r="H56">
        <f>LEN(TRIM(D56))</f>
        <v>6</v>
      </c>
      <c r="I56" t="str">
        <f>IF(H56&gt;=3,MID(TRIM(D56),1,3),"NO")</f>
        <v>+/-</v>
      </c>
      <c r="J56" t="str">
        <f>IF(TRIM(I56)="+/-",MID(TRIM(D56),4,H56-3),D56)</f>
        <v>0.7</v>
      </c>
      <c r="K56" s="1">
        <f>IF(TRIM(J56)="*****",0,IF(ISERROR(VALUE(J56)),"NA",VALUE(J56/$I$4)))</f>
        <v>0.42553191489361697</v>
      </c>
      <c r="L56" s="1">
        <f>IF(AND(ISNUMBER(G56),ISNUMBER($I$6)),$I$6-G56,"N/A")</f>
        <v>15.8</v>
      </c>
      <c r="M56" s="1">
        <f>IF(AND(ISNUMBER(K56),ISNUMBER($I$7)),SQRT(K56^2+($I$7)^2),"N/A")</f>
        <v>0.42985214661796195</v>
      </c>
      <c r="N56" s="1">
        <f>IF(AND(ISNUMBER(L56),ISNUMBER(M56),M56&lt;&gt;0),L56/M56,"NA")</f>
        <v>36.756824699639118</v>
      </c>
      <c r="O56" t="s">
        <v>40</v>
      </c>
    </row>
    <row r="57" spans="1:15" x14ac:dyDescent="0.35">
      <c r="A57" s="16">
        <v>47</v>
      </c>
      <c r="B57" s="15" t="s">
        <v>62</v>
      </c>
      <c r="C57" s="14">
        <v>7.6</v>
      </c>
      <c r="D57" s="13" t="s">
        <v>83</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7.6</v>
      </c>
      <c r="H57">
        <f>LEN(TRIM(D57))</f>
        <v>6</v>
      </c>
      <c r="I57" t="str">
        <f>IF(H57&gt;=3,MID(TRIM(D57),1,3),"NO")</f>
        <v>+/-</v>
      </c>
      <c r="J57" t="str">
        <f>IF(TRIM(I57)="+/-",MID(TRIM(D57),4,H57-3),D57)</f>
        <v>0.7</v>
      </c>
      <c r="K57" s="1">
        <f>IF(TRIM(J57)="*****",0,IF(ISERROR(VALUE(J57)),"NA",VALUE(J57/$I$4)))</f>
        <v>0.42553191489361697</v>
      </c>
      <c r="L57" s="1">
        <f>IF(AND(ISNUMBER(G57),ISNUMBER($I$6)),$I$6-G57,"N/A")</f>
        <v>17.700000000000003</v>
      </c>
      <c r="M57" s="1">
        <f>IF(AND(ISNUMBER(K57),ISNUMBER($I$7)),SQRT(K57^2+($I$7)^2),"N/A")</f>
        <v>0.42985214661796195</v>
      </c>
      <c r="N57" s="1">
        <f>IF(AND(ISNUMBER(L57),ISNUMBER(M57),M57&lt;&gt;0),L57/M57,"NA")</f>
        <v>41.176949188836232</v>
      </c>
      <c r="O57" t="s">
        <v>38</v>
      </c>
    </row>
    <row r="58" spans="1:15" x14ac:dyDescent="0.35">
      <c r="A58" s="16">
        <v>48</v>
      </c>
      <c r="B58" s="15" t="s">
        <v>27</v>
      </c>
      <c r="C58" s="14">
        <v>7.3</v>
      </c>
      <c r="D58" s="13" t="s">
        <v>120</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7.3</v>
      </c>
      <c r="H58">
        <f>LEN(TRIM(D58))</f>
        <v>6</v>
      </c>
      <c r="I58" t="str">
        <f>IF(H58&gt;=3,MID(TRIM(D58),1,3),"NO")</f>
        <v>+/-</v>
      </c>
      <c r="J58" t="str">
        <f>IF(TRIM(I58)="+/-",MID(TRIM(D58),4,H58-3),D58)</f>
        <v>0.9</v>
      </c>
      <c r="K58" s="1">
        <f>IF(TRIM(J58)="*****",0,IF(ISERROR(VALUE(J58)),"NA",VALUE(J58/$I$4)))</f>
        <v>0.54711246200607899</v>
      </c>
      <c r="L58" s="1">
        <f>IF(AND(ISNUMBER(G58),ISNUMBER($I$6)),$I$6-G58,"N/A")</f>
        <v>18</v>
      </c>
      <c r="M58" s="1">
        <f>IF(AND(ISNUMBER(K58),ISNUMBER($I$7)),SQRT(K58^2+($I$7)^2),"N/A")</f>
        <v>0.55047933970440222</v>
      </c>
      <c r="N58" s="1">
        <f>IF(AND(ISNUMBER(L58),ISNUMBER(M58),M58&lt;&gt;0),L58/M58,"NA")</f>
        <v>32.698774870762065</v>
      </c>
      <c r="O58" t="s">
        <v>36</v>
      </c>
    </row>
    <row r="59" spans="1:15" x14ac:dyDescent="0.35">
      <c r="A59" s="16">
        <v>49</v>
      </c>
      <c r="B59" s="15" t="s">
        <v>58</v>
      </c>
      <c r="C59" s="14">
        <v>6</v>
      </c>
      <c r="D59" s="13" t="s">
        <v>28</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6</v>
      </c>
      <c r="H59">
        <f>LEN(TRIM(D59))</f>
        <v>6</v>
      </c>
      <c r="I59" t="str">
        <f>IF(H59&gt;=3,MID(TRIM(D59),1,3),"NO")</f>
        <v>+/-</v>
      </c>
      <c r="J59" t="str">
        <f>IF(TRIM(I59)="+/-",MID(TRIM(D59),4,H59-3),D59)</f>
        <v>0.2</v>
      </c>
      <c r="K59" s="1">
        <f>IF(TRIM(J59)="*****",0,IF(ISERROR(VALUE(J59)),"NA",VALUE(J59/$I$4)))</f>
        <v>0.12158054711246201</v>
      </c>
      <c r="L59" s="1">
        <f>IF(AND(ISNUMBER(G59),ISNUMBER($I$6)),$I$6-G59,"N/A")</f>
        <v>19.3</v>
      </c>
      <c r="M59" s="1">
        <f>IF(AND(ISNUMBER(K59),ISNUMBER($I$7)),SQRT(K59^2+($I$7)^2),"N/A")</f>
        <v>0.1359311840425404</v>
      </c>
      <c r="N59" s="1">
        <f>IF(AND(ISNUMBER(L59),ISNUMBER(M59),M59&lt;&gt;0),L59/M59,"NA")</f>
        <v>141.98360836730416</v>
      </c>
      <c r="O59" t="s">
        <v>33</v>
      </c>
    </row>
    <row r="60" spans="1:15" x14ac:dyDescent="0.35">
      <c r="A60" s="16">
        <v>50</v>
      </c>
      <c r="B60" s="15" t="s">
        <v>44</v>
      </c>
      <c r="C60" s="14">
        <v>5.7</v>
      </c>
      <c r="D60" s="13" t="s">
        <v>57</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5.7</v>
      </c>
      <c r="H60">
        <f>LEN(TRIM(D60))</f>
        <v>6</v>
      </c>
      <c r="I60" t="str">
        <f>IF(H60&gt;=3,MID(TRIM(D60),1,3),"NO")</f>
        <v>+/-</v>
      </c>
      <c r="J60" t="str">
        <f>IF(TRIM(I60)="+/-",MID(TRIM(D60),4,H60-3),D60)</f>
        <v>0.3</v>
      </c>
      <c r="K60" s="1">
        <f>IF(TRIM(J60)="*****",0,IF(ISERROR(VALUE(J60)),"NA",VALUE(J60/$I$4)))</f>
        <v>0.18237082066869301</v>
      </c>
      <c r="L60" s="1">
        <f>IF(AND(ISNUMBER(G60),ISNUMBER($I$6)),$I$6-G60,"N/A")</f>
        <v>19.600000000000001</v>
      </c>
      <c r="M60" s="1">
        <f>IF(AND(ISNUMBER(K60),ISNUMBER($I$7)),SQRT(K60^2+($I$7)^2),"N/A")</f>
        <v>0.19223572402239389</v>
      </c>
      <c r="N60" s="1">
        <f>IF(AND(ISNUMBER(L60),ISNUMBER(M60),M60&lt;&gt;0),L60/M60,"NA")</f>
        <v>101.95815631914888</v>
      </c>
      <c r="O60" t="s">
        <v>30</v>
      </c>
    </row>
    <row r="61" spans="1:15" x14ac:dyDescent="0.35">
      <c r="A61" s="16">
        <v>51</v>
      </c>
      <c r="B61" s="15" t="s">
        <v>29</v>
      </c>
      <c r="C61" s="14">
        <v>1.4</v>
      </c>
      <c r="D61" s="13" t="s">
        <v>57</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1.4</v>
      </c>
      <c r="H61">
        <f>LEN(TRIM(D61))</f>
        <v>6</v>
      </c>
      <c r="I61" t="str">
        <f>IF(H61&gt;=3,MID(TRIM(D61),1,3),"NO")</f>
        <v>+/-</v>
      </c>
      <c r="J61" t="str">
        <f>IF(TRIM(I61)="+/-",MID(TRIM(D61),4,H61-3),D61)</f>
        <v>0.3</v>
      </c>
      <c r="K61" s="1">
        <f>IF(TRIM(J61)="*****",0,IF(ISERROR(VALUE(J61)),"NA",VALUE(J61/$I$4)))</f>
        <v>0.18237082066869301</v>
      </c>
      <c r="L61" s="1">
        <f>IF(AND(ISNUMBER(G61),ISNUMBER($I$6)),$I$6-G61,"N/A")</f>
        <v>23.900000000000002</v>
      </c>
      <c r="M61" s="1">
        <f>IF(AND(ISNUMBER(K61),ISNUMBER($I$7)),SQRT(K61^2+($I$7)^2),"N/A")</f>
        <v>0.19223572402239389</v>
      </c>
      <c r="N61" s="1">
        <f>IF(AND(ISNUMBER(L61),ISNUMBER(M61),M61&lt;&gt;0),L61/M61,"NA")</f>
        <v>124.32652734834993</v>
      </c>
      <c r="O61" t="s">
        <v>27</v>
      </c>
    </row>
    <row r="62" spans="1:15" ht="15" thickBot="1" x14ac:dyDescent="0.4">
      <c r="A62" s="11"/>
      <c r="B62" s="10" t="s">
        <v>25</v>
      </c>
      <c r="C62" s="9">
        <v>51.6</v>
      </c>
      <c r="D62" s="8" t="s">
        <v>111</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51.6</v>
      </c>
      <c r="H62">
        <f>LEN(TRIM(D62))</f>
        <v>6</v>
      </c>
      <c r="I62" t="str">
        <f>IF(H62&gt;=3,MID(TRIM(D62),1,3),"NO")</f>
        <v>+/-</v>
      </c>
      <c r="J62" t="str">
        <f>IF(TRIM(I62)="+/-",MID(TRIM(D62),4,H62-3),D62)</f>
        <v>1.0</v>
      </c>
      <c r="K62" s="1">
        <f>IF(TRIM(J62)="*****",0,IF(ISERROR(VALUE(J62)),"NA",VALUE(J62/$I$4)))</f>
        <v>0.60790273556231</v>
      </c>
      <c r="L62" s="1">
        <f>IF(AND(ISNUMBER(G62),ISNUMBER($I$6)),$I$6-G62,"N/A")</f>
        <v>-26.3</v>
      </c>
      <c r="M62" s="1">
        <f>IF(AND(ISNUMBER(K62),ISNUMBER($I$7)),SQRT(K62^2+($I$7)^2),"N/A")</f>
        <v>0.61093468821403585</v>
      </c>
      <c r="N62" s="1">
        <f>IF(AND(ISNUMBER(L62),ISNUMBER(M62),M62&lt;&gt;0),L62/M62,"NA")</f>
        <v>-43.048791478649868</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334" priority="1" operator="equal">
      <formula>"OTHER ERROR"</formula>
    </cfRule>
    <cfRule type="cellIs" dxfId="333" priority="2" operator="equal">
      <formula>"Statistical Test not applicable"</formula>
    </cfRule>
    <cfRule type="cellIs" dxfId="332" priority="3" operator="equal">
      <formula>"Geography Selected"</formula>
    </cfRule>
  </conditionalFormatting>
  <conditionalFormatting sqref="E10:J62">
    <cfRule type="cellIs" dxfId="331" priority="4" operator="equal">
      <formula>"Not Significantly Different"</formula>
    </cfRule>
  </conditionalFormatting>
  <conditionalFormatting sqref="F10:J62">
    <cfRule type="cellIs" dxfId="33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0D98498-F227-4FA0-B433-3D851B2649B6}">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6FF10026-18C4-4A37-8870-2C04A0A415BB}"/>
    <hyperlink ref="A68" r:id="rId2" xr:uid="{5D0E396F-3863-4E29-B4DE-E2E23C0729B7}"/>
    <hyperlink ref="A66" r:id="rId3" xr:uid="{EE340A17-FB8C-4760-972B-9AEA4FFB481E}"/>
    <hyperlink ref="A67" r:id="rId4" xr:uid="{EB196507-43F6-4252-97E6-E78054F28B4B}"/>
  </hyperlinks>
  <pageMargins left="0.7" right="0.7" top="0.75" bottom="0.75" header="0.3" footer="0.3"/>
  <pageSetup orientation="portrait" r:id="rId5"/>
  <drawing r:id="rId6"/>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0E1E0-A572-4590-A008-5457804705BD}">
  <sheetPr codeName="Sheet26"/>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217</v>
      </c>
    </row>
    <row r="2" spans="1:16" x14ac:dyDescent="0.35">
      <c r="A2" s="30" t="s">
        <v>108</v>
      </c>
      <c r="B2" t="s">
        <v>216</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31.7</v>
      </c>
      <c r="C6" t="s">
        <v>102</v>
      </c>
      <c r="H6" s="18" t="s">
        <v>101</v>
      </c>
      <c r="I6">
        <f>VLOOKUP($B$4,$B$9:$K$62,6,FALSE)</f>
        <v>31.7</v>
      </c>
      <c r="K6" s="19"/>
    </row>
    <row r="7" spans="1:16" ht="15" thickBot="1" x14ac:dyDescent="0.4">
      <c r="A7" s="25" t="s">
        <v>100</v>
      </c>
      <c r="B7" s="24" t="str">
        <f>VLOOKUP($B$4,$B$10:$D$62,3,FALSE)</f>
        <v>+/-0.4</v>
      </c>
      <c r="C7" t="s">
        <v>99</v>
      </c>
      <c r="H7" s="18" t="s">
        <v>98</v>
      </c>
      <c r="I7" s="23">
        <f>VLOOKUP($B$4,$B$9:$K$62,10,FALSE)</f>
        <v>0.24316109422492402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31.7</v>
      </c>
      <c r="D10" s="13" t="s">
        <v>34</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31.7</v>
      </c>
      <c r="H10">
        <f>LEN(TRIM(D10))</f>
        <v>6</v>
      </c>
      <c r="I10" t="str">
        <f>IF(H10&gt;=3,MID(TRIM(D10),1,3),"NO")</f>
        <v>+/-</v>
      </c>
      <c r="J10" t="str">
        <f>IF(TRIM(I10)="+/-",MID(TRIM(D10),4,H10-3),D10)</f>
        <v>0.4</v>
      </c>
      <c r="K10" s="1">
        <f>IF(TRIM(J10)="*****",0,IF(ISERROR(VALUE(J10)),"NA",VALUE(J10/$I$4)))</f>
        <v>0.24316109422492402</v>
      </c>
      <c r="L10" s="1">
        <f>IF(AND(ISNUMBER(G10),ISNUMBER($I$6)),$I$6-G10,"N/A")</f>
        <v>0</v>
      </c>
      <c r="M10" s="1">
        <f>IF(AND(ISNUMBER(K10),ISNUMBER($I$7)),SQRT(K10^2+($I$7)^2),"N/A")</f>
        <v>0.34388171729436962</v>
      </c>
      <c r="N10" s="1">
        <f>IF(AND(ISNUMBER(L10),ISNUMBER(M10),M10&lt;&gt;0),L10/M10,"NA")</f>
        <v>0</v>
      </c>
      <c r="O10" t="s">
        <v>84</v>
      </c>
    </row>
    <row r="11" spans="1:16" x14ac:dyDescent="0.35">
      <c r="A11" s="16">
        <v>1</v>
      </c>
      <c r="B11" s="15" t="s">
        <v>27</v>
      </c>
      <c r="C11" s="14">
        <v>60.8</v>
      </c>
      <c r="D11" s="17" t="s">
        <v>215</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60.8</v>
      </c>
      <c r="H11">
        <f>LEN(TRIM(D11))</f>
        <v>6</v>
      </c>
      <c r="I11" t="str">
        <f>IF(H11&gt;=3,MID(TRIM(D11),1,3),"NO")</f>
        <v>+/-</v>
      </c>
      <c r="J11" t="str">
        <f>IF(TRIM(I11)="+/-",MID(TRIM(D11),4,H11-3),D11)</f>
        <v>8.8</v>
      </c>
      <c r="K11" s="1">
        <f>IF(TRIM(J11)="*****",0,IF(ISERROR(VALUE(J11)),"NA",VALUE(J11/$I$4)))</f>
        <v>5.349544072948329</v>
      </c>
      <c r="L11" s="1">
        <f>IF(AND(ISNUMBER(G11),ISNUMBER($I$6)),$I$6-G11,"N/A")</f>
        <v>-29.099999999999998</v>
      </c>
      <c r="M11" s="1">
        <f>IF(AND(ISNUMBER(K11),ISNUMBER($I$7)),SQRT(K11^2+($I$7)^2),"N/A")</f>
        <v>5.3550676098590255</v>
      </c>
      <c r="N11" s="1">
        <f>IF(AND(ISNUMBER(L11),ISNUMBER(M11),M11&lt;&gt;0),L11/M11,"NA")</f>
        <v>-5.4341050608632875</v>
      </c>
      <c r="O11" t="s">
        <v>68</v>
      </c>
    </row>
    <row r="12" spans="1:16" x14ac:dyDescent="0.35">
      <c r="A12" s="16">
        <v>2</v>
      </c>
      <c r="B12" s="15" t="s">
        <v>63</v>
      </c>
      <c r="C12" s="14">
        <v>56.7</v>
      </c>
      <c r="D12" s="13" t="s">
        <v>214</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56.7</v>
      </c>
      <c r="H12">
        <f>LEN(TRIM(D12))</f>
        <v>7</v>
      </c>
      <c r="I12" t="str">
        <f>IF(H12&gt;=3,MID(TRIM(D12),1,3),"NO")</f>
        <v>+/-</v>
      </c>
      <c r="J12" t="str">
        <f>IF(TRIM(I12)="+/-",MID(TRIM(D12),4,H12-3),D12)</f>
        <v>10.3</v>
      </c>
      <c r="K12" s="1">
        <f>IF(TRIM(J12)="*****",0,IF(ISERROR(VALUE(J12)),"NA",VALUE(J12/$I$4)))</f>
        <v>6.2613981762917934</v>
      </c>
      <c r="L12" s="1">
        <f>IF(AND(ISNUMBER(G12),ISNUMBER($I$6)),$I$6-G12,"N/A")</f>
        <v>-25.000000000000004</v>
      </c>
      <c r="M12" s="1">
        <f>IF(AND(ISNUMBER(K12),ISNUMBER($I$7)),SQRT(K12^2+($I$7)^2),"N/A")</f>
        <v>6.2661179720633138</v>
      </c>
      <c r="N12" s="1">
        <f>IF(AND(ISNUMBER(L12),ISNUMBER(M12),M12&lt;&gt;0),L12/M12,"NA")</f>
        <v>-3.9897110318476781</v>
      </c>
      <c r="O12" t="s">
        <v>62</v>
      </c>
    </row>
    <row r="13" spans="1:16" x14ac:dyDescent="0.35">
      <c r="A13" s="16">
        <v>3</v>
      </c>
      <c r="B13" s="15" t="s">
        <v>35</v>
      </c>
      <c r="C13" s="14">
        <v>51</v>
      </c>
      <c r="D13" s="13" t="s">
        <v>213</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51</v>
      </c>
      <c r="H13">
        <f>LEN(TRIM(D13))</f>
        <v>7</v>
      </c>
      <c r="I13" t="str">
        <f>IF(H13&gt;=3,MID(TRIM(D13),1,3),"NO")</f>
        <v>+/-</v>
      </c>
      <c r="J13" t="str">
        <f>IF(TRIM(I13)="+/-",MID(TRIM(D13),4,H13-3),D13)</f>
        <v>13.9</v>
      </c>
      <c r="K13" s="1">
        <f>IF(TRIM(J13)="*****",0,IF(ISERROR(VALUE(J13)),"NA",VALUE(J13/$I$4)))</f>
        <v>8.4498480243161094</v>
      </c>
      <c r="L13" s="1">
        <f>IF(AND(ISNUMBER(G13),ISNUMBER($I$6)),$I$6-G13,"N/A")</f>
        <v>-19.3</v>
      </c>
      <c r="M13" s="1">
        <f>IF(AND(ISNUMBER(K13),ISNUMBER($I$7)),SQRT(K13^2+($I$7)^2),"N/A")</f>
        <v>8.4533460210607441</v>
      </c>
      <c r="N13" s="1">
        <f>IF(AND(ISNUMBER(L13),ISNUMBER(M13),M13&lt;&gt;0),L13/M13,"NA")</f>
        <v>-2.2831196016247062</v>
      </c>
      <c r="O13" t="s">
        <v>58</v>
      </c>
    </row>
    <row r="14" spans="1:16" x14ac:dyDescent="0.35">
      <c r="A14" s="16">
        <v>4</v>
      </c>
      <c r="B14" s="15" t="s">
        <v>62</v>
      </c>
      <c r="C14" s="14">
        <v>50.8</v>
      </c>
      <c r="D14" s="13" t="s">
        <v>212</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50.8</v>
      </c>
      <c r="H14">
        <f>LEN(TRIM(D14))</f>
        <v>6</v>
      </c>
      <c r="I14" t="str">
        <f>IF(H14&gt;=3,MID(TRIM(D14),1,3),"NO")</f>
        <v>+/-</v>
      </c>
      <c r="J14" t="str">
        <f>IF(TRIM(I14)="+/-",MID(TRIM(D14),4,H14-3),D14)</f>
        <v>6.1</v>
      </c>
      <c r="K14" s="1">
        <f>IF(TRIM(J14)="*****",0,IF(ISERROR(VALUE(J14)),"NA",VALUE(J14/$I$4)))</f>
        <v>3.7082066869300911</v>
      </c>
      <c r="L14" s="1">
        <f>IF(AND(ISNUMBER(G14),ISNUMBER($I$6)),$I$6-G14,"N/A")</f>
        <v>-19.099999999999998</v>
      </c>
      <c r="M14" s="1">
        <f>IF(AND(ISNUMBER(K14),ISNUMBER($I$7)),SQRT(K14^2+($I$7)^2),"N/A")</f>
        <v>3.7161706299277628</v>
      </c>
      <c r="N14" s="1">
        <f>IF(AND(ISNUMBER(L14),ISNUMBER(M14),M14&lt;&gt;0),L14/M14,"NA")</f>
        <v>-5.1396994115879107</v>
      </c>
      <c r="O14" t="s">
        <v>73</v>
      </c>
    </row>
    <row r="15" spans="1:16" x14ac:dyDescent="0.35">
      <c r="A15" s="16">
        <v>5</v>
      </c>
      <c r="B15" s="15" t="s">
        <v>55</v>
      </c>
      <c r="C15" s="14">
        <v>50.5</v>
      </c>
      <c r="D15" s="13" t="s">
        <v>157</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50.5</v>
      </c>
      <c r="H15">
        <f>LEN(TRIM(D15))</f>
        <v>6</v>
      </c>
      <c r="I15" t="str">
        <f>IF(H15&gt;=3,MID(TRIM(D15),1,3),"NO")</f>
        <v>+/-</v>
      </c>
      <c r="J15" t="str">
        <f>IF(TRIM(I15)="+/-",MID(TRIM(D15),4,H15-3),D15)</f>
        <v>4.0</v>
      </c>
      <c r="K15" s="1">
        <f>IF(TRIM(J15)="*****",0,IF(ISERROR(VALUE(J15)),"NA",VALUE(J15/$I$4)))</f>
        <v>2.43161094224924</v>
      </c>
      <c r="L15" s="1">
        <f>IF(AND(ISNUMBER(G15),ISNUMBER($I$6)),$I$6-G15,"N/A")</f>
        <v>-18.8</v>
      </c>
      <c r="M15" s="1">
        <f>IF(AND(ISNUMBER(K15),ISNUMBER($I$7)),SQRT(K15^2+($I$7)^2),"N/A")</f>
        <v>2.4437387528561434</v>
      </c>
      <c r="N15" s="1">
        <f>IF(AND(ISNUMBER(L15),ISNUMBER(M15),M15&lt;&gt;0),L15/M15,"NA")</f>
        <v>-7.6931300361085313</v>
      </c>
      <c r="O15" t="s">
        <v>32</v>
      </c>
    </row>
    <row r="16" spans="1:16" x14ac:dyDescent="0.35">
      <c r="A16" s="16">
        <v>6</v>
      </c>
      <c r="B16" s="15" t="s">
        <v>53</v>
      </c>
      <c r="C16" s="14">
        <v>48.7</v>
      </c>
      <c r="D16" s="13" t="s">
        <v>147</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48.7</v>
      </c>
      <c r="H16">
        <f>LEN(TRIM(D16))</f>
        <v>6</v>
      </c>
      <c r="I16" t="str">
        <f>IF(H16&gt;=3,MID(TRIM(D16),1,3),"NO")</f>
        <v>+/-</v>
      </c>
      <c r="J16" t="str">
        <f>IF(TRIM(I16)="+/-",MID(TRIM(D16),4,H16-3),D16)</f>
        <v>4.4</v>
      </c>
      <c r="K16" s="1">
        <f>IF(TRIM(J16)="*****",0,IF(ISERROR(VALUE(J16)),"NA",VALUE(J16/$I$4)))</f>
        <v>2.6747720364741645</v>
      </c>
      <c r="L16" s="1">
        <f>IF(AND(ISNUMBER(G16),ISNUMBER($I$6)),$I$6-G16,"N/A")</f>
        <v>-17.000000000000004</v>
      </c>
      <c r="M16" s="1">
        <f>IF(AND(ISNUMBER(K16),ISNUMBER($I$7)),SQRT(K16^2+($I$7)^2),"N/A")</f>
        <v>2.6858020710485744</v>
      </c>
      <c r="N16" s="1">
        <f>IF(AND(ISNUMBER(L16),ISNUMBER(M16),M16&lt;&gt;0),L16/M16,"NA")</f>
        <v>-6.3295803451975772</v>
      </c>
      <c r="O16" t="s">
        <v>75</v>
      </c>
    </row>
    <row r="17" spans="1:15" x14ac:dyDescent="0.35">
      <c r="A17" s="16">
        <v>7</v>
      </c>
      <c r="B17" s="15" t="s">
        <v>68</v>
      </c>
      <c r="C17" s="14">
        <v>47.7</v>
      </c>
      <c r="D17" s="13" t="s">
        <v>170</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47.7</v>
      </c>
      <c r="H17">
        <f>LEN(TRIM(D17))</f>
        <v>6</v>
      </c>
      <c r="I17" t="str">
        <f>IF(H17&gt;=3,MID(TRIM(D17),1,3),"NO")</f>
        <v>+/-</v>
      </c>
      <c r="J17" t="str">
        <f>IF(TRIM(I17)="+/-",MID(TRIM(D17),4,H17-3),D17)</f>
        <v>3.2</v>
      </c>
      <c r="K17" s="1">
        <f>IF(TRIM(J17)="*****",0,IF(ISERROR(VALUE(J17)),"NA",VALUE(J17/$I$4)))</f>
        <v>1.9452887537993921</v>
      </c>
      <c r="L17" s="1">
        <f>IF(AND(ISNUMBER(G17),ISNUMBER($I$6)),$I$6-G17,"N/A")</f>
        <v>-16.000000000000004</v>
      </c>
      <c r="M17" s="1">
        <f>IF(AND(ISNUMBER(K17),ISNUMBER($I$7)),SQRT(K17^2+($I$7)^2),"N/A")</f>
        <v>1.9604274159996473</v>
      </c>
      <c r="N17" s="1">
        <f>IF(AND(ISNUMBER(L17),ISNUMBER(M17),M17&lt;&gt;0),L17/M17,"NA")</f>
        <v>-8.1614855359699181</v>
      </c>
      <c r="O17" t="s">
        <v>66</v>
      </c>
    </row>
    <row r="18" spans="1:15" x14ac:dyDescent="0.35">
      <c r="A18" s="16">
        <v>8</v>
      </c>
      <c r="B18" s="15" t="s">
        <v>79</v>
      </c>
      <c r="C18" s="14">
        <v>47.5</v>
      </c>
      <c r="D18" s="13" t="s">
        <v>203</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47.5</v>
      </c>
      <c r="H18">
        <f>LEN(TRIM(D18))</f>
        <v>6</v>
      </c>
      <c r="I18" t="str">
        <f>IF(H18&gt;=3,MID(TRIM(D18),1,3),"NO")</f>
        <v>+/-</v>
      </c>
      <c r="J18" t="str">
        <f>IF(TRIM(I18)="+/-",MID(TRIM(D18),4,H18-3),D18)</f>
        <v>3.4</v>
      </c>
      <c r="K18" s="1">
        <f>IF(TRIM(J18)="*****",0,IF(ISERROR(VALUE(J18)),"NA",VALUE(J18/$I$4)))</f>
        <v>2.0668693009118542</v>
      </c>
      <c r="L18" s="1">
        <f>IF(AND(ISNUMBER(G18),ISNUMBER($I$6)),$I$6-G18,"N/A")</f>
        <v>-15.8</v>
      </c>
      <c r="M18" s="1">
        <f>IF(AND(ISNUMBER(K18),ISNUMBER($I$7)),SQRT(K18^2+($I$7)^2),"N/A")</f>
        <v>2.0811237408661025</v>
      </c>
      <c r="N18" s="1">
        <f>IF(AND(ISNUMBER(L18),ISNUMBER(M18),M18&lt;&gt;0),L18/M18,"NA")</f>
        <v>-7.5920521638105507</v>
      </c>
      <c r="O18" t="s">
        <v>60</v>
      </c>
    </row>
    <row r="19" spans="1:15" x14ac:dyDescent="0.35">
      <c r="A19" s="16">
        <v>9</v>
      </c>
      <c r="B19" s="15" t="s">
        <v>59</v>
      </c>
      <c r="C19" s="14">
        <v>46.7</v>
      </c>
      <c r="D19" s="13" t="s">
        <v>164</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46.7</v>
      </c>
      <c r="H19">
        <f>LEN(TRIM(D19))</f>
        <v>6</v>
      </c>
      <c r="I19" t="str">
        <f>IF(H19&gt;=3,MID(TRIM(D19),1,3),"NO")</f>
        <v>+/-</v>
      </c>
      <c r="J19" t="str">
        <f>IF(TRIM(I19)="+/-",MID(TRIM(D19),4,H19-3),D19)</f>
        <v>2.3</v>
      </c>
      <c r="K19" s="1">
        <f>IF(TRIM(J19)="*****",0,IF(ISERROR(VALUE(J19)),"NA",VALUE(J19/$I$4)))</f>
        <v>1.3981762917933129</v>
      </c>
      <c r="L19" s="1">
        <f>IF(AND(ISNUMBER(G19),ISNUMBER($I$6)),$I$6-G19,"N/A")</f>
        <v>-15.000000000000004</v>
      </c>
      <c r="M19" s="1">
        <f>IF(AND(ISNUMBER(K19),ISNUMBER($I$7)),SQRT(K19^2+($I$7)^2),"N/A")</f>
        <v>1.4191632255232525</v>
      </c>
      <c r="N19" s="1">
        <f>IF(AND(ISNUMBER(L19),ISNUMBER(M19),M19&lt;&gt;0),L19/M19,"NA")</f>
        <v>-10.569608717467597</v>
      </c>
      <c r="O19" t="s">
        <v>35</v>
      </c>
    </row>
    <row r="20" spans="1:15" x14ac:dyDescent="0.35">
      <c r="A20" s="16">
        <v>10</v>
      </c>
      <c r="B20" s="15" t="s">
        <v>73</v>
      </c>
      <c r="C20" s="14">
        <v>45.9</v>
      </c>
      <c r="D20" s="17" t="s">
        <v>157</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45.9</v>
      </c>
      <c r="H20">
        <f>LEN(TRIM(D20))</f>
        <v>6</v>
      </c>
      <c r="I20" t="str">
        <f>IF(H20&gt;=3,MID(TRIM(D20),1,3),"NO")</f>
        <v>+/-</v>
      </c>
      <c r="J20" t="str">
        <f>IF(TRIM(I20)="+/-",MID(TRIM(D20),4,H20-3),D20)</f>
        <v>4.0</v>
      </c>
      <c r="K20" s="1">
        <f>IF(TRIM(J20)="*****",0,IF(ISERROR(VALUE(J20)),"NA",VALUE(J20/$I$4)))</f>
        <v>2.43161094224924</v>
      </c>
      <c r="L20" s="1">
        <f>IF(AND(ISNUMBER(G20),ISNUMBER($I$6)),$I$6-G20,"N/A")</f>
        <v>-14.2</v>
      </c>
      <c r="M20" s="1">
        <f>IF(AND(ISNUMBER(K20),ISNUMBER($I$7)),SQRT(K20^2+($I$7)^2),"N/A")</f>
        <v>2.4437387528561434</v>
      </c>
      <c r="N20" s="1">
        <f>IF(AND(ISNUMBER(L20),ISNUMBER(M20),M20&lt;&gt;0),L20/M20,"NA")</f>
        <v>-5.8107684315287838</v>
      </c>
      <c r="O20" t="s">
        <v>51</v>
      </c>
    </row>
    <row r="21" spans="1:15" x14ac:dyDescent="0.35">
      <c r="A21" s="16">
        <v>11</v>
      </c>
      <c r="B21" s="15" t="s">
        <v>70</v>
      </c>
      <c r="C21" s="14">
        <v>45.5</v>
      </c>
      <c r="D21" s="13" t="s">
        <v>178</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45.5</v>
      </c>
      <c r="H21">
        <f>LEN(TRIM(D21))</f>
        <v>6</v>
      </c>
      <c r="I21" t="str">
        <f>IF(H21&gt;=3,MID(TRIM(D21),1,3),"NO")</f>
        <v>+/-</v>
      </c>
      <c r="J21" t="str">
        <f>IF(TRIM(I21)="+/-",MID(TRIM(D21),4,H21-3),D21)</f>
        <v>7.3</v>
      </c>
      <c r="K21" s="1">
        <f>IF(TRIM(J21)="*****",0,IF(ISERROR(VALUE(J21)),"NA",VALUE(J21/$I$4)))</f>
        <v>4.4376899696048628</v>
      </c>
      <c r="L21" s="1">
        <f>IF(AND(ISNUMBER(G21),ISNUMBER($I$6)),$I$6-G21,"N/A")</f>
        <v>-13.8</v>
      </c>
      <c r="M21" s="1">
        <f>IF(AND(ISNUMBER(K21),ISNUMBER($I$7)),SQRT(K21^2+($I$7)^2),"N/A")</f>
        <v>4.4443469243609091</v>
      </c>
      <c r="N21" s="1">
        <f>IF(AND(ISNUMBER(L21),ISNUMBER(M21),M21&lt;&gt;0),L21/M21,"NA")</f>
        <v>-3.1050681314633017</v>
      </c>
      <c r="O21" t="s">
        <v>45</v>
      </c>
    </row>
    <row r="22" spans="1:15" x14ac:dyDescent="0.35">
      <c r="A22" s="16">
        <v>12</v>
      </c>
      <c r="B22" s="15" t="s">
        <v>46</v>
      </c>
      <c r="C22" s="14">
        <v>44.5</v>
      </c>
      <c r="D22" s="13" t="s">
        <v>176</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44.5</v>
      </c>
      <c r="H22">
        <f>LEN(TRIM(D22))</f>
        <v>6</v>
      </c>
      <c r="I22" t="str">
        <f>IF(H22&gt;=3,MID(TRIM(D22),1,3),"NO")</f>
        <v>+/-</v>
      </c>
      <c r="J22" t="str">
        <f>IF(TRIM(I22)="+/-",MID(TRIM(D22),4,H22-3),D22)</f>
        <v>2.9</v>
      </c>
      <c r="K22" s="1">
        <f>IF(TRIM(J22)="*****",0,IF(ISERROR(VALUE(J22)),"NA",VALUE(J22/$I$4)))</f>
        <v>1.762917933130699</v>
      </c>
      <c r="L22" s="1">
        <f>IF(AND(ISNUMBER(G22),ISNUMBER($I$6)),$I$6-G22,"N/A")</f>
        <v>-12.8</v>
      </c>
      <c r="M22" s="1">
        <f>IF(AND(ISNUMBER(K22),ISNUMBER($I$7)),SQRT(K22^2+($I$7)^2),"N/A")</f>
        <v>1.7796086526813917</v>
      </c>
      <c r="N22" s="1">
        <f>IF(AND(ISNUMBER(L22),ISNUMBER(M22),M22&lt;&gt;0),L22/M22,"NA")</f>
        <v>-7.1925925852933128</v>
      </c>
      <c r="O22" t="s">
        <v>29</v>
      </c>
    </row>
    <row r="23" spans="1:15" x14ac:dyDescent="0.35">
      <c r="A23" s="16">
        <v>13</v>
      </c>
      <c r="B23" s="15" t="s">
        <v>33</v>
      </c>
      <c r="C23" s="14">
        <v>44.4</v>
      </c>
      <c r="D23" s="13" t="s">
        <v>143</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44.4</v>
      </c>
      <c r="H23">
        <f>LEN(TRIM(D23))</f>
        <v>6</v>
      </c>
      <c r="I23" t="str">
        <f>IF(H23&gt;=3,MID(TRIM(D23),1,3),"NO")</f>
        <v>+/-</v>
      </c>
      <c r="J23" t="str">
        <f>IF(TRIM(I23)="+/-",MID(TRIM(D23),4,H23-3),D23)</f>
        <v>4.9</v>
      </c>
      <c r="K23" s="1">
        <f>IF(TRIM(J23)="*****",0,IF(ISERROR(VALUE(J23)),"NA",VALUE(J23/$I$4)))</f>
        <v>2.9787234042553195</v>
      </c>
      <c r="L23" s="1">
        <f>IF(AND(ISNUMBER(G23),ISNUMBER($I$6)),$I$6-G23,"N/A")</f>
        <v>-12.7</v>
      </c>
      <c r="M23" s="1">
        <f>IF(AND(ISNUMBER(K23),ISNUMBER($I$7)),SQRT(K23^2+($I$7)^2),"N/A")</f>
        <v>2.9886318670594179</v>
      </c>
      <c r="N23" s="1">
        <f>IF(AND(ISNUMBER(L23),ISNUMBER(M23),M23&lt;&gt;0),L23/M23,"NA")</f>
        <v>-4.2494360513179616</v>
      </c>
      <c r="O23" t="s">
        <v>82</v>
      </c>
    </row>
    <row r="24" spans="1:15" x14ac:dyDescent="0.35">
      <c r="A24" s="16">
        <v>14</v>
      </c>
      <c r="B24" s="15" t="s">
        <v>72</v>
      </c>
      <c r="C24" s="14">
        <v>44.3</v>
      </c>
      <c r="D24" s="13" t="s">
        <v>137</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44.3</v>
      </c>
      <c r="H24">
        <f>LEN(TRIM(D24))</f>
        <v>6</v>
      </c>
      <c r="I24" t="str">
        <f>IF(H24&gt;=3,MID(TRIM(D24),1,3),"NO")</f>
        <v>+/-</v>
      </c>
      <c r="J24" t="str">
        <f>IF(TRIM(I24)="+/-",MID(TRIM(D24),4,H24-3),D24)</f>
        <v>2.7</v>
      </c>
      <c r="K24" s="1">
        <f>IF(TRIM(J24)="*****",0,IF(ISERROR(VALUE(J24)),"NA",VALUE(J24/$I$4)))</f>
        <v>1.6413373860182372</v>
      </c>
      <c r="L24" s="1">
        <f>IF(AND(ISNUMBER(G24),ISNUMBER($I$6)),$I$6-G24,"N/A")</f>
        <v>-12.599999999999998</v>
      </c>
      <c r="M24" s="1">
        <f>IF(AND(ISNUMBER(K24),ISNUMBER($I$7)),SQRT(K24^2+($I$7)^2),"N/A")</f>
        <v>1.6592515579278031</v>
      </c>
      <c r="N24" s="1">
        <f>IF(AND(ISNUMBER(L24),ISNUMBER(M24),M24&lt;&gt;0),L24/M24,"NA")</f>
        <v>-7.5937852460032138</v>
      </c>
      <c r="O24" t="s">
        <v>65</v>
      </c>
    </row>
    <row r="25" spans="1:15" x14ac:dyDescent="0.35">
      <c r="A25" s="16">
        <v>15</v>
      </c>
      <c r="B25" s="15" t="s">
        <v>81</v>
      </c>
      <c r="C25" s="14">
        <v>44.2</v>
      </c>
      <c r="D25" s="13" t="s">
        <v>159</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44.2</v>
      </c>
      <c r="H25">
        <f>LEN(TRIM(D25))</f>
        <v>6</v>
      </c>
      <c r="I25" t="str">
        <f>IF(H25&gt;=3,MID(TRIM(D25),1,3),"NO")</f>
        <v>+/-</v>
      </c>
      <c r="J25" t="str">
        <f>IF(TRIM(I25)="+/-",MID(TRIM(D25),4,H25-3),D25)</f>
        <v>3.1</v>
      </c>
      <c r="K25" s="1">
        <f>IF(TRIM(J25)="*****",0,IF(ISERROR(VALUE(J25)),"NA",VALUE(J25/$I$4)))</f>
        <v>1.884498480243161</v>
      </c>
      <c r="L25" s="1">
        <f>IF(AND(ISNUMBER(G25),ISNUMBER($I$6)),$I$6-G25,"N/A")</f>
        <v>-12.500000000000004</v>
      </c>
      <c r="M25" s="1">
        <f>IF(AND(ISNUMBER(K25),ISNUMBER($I$7)),SQRT(K25^2+($I$7)^2),"N/A")</f>
        <v>1.9001215328982106</v>
      </c>
      <c r="N25" s="1">
        <f>IF(AND(ISNUMBER(L25),ISNUMBER(M25),M25&lt;&gt;0),L25/M25,"NA")</f>
        <v>-6.5785265750523063</v>
      </c>
      <c r="O25" t="s">
        <v>81</v>
      </c>
    </row>
    <row r="26" spans="1:15" x14ac:dyDescent="0.35">
      <c r="A26" s="16">
        <v>16</v>
      </c>
      <c r="B26" s="15" t="s">
        <v>48</v>
      </c>
      <c r="C26" s="14">
        <v>42.7</v>
      </c>
      <c r="D26" s="13" t="s">
        <v>211</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42.7</v>
      </c>
      <c r="H26">
        <f>LEN(TRIM(D26))</f>
        <v>7</v>
      </c>
      <c r="I26" t="str">
        <f>IF(H26&gt;=3,MID(TRIM(D26),1,3),"NO")</f>
        <v>+/-</v>
      </c>
      <c r="J26" t="str">
        <f>IF(TRIM(I26)="+/-",MID(TRIM(D26),4,H26-3),D26)</f>
        <v>10.0</v>
      </c>
      <c r="K26" s="1">
        <f>IF(TRIM(J26)="*****",0,IF(ISERROR(VALUE(J26)),"NA",VALUE(J26/$I$4)))</f>
        <v>6.0790273556230998</v>
      </c>
      <c r="L26" s="1">
        <f>IF(AND(ISNUMBER(G26),ISNUMBER($I$6)),$I$6-G26,"N/A")</f>
        <v>-11.000000000000004</v>
      </c>
      <c r="M26" s="1">
        <f>IF(AND(ISNUMBER(K26),ISNUMBER($I$7)),SQRT(K26^2+($I$7)^2),"N/A")</f>
        <v>6.0838886337735207</v>
      </c>
      <c r="N26" s="1">
        <f>IF(AND(ISNUMBER(L26),ISNUMBER(M26),M26&lt;&gt;0),L26/M26,"NA")</f>
        <v>-1.8080541348070787</v>
      </c>
      <c r="O26" t="s">
        <v>80</v>
      </c>
    </row>
    <row r="27" spans="1:15" x14ac:dyDescent="0.35">
      <c r="A27" s="16">
        <v>17</v>
      </c>
      <c r="B27" s="15" t="s">
        <v>40</v>
      </c>
      <c r="C27" s="14">
        <v>41.7</v>
      </c>
      <c r="D27" s="13" t="s">
        <v>210</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41.7</v>
      </c>
      <c r="H27">
        <f>LEN(TRIM(D27))</f>
        <v>7</v>
      </c>
      <c r="I27" t="str">
        <f>IF(H27&gt;=3,MID(TRIM(D27),1,3),"NO")</f>
        <v>+/-</v>
      </c>
      <c r="J27" t="str">
        <f>IF(TRIM(I27)="+/-",MID(TRIM(D27),4,H27-3),D27)</f>
        <v>11.6</v>
      </c>
      <c r="K27" s="1">
        <f>IF(TRIM(J27)="*****",0,IF(ISERROR(VALUE(J27)),"NA",VALUE(J27/$I$4)))</f>
        <v>7.051671732522796</v>
      </c>
      <c r="L27" s="1">
        <f>IF(AND(ISNUMBER(G27),ISNUMBER($I$6)),$I$6-G27,"N/A")</f>
        <v>-10.000000000000004</v>
      </c>
      <c r="M27" s="1">
        <f>IF(AND(ISNUMBER(K27),ISNUMBER($I$7)),SQRT(K27^2+($I$7)^2),"N/A")</f>
        <v>7.0558629196580709</v>
      </c>
      <c r="N27" s="1">
        <f>IF(AND(ISNUMBER(L27),ISNUMBER(M27),M27&lt;&gt;0),L27/M27,"NA")</f>
        <v>-1.4172610939109069</v>
      </c>
      <c r="O27" t="s">
        <v>78</v>
      </c>
    </row>
    <row r="28" spans="1:15" x14ac:dyDescent="0.35">
      <c r="A28" s="16">
        <v>18</v>
      </c>
      <c r="B28" s="15" t="s">
        <v>50</v>
      </c>
      <c r="C28" s="14">
        <v>41.6</v>
      </c>
      <c r="D28" s="13" t="s">
        <v>145</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41.6</v>
      </c>
      <c r="H28">
        <f>LEN(TRIM(D28))</f>
        <v>6</v>
      </c>
      <c r="I28" t="str">
        <f>IF(H28&gt;=3,MID(TRIM(D28),1,3),"NO")</f>
        <v>+/-</v>
      </c>
      <c r="J28" t="str">
        <f>IF(TRIM(I28)="+/-",MID(TRIM(D28),4,H28-3),D28)</f>
        <v>3.3</v>
      </c>
      <c r="K28" s="1">
        <f>IF(TRIM(J28)="*****",0,IF(ISERROR(VALUE(J28)),"NA",VALUE(J28/$I$4)))</f>
        <v>2.0060790273556228</v>
      </c>
      <c r="L28" s="1">
        <f>IF(AND(ISNUMBER(G28),ISNUMBER($I$6)),$I$6-G28,"N/A")</f>
        <v>-9.9000000000000021</v>
      </c>
      <c r="M28" s="1">
        <f>IF(AND(ISNUMBER(K28),ISNUMBER($I$7)),SQRT(K28^2+($I$7)^2),"N/A")</f>
        <v>2.0207623268808099</v>
      </c>
      <c r="N28" s="1">
        <f>IF(AND(ISNUMBER(L28),ISNUMBER(M28),M28&lt;&gt;0),L28/M28,"NA")</f>
        <v>-4.8991412143363515</v>
      </c>
      <c r="O28" t="s">
        <v>79</v>
      </c>
    </row>
    <row r="29" spans="1:15" x14ac:dyDescent="0.35">
      <c r="A29" s="16">
        <v>19</v>
      </c>
      <c r="B29" s="15" t="s">
        <v>80</v>
      </c>
      <c r="C29" s="14">
        <v>40.700000000000003</v>
      </c>
      <c r="D29" s="13" t="s">
        <v>148</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40.700000000000003</v>
      </c>
      <c r="H29">
        <f>LEN(TRIM(D29))</f>
        <v>6</v>
      </c>
      <c r="I29" t="str">
        <f>IF(H29&gt;=3,MID(TRIM(D29),1,3),"NO")</f>
        <v>+/-</v>
      </c>
      <c r="J29" t="str">
        <f>IF(TRIM(I29)="+/-",MID(TRIM(D29),4,H29-3),D29)</f>
        <v>5.9</v>
      </c>
      <c r="K29" s="1">
        <f>IF(TRIM(J29)="*****",0,IF(ISERROR(VALUE(J29)),"NA",VALUE(J29/$I$4)))</f>
        <v>3.5866261398176293</v>
      </c>
      <c r="L29" s="1">
        <f>IF(AND(ISNUMBER(G29),ISNUMBER($I$6)),$I$6-G29,"N/A")</f>
        <v>-9.0000000000000036</v>
      </c>
      <c r="M29" s="1">
        <f>IF(AND(ISNUMBER(K29),ISNUMBER($I$7)),SQRT(K29^2+($I$7)^2),"N/A")</f>
        <v>3.5948594387775126</v>
      </c>
      <c r="N29" s="1">
        <f>IF(AND(ISNUMBER(L29),ISNUMBER(M29),M29&lt;&gt;0),L29/M29,"NA")</f>
        <v>-2.5035749389580007</v>
      </c>
      <c r="O29" t="s">
        <v>55</v>
      </c>
    </row>
    <row r="30" spans="1:15" x14ac:dyDescent="0.35">
      <c r="A30" s="16">
        <v>19</v>
      </c>
      <c r="B30" s="15" t="s">
        <v>78</v>
      </c>
      <c r="C30" s="14">
        <v>40.700000000000003</v>
      </c>
      <c r="D30" s="13" t="s">
        <v>143</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40.700000000000003</v>
      </c>
      <c r="H30">
        <f>LEN(TRIM(D30))</f>
        <v>6</v>
      </c>
      <c r="I30" t="str">
        <f>IF(H30&gt;=3,MID(TRIM(D30),1,3),"NO")</f>
        <v>+/-</v>
      </c>
      <c r="J30" t="str">
        <f>IF(TRIM(I30)="+/-",MID(TRIM(D30),4,H30-3),D30)</f>
        <v>4.9</v>
      </c>
      <c r="K30" s="1">
        <f>IF(TRIM(J30)="*****",0,IF(ISERROR(VALUE(J30)),"NA",VALUE(J30/$I$4)))</f>
        <v>2.9787234042553195</v>
      </c>
      <c r="L30" s="1">
        <f>IF(AND(ISNUMBER(G30),ISNUMBER($I$6)),$I$6-G30,"N/A")</f>
        <v>-9.0000000000000036</v>
      </c>
      <c r="M30" s="1">
        <f>IF(AND(ISNUMBER(K30),ISNUMBER($I$7)),SQRT(K30^2+($I$7)^2),"N/A")</f>
        <v>2.9886318670594179</v>
      </c>
      <c r="N30" s="1">
        <f>IF(AND(ISNUMBER(L30),ISNUMBER(M30),M30&lt;&gt;0),L30/M30,"NA")</f>
        <v>-3.0114113749497378</v>
      </c>
      <c r="O30" t="s">
        <v>77</v>
      </c>
    </row>
    <row r="31" spans="1:15" x14ac:dyDescent="0.35">
      <c r="A31" s="16">
        <v>21</v>
      </c>
      <c r="B31" s="15" t="s">
        <v>61</v>
      </c>
      <c r="C31" s="14">
        <v>39.700000000000003</v>
      </c>
      <c r="D31" s="13" t="s">
        <v>155</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39.700000000000003</v>
      </c>
      <c r="H31">
        <f>LEN(TRIM(D31))</f>
        <v>6</v>
      </c>
      <c r="I31" t="str">
        <f>IF(H31&gt;=3,MID(TRIM(D31),1,3),"NO")</f>
        <v>+/-</v>
      </c>
      <c r="J31" t="str">
        <f>IF(TRIM(I31)="+/-",MID(TRIM(D31),4,H31-3),D31)</f>
        <v>2.4</v>
      </c>
      <c r="K31" s="1">
        <f>IF(TRIM(J31)="*****",0,IF(ISERROR(VALUE(J31)),"NA",VALUE(J31/$I$4)))</f>
        <v>1.4589665653495441</v>
      </c>
      <c r="L31" s="1">
        <f>IF(AND(ISNUMBER(G31),ISNUMBER($I$6)),$I$6-G31,"N/A")</f>
        <v>-8.0000000000000036</v>
      </c>
      <c r="M31" s="1">
        <f>IF(AND(ISNUMBER(K31),ISNUMBER($I$7)),SQRT(K31^2+($I$7)^2),"N/A")</f>
        <v>1.4790911927776826</v>
      </c>
      <c r="N31" s="1">
        <f>IF(AND(ISNUMBER(L31),ISNUMBER(M31),M31&lt;&gt;0),L31/M31,"NA")</f>
        <v>-5.4087266823462574</v>
      </c>
      <c r="O31" t="s">
        <v>41</v>
      </c>
    </row>
    <row r="32" spans="1:15" x14ac:dyDescent="0.35">
      <c r="A32" s="16">
        <v>22</v>
      </c>
      <c r="B32" s="15" t="s">
        <v>37</v>
      </c>
      <c r="C32" s="14">
        <v>39</v>
      </c>
      <c r="D32" s="13" t="s">
        <v>209</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39</v>
      </c>
      <c r="H32">
        <f>LEN(TRIM(D32))</f>
        <v>6</v>
      </c>
      <c r="I32" t="str">
        <f>IF(H32&gt;=3,MID(TRIM(D32),1,3),"NO")</f>
        <v>+/-</v>
      </c>
      <c r="J32" t="str">
        <f>IF(TRIM(I32)="+/-",MID(TRIM(D32),4,H32-3),D32)</f>
        <v>4.6</v>
      </c>
      <c r="K32" s="1">
        <f>IF(TRIM(J32)="*****",0,IF(ISERROR(VALUE(J32)),"NA",VALUE(J32/$I$4)))</f>
        <v>2.7963525835866259</v>
      </c>
      <c r="L32" s="1">
        <f>IF(AND(ISNUMBER(G32),ISNUMBER($I$6)),$I$6-G32,"N/A")</f>
        <v>-7.3000000000000007</v>
      </c>
      <c r="M32" s="1">
        <f>IF(AND(ISNUMBER(K32),ISNUMBER($I$7)),SQRT(K32^2+($I$7)^2),"N/A")</f>
        <v>2.8069048949824182</v>
      </c>
      <c r="N32" s="1">
        <f>IF(AND(ISNUMBER(L32),ISNUMBER(M32),M32&lt;&gt;0),L32/M32,"NA")</f>
        <v>-2.600729370293013</v>
      </c>
      <c r="O32" t="s">
        <v>71</v>
      </c>
    </row>
    <row r="33" spans="1:15" x14ac:dyDescent="0.35">
      <c r="A33" s="16">
        <v>23</v>
      </c>
      <c r="B33" s="15" t="s">
        <v>64</v>
      </c>
      <c r="C33" s="14">
        <v>38.9</v>
      </c>
      <c r="D33" s="13" t="s">
        <v>171</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38.9</v>
      </c>
      <c r="H33">
        <f>LEN(TRIM(D33))</f>
        <v>6</v>
      </c>
      <c r="I33" t="str">
        <f>IF(H33&gt;=3,MID(TRIM(D33),1,3),"NO")</f>
        <v>+/-</v>
      </c>
      <c r="J33" t="str">
        <f>IF(TRIM(I33)="+/-",MID(TRIM(D33),4,H33-3),D33)</f>
        <v>2.5</v>
      </c>
      <c r="K33" s="1">
        <f>IF(TRIM(J33)="*****",0,IF(ISERROR(VALUE(J33)),"NA",VALUE(J33/$I$4)))</f>
        <v>1.519756838905775</v>
      </c>
      <c r="L33" s="1">
        <f>IF(AND(ISNUMBER(G33),ISNUMBER($I$6)),$I$6-G33,"N/A")</f>
        <v>-7.1999999999999993</v>
      </c>
      <c r="M33" s="1">
        <f>IF(AND(ISNUMBER(K33),ISNUMBER($I$7)),SQRT(K33^2+($I$7)^2),"N/A")</f>
        <v>1.5390867964950956</v>
      </c>
      <c r="N33" s="1">
        <f>IF(AND(ISNUMBER(L33),ISNUMBER(M33),M33&lt;&gt;0),L33/M33,"NA")</f>
        <v>-4.6780987377685834</v>
      </c>
      <c r="O33" t="s">
        <v>76</v>
      </c>
    </row>
    <row r="34" spans="1:15" x14ac:dyDescent="0.35">
      <c r="A34" s="16">
        <v>24</v>
      </c>
      <c r="B34" s="15" t="s">
        <v>69</v>
      </c>
      <c r="C34" s="14">
        <v>38.299999999999997</v>
      </c>
      <c r="D34" s="13" t="s">
        <v>208</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38.299999999999997</v>
      </c>
      <c r="H34">
        <f>LEN(TRIM(D34))</f>
        <v>6</v>
      </c>
      <c r="I34" t="str">
        <f>IF(H34&gt;=3,MID(TRIM(D34),1,3),"NO")</f>
        <v>+/-</v>
      </c>
      <c r="J34" t="str">
        <f>IF(TRIM(I34)="+/-",MID(TRIM(D34),4,H34-3),D34)</f>
        <v>6.3</v>
      </c>
      <c r="K34" s="1">
        <f>IF(TRIM(J34)="*****",0,IF(ISERROR(VALUE(J34)),"NA",VALUE(J34/$I$4)))</f>
        <v>3.8297872340425529</v>
      </c>
      <c r="L34" s="1">
        <f>IF(AND(ISNUMBER(G34),ISNUMBER($I$6)),$I$6-G34,"N/A")</f>
        <v>-6.5999999999999979</v>
      </c>
      <c r="M34" s="1">
        <f>IF(AND(ISNUMBER(K34),ISNUMBER($I$7)),SQRT(K34^2+($I$7)^2),"N/A")</f>
        <v>3.8374988698082988</v>
      </c>
      <c r="N34" s="1">
        <f>IF(AND(ISNUMBER(L34),ISNUMBER(M34),M34&lt;&gt;0),L34/M34,"NA")</f>
        <v>-1.7198702133636588</v>
      </c>
      <c r="O34" t="s">
        <v>74</v>
      </c>
    </row>
    <row r="35" spans="1:15" x14ac:dyDescent="0.35">
      <c r="A35" s="16">
        <v>25</v>
      </c>
      <c r="B35" s="15" t="s">
        <v>45</v>
      </c>
      <c r="C35" s="14">
        <v>37.5</v>
      </c>
      <c r="D35" s="13" t="s">
        <v>164</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37.5</v>
      </c>
      <c r="H35">
        <f>LEN(TRIM(D35))</f>
        <v>6</v>
      </c>
      <c r="I35" t="str">
        <f>IF(H35&gt;=3,MID(TRIM(D35),1,3),"NO")</f>
        <v>+/-</v>
      </c>
      <c r="J35" t="str">
        <f>IF(TRIM(I35)="+/-",MID(TRIM(D35),4,H35-3),D35)</f>
        <v>2.3</v>
      </c>
      <c r="K35" s="1">
        <f>IF(TRIM(J35)="*****",0,IF(ISERROR(VALUE(J35)),"NA",VALUE(J35/$I$4)))</f>
        <v>1.3981762917933129</v>
      </c>
      <c r="L35" s="1">
        <f>IF(AND(ISNUMBER(G35),ISNUMBER($I$6)),$I$6-G35,"N/A")</f>
        <v>-5.8000000000000007</v>
      </c>
      <c r="M35" s="1">
        <f>IF(AND(ISNUMBER(K35),ISNUMBER($I$7)),SQRT(K35^2+($I$7)^2),"N/A")</f>
        <v>1.4191632255232525</v>
      </c>
      <c r="N35" s="1">
        <f>IF(AND(ISNUMBER(L35),ISNUMBER(M35),M35&lt;&gt;0),L35/M35,"NA")</f>
        <v>-4.086915370754137</v>
      </c>
      <c r="O35" t="s">
        <v>53</v>
      </c>
    </row>
    <row r="36" spans="1:15" x14ac:dyDescent="0.35">
      <c r="A36" s="16">
        <v>26</v>
      </c>
      <c r="B36" s="15" t="s">
        <v>77</v>
      </c>
      <c r="C36" s="14">
        <v>36.799999999999997</v>
      </c>
      <c r="D36" s="13" t="s">
        <v>207</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36.799999999999997</v>
      </c>
      <c r="H36">
        <f>LEN(TRIM(D36))</f>
        <v>6</v>
      </c>
      <c r="I36" t="str">
        <f>IF(H36&gt;=3,MID(TRIM(D36),1,3),"NO")</f>
        <v>+/-</v>
      </c>
      <c r="J36" t="str">
        <f>IF(TRIM(I36)="+/-",MID(TRIM(D36),4,H36-3),D36)</f>
        <v>5.5</v>
      </c>
      <c r="K36" s="1">
        <f>IF(TRIM(J36)="*****",0,IF(ISERROR(VALUE(J36)),"NA",VALUE(J36/$I$4)))</f>
        <v>3.3434650455927053</v>
      </c>
      <c r="L36" s="1">
        <f>IF(AND(ISNUMBER(G36),ISNUMBER($I$6)),$I$6-G36,"N/A")</f>
        <v>-5.0999999999999979</v>
      </c>
      <c r="M36" s="1">
        <f>IF(AND(ISNUMBER(K36),ISNUMBER($I$7)),SQRT(K36^2+($I$7)^2),"N/A")</f>
        <v>3.3522956058266837</v>
      </c>
      <c r="N36" s="1">
        <f>IF(AND(ISNUMBER(L36),ISNUMBER(M36),M36&lt;&gt;0),L36/M36,"NA")</f>
        <v>-1.5213455493410541</v>
      </c>
      <c r="O36" t="s">
        <v>72</v>
      </c>
    </row>
    <row r="37" spans="1:15" x14ac:dyDescent="0.35">
      <c r="A37" s="16">
        <v>27</v>
      </c>
      <c r="B37" s="15" t="s">
        <v>38</v>
      </c>
      <c r="C37" s="14">
        <v>35.9</v>
      </c>
      <c r="D37" s="13" t="s">
        <v>137</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35.9</v>
      </c>
      <c r="H37">
        <f>LEN(TRIM(D37))</f>
        <v>6</v>
      </c>
      <c r="I37" t="str">
        <f>IF(H37&gt;=3,MID(TRIM(D37),1,3),"NO")</f>
        <v>+/-</v>
      </c>
      <c r="J37" t="str">
        <f>IF(TRIM(I37)="+/-",MID(TRIM(D37),4,H37-3),D37)</f>
        <v>2.7</v>
      </c>
      <c r="K37" s="1">
        <f>IF(TRIM(J37)="*****",0,IF(ISERROR(VALUE(J37)),"NA",VALUE(J37/$I$4)))</f>
        <v>1.6413373860182372</v>
      </c>
      <c r="L37" s="1">
        <f>IF(AND(ISNUMBER(G37),ISNUMBER($I$6)),$I$6-G37,"N/A")</f>
        <v>-4.1999999999999993</v>
      </c>
      <c r="M37" s="1">
        <f>IF(AND(ISNUMBER(K37),ISNUMBER($I$7)),SQRT(K37^2+($I$7)^2),"N/A")</f>
        <v>1.6592515579278031</v>
      </c>
      <c r="N37" s="1">
        <f>IF(AND(ISNUMBER(L37),ISNUMBER(M37),M37&lt;&gt;0),L37/M37,"NA")</f>
        <v>-2.5312617486677378</v>
      </c>
      <c r="O37" t="s">
        <v>70</v>
      </c>
    </row>
    <row r="38" spans="1:15" x14ac:dyDescent="0.35">
      <c r="A38" s="16">
        <v>28</v>
      </c>
      <c r="B38" s="15" t="s">
        <v>54</v>
      </c>
      <c r="C38" s="14">
        <v>35.700000000000003</v>
      </c>
      <c r="D38" s="13" t="s">
        <v>144</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35.700000000000003</v>
      </c>
      <c r="H38">
        <f>LEN(TRIM(D38))</f>
        <v>6</v>
      </c>
      <c r="I38" t="str">
        <f>IF(H38&gt;=3,MID(TRIM(D38),1,3),"NO")</f>
        <v>+/-</v>
      </c>
      <c r="J38" t="str">
        <f>IF(TRIM(I38)="+/-",MID(TRIM(D38),4,H38-3),D38)</f>
        <v>2.2</v>
      </c>
      <c r="K38" s="1">
        <f>IF(TRIM(J38)="*****",0,IF(ISERROR(VALUE(J38)),"NA",VALUE(J38/$I$4)))</f>
        <v>1.3373860182370823</v>
      </c>
      <c r="L38" s="1">
        <f>IF(AND(ISNUMBER(G38),ISNUMBER($I$6)),$I$6-G38,"N/A")</f>
        <v>-4.0000000000000036</v>
      </c>
      <c r="M38" s="1">
        <f>IF(AND(ISNUMBER(K38),ISNUMBER($I$7)),SQRT(K38^2+($I$7)^2),"N/A")</f>
        <v>1.3593118404254041</v>
      </c>
      <c r="N38" s="1">
        <f>IF(AND(ISNUMBER(L38),ISNUMBER(M38),M38&lt;&gt;0),L38/M38,"NA")</f>
        <v>-2.9426654583897256</v>
      </c>
      <c r="O38" t="s">
        <v>69</v>
      </c>
    </row>
    <row r="39" spans="1:15" x14ac:dyDescent="0.35">
      <c r="A39" s="16">
        <v>29</v>
      </c>
      <c r="B39" s="15" t="s">
        <v>30</v>
      </c>
      <c r="C39" s="14">
        <v>33.799999999999997</v>
      </c>
      <c r="D39" s="13" t="s">
        <v>177</v>
      </c>
      <c r="E39" s="12" t="str">
        <f>IF($B$4=B39,"Geography Selected",
IF(AND(ISNUMBER(N39),ISNUMBER($I$4)),
IF(ABS(N39)&lt;=$I$4,"Not Significantly Different",
IF(ABS(N39)&gt;$I$4,"Significantly Different","Error - Both Z-score and Confidence Level are Numbers but Comparison Failed")),
IF(N39="NA","Statistical Test not applicable","N/A")
))</f>
        <v>Not Significantly Different</v>
      </c>
      <c r="G39">
        <f>IF(ISNUMBER(C39),C39,"NAN")</f>
        <v>33.799999999999997</v>
      </c>
      <c r="H39">
        <f>LEN(TRIM(D39))</f>
        <v>6</v>
      </c>
      <c r="I39" t="str">
        <f>IF(H39&gt;=3,MID(TRIM(D39),1,3),"NO")</f>
        <v>+/-</v>
      </c>
      <c r="J39" t="str">
        <f>IF(TRIM(I39)="+/-",MID(TRIM(D39),4,H39-3),D39)</f>
        <v>3.5</v>
      </c>
      <c r="K39" s="1">
        <f>IF(TRIM(J39)="*****",0,IF(ISERROR(VALUE(J39)),"NA",VALUE(J39/$I$4)))</f>
        <v>2.1276595744680851</v>
      </c>
      <c r="L39" s="1">
        <f>IF(AND(ISNUMBER(G39),ISNUMBER($I$6)),$I$6-G39,"N/A")</f>
        <v>-2.0999999999999979</v>
      </c>
      <c r="M39" s="1">
        <f>IF(AND(ISNUMBER(K39),ISNUMBER($I$7)),SQRT(K39^2+($I$7)^2),"N/A")</f>
        <v>2.1415094168764179</v>
      </c>
      <c r="N39" s="1">
        <f>IF(AND(ISNUMBER(L39),ISNUMBER(M39),M39&lt;&gt;0),L39/M39,"NA")</f>
        <v>-0.98061674791186992</v>
      </c>
      <c r="O39" t="s">
        <v>44</v>
      </c>
    </row>
    <row r="40" spans="1:15" x14ac:dyDescent="0.35">
      <c r="A40" s="16">
        <v>30</v>
      </c>
      <c r="B40" s="15" t="s">
        <v>39</v>
      </c>
      <c r="C40" s="14">
        <v>33.1</v>
      </c>
      <c r="D40" s="13" t="s">
        <v>133</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33.1</v>
      </c>
      <c r="H40">
        <f>LEN(TRIM(D40))</f>
        <v>6</v>
      </c>
      <c r="I40" t="str">
        <f>IF(H40&gt;=3,MID(TRIM(D40),1,3),"NO")</f>
        <v>+/-</v>
      </c>
      <c r="J40" t="str">
        <f>IF(TRIM(I40)="+/-",MID(TRIM(D40),4,H40-3),D40)</f>
        <v>1.2</v>
      </c>
      <c r="K40" s="1">
        <f>IF(TRIM(J40)="*****",0,IF(ISERROR(VALUE(J40)),"NA",VALUE(J40/$I$4)))</f>
        <v>0.72948328267477203</v>
      </c>
      <c r="L40" s="1">
        <f>IF(AND(ISNUMBER(G40),ISNUMBER($I$6)),$I$6-G40,"N/A")</f>
        <v>-1.4000000000000021</v>
      </c>
      <c r="M40" s="1">
        <f>IF(AND(ISNUMBER(K40),ISNUMBER($I$7)),SQRT(K40^2+($I$7)^2),"N/A")</f>
        <v>0.76894289608957556</v>
      </c>
      <c r="N40" s="1">
        <f>IF(AND(ISNUMBER(L40),ISNUMBER(M40),M40&lt;&gt;0),L40/M40,"NA")</f>
        <v>-1.8206813628419471</v>
      </c>
      <c r="O40" t="s">
        <v>67</v>
      </c>
    </row>
    <row r="41" spans="1:15" x14ac:dyDescent="0.35">
      <c r="A41" s="16">
        <v>31</v>
      </c>
      <c r="B41" s="15" t="s">
        <v>44</v>
      </c>
      <c r="C41" s="14">
        <v>32.799999999999997</v>
      </c>
      <c r="D41" s="13" t="s">
        <v>199</v>
      </c>
      <c r="E41" s="12" t="str">
        <f>IF($B$4=B41,"Geography Selected",
IF(AND(ISNUMBER(N41),ISNUMBER($I$4)),
IF(ABS(N41)&lt;=$I$4,"Not Significantly Different",
IF(ABS(N41)&gt;$I$4,"Significantly Different","Error - Both Z-score and Confidence Level are Numbers but Comparison Failed")),
IF(N41="NA","Statistical Test not applicable","N/A")
))</f>
        <v>Not Significantly Different</v>
      </c>
      <c r="G41">
        <f>IF(ISNUMBER(C41),C41,"NAN")</f>
        <v>32.799999999999997</v>
      </c>
      <c r="H41">
        <f>LEN(TRIM(D41))</f>
        <v>6</v>
      </c>
      <c r="I41" t="str">
        <f>IF(H41&gt;=3,MID(TRIM(D41),1,3),"NO")</f>
        <v>+/-</v>
      </c>
      <c r="J41" t="str">
        <f>IF(TRIM(I41)="+/-",MID(TRIM(D41),4,H41-3),D41)</f>
        <v>4.1</v>
      </c>
      <c r="K41" s="1">
        <f>IF(TRIM(J41)="*****",0,IF(ISERROR(VALUE(J41)),"NA",VALUE(J41/$I$4)))</f>
        <v>2.4924012158054709</v>
      </c>
      <c r="L41" s="1">
        <f>IF(AND(ISNUMBER(G41),ISNUMBER($I$6)),$I$6-G41,"N/A")</f>
        <v>-1.0999999999999979</v>
      </c>
      <c r="M41" s="1">
        <f>IF(AND(ISNUMBER(K41),ISNUMBER($I$7)),SQRT(K41^2+($I$7)^2),"N/A")</f>
        <v>2.5042346412213958</v>
      </c>
      <c r="N41" s="1">
        <f>IF(AND(ISNUMBER(L41),ISNUMBER(M41),M41&lt;&gt;0),L41/M41,"NA")</f>
        <v>-0.43925596343619483</v>
      </c>
      <c r="O41" t="s">
        <v>47</v>
      </c>
    </row>
    <row r="42" spans="1:15" x14ac:dyDescent="0.35">
      <c r="A42" s="16">
        <v>32</v>
      </c>
      <c r="B42" s="15" t="s">
        <v>60</v>
      </c>
      <c r="C42" s="14">
        <v>31.8</v>
      </c>
      <c r="D42" s="13" t="s">
        <v>206</v>
      </c>
      <c r="E42" s="12" t="str">
        <f>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IF(ISNUMBER(C42),C42,"NAN")</f>
        <v>31.8</v>
      </c>
      <c r="H42">
        <f>LEN(TRIM(D42))</f>
        <v>6</v>
      </c>
      <c r="I42" t="str">
        <f>IF(H42&gt;=3,MID(TRIM(D42),1,3),"NO")</f>
        <v>+/-</v>
      </c>
      <c r="J42" t="str">
        <f>IF(TRIM(I42)="+/-",MID(TRIM(D42),4,H42-3),D42)</f>
        <v>7.9</v>
      </c>
      <c r="K42" s="1">
        <f>IF(TRIM(J42)="*****",0,IF(ISERROR(VALUE(J42)),"NA",VALUE(J42/$I$4)))</f>
        <v>4.8024316109422491</v>
      </c>
      <c r="L42" s="1">
        <f>IF(AND(ISNUMBER(G42),ISNUMBER($I$6)),$I$6-G42,"N/A")</f>
        <v>-0.10000000000000142</v>
      </c>
      <c r="M42" s="1">
        <f>IF(AND(ISNUMBER(K42),ISNUMBER($I$7)),SQRT(K42^2+($I$7)^2),"N/A")</f>
        <v>4.8085836475538226</v>
      </c>
      <c r="N42" s="1">
        <f>IF(AND(ISNUMBER(L42),ISNUMBER(M42),M42&lt;&gt;0),L42/M42,"NA")</f>
        <v>-2.0796144422042546E-2</v>
      </c>
      <c r="O42" t="s">
        <v>37</v>
      </c>
    </row>
    <row r="43" spans="1:15" x14ac:dyDescent="0.35">
      <c r="A43" s="16">
        <v>33</v>
      </c>
      <c r="B43" s="15" t="s">
        <v>75</v>
      </c>
      <c r="C43" s="14">
        <v>31.7</v>
      </c>
      <c r="D43" s="13" t="s">
        <v>157</v>
      </c>
      <c r="E43" s="12" t="str">
        <f>IF($B$4=B43,"Geography Selected",
IF(AND(ISNUMBER(N43),ISNUMBER($I$4)),
IF(ABS(N43)&lt;=$I$4,"Not Significantly Different",
IF(ABS(N43)&gt;$I$4,"Significantly Different","Error - Both Z-score and Confidence Level are Numbers but Comparison Failed")),
IF(N43="NA","Statistical Test not applicable","N/A")
))</f>
        <v>Not Significantly Different</v>
      </c>
      <c r="G43">
        <f>IF(ISNUMBER(C43),C43,"NAN")</f>
        <v>31.7</v>
      </c>
      <c r="H43">
        <f>LEN(TRIM(D43))</f>
        <v>6</v>
      </c>
      <c r="I43" t="str">
        <f>IF(H43&gt;=3,MID(TRIM(D43),1,3),"NO")</f>
        <v>+/-</v>
      </c>
      <c r="J43" t="str">
        <f>IF(TRIM(I43)="+/-",MID(TRIM(D43),4,H43-3),D43)</f>
        <v>4.0</v>
      </c>
      <c r="K43" s="1">
        <f>IF(TRIM(J43)="*****",0,IF(ISERROR(VALUE(J43)),"NA",VALUE(J43/$I$4)))</f>
        <v>2.43161094224924</v>
      </c>
      <c r="L43" s="1">
        <f>IF(AND(ISNUMBER(G43),ISNUMBER($I$6)),$I$6-G43,"N/A")</f>
        <v>0</v>
      </c>
      <c r="M43" s="1">
        <f>IF(AND(ISNUMBER(K43),ISNUMBER($I$7)),SQRT(K43^2+($I$7)^2),"N/A")</f>
        <v>2.4437387528561434</v>
      </c>
      <c r="N43" s="1">
        <f>IF(AND(ISNUMBER(L43),ISNUMBER(M43),M43&lt;&gt;0),L43/M43,"NA")</f>
        <v>0</v>
      </c>
      <c r="O43" t="s">
        <v>49</v>
      </c>
    </row>
    <row r="44" spans="1:15" x14ac:dyDescent="0.35">
      <c r="A44" s="16">
        <v>34</v>
      </c>
      <c r="B44" s="15" t="s">
        <v>76</v>
      </c>
      <c r="C44" s="14">
        <v>31.1</v>
      </c>
      <c r="D44" s="13" t="s">
        <v>155</v>
      </c>
      <c r="E44" s="12" t="str">
        <f>IF($B$4=B44,"Geography Selected",
IF(AND(ISNUMBER(N44),ISNUMBER($I$4)),
IF(ABS(N44)&lt;=$I$4,"Not Significantly Different",
IF(ABS(N44)&gt;$I$4,"Significantly Different","Error - Both Z-score and Confidence Level are Numbers but Comparison Failed")),
IF(N44="NA","Statistical Test not applicable","N/A")
))</f>
        <v>Not Significantly Different</v>
      </c>
      <c r="G44">
        <f>IF(ISNUMBER(C44),C44,"NAN")</f>
        <v>31.1</v>
      </c>
      <c r="H44">
        <f>LEN(TRIM(D44))</f>
        <v>6</v>
      </c>
      <c r="I44" t="str">
        <f>IF(H44&gt;=3,MID(TRIM(D44),1,3),"NO")</f>
        <v>+/-</v>
      </c>
      <c r="J44" t="str">
        <f>IF(TRIM(I44)="+/-",MID(TRIM(D44),4,H44-3),D44)</f>
        <v>2.4</v>
      </c>
      <c r="K44" s="1">
        <f>IF(TRIM(J44)="*****",0,IF(ISERROR(VALUE(J44)),"NA",VALUE(J44/$I$4)))</f>
        <v>1.4589665653495441</v>
      </c>
      <c r="L44" s="1">
        <f>IF(AND(ISNUMBER(G44),ISNUMBER($I$6)),$I$6-G44,"N/A")</f>
        <v>0.59999999999999787</v>
      </c>
      <c r="M44" s="1">
        <f>IF(AND(ISNUMBER(K44),ISNUMBER($I$7)),SQRT(K44^2+($I$7)^2),"N/A")</f>
        <v>1.4790911927776826</v>
      </c>
      <c r="N44" s="1">
        <f>IF(AND(ISNUMBER(L44),ISNUMBER(M44),M44&lt;&gt;0),L44/M44,"NA")</f>
        <v>0.40565450117596769</v>
      </c>
      <c r="O44" t="s">
        <v>64</v>
      </c>
    </row>
    <row r="45" spans="1:15" x14ac:dyDescent="0.35">
      <c r="A45" s="16">
        <v>35</v>
      </c>
      <c r="B45" s="15" t="s">
        <v>65</v>
      </c>
      <c r="C45" s="14">
        <v>29.4</v>
      </c>
      <c r="D45" s="13" t="s">
        <v>156</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29.4</v>
      </c>
      <c r="H45">
        <f>LEN(TRIM(D45))</f>
        <v>6</v>
      </c>
      <c r="I45" t="str">
        <f>IF(H45&gt;=3,MID(TRIM(D45),1,3),"NO")</f>
        <v>+/-</v>
      </c>
      <c r="J45" t="str">
        <f>IF(TRIM(I45)="+/-",MID(TRIM(D45),4,H45-3),D45)</f>
        <v>2.0</v>
      </c>
      <c r="K45" s="1">
        <f>IF(TRIM(J45)="*****",0,IF(ISERROR(VALUE(J45)),"NA",VALUE(J45/$I$4)))</f>
        <v>1.21580547112462</v>
      </c>
      <c r="L45" s="1">
        <f>IF(AND(ISNUMBER(G45),ISNUMBER($I$6)),$I$6-G45,"N/A")</f>
        <v>2.3000000000000007</v>
      </c>
      <c r="M45" s="1">
        <f>IF(AND(ISNUMBER(K45),ISNUMBER($I$7)),SQRT(K45^2+($I$7)^2),"N/A")</f>
        <v>1.2398831643994612</v>
      </c>
      <c r="N45" s="1">
        <f>IF(AND(ISNUMBER(L45),ISNUMBER(M45),M45&lt;&gt;0),L45/M45,"NA")</f>
        <v>1.8550134932382989</v>
      </c>
      <c r="O45" t="s">
        <v>63</v>
      </c>
    </row>
    <row r="46" spans="1:15" x14ac:dyDescent="0.35">
      <c r="A46" s="16">
        <v>36</v>
      </c>
      <c r="B46" s="15" t="s">
        <v>74</v>
      </c>
      <c r="C46" s="14">
        <v>28.7</v>
      </c>
      <c r="D46" s="13" t="s">
        <v>170</v>
      </c>
      <c r="E46" s="12" t="str">
        <f>IF($B$4=B46,"Geography Selected",
IF(AND(ISNUMBER(N46),ISNUMBER($I$4)),
IF(ABS(N46)&lt;=$I$4,"Not Significantly Different",
IF(ABS(N46)&gt;$I$4,"Significantly Different","Error - Both Z-score and Confidence Level are Numbers but Comparison Failed")),
IF(N46="NA","Statistical Test not applicable","N/A")
))</f>
        <v>Not Significantly Different</v>
      </c>
      <c r="G46">
        <f>IF(ISNUMBER(C46),C46,"NAN")</f>
        <v>28.7</v>
      </c>
      <c r="H46">
        <f>LEN(TRIM(D46))</f>
        <v>6</v>
      </c>
      <c r="I46" t="str">
        <f>IF(H46&gt;=3,MID(TRIM(D46),1,3),"NO")</f>
        <v>+/-</v>
      </c>
      <c r="J46" t="str">
        <f>IF(TRIM(I46)="+/-",MID(TRIM(D46),4,H46-3),D46)</f>
        <v>3.2</v>
      </c>
      <c r="K46" s="1">
        <f>IF(TRIM(J46)="*****",0,IF(ISERROR(VALUE(J46)),"NA",VALUE(J46/$I$4)))</f>
        <v>1.9452887537993921</v>
      </c>
      <c r="L46" s="1">
        <f>IF(AND(ISNUMBER(G46),ISNUMBER($I$6)),$I$6-G46,"N/A")</f>
        <v>3</v>
      </c>
      <c r="M46" s="1">
        <f>IF(AND(ISNUMBER(K46),ISNUMBER($I$7)),SQRT(K46^2+($I$7)^2),"N/A")</f>
        <v>1.9604274159996473</v>
      </c>
      <c r="N46" s="1">
        <f>IF(AND(ISNUMBER(L46),ISNUMBER(M46),M46&lt;&gt;0),L46/M46,"NA")</f>
        <v>1.5302785379943593</v>
      </c>
      <c r="O46" t="s">
        <v>61</v>
      </c>
    </row>
    <row r="47" spans="1:15" x14ac:dyDescent="0.35">
      <c r="A47" s="16">
        <v>37</v>
      </c>
      <c r="B47" s="15" t="s">
        <v>36</v>
      </c>
      <c r="C47" s="14">
        <v>27.9</v>
      </c>
      <c r="D47" s="13" t="s">
        <v>176</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27.9</v>
      </c>
      <c r="H47">
        <f>LEN(TRIM(D47))</f>
        <v>6</v>
      </c>
      <c r="I47" t="str">
        <f>IF(H47&gt;=3,MID(TRIM(D47),1,3),"NO")</f>
        <v>+/-</v>
      </c>
      <c r="J47" t="str">
        <f>IF(TRIM(I47)="+/-",MID(TRIM(D47),4,H47-3),D47)</f>
        <v>2.9</v>
      </c>
      <c r="K47" s="1">
        <f>IF(TRIM(J47)="*****",0,IF(ISERROR(VALUE(J47)),"NA",VALUE(J47/$I$4)))</f>
        <v>1.762917933130699</v>
      </c>
      <c r="L47" s="1">
        <f>IF(AND(ISNUMBER(G47),ISNUMBER($I$6)),$I$6-G47,"N/A")</f>
        <v>3.8000000000000007</v>
      </c>
      <c r="M47" s="1">
        <f>IF(AND(ISNUMBER(K47),ISNUMBER($I$7)),SQRT(K47^2+($I$7)^2),"N/A")</f>
        <v>1.7796086526813917</v>
      </c>
      <c r="N47" s="1">
        <f>IF(AND(ISNUMBER(L47),ISNUMBER(M47),M47&lt;&gt;0),L47/M47,"NA")</f>
        <v>2.1353009237589524</v>
      </c>
      <c r="O47" t="s">
        <v>59</v>
      </c>
    </row>
    <row r="48" spans="1:15" x14ac:dyDescent="0.35">
      <c r="A48" s="16">
        <v>38</v>
      </c>
      <c r="B48" s="15" t="s">
        <v>51</v>
      </c>
      <c r="C48" s="14">
        <v>27.6</v>
      </c>
      <c r="D48" s="13" t="s">
        <v>134</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27.6</v>
      </c>
      <c r="H48">
        <f>LEN(TRIM(D48))</f>
        <v>6</v>
      </c>
      <c r="I48" t="str">
        <f>IF(H48&gt;=3,MID(TRIM(D48),1,3),"NO")</f>
        <v>+/-</v>
      </c>
      <c r="J48" t="str">
        <f>IF(TRIM(I48)="+/-",MID(TRIM(D48),4,H48-3),D48)</f>
        <v>1.4</v>
      </c>
      <c r="K48" s="1">
        <f>IF(TRIM(J48)="*****",0,IF(ISERROR(VALUE(J48)),"NA",VALUE(J48/$I$4)))</f>
        <v>0.85106382978723394</v>
      </c>
      <c r="L48" s="1">
        <f>IF(AND(ISNUMBER(G48),ISNUMBER($I$6)),$I$6-G48,"N/A")</f>
        <v>4.0999999999999979</v>
      </c>
      <c r="M48" s="1">
        <f>IF(AND(ISNUMBER(K48),ISNUMBER($I$7)),SQRT(K48^2+($I$7)^2),"N/A")</f>
        <v>0.88511974337757049</v>
      </c>
      <c r="N48" s="1">
        <f>IF(AND(ISNUMBER(L48),ISNUMBER(M48),M48&lt;&gt;0),L48/M48,"NA")</f>
        <v>4.6321416177596637</v>
      </c>
      <c r="O48" t="s">
        <v>56</v>
      </c>
    </row>
    <row r="49" spans="1:15" x14ac:dyDescent="0.35">
      <c r="A49" s="16">
        <v>39</v>
      </c>
      <c r="B49" s="15" t="s">
        <v>58</v>
      </c>
      <c r="C49" s="14">
        <v>27.4</v>
      </c>
      <c r="D49" s="13" t="s">
        <v>204</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27.4</v>
      </c>
      <c r="H49">
        <f>LEN(TRIM(D49))</f>
        <v>6</v>
      </c>
      <c r="I49" t="str">
        <f>IF(H49&gt;=3,MID(TRIM(D49),1,3),"NO")</f>
        <v>+/-</v>
      </c>
      <c r="J49" t="str">
        <f>IF(TRIM(I49)="+/-",MID(TRIM(D49),4,H49-3),D49)</f>
        <v>2.8</v>
      </c>
      <c r="K49" s="1">
        <f>IF(TRIM(J49)="*****",0,IF(ISERROR(VALUE(J49)),"NA",VALUE(J49/$I$4)))</f>
        <v>1.7021276595744679</v>
      </c>
      <c r="L49" s="1">
        <f>IF(AND(ISNUMBER(G49),ISNUMBER($I$6)),$I$6-G49,"N/A")</f>
        <v>4.3000000000000007</v>
      </c>
      <c r="M49" s="1">
        <f>IF(AND(ISNUMBER(K49),ISNUMBER($I$7)),SQRT(K49^2+($I$7)^2),"N/A")</f>
        <v>1.7194085864718478</v>
      </c>
      <c r="N49" s="1">
        <f>IF(AND(ISNUMBER(L49),ISNUMBER(M49),M49&lt;&gt;0),L49/M49,"NA")</f>
        <v>2.5008599083615226</v>
      </c>
      <c r="O49" t="s">
        <v>54</v>
      </c>
    </row>
    <row r="50" spans="1:15" x14ac:dyDescent="0.35">
      <c r="A50" s="16">
        <v>40</v>
      </c>
      <c r="B50" s="15" t="s">
        <v>49</v>
      </c>
      <c r="C50" s="14">
        <v>26.9</v>
      </c>
      <c r="D50" s="13" t="s">
        <v>139</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26.9</v>
      </c>
      <c r="H50">
        <f>LEN(TRIM(D50))</f>
        <v>6</v>
      </c>
      <c r="I50" t="str">
        <f>IF(H50&gt;=3,MID(TRIM(D50),1,3),"NO")</f>
        <v>+/-</v>
      </c>
      <c r="J50" t="str">
        <f>IF(TRIM(I50)="+/-",MID(TRIM(D50),4,H50-3),D50)</f>
        <v>1.5</v>
      </c>
      <c r="K50" s="1">
        <f>IF(TRIM(J50)="*****",0,IF(ISERROR(VALUE(J50)),"NA",VALUE(J50/$I$4)))</f>
        <v>0.91185410334346506</v>
      </c>
      <c r="L50" s="1">
        <f>IF(AND(ISNUMBER(G50),ISNUMBER($I$6)),$I$6-G50,"N/A")</f>
        <v>4.8000000000000007</v>
      </c>
      <c r="M50" s="1">
        <f>IF(AND(ISNUMBER(K50),ISNUMBER($I$7)),SQRT(K50^2+($I$7)^2),"N/A")</f>
        <v>0.94371882652036621</v>
      </c>
      <c r="N50" s="1">
        <f>IF(AND(ISNUMBER(L50),ISNUMBER(M50),M50&lt;&gt;0),L50/M50,"NA")</f>
        <v>5.0862607220609615</v>
      </c>
      <c r="O50" t="s">
        <v>52</v>
      </c>
    </row>
    <row r="51" spans="1:15" x14ac:dyDescent="0.35">
      <c r="A51" s="16">
        <v>41</v>
      </c>
      <c r="B51" s="15" t="s">
        <v>56</v>
      </c>
      <c r="C51" s="14">
        <v>26.8</v>
      </c>
      <c r="D51" s="13" t="s">
        <v>205</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26.8</v>
      </c>
      <c r="H51">
        <f>LEN(TRIM(D51))</f>
        <v>6</v>
      </c>
      <c r="I51" t="str">
        <f>IF(H51&gt;=3,MID(TRIM(D51),1,3),"NO")</f>
        <v>+/-</v>
      </c>
      <c r="J51" t="str">
        <f>IF(TRIM(I51)="+/-",MID(TRIM(D51),4,H51-3),D51)</f>
        <v>4.2</v>
      </c>
      <c r="K51" s="1">
        <f>IF(TRIM(J51)="*****",0,IF(ISERROR(VALUE(J51)),"NA",VALUE(J51/$I$4)))</f>
        <v>2.5531914893617023</v>
      </c>
      <c r="L51" s="1">
        <f>IF(AND(ISNUMBER(G51),ISNUMBER($I$6)),$I$6-G51,"N/A")</f>
        <v>4.8999999999999986</v>
      </c>
      <c r="M51" s="1">
        <f>IF(AND(ISNUMBER(K51),ISNUMBER($I$7)),SQRT(K51^2+($I$7)^2),"N/A")</f>
        <v>2.5647444510308799</v>
      </c>
      <c r="N51" s="1">
        <f>IF(AND(ISNUMBER(L51),ISNUMBER(M51),M51&lt;&gt;0),L51/M51,"NA")</f>
        <v>1.9105217278198927</v>
      </c>
      <c r="O51" t="s">
        <v>50</v>
      </c>
    </row>
    <row r="52" spans="1:15" x14ac:dyDescent="0.35">
      <c r="A52" s="16">
        <v>42</v>
      </c>
      <c r="B52" s="15" t="s">
        <v>41</v>
      </c>
      <c r="C52" s="14">
        <v>26.5</v>
      </c>
      <c r="D52" s="13" t="s">
        <v>204</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26.5</v>
      </c>
      <c r="H52">
        <f>LEN(TRIM(D52))</f>
        <v>6</v>
      </c>
      <c r="I52" t="str">
        <f>IF(H52&gt;=3,MID(TRIM(D52),1,3),"NO")</f>
        <v>+/-</v>
      </c>
      <c r="J52" t="str">
        <f>IF(TRIM(I52)="+/-",MID(TRIM(D52),4,H52-3),D52)</f>
        <v>2.8</v>
      </c>
      <c r="K52" s="1">
        <f>IF(TRIM(J52)="*****",0,IF(ISERROR(VALUE(J52)),"NA",VALUE(J52/$I$4)))</f>
        <v>1.7021276595744679</v>
      </c>
      <c r="L52" s="1">
        <f>IF(AND(ISNUMBER(G52),ISNUMBER($I$6)),$I$6-G52,"N/A")</f>
        <v>5.1999999999999993</v>
      </c>
      <c r="M52" s="1">
        <f>IF(AND(ISNUMBER(K52),ISNUMBER($I$7)),SQRT(K52^2+($I$7)^2),"N/A")</f>
        <v>1.7194085864718478</v>
      </c>
      <c r="N52" s="1">
        <f>IF(AND(ISNUMBER(L52),ISNUMBER(M52),M52&lt;&gt;0),L52/M52,"NA")</f>
        <v>3.0242957031348641</v>
      </c>
      <c r="O52" t="s">
        <v>48</v>
      </c>
    </row>
    <row r="53" spans="1:15" x14ac:dyDescent="0.35">
      <c r="A53" s="16">
        <v>43</v>
      </c>
      <c r="B53" s="15" t="s">
        <v>71</v>
      </c>
      <c r="C53" s="14">
        <v>26.2</v>
      </c>
      <c r="D53" s="13" t="s">
        <v>203</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26.2</v>
      </c>
      <c r="H53">
        <f>LEN(TRIM(D53))</f>
        <v>6</v>
      </c>
      <c r="I53" t="str">
        <f>IF(H53&gt;=3,MID(TRIM(D53),1,3),"NO")</f>
        <v>+/-</v>
      </c>
      <c r="J53" t="str">
        <f>IF(TRIM(I53)="+/-",MID(TRIM(D53),4,H53-3),D53)</f>
        <v>3.4</v>
      </c>
      <c r="K53" s="1">
        <f>IF(TRIM(J53)="*****",0,IF(ISERROR(VALUE(J53)),"NA",VALUE(J53/$I$4)))</f>
        <v>2.0668693009118542</v>
      </c>
      <c r="L53" s="1">
        <f>IF(AND(ISNUMBER(G53),ISNUMBER($I$6)),$I$6-G53,"N/A")</f>
        <v>5.5</v>
      </c>
      <c r="M53" s="1">
        <f>IF(AND(ISNUMBER(K53),ISNUMBER($I$7)),SQRT(K53^2+($I$7)^2),"N/A")</f>
        <v>2.0811237408661025</v>
      </c>
      <c r="N53" s="1">
        <f>IF(AND(ISNUMBER(L53),ISNUMBER(M53),M53&lt;&gt;0),L53/M53,"NA")</f>
        <v>2.6428029684150647</v>
      </c>
      <c r="O53" t="s">
        <v>46</v>
      </c>
    </row>
    <row r="54" spans="1:15" x14ac:dyDescent="0.35">
      <c r="A54" s="16">
        <v>44</v>
      </c>
      <c r="B54" s="15" t="s">
        <v>66</v>
      </c>
      <c r="C54" s="14">
        <v>26</v>
      </c>
      <c r="D54" s="13" t="s">
        <v>199</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26</v>
      </c>
      <c r="H54">
        <f>LEN(TRIM(D54))</f>
        <v>6</v>
      </c>
      <c r="I54" t="str">
        <f>IF(H54&gt;=3,MID(TRIM(D54),1,3),"NO")</f>
        <v>+/-</v>
      </c>
      <c r="J54" t="str">
        <f>IF(TRIM(I54)="+/-",MID(TRIM(D54),4,H54-3),D54)</f>
        <v>4.1</v>
      </c>
      <c r="K54" s="1">
        <f>IF(TRIM(J54)="*****",0,IF(ISERROR(VALUE(J54)),"NA",VALUE(J54/$I$4)))</f>
        <v>2.4924012158054709</v>
      </c>
      <c r="L54" s="1">
        <f>IF(AND(ISNUMBER(G54),ISNUMBER($I$6)),$I$6-G54,"N/A")</f>
        <v>5.6999999999999993</v>
      </c>
      <c r="M54" s="1">
        <f>IF(AND(ISNUMBER(K54),ISNUMBER($I$7)),SQRT(K54^2+($I$7)^2),"N/A")</f>
        <v>2.5042346412213958</v>
      </c>
      <c r="N54" s="1">
        <f>IF(AND(ISNUMBER(L54),ISNUMBER(M54),M54&lt;&gt;0),L54/M54,"NA")</f>
        <v>2.2761445378057408</v>
      </c>
      <c r="O54" t="s">
        <v>39</v>
      </c>
    </row>
    <row r="55" spans="1:15" x14ac:dyDescent="0.35">
      <c r="A55" s="16">
        <v>45</v>
      </c>
      <c r="B55" s="15" t="s">
        <v>52</v>
      </c>
      <c r="C55" s="14">
        <v>25.6</v>
      </c>
      <c r="D55" s="13" t="s">
        <v>202</v>
      </c>
      <c r="E55" s="12" t="str">
        <f>IF($B$4=B55,"Geography Selected",
IF(AND(ISNUMBER(N55),ISNUMBER($I$4)),
IF(ABS(N55)&lt;=$I$4,"Not Significantly Different",
IF(ABS(N55)&gt;$I$4,"Significantly Different","Error - Both Z-score and Confidence Level are Numbers but Comparison Failed")),
IF(N55="NA","Statistical Test not applicable","N/A")
))</f>
        <v>Not Significantly Different</v>
      </c>
      <c r="G55">
        <f>IF(ISNUMBER(C55),C55,"NAN")</f>
        <v>25.6</v>
      </c>
      <c r="H55">
        <f>LEN(TRIM(D55))</f>
        <v>6</v>
      </c>
      <c r="I55" t="str">
        <f>IF(H55&gt;=3,MID(TRIM(D55),1,3),"NO")</f>
        <v>+/-</v>
      </c>
      <c r="J55" t="str">
        <f>IF(TRIM(I55)="+/-",MID(TRIM(D55),4,H55-3),D55)</f>
        <v>7.1</v>
      </c>
      <c r="K55" s="1">
        <f>IF(TRIM(J55)="*****",0,IF(ISERROR(VALUE(J55)),"NA",VALUE(J55/$I$4)))</f>
        <v>4.316109422492401</v>
      </c>
      <c r="L55" s="1">
        <f>IF(AND(ISNUMBER(G55),ISNUMBER($I$6)),$I$6-G55,"N/A")</f>
        <v>6.0999999999999979</v>
      </c>
      <c r="M55" s="1">
        <f>IF(AND(ISNUMBER(K55),ISNUMBER($I$7)),SQRT(K55^2+($I$7)^2),"N/A")</f>
        <v>4.3229536042701584</v>
      </c>
      <c r="N55" s="1">
        <f>IF(AND(ISNUMBER(L55),ISNUMBER(M55),M55&lt;&gt;0),L55/M55,"NA")</f>
        <v>1.4110722802980109</v>
      </c>
      <c r="O55" t="s">
        <v>42</v>
      </c>
    </row>
    <row r="56" spans="1:15" x14ac:dyDescent="0.35">
      <c r="A56" s="16">
        <v>46</v>
      </c>
      <c r="B56" s="15" t="s">
        <v>67</v>
      </c>
      <c r="C56" s="14">
        <v>24.4</v>
      </c>
      <c r="D56" s="13" t="s">
        <v>201</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24.4</v>
      </c>
      <c r="H56">
        <f>LEN(TRIM(D56))</f>
        <v>6</v>
      </c>
      <c r="I56" t="str">
        <f>IF(H56&gt;=3,MID(TRIM(D56),1,3),"NO")</f>
        <v>+/-</v>
      </c>
      <c r="J56" t="str">
        <f>IF(TRIM(I56)="+/-",MID(TRIM(D56),4,H56-3),D56)</f>
        <v>6.6</v>
      </c>
      <c r="K56" s="1">
        <f>IF(TRIM(J56)="*****",0,IF(ISERROR(VALUE(J56)),"NA",VALUE(J56/$I$4)))</f>
        <v>4.0121580547112456</v>
      </c>
      <c r="L56" s="1">
        <f>IF(AND(ISNUMBER(G56),ISNUMBER($I$6)),$I$6-G56,"N/A")</f>
        <v>7.3000000000000007</v>
      </c>
      <c r="M56" s="1">
        <f>IF(AND(ISNUMBER(K56),ISNUMBER($I$7)),SQRT(K56^2+($I$7)^2),"N/A")</f>
        <v>4.019519818800374</v>
      </c>
      <c r="N56" s="1">
        <f>IF(AND(ISNUMBER(L56),ISNUMBER(M56),M56&lt;&gt;0),L56/M56,"NA")</f>
        <v>1.8161373320902512</v>
      </c>
      <c r="O56" t="s">
        <v>40</v>
      </c>
    </row>
    <row r="57" spans="1:15" x14ac:dyDescent="0.35">
      <c r="A57" s="16">
        <v>47</v>
      </c>
      <c r="B57" s="15" t="s">
        <v>82</v>
      </c>
      <c r="C57" s="14">
        <v>24.1</v>
      </c>
      <c r="D57" s="13" t="s">
        <v>200</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24.1</v>
      </c>
      <c r="H57">
        <f>LEN(TRIM(D57))</f>
        <v>6</v>
      </c>
      <c r="I57" t="str">
        <f>IF(H57&gt;=3,MID(TRIM(D57),1,3),"NO")</f>
        <v>+/-</v>
      </c>
      <c r="J57" t="str">
        <f>IF(TRIM(I57)="+/-",MID(TRIM(D57),4,H57-3),D57)</f>
        <v>3.8</v>
      </c>
      <c r="K57" s="1">
        <f>IF(TRIM(J57)="*****",0,IF(ISERROR(VALUE(J57)),"NA",VALUE(J57/$I$4)))</f>
        <v>2.3100303951367778</v>
      </c>
      <c r="L57" s="1">
        <f>IF(AND(ISNUMBER(G57),ISNUMBER($I$6)),$I$6-G57,"N/A")</f>
        <v>7.5999999999999979</v>
      </c>
      <c r="M57" s="1">
        <f>IF(AND(ISNUMBER(K57),ISNUMBER($I$7)),SQRT(K57^2+($I$7)^2),"N/A")</f>
        <v>2.3227930911298236</v>
      </c>
      <c r="N57" s="1">
        <f>IF(AND(ISNUMBER(L57),ISNUMBER(M57),M57&lt;&gt;0),L57/M57,"NA")</f>
        <v>3.2719229401114251</v>
      </c>
      <c r="O57" t="s">
        <v>38</v>
      </c>
    </row>
    <row r="58" spans="1:15" x14ac:dyDescent="0.35">
      <c r="A58" s="16">
        <v>48</v>
      </c>
      <c r="B58" s="15" t="s">
        <v>42</v>
      </c>
      <c r="C58" s="14">
        <v>22.9</v>
      </c>
      <c r="D58" s="13" t="s">
        <v>136</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22.9</v>
      </c>
      <c r="H58">
        <f>LEN(TRIM(D58))</f>
        <v>6</v>
      </c>
      <c r="I58" t="str">
        <f>IF(H58&gt;=3,MID(TRIM(D58),1,3),"NO")</f>
        <v>+/-</v>
      </c>
      <c r="J58" t="str">
        <f>IF(TRIM(I58)="+/-",MID(TRIM(D58),4,H58-3),D58)</f>
        <v>3.0</v>
      </c>
      <c r="K58" s="1">
        <f>IF(TRIM(J58)="*****",0,IF(ISERROR(VALUE(J58)),"NA",VALUE(J58/$I$4)))</f>
        <v>1.8237082066869301</v>
      </c>
      <c r="L58" s="1">
        <f>IF(AND(ISNUMBER(G58),ISNUMBER($I$6)),$I$6-G58,"N/A")</f>
        <v>8.8000000000000007</v>
      </c>
      <c r="M58" s="1">
        <f>IF(AND(ISNUMBER(K58),ISNUMBER($I$7)),SQRT(K58^2+($I$7)^2),"N/A")</f>
        <v>1.8398475319661467</v>
      </c>
      <c r="N58" s="1">
        <f>IF(AND(ISNUMBER(L58),ISNUMBER(M58),M58&lt;&gt;0),L58/M58,"NA")</f>
        <v>4.78300503009394</v>
      </c>
      <c r="O58" t="s">
        <v>36</v>
      </c>
    </row>
    <row r="59" spans="1:15" x14ac:dyDescent="0.35">
      <c r="A59" s="16">
        <v>49</v>
      </c>
      <c r="B59" s="15" t="s">
        <v>29</v>
      </c>
      <c r="C59" s="14">
        <v>20.7</v>
      </c>
      <c r="D59" s="13" t="s">
        <v>177</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20.7</v>
      </c>
      <c r="H59">
        <f>LEN(TRIM(D59))</f>
        <v>6</v>
      </c>
      <c r="I59" t="str">
        <f>IF(H59&gt;=3,MID(TRIM(D59),1,3),"NO")</f>
        <v>+/-</v>
      </c>
      <c r="J59" t="str">
        <f>IF(TRIM(I59)="+/-",MID(TRIM(D59),4,H59-3),D59)</f>
        <v>3.5</v>
      </c>
      <c r="K59" s="1">
        <f>IF(TRIM(J59)="*****",0,IF(ISERROR(VALUE(J59)),"NA",VALUE(J59/$I$4)))</f>
        <v>2.1276595744680851</v>
      </c>
      <c r="L59" s="1">
        <f>IF(AND(ISNUMBER(G59),ISNUMBER($I$6)),$I$6-G59,"N/A")</f>
        <v>11</v>
      </c>
      <c r="M59" s="1">
        <f>IF(AND(ISNUMBER(K59),ISNUMBER($I$7)),SQRT(K59^2+($I$7)^2),"N/A")</f>
        <v>2.1415094168764179</v>
      </c>
      <c r="N59" s="1">
        <f>IF(AND(ISNUMBER(L59),ISNUMBER(M59),M59&lt;&gt;0),L59/M59,"NA")</f>
        <v>5.1365639176336098</v>
      </c>
      <c r="O59" t="s">
        <v>33</v>
      </c>
    </row>
    <row r="60" spans="1:15" x14ac:dyDescent="0.35">
      <c r="A60" s="16">
        <v>50</v>
      </c>
      <c r="B60" s="15" t="s">
        <v>47</v>
      </c>
      <c r="C60" s="14">
        <v>20.5</v>
      </c>
      <c r="D60" s="13" t="s">
        <v>152</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20.5</v>
      </c>
      <c r="H60">
        <f>LEN(TRIM(D60))</f>
        <v>6</v>
      </c>
      <c r="I60" t="str">
        <f>IF(H60&gt;=3,MID(TRIM(D60),1,3),"NO")</f>
        <v>+/-</v>
      </c>
      <c r="J60" t="str">
        <f>IF(TRIM(I60)="+/-",MID(TRIM(D60),4,H60-3),D60)</f>
        <v>2.1</v>
      </c>
      <c r="K60" s="1">
        <f>IF(TRIM(J60)="*****",0,IF(ISERROR(VALUE(J60)),"NA",VALUE(J60/$I$4)))</f>
        <v>1.2765957446808511</v>
      </c>
      <c r="L60" s="1">
        <f>IF(AND(ISNUMBER(G60),ISNUMBER($I$6)),$I$6-G60,"N/A")</f>
        <v>11.2</v>
      </c>
      <c r="M60" s="1">
        <f>IF(AND(ISNUMBER(K60),ISNUMBER($I$7)),SQRT(K60^2+($I$7)^2),"N/A")</f>
        <v>1.2995476186280821</v>
      </c>
      <c r="N60" s="1">
        <f>IF(AND(ISNUMBER(L60),ISNUMBER(M60),M60&lt;&gt;0),L60/M60,"NA")</f>
        <v>8.6183836894131769</v>
      </c>
      <c r="O60" t="s">
        <v>30</v>
      </c>
    </row>
    <row r="61" spans="1:15" x14ac:dyDescent="0.35">
      <c r="A61" s="16">
        <v>51</v>
      </c>
      <c r="B61" s="15" t="s">
        <v>32</v>
      </c>
      <c r="C61" s="14">
        <v>19.3</v>
      </c>
      <c r="D61" s="13" t="s">
        <v>120</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19.3</v>
      </c>
      <c r="H61">
        <f>LEN(TRIM(D61))</f>
        <v>6</v>
      </c>
      <c r="I61" t="str">
        <f>IF(H61&gt;=3,MID(TRIM(D61),1,3),"NO")</f>
        <v>+/-</v>
      </c>
      <c r="J61" t="str">
        <f>IF(TRIM(I61)="+/-",MID(TRIM(D61),4,H61-3),D61)</f>
        <v>0.9</v>
      </c>
      <c r="K61" s="1">
        <f>IF(TRIM(J61)="*****",0,IF(ISERROR(VALUE(J61)),"NA",VALUE(J61/$I$4)))</f>
        <v>0.54711246200607899</v>
      </c>
      <c r="L61" s="1">
        <f>IF(AND(ISNUMBER(G61),ISNUMBER($I$6)),$I$6-G61,"N/A")</f>
        <v>12.399999999999999</v>
      </c>
      <c r="M61" s="1">
        <f>IF(AND(ISNUMBER(K61),ISNUMBER($I$7)),SQRT(K61^2+($I$7)^2),"N/A")</f>
        <v>0.59871475998760515</v>
      </c>
      <c r="N61" s="1">
        <f>IF(AND(ISNUMBER(L61),ISNUMBER(M61),M61&lt;&gt;0),L61/M61,"NA")</f>
        <v>20.71103107639556</v>
      </c>
      <c r="O61" t="s">
        <v>27</v>
      </c>
    </row>
    <row r="62" spans="1:15" ht="15" thickBot="1" x14ac:dyDescent="0.4">
      <c r="A62" s="11"/>
      <c r="B62" s="10" t="s">
        <v>25</v>
      </c>
      <c r="C62" s="9">
        <v>33.6</v>
      </c>
      <c r="D62" s="8" t="s">
        <v>199</v>
      </c>
      <c r="E62" s="7" t="str">
        <f>IF($B$4=B62,"Geography Selected",
IF(AND(ISNUMBER(N62),ISNUMBER($I$4)),
IF(ABS(N62)&lt;=$I$4,"Not Significantly Different",
IF(ABS(N62)&gt;$I$4,"Significantly Different","Error - Both Z-score and Confidence Level are Numbers but Comparison Failed")),
IF(N62="NA","Statistical Test not applicable","N/A")
))</f>
        <v>Not Significantly Different</v>
      </c>
      <c r="G62">
        <f>IF(ISNUMBER(C62),C62,"NAN")</f>
        <v>33.6</v>
      </c>
      <c r="H62">
        <f>LEN(TRIM(D62))</f>
        <v>6</v>
      </c>
      <c r="I62" t="str">
        <f>IF(H62&gt;=3,MID(TRIM(D62),1,3),"NO")</f>
        <v>+/-</v>
      </c>
      <c r="J62" t="str">
        <f>IF(TRIM(I62)="+/-",MID(TRIM(D62),4,H62-3),D62)</f>
        <v>4.1</v>
      </c>
      <c r="K62" s="1">
        <f>IF(TRIM(J62)="*****",0,IF(ISERROR(VALUE(J62)),"NA",VALUE(J62/$I$4)))</f>
        <v>2.4924012158054709</v>
      </c>
      <c r="L62" s="1">
        <f>IF(AND(ISNUMBER(G62),ISNUMBER($I$6)),$I$6-G62,"N/A")</f>
        <v>-1.9000000000000021</v>
      </c>
      <c r="M62" s="1">
        <f>IF(AND(ISNUMBER(K62),ISNUMBER($I$7)),SQRT(K62^2+($I$7)^2),"N/A")</f>
        <v>2.5042346412213958</v>
      </c>
      <c r="N62" s="1">
        <f>IF(AND(ISNUMBER(L62),ISNUMBER(M62),M62&lt;&gt;0),L62/M62,"NA")</f>
        <v>-0.75871484593524785</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329" priority="1" operator="equal">
      <formula>"OTHER ERROR"</formula>
    </cfRule>
    <cfRule type="cellIs" dxfId="328" priority="2" operator="equal">
      <formula>"Statistical Test not applicable"</formula>
    </cfRule>
    <cfRule type="cellIs" dxfId="327" priority="3" operator="equal">
      <formula>"Geography Selected"</formula>
    </cfRule>
  </conditionalFormatting>
  <conditionalFormatting sqref="E10:J62">
    <cfRule type="cellIs" dxfId="326" priority="4" operator="equal">
      <formula>"Not Significantly Different"</formula>
    </cfRule>
  </conditionalFormatting>
  <conditionalFormatting sqref="F10:J62">
    <cfRule type="cellIs" dxfId="32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56E92B6-4C81-43EB-A4BC-5F874D34B5CB}">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4D2215D9-9A7A-4BA9-9FD8-1D8B974EE894}"/>
    <hyperlink ref="A68" r:id="rId2" xr:uid="{66ADCB7A-D1B1-4E31-9F76-2A8D710E505A}"/>
    <hyperlink ref="A66" r:id="rId3" xr:uid="{665C1F0C-3F0A-4064-854F-6E15DEA329A9}"/>
    <hyperlink ref="A67" r:id="rId4" xr:uid="{39F56BEB-F8F8-4DDA-86F3-B7B75969B76A}"/>
  </hyperlinks>
  <pageMargins left="0.7" right="0.7" top="0.75" bottom="0.75" header="0.3" footer="0.3"/>
  <pageSetup orientation="portrait" r:id="rId5"/>
  <drawing r:id="rId6"/>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82A78-8FEC-445C-9744-A88A630C8DE6}">
  <sheetPr codeName="Sheet27"/>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219</v>
      </c>
    </row>
    <row r="2" spans="1:16" x14ac:dyDescent="0.35">
      <c r="A2" s="30" t="s">
        <v>108</v>
      </c>
      <c r="B2" t="s">
        <v>218</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46.8</v>
      </c>
      <c r="C6" t="s">
        <v>102</v>
      </c>
      <c r="H6" s="18" t="s">
        <v>101</v>
      </c>
      <c r="I6">
        <f>VLOOKUP($B$4,$B$9:$K$62,6,FALSE)</f>
        <v>46.8</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46.8</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46.8</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42</v>
      </c>
      <c r="C11" s="14">
        <v>58.2</v>
      </c>
      <c r="D11" s="17" t="s">
        <v>121</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58.2</v>
      </c>
      <c r="H11">
        <f>LEN(TRIM(D11))</f>
        <v>6</v>
      </c>
      <c r="I11" t="str">
        <f>IF(H11&gt;=3,MID(TRIM(D11),1,3),"NO")</f>
        <v>+/-</v>
      </c>
      <c r="J11" t="str">
        <f>IF(TRIM(I11)="+/-",MID(TRIM(D11),4,H11-3),D11)</f>
        <v>0.8</v>
      </c>
      <c r="K11" s="1">
        <f>IF(TRIM(J11)="*****",0,IF(ISERROR(VALUE(J11)),"NA",VALUE(J11/$I$4)))</f>
        <v>0.48632218844984804</v>
      </c>
      <c r="L11" s="1">
        <f>IF(AND(ISNUMBER(G11),ISNUMBER($I$6)),$I$6-G11,"N/A")</f>
        <v>-11.400000000000006</v>
      </c>
      <c r="M11" s="1">
        <f>IF(AND(ISNUMBER(K11),ISNUMBER($I$7)),SQRT(K11^2+($I$7)^2),"N/A")</f>
        <v>0.49010685399991183</v>
      </c>
      <c r="N11" s="1">
        <f>IF(AND(ISNUMBER(L11),ISNUMBER(M11),M11&lt;&gt;0),L11/M11,"NA")</f>
        <v>-23.260233777514273</v>
      </c>
      <c r="O11" t="s">
        <v>68</v>
      </c>
    </row>
    <row r="12" spans="1:16" x14ac:dyDescent="0.35">
      <c r="A12" s="16">
        <v>2</v>
      </c>
      <c r="B12" s="15" t="s">
        <v>82</v>
      </c>
      <c r="C12" s="14">
        <v>55.7</v>
      </c>
      <c r="D12" s="13" t="s">
        <v>120</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55.7</v>
      </c>
      <c r="H12">
        <f>LEN(TRIM(D12))</f>
        <v>6</v>
      </c>
      <c r="I12" t="str">
        <f>IF(H12&gt;=3,MID(TRIM(D12),1,3),"NO")</f>
        <v>+/-</v>
      </c>
      <c r="J12" t="str">
        <f>IF(TRIM(I12)="+/-",MID(TRIM(D12),4,H12-3),D12)</f>
        <v>0.9</v>
      </c>
      <c r="K12" s="1">
        <f>IF(TRIM(J12)="*****",0,IF(ISERROR(VALUE(J12)),"NA",VALUE(J12/$I$4)))</f>
        <v>0.54711246200607899</v>
      </c>
      <c r="L12" s="1">
        <f>IF(AND(ISNUMBER(G12),ISNUMBER($I$6)),$I$6-G12,"N/A")</f>
        <v>-8.9000000000000057</v>
      </c>
      <c r="M12" s="1">
        <f>IF(AND(ISNUMBER(K12),ISNUMBER($I$7)),SQRT(K12^2+($I$7)^2),"N/A")</f>
        <v>0.55047933970440222</v>
      </c>
      <c r="N12" s="1">
        <f>IF(AND(ISNUMBER(L12),ISNUMBER(M12),M12&lt;&gt;0),L12/M12,"NA")</f>
        <v>-16.167727574987918</v>
      </c>
      <c r="O12" t="s">
        <v>62</v>
      </c>
    </row>
    <row r="13" spans="1:16" x14ac:dyDescent="0.35">
      <c r="A13" s="16">
        <v>3</v>
      </c>
      <c r="B13" s="15" t="s">
        <v>67</v>
      </c>
      <c r="C13" s="14">
        <v>51.3</v>
      </c>
      <c r="D13" s="13" t="s">
        <v>141</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51.3</v>
      </c>
      <c r="H13">
        <f>LEN(TRIM(D13))</f>
        <v>6</v>
      </c>
      <c r="I13" t="str">
        <f>IF(H13&gt;=3,MID(TRIM(D13),1,3),"NO")</f>
        <v>+/-</v>
      </c>
      <c r="J13" t="str">
        <f>IF(TRIM(I13)="+/-",MID(TRIM(D13),4,H13-3),D13)</f>
        <v>1.1</v>
      </c>
      <c r="K13" s="1">
        <f>IF(TRIM(J13)="*****",0,IF(ISERROR(VALUE(J13)),"NA",VALUE(J13/$I$4)))</f>
        <v>0.66869300911854113</v>
      </c>
      <c r="L13" s="1">
        <f>IF(AND(ISNUMBER(G13),ISNUMBER($I$6)),$I$6-G13,"N/A")</f>
        <v>-4.5</v>
      </c>
      <c r="M13" s="1">
        <f>IF(AND(ISNUMBER(K13),ISNUMBER($I$7)),SQRT(K13^2+($I$7)^2),"N/A")</f>
        <v>0.67145051776214359</v>
      </c>
      <c r="N13" s="1">
        <f>IF(AND(ISNUMBER(L13),ISNUMBER(M13),M13&lt;&gt;0),L13/M13,"NA")</f>
        <v>-6.7019086007974336</v>
      </c>
      <c r="O13" t="s">
        <v>58</v>
      </c>
    </row>
    <row r="14" spans="1:16" x14ac:dyDescent="0.35">
      <c r="A14" s="16">
        <v>4</v>
      </c>
      <c r="B14" s="15" t="s">
        <v>29</v>
      </c>
      <c r="C14" s="14">
        <v>50.4</v>
      </c>
      <c r="D14" s="13" t="s">
        <v>120</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50.4</v>
      </c>
      <c r="H14">
        <f>LEN(TRIM(D14))</f>
        <v>6</v>
      </c>
      <c r="I14" t="str">
        <f>IF(H14&gt;=3,MID(TRIM(D14),1,3),"NO")</f>
        <v>+/-</v>
      </c>
      <c r="J14" t="str">
        <f>IF(TRIM(I14)="+/-",MID(TRIM(D14),4,H14-3),D14)</f>
        <v>0.9</v>
      </c>
      <c r="K14" s="1">
        <f>IF(TRIM(J14)="*****",0,IF(ISERROR(VALUE(J14)),"NA",VALUE(J14/$I$4)))</f>
        <v>0.54711246200607899</v>
      </c>
      <c r="L14" s="1">
        <f>IF(AND(ISNUMBER(G14),ISNUMBER($I$6)),$I$6-G14,"N/A")</f>
        <v>-3.6000000000000014</v>
      </c>
      <c r="M14" s="1">
        <f>IF(AND(ISNUMBER(K14),ISNUMBER($I$7)),SQRT(K14^2+($I$7)^2),"N/A")</f>
        <v>0.55047933970440222</v>
      </c>
      <c r="N14" s="1">
        <f>IF(AND(ISNUMBER(L14),ISNUMBER(M14),M14&lt;&gt;0),L14/M14,"NA")</f>
        <v>-6.539754974152415</v>
      </c>
      <c r="O14" t="s">
        <v>73</v>
      </c>
    </row>
    <row r="15" spans="1:16" x14ac:dyDescent="0.35">
      <c r="A15" s="16">
        <v>5</v>
      </c>
      <c r="B15" s="15" t="s">
        <v>47</v>
      </c>
      <c r="C15" s="14">
        <v>49.6</v>
      </c>
      <c r="D15" s="13" t="s">
        <v>43</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49.6</v>
      </c>
      <c r="H15">
        <f>LEN(TRIM(D15))</f>
        <v>6</v>
      </c>
      <c r="I15" t="str">
        <f>IF(H15&gt;=3,MID(TRIM(D15),1,3),"NO")</f>
        <v>+/-</v>
      </c>
      <c r="J15" t="str">
        <f>IF(TRIM(I15)="+/-",MID(TRIM(D15),4,H15-3),D15)</f>
        <v>0.5</v>
      </c>
      <c r="K15" s="1">
        <f>IF(TRIM(J15)="*****",0,IF(ISERROR(VALUE(J15)),"NA",VALUE(J15/$I$4)))</f>
        <v>0.303951367781155</v>
      </c>
      <c r="L15" s="1">
        <f>IF(AND(ISNUMBER(G15),ISNUMBER($I$6)),$I$6-G15,"N/A")</f>
        <v>-2.8000000000000043</v>
      </c>
      <c r="M15" s="1">
        <f>IF(AND(ISNUMBER(K15),ISNUMBER($I$7)),SQRT(K15^2+($I$7)^2),"N/A")</f>
        <v>0.30997079109986531</v>
      </c>
      <c r="N15" s="1">
        <f>IF(AND(ISNUMBER(L15),ISNUMBER(M15),M15&lt;&gt;0),L15/M15,"NA")</f>
        <v>-9.033109184464772</v>
      </c>
      <c r="O15" t="s">
        <v>32</v>
      </c>
    </row>
    <row r="16" spans="1:16" x14ac:dyDescent="0.35">
      <c r="A16" s="16">
        <v>6</v>
      </c>
      <c r="B16" s="15" t="s">
        <v>27</v>
      </c>
      <c r="C16" s="14">
        <v>49.2</v>
      </c>
      <c r="D16" s="13" t="s">
        <v>153</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49.2</v>
      </c>
      <c r="H16">
        <f>LEN(TRIM(D16))</f>
        <v>6</v>
      </c>
      <c r="I16" t="str">
        <f>IF(H16&gt;=3,MID(TRIM(D16),1,3),"NO")</f>
        <v>+/-</v>
      </c>
      <c r="J16" t="str">
        <f>IF(TRIM(I16)="+/-",MID(TRIM(D16),4,H16-3),D16)</f>
        <v>1.7</v>
      </c>
      <c r="K16" s="1">
        <f>IF(TRIM(J16)="*****",0,IF(ISERROR(VALUE(J16)),"NA",VALUE(J16/$I$4)))</f>
        <v>1.0334346504559271</v>
      </c>
      <c r="L16" s="1">
        <f>IF(AND(ISNUMBER(G16),ISNUMBER($I$6)),$I$6-G16,"N/A")</f>
        <v>-2.4000000000000057</v>
      </c>
      <c r="M16" s="1">
        <f>IF(AND(ISNUMBER(K16),ISNUMBER($I$7)),SQRT(K16^2+($I$7)^2),"N/A")</f>
        <v>1.0352210556794166</v>
      </c>
      <c r="N16" s="1">
        <f>IF(AND(ISNUMBER(L16),ISNUMBER(M16),M16&lt;&gt;0),L16/M16,"NA")</f>
        <v>-2.3183454266440546</v>
      </c>
      <c r="O16" t="s">
        <v>75</v>
      </c>
    </row>
    <row r="17" spans="1:15" x14ac:dyDescent="0.35">
      <c r="A17" s="16">
        <v>7</v>
      </c>
      <c r="B17" s="15" t="s">
        <v>69</v>
      </c>
      <c r="C17" s="14">
        <v>49</v>
      </c>
      <c r="D17" s="13" t="s">
        <v>121</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49</v>
      </c>
      <c r="H17">
        <f>LEN(TRIM(D17))</f>
        <v>6</v>
      </c>
      <c r="I17" t="str">
        <f>IF(H17&gt;=3,MID(TRIM(D17),1,3),"NO")</f>
        <v>+/-</v>
      </c>
      <c r="J17" t="str">
        <f>IF(TRIM(I17)="+/-",MID(TRIM(D17),4,H17-3),D17)</f>
        <v>0.8</v>
      </c>
      <c r="K17" s="1">
        <f>IF(TRIM(J17)="*****",0,IF(ISERROR(VALUE(J17)),"NA",VALUE(J17/$I$4)))</f>
        <v>0.48632218844984804</v>
      </c>
      <c r="L17" s="1">
        <f>IF(AND(ISNUMBER(G17),ISNUMBER($I$6)),$I$6-G17,"N/A")</f>
        <v>-2.2000000000000028</v>
      </c>
      <c r="M17" s="1">
        <f>IF(AND(ISNUMBER(K17),ISNUMBER($I$7)),SQRT(K17^2+($I$7)^2),"N/A")</f>
        <v>0.49010685399991183</v>
      </c>
      <c r="N17" s="1">
        <f>IF(AND(ISNUMBER(L17),ISNUMBER(M17),M17&lt;&gt;0),L17/M17,"NA")</f>
        <v>-4.4888170447834597</v>
      </c>
      <c r="O17" t="s">
        <v>66</v>
      </c>
    </row>
    <row r="18" spans="1:15" x14ac:dyDescent="0.35">
      <c r="A18" s="16">
        <v>7</v>
      </c>
      <c r="B18" s="15" t="s">
        <v>38</v>
      </c>
      <c r="C18" s="14">
        <v>49</v>
      </c>
      <c r="D18" s="13" t="s">
        <v>43</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49</v>
      </c>
      <c r="H18">
        <f>LEN(TRIM(D18))</f>
        <v>6</v>
      </c>
      <c r="I18" t="str">
        <f>IF(H18&gt;=3,MID(TRIM(D18),1,3),"NO")</f>
        <v>+/-</v>
      </c>
      <c r="J18" t="str">
        <f>IF(TRIM(I18)="+/-",MID(TRIM(D18),4,H18-3),D18)</f>
        <v>0.5</v>
      </c>
      <c r="K18" s="1">
        <f>IF(TRIM(J18)="*****",0,IF(ISERROR(VALUE(J18)),"NA",VALUE(J18/$I$4)))</f>
        <v>0.303951367781155</v>
      </c>
      <c r="L18" s="1">
        <f>IF(AND(ISNUMBER(G18),ISNUMBER($I$6)),$I$6-G18,"N/A")</f>
        <v>-2.2000000000000028</v>
      </c>
      <c r="M18" s="1">
        <f>IF(AND(ISNUMBER(K18),ISNUMBER($I$7)),SQRT(K18^2+($I$7)^2),"N/A")</f>
        <v>0.30997079109986531</v>
      </c>
      <c r="N18" s="1">
        <f>IF(AND(ISNUMBER(L18),ISNUMBER(M18),M18&lt;&gt;0),L18/M18,"NA")</f>
        <v>-7.0974429306508897</v>
      </c>
      <c r="O18" t="s">
        <v>60</v>
      </c>
    </row>
    <row r="19" spans="1:15" x14ac:dyDescent="0.35">
      <c r="A19" s="16">
        <v>9</v>
      </c>
      <c r="B19" s="15" t="s">
        <v>78</v>
      </c>
      <c r="C19" s="14">
        <v>48.9</v>
      </c>
      <c r="D19" s="13" t="s">
        <v>83</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48.9</v>
      </c>
      <c r="H19">
        <f>LEN(TRIM(D19))</f>
        <v>6</v>
      </c>
      <c r="I19" t="str">
        <f>IF(H19&gt;=3,MID(TRIM(D19),1,3),"NO")</f>
        <v>+/-</v>
      </c>
      <c r="J19" t="str">
        <f>IF(TRIM(I19)="+/-",MID(TRIM(D19),4,H19-3),D19)</f>
        <v>0.7</v>
      </c>
      <c r="K19" s="1">
        <f>IF(TRIM(J19)="*****",0,IF(ISERROR(VALUE(J19)),"NA",VALUE(J19/$I$4)))</f>
        <v>0.42553191489361697</v>
      </c>
      <c r="L19" s="1">
        <f>IF(AND(ISNUMBER(G19),ISNUMBER($I$6)),$I$6-G19,"N/A")</f>
        <v>-2.1000000000000014</v>
      </c>
      <c r="M19" s="1">
        <f>IF(AND(ISNUMBER(K19),ISNUMBER($I$7)),SQRT(K19^2+($I$7)^2),"N/A")</f>
        <v>0.42985214661796195</v>
      </c>
      <c r="N19" s="1">
        <f>IF(AND(ISNUMBER(L19),ISNUMBER(M19),M19&lt;&gt;0),L19/M19,"NA")</f>
        <v>-4.885400751217861</v>
      </c>
      <c r="O19" t="s">
        <v>35</v>
      </c>
    </row>
    <row r="20" spans="1:15" x14ac:dyDescent="0.35">
      <c r="A20" s="16">
        <v>10</v>
      </c>
      <c r="B20" s="15" t="s">
        <v>39</v>
      </c>
      <c r="C20" s="14">
        <v>48.7</v>
      </c>
      <c r="D20" s="17" t="s">
        <v>57</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48.7</v>
      </c>
      <c r="H20">
        <f>LEN(TRIM(D20))</f>
        <v>6</v>
      </c>
      <c r="I20" t="str">
        <f>IF(H20&gt;=3,MID(TRIM(D20),1,3),"NO")</f>
        <v>+/-</v>
      </c>
      <c r="J20" t="str">
        <f>IF(TRIM(I20)="+/-",MID(TRIM(D20),4,H20-3),D20)</f>
        <v>0.3</v>
      </c>
      <c r="K20" s="1">
        <f>IF(TRIM(J20)="*****",0,IF(ISERROR(VALUE(J20)),"NA",VALUE(J20/$I$4)))</f>
        <v>0.18237082066869301</v>
      </c>
      <c r="L20" s="1">
        <f>IF(AND(ISNUMBER(G20),ISNUMBER($I$6)),$I$6-G20,"N/A")</f>
        <v>-1.9000000000000057</v>
      </c>
      <c r="M20" s="1">
        <f>IF(AND(ISNUMBER(K20),ISNUMBER($I$7)),SQRT(K20^2+($I$7)^2),"N/A")</f>
        <v>0.19223572402239389</v>
      </c>
      <c r="N20" s="1">
        <f>IF(AND(ISNUMBER(L20),ISNUMBER(M20),M20&lt;&gt;0),L20/M20,"NA")</f>
        <v>-9.883698826856298</v>
      </c>
      <c r="O20" t="s">
        <v>51</v>
      </c>
    </row>
    <row r="21" spans="1:15" x14ac:dyDescent="0.35">
      <c r="A21" s="16">
        <v>10</v>
      </c>
      <c r="B21" s="15" t="s">
        <v>36</v>
      </c>
      <c r="C21" s="14">
        <v>48.7</v>
      </c>
      <c r="D21" s="13" t="s">
        <v>43</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48.7</v>
      </c>
      <c r="H21">
        <f>LEN(TRIM(D21))</f>
        <v>6</v>
      </c>
      <c r="I21" t="str">
        <f>IF(H21&gt;=3,MID(TRIM(D21),1,3),"NO")</f>
        <v>+/-</v>
      </c>
      <c r="J21" t="str">
        <f>IF(TRIM(I21)="+/-",MID(TRIM(D21),4,H21-3),D21)</f>
        <v>0.5</v>
      </c>
      <c r="K21" s="1">
        <f>IF(TRIM(J21)="*****",0,IF(ISERROR(VALUE(J21)),"NA",VALUE(J21/$I$4)))</f>
        <v>0.303951367781155</v>
      </c>
      <c r="L21" s="1">
        <f>IF(AND(ISNUMBER(G21),ISNUMBER($I$6)),$I$6-G21,"N/A")</f>
        <v>-1.9000000000000057</v>
      </c>
      <c r="M21" s="1">
        <f>IF(AND(ISNUMBER(K21),ISNUMBER($I$7)),SQRT(K21^2+($I$7)^2),"N/A")</f>
        <v>0.30997079109986531</v>
      </c>
      <c r="N21" s="1">
        <f>IF(AND(ISNUMBER(L21),ISNUMBER(M21),M21&lt;&gt;0),L21/M21,"NA")</f>
        <v>-6.1296098037439606</v>
      </c>
      <c r="O21" t="s">
        <v>45</v>
      </c>
    </row>
    <row r="22" spans="1:15" x14ac:dyDescent="0.35">
      <c r="A22" s="16">
        <v>12</v>
      </c>
      <c r="B22" s="15" t="s">
        <v>74</v>
      </c>
      <c r="C22" s="14">
        <v>48.6</v>
      </c>
      <c r="D22" s="13" t="s">
        <v>43</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48.6</v>
      </c>
      <c r="H22">
        <f>LEN(TRIM(D22))</f>
        <v>6</v>
      </c>
      <c r="I22" t="str">
        <f>IF(H22&gt;=3,MID(TRIM(D22),1,3),"NO")</f>
        <v>+/-</v>
      </c>
      <c r="J22" t="str">
        <f>IF(TRIM(I22)="+/-",MID(TRIM(D22),4,H22-3),D22)</f>
        <v>0.5</v>
      </c>
      <c r="K22" s="1">
        <f>IF(TRIM(J22)="*****",0,IF(ISERROR(VALUE(J22)),"NA",VALUE(J22/$I$4)))</f>
        <v>0.303951367781155</v>
      </c>
      <c r="L22" s="1">
        <f>IF(AND(ISNUMBER(G22),ISNUMBER($I$6)),$I$6-G22,"N/A")</f>
        <v>-1.8000000000000043</v>
      </c>
      <c r="M22" s="1">
        <f>IF(AND(ISNUMBER(K22),ISNUMBER($I$7)),SQRT(K22^2+($I$7)^2),"N/A")</f>
        <v>0.30997079109986531</v>
      </c>
      <c r="N22" s="1">
        <f>IF(AND(ISNUMBER(L22),ISNUMBER(M22),M22&lt;&gt;0),L22/M22,"NA")</f>
        <v>-5.8069987614416432</v>
      </c>
      <c r="O22" t="s">
        <v>29</v>
      </c>
    </row>
    <row r="23" spans="1:15" x14ac:dyDescent="0.35">
      <c r="A23" s="16">
        <v>13</v>
      </c>
      <c r="B23" s="15" t="s">
        <v>70</v>
      </c>
      <c r="C23" s="14">
        <v>48.3</v>
      </c>
      <c r="D23" s="13" t="s">
        <v>133</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48.3</v>
      </c>
      <c r="H23">
        <f>LEN(TRIM(D23))</f>
        <v>6</v>
      </c>
      <c r="I23" t="str">
        <f>IF(H23&gt;=3,MID(TRIM(D23),1,3),"NO")</f>
        <v>+/-</v>
      </c>
      <c r="J23" t="str">
        <f>IF(TRIM(I23)="+/-",MID(TRIM(D23),4,H23-3),D23)</f>
        <v>1.2</v>
      </c>
      <c r="K23" s="1">
        <f>IF(TRIM(J23)="*****",0,IF(ISERROR(VALUE(J23)),"NA",VALUE(J23/$I$4)))</f>
        <v>0.72948328267477203</v>
      </c>
      <c r="L23" s="1">
        <f>IF(AND(ISNUMBER(G23),ISNUMBER($I$6)),$I$6-G23,"N/A")</f>
        <v>-1.5</v>
      </c>
      <c r="M23" s="1">
        <f>IF(AND(ISNUMBER(K23),ISNUMBER($I$7)),SQRT(K23^2+($I$7)^2),"N/A")</f>
        <v>0.73201182849801194</v>
      </c>
      <c r="N23" s="1">
        <f>IF(AND(ISNUMBER(L23),ISNUMBER(M23),M23&lt;&gt;0),L23/M23,"NA")</f>
        <v>-2.0491472153910335</v>
      </c>
      <c r="O23" t="s">
        <v>82</v>
      </c>
    </row>
    <row r="24" spans="1:15" x14ac:dyDescent="0.35">
      <c r="A24" s="16">
        <v>14</v>
      </c>
      <c r="B24" s="15" t="s">
        <v>80</v>
      </c>
      <c r="C24" s="14">
        <v>48.2</v>
      </c>
      <c r="D24" s="13" t="s">
        <v>83</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48.2</v>
      </c>
      <c r="H24">
        <f>LEN(TRIM(D24))</f>
        <v>6</v>
      </c>
      <c r="I24" t="str">
        <f>IF(H24&gt;=3,MID(TRIM(D24),1,3),"NO")</f>
        <v>+/-</v>
      </c>
      <c r="J24" t="str">
        <f>IF(TRIM(I24)="+/-",MID(TRIM(D24),4,H24-3),D24)</f>
        <v>0.7</v>
      </c>
      <c r="K24" s="1">
        <f>IF(TRIM(J24)="*****",0,IF(ISERROR(VALUE(J24)),"NA",VALUE(J24/$I$4)))</f>
        <v>0.42553191489361697</v>
      </c>
      <c r="L24" s="1">
        <f>IF(AND(ISNUMBER(G24),ISNUMBER($I$6)),$I$6-G24,"N/A")</f>
        <v>-1.4000000000000057</v>
      </c>
      <c r="M24" s="1">
        <f>IF(AND(ISNUMBER(K24),ISNUMBER($I$7)),SQRT(K24^2+($I$7)^2),"N/A")</f>
        <v>0.42985214661796195</v>
      </c>
      <c r="N24" s="1">
        <f>IF(AND(ISNUMBER(L24),ISNUMBER(M24),M24&lt;&gt;0),L24/M24,"NA")</f>
        <v>-3.2569338341452516</v>
      </c>
      <c r="O24" t="s">
        <v>65</v>
      </c>
    </row>
    <row r="25" spans="1:15" x14ac:dyDescent="0.35">
      <c r="A25" s="16">
        <v>15</v>
      </c>
      <c r="B25" s="15" t="s">
        <v>48</v>
      </c>
      <c r="C25" s="14">
        <v>48.1</v>
      </c>
      <c r="D25" s="13" t="s">
        <v>135</v>
      </c>
      <c r="E25" s="12" t="str">
        <f>IF($B$4=B25,"Geography Selected",
IF(AND(ISNUMBER(N25),ISNUMBER($I$4)),
IF(ABS(N25)&lt;=$I$4,"Not Significantly Different",
IF(ABS(N25)&gt;$I$4,"Significantly Different","Error - Both Z-score and Confidence Level are Numbers but Comparison Failed")),
IF(N25="NA","Statistical Test not applicable","N/A")
))</f>
        <v>Not Significantly Different</v>
      </c>
      <c r="G25">
        <f>IF(ISNUMBER(C25),C25,"NAN")</f>
        <v>48.1</v>
      </c>
      <c r="H25">
        <f>LEN(TRIM(D25))</f>
        <v>6</v>
      </c>
      <c r="I25" t="str">
        <f>IF(H25&gt;=3,MID(TRIM(D25),1,3),"NO")</f>
        <v>+/-</v>
      </c>
      <c r="J25" t="str">
        <f>IF(TRIM(I25)="+/-",MID(TRIM(D25),4,H25-3),D25)</f>
        <v>1.3</v>
      </c>
      <c r="K25" s="1">
        <f>IF(TRIM(J25)="*****",0,IF(ISERROR(VALUE(J25)),"NA",VALUE(J25/$I$4)))</f>
        <v>0.79027355623100304</v>
      </c>
      <c r="L25" s="1">
        <f>IF(AND(ISNUMBER(G25),ISNUMBER($I$6)),$I$6-G25,"N/A")</f>
        <v>-1.3000000000000043</v>
      </c>
      <c r="M25" s="1">
        <f>IF(AND(ISNUMBER(K25),ISNUMBER($I$7)),SQRT(K25^2+($I$7)^2),"N/A")</f>
        <v>0.79260819516141623</v>
      </c>
      <c r="N25" s="1">
        <f>IF(AND(ISNUMBER(L25),ISNUMBER(M25),M25&lt;&gt;0),L25/M25,"NA")</f>
        <v>-1.6401546286501072</v>
      </c>
      <c r="O25" t="s">
        <v>81</v>
      </c>
    </row>
    <row r="26" spans="1:15" x14ac:dyDescent="0.35">
      <c r="A26" s="16">
        <v>16</v>
      </c>
      <c r="B26" s="15" t="s">
        <v>32</v>
      </c>
      <c r="C26" s="14">
        <v>48</v>
      </c>
      <c r="D26" s="13" t="s">
        <v>28</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48</v>
      </c>
      <c r="H26">
        <f>LEN(TRIM(D26))</f>
        <v>6</v>
      </c>
      <c r="I26" t="str">
        <f>IF(H26&gt;=3,MID(TRIM(D26),1,3),"NO")</f>
        <v>+/-</v>
      </c>
      <c r="J26" t="str">
        <f>IF(TRIM(I26)="+/-",MID(TRIM(D26),4,H26-3),D26)</f>
        <v>0.2</v>
      </c>
      <c r="K26" s="1">
        <f>IF(TRIM(J26)="*****",0,IF(ISERROR(VALUE(J26)),"NA",VALUE(J26/$I$4)))</f>
        <v>0.12158054711246201</v>
      </c>
      <c r="L26" s="1">
        <f>IF(AND(ISNUMBER(G26),ISNUMBER($I$6)),$I$6-G26,"N/A")</f>
        <v>-1.2000000000000028</v>
      </c>
      <c r="M26" s="1">
        <f>IF(AND(ISNUMBER(K26),ISNUMBER($I$7)),SQRT(K26^2+($I$7)^2),"N/A")</f>
        <v>0.1359311840425404</v>
      </c>
      <c r="N26" s="1">
        <f>IF(AND(ISNUMBER(L26),ISNUMBER(M26),M26&lt;&gt;0),L26/M26,"NA")</f>
        <v>-8.8279963751691906</v>
      </c>
      <c r="O26" t="s">
        <v>80</v>
      </c>
    </row>
    <row r="27" spans="1:15" x14ac:dyDescent="0.35">
      <c r="A27" s="16">
        <v>17</v>
      </c>
      <c r="B27" s="15" t="s">
        <v>77</v>
      </c>
      <c r="C27" s="14">
        <v>47.9</v>
      </c>
      <c r="D27" s="13" t="s">
        <v>120</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47.9</v>
      </c>
      <c r="H27">
        <f>LEN(TRIM(D27))</f>
        <v>6</v>
      </c>
      <c r="I27" t="str">
        <f>IF(H27&gt;=3,MID(TRIM(D27),1,3),"NO")</f>
        <v>+/-</v>
      </c>
      <c r="J27" t="str">
        <f>IF(TRIM(I27)="+/-",MID(TRIM(D27),4,H27-3),D27)</f>
        <v>0.9</v>
      </c>
      <c r="K27" s="1">
        <f>IF(TRIM(J27)="*****",0,IF(ISERROR(VALUE(J27)),"NA",VALUE(J27/$I$4)))</f>
        <v>0.54711246200607899</v>
      </c>
      <c r="L27" s="1">
        <f>IF(AND(ISNUMBER(G27),ISNUMBER($I$6)),$I$6-G27,"N/A")</f>
        <v>-1.1000000000000014</v>
      </c>
      <c r="M27" s="1">
        <f>IF(AND(ISNUMBER(K27),ISNUMBER($I$7)),SQRT(K27^2+($I$7)^2),"N/A")</f>
        <v>0.55047933970440222</v>
      </c>
      <c r="N27" s="1">
        <f>IF(AND(ISNUMBER(L27),ISNUMBER(M27),M27&lt;&gt;0),L27/M27,"NA")</f>
        <v>-1.9982584643243508</v>
      </c>
      <c r="O27" t="s">
        <v>78</v>
      </c>
    </row>
    <row r="28" spans="1:15" x14ac:dyDescent="0.35">
      <c r="A28" s="16">
        <v>18</v>
      </c>
      <c r="B28" s="15" t="s">
        <v>75</v>
      </c>
      <c r="C28" s="14">
        <v>47.8</v>
      </c>
      <c r="D28" s="13" t="s">
        <v>43</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47.8</v>
      </c>
      <c r="H28">
        <f>LEN(TRIM(D28))</f>
        <v>6</v>
      </c>
      <c r="I28" t="str">
        <f>IF(H28&gt;=3,MID(TRIM(D28),1,3),"NO")</f>
        <v>+/-</v>
      </c>
      <c r="J28" t="str">
        <f>IF(TRIM(I28)="+/-",MID(TRIM(D28),4,H28-3),D28)</f>
        <v>0.5</v>
      </c>
      <c r="K28" s="1">
        <f>IF(TRIM(J28)="*****",0,IF(ISERROR(VALUE(J28)),"NA",VALUE(J28/$I$4)))</f>
        <v>0.303951367781155</v>
      </c>
      <c r="L28" s="1">
        <f>IF(AND(ISNUMBER(G28),ISNUMBER($I$6)),$I$6-G28,"N/A")</f>
        <v>-1</v>
      </c>
      <c r="M28" s="1">
        <f>IF(AND(ISNUMBER(K28),ISNUMBER($I$7)),SQRT(K28^2+($I$7)^2),"N/A")</f>
        <v>0.30997079109986531</v>
      </c>
      <c r="N28" s="1">
        <f>IF(AND(ISNUMBER(L28),ISNUMBER(M28),M28&lt;&gt;0),L28/M28,"NA")</f>
        <v>-3.2261104230231274</v>
      </c>
      <c r="O28" t="s">
        <v>79</v>
      </c>
    </row>
    <row r="29" spans="1:15" x14ac:dyDescent="0.35">
      <c r="A29" s="16">
        <v>19</v>
      </c>
      <c r="B29" s="15" t="s">
        <v>60</v>
      </c>
      <c r="C29" s="14">
        <v>47.6</v>
      </c>
      <c r="D29" s="13" t="s">
        <v>139</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47.6</v>
      </c>
      <c r="H29">
        <f>LEN(TRIM(D29))</f>
        <v>6</v>
      </c>
      <c r="I29" t="str">
        <f>IF(H29&gt;=3,MID(TRIM(D29),1,3),"NO")</f>
        <v>+/-</v>
      </c>
      <c r="J29" t="str">
        <f>IF(TRIM(I29)="+/-",MID(TRIM(D29),4,H29-3),D29)</f>
        <v>1.5</v>
      </c>
      <c r="K29" s="1">
        <f>IF(TRIM(J29)="*****",0,IF(ISERROR(VALUE(J29)),"NA",VALUE(J29/$I$4)))</f>
        <v>0.91185410334346506</v>
      </c>
      <c r="L29" s="1">
        <f>IF(AND(ISNUMBER(G29),ISNUMBER($I$6)),$I$6-G29,"N/A")</f>
        <v>-0.80000000000000426</v>
      </c>
      <c r="M29" s="1">
        <f>IF(AND(ISNUMBER(K29),ISNUMBER($I$7)),SQRT(K29^2+($I$7)^2),"N/A")</f>
        <v>0.91387819929318592</v>
      </c>
      <c r="N29" s="1">
        <f>IF(AND(ISNUMBER(L29),ISNUMBER(M29),M29&lt;&gt;0),L29/M29,"NA")</f>
        <v>-0.8753901784928696</v>
      </c>
      <c r="O29" t="s">
        <v>55</v>
      </c>
    </row>
    <row r="30" spans="1:15" x14ac:dyDescent="0.35">
      <c r="A30" s="16">
        <v>19</v>
      </c>
      <c r="B30" s="15" t="s">
        <v>50</v>
      </c>
      <c r="C30" s="14">
        <v>47.6</v>
      </c>
      <c r="D30" s="13" t="s">
        <v>26</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47.6</v>
      </c>
      <c r="H30">
        <f>LEN(TRIM(D30))</f>
        <v>6</v>
      </c>
      <c r="I30" t="str">
        <f>IF(H30&gt;=3,MID(TRIM(D30),1,3),"NO")</f>
        <v>+/-</v>
      </c>
      <c r="J30" t="str">
        <f>IF(TRIM(I30)="+/-",MID(TRIM(D30),4,H30-3),D30)</f>
        <v>0.6</v>
      </c>
      <c r="K30" s="1">
        <f>IF(TRIM(J30)="*****",0,IF(ISERROR(VALUE(J30)),"NA",VALUE(J30/$I$4)))</f>
        <v>0.36474164133738601</v>
      </c>
      <c r="L30" s="1">
        <f>IF(AND(ISNUMBER(G30),ISNUMBER($I$6)),$I$6-G30,"N/A")</f>
        <v>-0.80000000000000426</v>
      </c>
      <c r="M30" s="1">
        <f>IF(AND(ISNUMBER(K30),ISNUMBER($I$7)),SQRT(K30^2+($I$7)^2),"N/A")</f>
        <v>0.36977279819442066</v>
      </c>
      <c r="N30" s="1">
        <f>IF(AND(ISNUMBER(L30),ISNUMBER(M30),M30&lt;&gt;0),L30/M30,"NA")</f>
        <v>-2.1634906729385133</v>
      </c>
      <c r="O30" t="s">
        <v>77</v>
      </c>
    </row>
    <row r="31" spans="1:15" x14ac:dyDescent="0.35">
      <c r="A31" s="16">
        <v>21</v>
      </c>
      <c r="B31" s="15" t="s">
        <v>64</v>
      </c>
      <c r="C31" s="14">
        <v>47.4</v>
      </c>
      <c r="D31" s="13" t="s">
        <v>34</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47.4</v>
      </c>
      <c r="H31">
        <f>LEN(TRIM(D31))</f>
        <v>6</v>
      </c>
      <c r="I31" t="str">
        <f>IF(H31&gt;=3,MID(TRIM(D31),1,3),"NO")</f>
        <v>+/-</v>
      </c>
      <c r="J31" t="str">
        <f>IF(TRIM(I31)="+/-",MID(TRIM(D31),4,H31-3),D31)</f>
        <v>0.4</v>
      </c>
      <c r="K31" s="1">
        <f>IF(TRIM(J31)="*****",0,IF(ISERROR(VALUE(J31)),"NA",VALUE(J31/$I$4)))</f>
        <v>0.24316109422492402</v>
      </c>
      <c r="L31" s="1">
        <f>IF(AND(ISNUMBER(G31),ISNUMBER($I$6)),$I$6-G31,"N/A")</f>
        <v>-0.60000000000000142</v>
      </c>
      <c r="M31" s="1">
        <f>IF(AND(ISNUMBER(K31),ISNUMBER($I$7)),SQRT(K31^2+($I$7)^2),"N/A")</f>
        <v>0.25064471888253259</v>
      </c>
      <c r="N31" s="1">
        <f>IF(AND(ISNUMBER(L31),ISNUMBER(M31),M31&lt;&gt;0),L31/M31,"NA")</f>
        <v>-2.3938266191086117</v>
      </c>
      <c r="O31" t="s">
        <v>41</v>
      </c>
    </row>
    <row r="32" spans="1:15" x14ac:dyDescent="0.35">
      <c r="A32" s="16">
        <v>22</v>
      </c>
      <c r="B32" s="15" t="s">
        <v>40</v>
      </c>
      <c r="C32" s="14">
        <v>47.3</v>
      </c>
      <c r="D32" s="13" t="s">
        <v>134</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47.3</v>
      </c>
      <c r="H32">
        <f>LEN(TRIM(D32))</f>
        <v>6</v>
      </c>
      <c r="I32" t="str">
        <f>IF(H32&gt;=3,MID(TRIM(D32),1,3),"NO")</f>
        <v>+/-</v>
      </c>
      <c r="J32" t="str">
        <f>IF(TRIM(I32)="+/-",MID(TRIM(D32),4,H32-3),D32)</f>
        <v>1.4</v>
      </c>
      <c r="K32" s="1">
        <f>IF(TRIM(J32)="*****",0,IF(ISERROR(VALUE(J32)),"NA",VALUE(J32/$I$4)))</f>
        <v>0.85106382978723394</v>
      </c>
      <c r="L32" s="1">
        <f>IF(AND(ISNUMBER(G32),ISNUMBER($I$6)),$I$6-G32,"N/A")</f>
        <v>-0.5</v>
      </c>
      <c r="M32" s="1">
        <f>IF(AND(ISNUMBER(K32),ISNUMBER($I$7)),SQRT(K32^2+($I$7)^2),"N/A")</f>
        <v>0.85323214879137987</v>
      </c>
      <c r="N32" s="1">
        <f>IF(AND(ISNUMBER(L32),ISNUMBER(M32),M32&lt;&gt;0),L32/M32,"NA")</f>
        <v>-0.5860069861505568</v>
      </c>
      <c r="O32" t="s">
        <v>71</v>
      </c>
    </row>
    <row r="33" spans="1:15" x14ac:dyDescent="0.35">
      <c r="A33" s="16">
        <v>23</v>
      </c>
      <c r="B33" s="15" t="s">
        <v>51</v>
      </c>
      <c r="C33" s="14">
        <v>47</v>
      </c>
      <c r="D33" s="13" t="s">
        <v>57</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47</v>
      </c>
      <c r="H33">
        <f>LEN(TRIM(D33))</f>
        <v>6</v>
      </c>
      <c r="I33" t="str">
        <f>IF(H33&gt;=3,MID(TRIM(D33),1,3),"NO")</f>
        <v>+/-</v>
      </c>
      <c r="J33" t="str">
        <f>IF(TRIM(I33)="+/-",MID(TRIM(D33),4,H33-3),D33)</f>
        <v>0.3</v>
      </c>
      <c r="K33" s="1">
        <f>IF(TRIM(J33)="*****",0,IF(ISERROR(VALUE(J33)),"NA",VALUE(J33/$I$4)))</f>
        <v>0.18237082066869301</v>
      </c>
      <c r="L33" s="1">
        <f>IF(AND(ISNUMBER(G33),ISNUMBER($I$6)),$I$6-G33,"N/A")</f>
        <v>-0.20000000000000284</v>
      </c>
      <c r="M33" s="1">
        <f>IF(AND(ISNUMBER(K33),ISNUMBER($I$7)),SQRT(K33^2+($I$7)^2),"N/A")</f>
        <v>0.19223572402239389</v>
      </c>
      <c r="N33" s="1">
        <f>IF(AND(ISNUMBER(L33),ISNUMBER(M33),M33&lt;&gt;0),L33/M33,"NA")</f>
        <v>-1.0403893501954116</v>
      </c>
      <c r="O33" t="s">
        <v>76</v>
      </c>
    </row>
    <row r="34" spans="1:15" x14ac:dyDescent="0.35">
      <c r="A34" s="16">
        <v>24</v>
      </c>
      <c r="B34" s="15" t="s">
        <v>30</v>
      </c>
      <c r="C34" s="14">
        <v>46.9</v>
      </c>
      <c r="D34" s="13" t="s">
        <v>34</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46.9</v>
      </c>
      <c r="H34">
        <f>LEN(TRIM(D34))</f>
        <v>6</v>
      </c>
      <c r="I34" t="str">
        <f>IF(H34&gt;=3,MID(TRIM(D34),1,3),"NO")</f>
        <v>+/-</v>
      </c>
      <c r="J34" t="str">
        <f>IF(TRIM(I34)="+/-",MID(TRIM(D34),4,H34-3),D34)</f>
        <v>0.4</v>
      </c>
      <c r="K34" s="1">
        <f>IF(TRIM(J34)="*****",0,IF(ISERROR(VALUE(J34)),"NA",VALUE(J34/$I$4)))</f>
        <v>0.24316109422492402</v>
      </c>
      <c r="L34" s="1">
        <f>IF(AND(ISNUMBER(G34),ISNUMBER($I$6)),$I$6-G34,"N/A")</f>
        <v>-0.10000000000000142</v>
      </c>
      <c r="M34" s="1">
        <f>IF(AND(ISNUMBER(K34),ISNUMBER($I$7)),SQRT(K34^2+($I$7)^2),"N/A")</f>
        <v>0.25064471888253259</v>
      </c>
      <c r="N34" s="1">
        <f>IF(AND(ISNUMBER(L34),ISNUMBER(M34),M34&lt;&gt;0),L34/M34,"NA")</f>
        <v>-0.39897110318477336</v>
      </c>
      <c r="O34" t="s">
        <v>74</v>
      </c>
    </row>
    <row r="35" spans="1:15" x14ac:dyDescent="0.35">
      <c r="A35" s="16">
        <v>25</v>
      </c>
      <c r="B35" s="15" t="s">
        <v>58</v>
      </c>
      <c r="C35" s="14">
        <v>46.8</v>
      </c>
      <c r="D35" s="13" t="s">
        <v>43</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46.8</v>
      </c>
      <c r="H35">
        <f>LEN(TRIM(D35))</f>
        <v>6</v>
      </c>
      <c r="I35" t="str">
        <f>IF(H35&gt;=3,MID(TRIM(D35),1,3),"NO")</f>
        <v>+/-</v>
      </c>
      <c r="J35" t="str">
        <f>IF(TRIM(I35)="+/-",MID(TRIM(D35),4,H35-3),D35)</f>
        <v>0.5</v>
      </c>
      <c r="K35" s="1">
        <f>IF(TRIM(J35)="*****",0,IF(ISERROR(VALUE(J35)),"NA",VALUE(J35/$I$4)))</f>
        <v>0.303951367781155</v>
      </c>
      <c r="L35" s="1">
        <f>IF(AND(ISNUMBER(G35),ISNUMBER($I$6)),$I$6-G35,"N/A")</f>
        <v>0</v>
      </c>
      <c r="M35" s="1">
        <f>IF(AND(ISNUMBER(K35),ISNUMBER($I$7)),SQRT(K35^2+($I$7)^2),"N/A")</f>
        <v>0.30997079109986531</v>
      </c>
      <c r="N35" s="1">
        <f>IF(AND(ISNUMBER(L35),ISNUMBER(M35),M35&lt;&gt;0),L35/M35,"NA")</f>
        <v>0</v>
      </c>
      <c r="O35" t="s">
        <v>53</v>
      </c>
    </row>
    <row r="36" spans="1:15" x14ac:dyDescent="0.35">
      <c r="A36" s="16">
        <v>25</v>
      </c>
      <c r="B36" s="15" t="s">
        <v>79</v>
      </c>
      <c r="C36" s="14">
        <v>46.8</v>
      </c>
      <c r="D36" s="13" t="s">
        <v>26</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46.8</v>
      </c>
      <c r="H36">
        <f>LEN(TRIM(D36))</f>
        <v>6</v>
      </c>
      <c r="I36" t="str">
        <f>IF(H36&gt;=3,MID(TRIM(D36),1,3),"NO")</f>
        <v>+/-</v>
      </c>
      <c r="J36" t="str">
        <f>IF(TRIM(I36)="+/-",MID(TRIM(D36),4,H36-3),D36)</f>
        <v>0.6</v>
      </c>
      <c r="K36" s="1">
        <f>IF(TRIM(J36)="*****",0,IF(ISERROR(VALUE(J36)),"NA",VALUE(J36/$I$4)))</f>
        <v>0.36474164133738601</v>
      </c>
      <c r="L36" s="1">
        <f>IF(AND(ISNUMBER(G36),ISNUMBER($I$6)),$I$6-G36,"N/A")</f>
        <v>0</v>
      </c>
      <c r="M36" s="1">
        <f>IF(AND(ISNUMBER(K36),ISNUMBER($I$7)),SQRT(K36^2+($I$7)^2),"N/A")</f>
        <v>0.36977279819442066</v>
      </c>
      <c r="N36" s="1">
        <f>IF(AND(ISNUMBER(L36),ISNUMBER(M36),M36&lt;&gt;0),L36/M36,"NA")</f>
        <v>0</v>
      </c>
      <c r="O36" t="s">
        <v>72</v>
      </c>
    </row>
    <row r="37" spans="1:15" x14ac:dyDescent="0.35">
      <c r="A37" s="16">
        <v>27</v>
      </c>
      <c r="B37" s="15" t="s">
        <v>73</v>
      </c>
      <c r="C37" s="14">
        <v>46.7</v>
      </c>
      <c r="D37" s="13" t="s">
        <v>121</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46.7</v>
      </c>
      <c r="H37">
        <f>LEN(TRIM(D37))</f>
        <v>6</v>
      </c>
      <c r="I37" t="str">
        <f>IF(H37&gt;=3,MID(TRIM(D37),1,3),"NO")</f>
        <v>+/-</v>
      </c>
      <c r="J37" t="str">
        <f>IF(TRIM(I37)="+/-",MID(TRIM(D37),4,H37-3),D37)</f>
        <v>0.8</v>
      </c>
      <c r="K37" s="1">
        <f>IF(TRIM(J37)="*****",0,IF(ISERROR(VALUE(J37)),"NA",VALUE(J37/$I$4)))</f>
        <v>0.48632218844984804</v>
      </c>
      <c r="L37" s="1">
        <f>IF(AND(ISNUMBER(G37),ISNUMBER($I$6)),$I$6-G37,"N/A")</f>
        <v>9.9999999999994316E-2</v>
      </c>
      <c r="M37" s="1">
        <f>IF(AND(ISNUMBER(K37),ISNUMBER($I$7)),SQRT(K37^2+($I$7)^2),"N/A")</f>
        <v>0.49010685399991183</v>
      </c>
      <c r="N37" s="1">
        <f>IF(AND(ISNUMBER(L37),ISNUMBER(M37),M37&lt;&gt;0),L37/M37,"NA")</f>
        <v>0.20403713839923632</v>
      </c>
      <c r="O37" t="s">
        <v>70</v>
      </c>
    </row>
    <row r="38" spans="1:15" x14ac:dyDescent="0.35">
      <c r="A38" s="16">
        <v>27</v>
      </c>
      <c r="B38" s="15" t="s">
        <v>81</v>
      </c>
      <c r="C38" s="14">
        <v>46.7</v>
      </c>
      <c r="D38" s="13" t="s">
        <v>43</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46.7</v>
      </c>
      <c r="H38">
        <f>LEN(TRIM(D38))</f>
        <v>6</v>
      </c>
      <c r="I38" t="str">
        <f>IF(H38&gt;=3,MID(TRIM(D38),1,3),"NO")</f>
        <v>+/-</v>
      </c>
      <c r="J38" t="str">
        <f>IF(TRIM(I38)="+/-",MID(TRIM(D38),4,H38-3),D38)</f>
        <v>0.5</v>
      </c>
      <c r="K38" s="1">
        <f>IF(TRIM(J38)="*****",0,IF(ISERROR(VALUE(J38)),"NA",VALUE(J38/$I$4)))</f>
        <v>0.303951367781155</v>
      </c>
      <c r="L38" s="1">
        <f>IF(AND(ISNUMBER(G38),ISNUMBER($I$6)),$I$6-G38,"N/A")</f>
        <v>9.9999999999994316E-2</v>
      </c>
      <c r="M38" s="1">
        <f>IF(AND(ISNUMBER(K38),ISNUMBER($I$7)),SQRT(K38^2+($I$7)^2),"N/A")</f>
        <v>0.30997079109986531</v>
      </c>
      <c r="N38" s="1">
        <f>IF(AND(ISNUMBER(L38),ISNUMBER(M38),M38&lt;&gt;0),L38/M38,"NA")</f>
        <v>0.32261104230229443</v>
      </c>
      <c r="O38" t="s">
        <v>69</v>
      </c>
    </row>
    <row r="39" spans="1:15" x14ac:dyDescent="0.35">
      <c r="A39" s="16">
        <v>27</v>
      </c>
      <c r="B39" s="15" t="s">
        <v>46</v>
      </c>
      <c r="C39" s="14">
        <v>46.7</v>
      </c>
      <c r="D39" s="13" t="s">
        <v>26</v>
      </c>
      <c r="E39" s="12" t="str">
        <f>IF($B$4=B39,"Geography Selected",
IF(AND(ISNUMBER(N39),ISNUMBER($I$4)),
IF(ABS(N39)&lt;=$I$4,"Not Significantly Different",
IF(ABS(N39)&gt;$I$4,"Significantly Different","Error - Both Z-score and Confidence Level are Numbers but Comparison Failed")),
IF(N39="NA","Statistical Test not applicable","N/A")
))</f>
        <v>Not Significantly Different</v>
      </c>
      <c r="G39">
        <f>IF(ISNUMBER(C39),C39,"NAN")</f>
        <v>46.7</v>
      </c>
      <c r="H39">
        <f>LEN(TRIM(D39))</f>
        <v>6</v>
      </c>
      <c r="I39" t="str">
        <f>IF(H39&gt;=3,MID(TRIM(D39),1,3),"NO")</f>
        <v>+/-</v>
      </c>
      <c r="J39" t="str">
        <f>IF(TRIM(I39)="+/-",MID(TRIM(D39),4,H39-3),D39)</f>
        <v>0.6</v>
      </c>
      <c r="K39" s="1">
        <f>IF(TRIM(J39)="*****",0,IF(ISERROR(VALUE(J39)),"NA",VALUE(J39/$I$4)))</f>
        <v>0.36474164133738601</v>
      </c>
      <c r="L39" s="1">
        <f>IF(AND(ISNUMBER(G39),ISNUMBER($I$6)),$I$6-G39,"N/A")</f>
        <v>9.9999999999994316E-2</v>
      </c>
      <c r="M39" s="1">
        <f>IF(AND(ISNUMBER(K39),ISNUMBER($I$7)),SQRT(K39^2+($I$7)^2),"N/A")</f>
        <v>0.36977279819442066</v>
      </c>
      <c r="N39" s="1">
        <f>IF(AND(ISNUMBER(L39),ISNUMBER(M39),M39&lt;&gt;0),L39/M39,"NA")</f>
        <v>0.27043633411729734</v>
      </c>
      <c r="O39" t="s">
        <v>44</v>
      </c>
    </row>
    <row r="40" spans="1:15" x14ac:dyDescent="0.35">
      <c r="A40" s="16">
        <v>30</v>
      </c>
      <c r="B40" s="15" t="s">
        <v>72</v>
      </c>
      <c r="C40" s="14">
        <v>46.6</v>
      </c>
      <c r="D40" s="13" t="s">
        <v>43</v>
      </c>
      <c r="E40" s="12" t="str">
        <f>IF($B$4=B40,"Geography Selected",
IF(AND(ISNUMBER(N40),ISNUMBER($I$4)),
IF(ABS(N40)&lt;=$I$4,"Not Significantly Different",
IF(ABS(N40)&gt;$I$4,"Significantly Different","Error - Both Z-score and Confidence Level are Numbers but Comparison Failed")),
IF(N40="NA","Statistical Test not applicable","N/A")
))</f>
        <v>Not Significantly Different</v>
      </c>
      <c r="G40">
        <f>IF(ISNUMBER(C40),C40,"NAN")</f>
        <v>46.6</v>
      </c>
      <c r="H40">
        <f>LEN(TRIM(D40))</f>
        <v>6</v>
      </c>
      <c r="I40" t="str">
        <f>IF(H40&gt;=3,MID(TRIM(D40),1,3),"NO")</f>
        <v>+/-</v>
      </c>
      <c r="J40" t="str">
        <f>IF(TRIM(I40)="+/-",MID(TRIM(D40),4,H40-3),D40)</f>
        <v>0.5</v>
      </c>
      <c r="K40" s="1">
        <f>IF(TRIM(J40)="*****",0,IF(ISERROR(VALUE(J40)),"NA",VALUE(J40/$I$4)))</f>
        <v>0.303951367781155</v>
      </c>
      <c r="L40" s="1">
        <f>IF(AND(ISNUMBER(G40),ISNUMBER($I$6)),$I$6-G40,"N/A")</f>
        <v>0.19999999999999574</v>
      </c>
      <c r="M40" s="1">
        <f>IF(AND(ISNUMBER(K40),ISNUMBER($I$7)),SQRT(K40^2+($I$7)^2),"N/A")</f>
        <v>0.30997079109986531</v>
      </c>
      <c r="N40" s="1">
        <f>IF(AND(ISNUMBER(L40),ISNUMBER(M40),M40&lt;&gt;0),L40/M40,"NA")</f>
        <v>0.64522208460461183</v>
      </c>
      <c r="O40" t="s">
        <v>67</v>
      </c>
    </row>
    <row r="41" spans="1:15" x14ac:dyDescent="0.35">
      <c r="A41" s="16">
        <v>31</v>
      </c>
      <c r="B41" s="15" t="s">
        <v>45</v>
      </c>
      <c r="C41" s="14">
        <v>46.4</v>
      </c>
      <c r="D41" s="13" t="s">
        <v>34</v>
      </c>
      <c r="E41" s="12" t="str">
        <f>IF($B$4=B41,"Geography Selected",
IF(AND(ISNUMBER(N41),ISNUMBER($I$4)),
IF(ABS(N41)&lt;=$I$4,"Not Significantly Different",
IF(ABS(N41)&gt;$I$4,"Significantly Different","Error - Both Z-score and Confidence Level are Numbers but Comparison Failed")),
IF(N41="NA","Statistical Test not applicable","N/A")
))</f>
        <v>Not Significantly Different</v>
      </c>
      <c r="G41">
        <f>IF(ISNUMBER(C41),C41,"NAN")</f>
        <v>46.4</v>
      </c>
      <c r="H41">
        <f>LEN(TRIM(D41))</f>
        <v>6</v>
      </c>
      <c r="I41" t="str">
        <f>IF(H41&gt;=3,MID(TRIM(D41),1,3),"NO")</f>
        <v>+/-</v>
      </c>
      <c r="J41" t="str">
        <f>IF(TRIM(I41)="+/-",MID(TRIM(D41),4,H41-3),D41)</f>
        <v>0.4</v>
      </c>
      <c r="K41" s="1">
        <f>IF(TRIM(J41)="*****",0,IF(ISERROR(VALUE(J41)),"NA",VALUE(J41/$I$4)))</f>
        <v>0.24316109422492402</v>
      </c>
      <c r="L41" s="1">
        <f>IF(AND(ISNUMBER(G41),ISNUMBER($I$6)),$I$6-G41,"N/A")</f>
        <v>0.39999999999999858</v>
      </c>
      <c r="M41" s="1">
        <f>IF(AND(ISNUMBER(K41),ISNUMBER($I$7)),SQRT(K41^2+($I$7)^2),"N/A")</f>
        <v>0.25064471888253259</v>
      </c>
      <c r="N41" s="1">
        <f>IF(AND(ISNUMBER(L41),ISNUMBER(M41),M41&lt;&gt;0),L41/M41,"NA")</f>
        <v>1.595884412739065</v>
      </c>
      <c r="O41" t="s">
        <v>47</v>
      </c>
    </row>
    <row r="42" spans="1:15" x14ac:dyDescent="0.35">
      <c r="A42" s="16">
        <v>32</v>
      </c>
      <c r="B42" s="15" t="s">
        <v>68</v>
      </c>
      <c r="C42" s="14">
        <v>46.3</v>
      </c>
      <c r="D42" s="13" t="s">
        <v>26</v>
      </c>
      <c r="E42" s="12" t="str">
        <f>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IF(ISNUMBER(C42),C42,"NAN")</f>
        <v>46.3</v>
      </c>
      <c r="H42">
        <f>LEN(TRIM(D42))</f>
        <v>6</v>
      </c>
      <c r="I42" t="str">
        <f>IF(H42&gt;=3,MID(TRIM(D42),1,3),"NO")</f>
        <v>+/-</v>
      </c>
      <c r="J42" t="str">
        <f>IF(TRIM(I42)="+/-",MID(TRIM(D42),4,H42-3),D42)</f>
        <v>0.6</v>
      </c>
      <c r="K42" s="1">
        <f>IF(TRIM(J42)="*****",0,IF(ISERROR(VALUE(J42)),"NA",VALUE(J42/$I$4)))</f>
        <v>0.36474164133738601</v>
      </c>
      <c r="L42" s="1">
        <f>IF(AND(ISNUMBER(G42),ISNUMBER($I$6)),$I$6-G42,"N/A")</f>
        <v>0.5</v>
      </c>
      <c r="M42" s="1">
        <f>IF(AND(ISNUMBER(K42),ISNUMBER($I$7)),SQRT(K42^2+($I$7)^2),"N/A")</f>
        <v>0.36977279819442066</v>
      </c>
      <c r="N42" s="1">
        <f>IF(AND(ISNUMBER(L42),ISNUMBER(M42),M42&lt;&gt;0),L42/M42,"NA")</f>
        <v>1.3521816705865637</v>
      </c>
      <c r="O42" t="s">
        <v>37</v>
      </c>
    </row>
    <row r="43" spans="1:15" x14ac:dyDescent="0.35">
      <c r="A43" s="16">
        <v>32</v>
      </c>
      <c r="B43" s="15" t="s">
        <v>62</v>
      </c>
      <c r="C43" s="14">
        <v>46.3</v>
      </c>
      <c r="D43" s="13" t="s">
        <v>140</v>
      </c>
      <c r="E43" s="12" t="str">
        <f>IF($B$4=B43,"Geography Selected",
IF(AND(ISNUMBER(N43),ISNUMBER($I$4)),
IF(ABS(N43)&lt;=$I$4,"Not Significantly Different",
IF(ABS(N43)&gt;$I$4,"Significantly Different","Error - Both Z-score and Confidence Level are Numbers but Comparison Failed")),
IF(N43="NA","Statistical Test not applicable","N/A")
))</f>
        <v>Not Significantly Different</v>
      </c>
      <c r="G43">
        <f>IF(ISNUMBER(C43),C43,"NAN")</f>
        <v>46.3</v>
      </c>
      <c r="H43">
        <f>LEN(TRIM(D43))</f>
        <v>6</v>
      </c>
      <c r="I43" t="str">
        <f>IF(H43&gt;=3,MID(TRIM(D43),1,3),"NO")</f>
        <v>+/-</v>
      </c>
      <c r="J43" t="str">
        <f>IF(TRIM(I43)="+/-",MID(TRIM(D43),4,H43-3),D43)</f>
        <v>1.6</v>
      </c>
      <c r="K43" s="1">
        <f>IF(TRIM(J43)="*****",0,IF(ISERROR(VALUE(J43)),"NA",VALUE(J43/$I$4)))</f>
        <v>0.97264437689969607</v>
      </c>
      <c r="L43" s="1">
        <f>IF(AND(ISNUMBER(G43),ISNUMBER($I$6)),$I$6-G43,"N/A")</f>
        <v>0.5</v>
      </c>
      <c r="M43" s="1">
        <f>IF(AND(ISNUMBER(K43),ISNUMBER($I$7)),SQRT(K43^2+($I$7)^2),"N/A")</f>
        <v>0.97454222139096647</v>
      </c>
      <c r="N43" s="1">
        <f>IF(AND(ISNUMBER(L43),ISNUMBER(M43),M43&lt;&gt;0),L43/M43,"NA")</f>
        <v>0.51306140362635988</v>
      </c>
      <c r="O43" t="s">
        <v>49</v>
      </c>
    </row>
    <row r="44" spans="1:15" x14ac:dyDescent="0.35">
      <c r="A44" s="16">
        <v>32</v>
      </c>
      <c r="B44" s="15" t="s">
        <v>66</v>
      </c>
      <c r="C44" s="14">
        <v>46.3</v>
      </c>
      <c r="D44" s="13" t="s">
        <v>83</v>
      </c>
      <c r="E44" s="12" t="str">
        <f>IF($B$4=B44,"Geography Selected",
IF(AND(ISNUMBER(N44),ISNUMBER($I$4)),
IF(ABS(N44)&lt;=$I$4,"Not Significantly Different",
IF(ABS(N44)&gt;$I$4,"Significantly Different","Error - Both Z-score and Confidence Level are Numbers but Comparison Failed")),
IF(N44="NA","Statistical Test not applicable","N/A")
))</f>
        <v>Not Significantly Different</v>
      </c>
      <c r="G44">
        <f>IF(ISNUMBER(C44),C44,"NAN")</f>
        <v>46.3</v>
      </c>
      <c r="H44">
        <f>LEN(TRIM(D44))</f>
        <v>6</v>
      </c>
      <c r="I44" t="str">
        <f>IF(H44&gt;=3,MID(TRIM(D44),1,3),"NO")</f>
        <v>+/-</v>
      </c>
      <c r="J44" t="str">
        <f>IF(TRIM(I44)="+/-",MID(TRIM(D44),4,H44-3),D44)</f>
        <v>0.7</v>
      </c>
      <c r="K44" s="1">
        <f>IF(TRIM(J44)="*****",0,IF(ISERROR(VALUE(J44)),"NA",VALUE(J44/$I$4)))</f>
        <v>0.42553191489361697</v>
      </c>
      <c r="L44" s="1">
        <f>IF(AND(ISNUMBER(G44),ISNUMBER($I$6)),$I$6-G44,"N/A")</f>
        <v>0.5</v>
      </c>
      <c r="M44" s="1">
        <f>IF(AND(ISNUMBER(K44),ISNUMBER($I$7)),SQRT(K44^2+($I$7)^2),"N/A")</f>
        <v>0.42985214661796195</v>
      </c>
      <c r="N44" s="1">
        <f>IF(AND(ISNUMBER(L44),ISNUMBER(M44),M44&lt;&gt;0),L44/M44,"NA")</f>
        <v>1.1631906550518709</v>
      </c>
      <c r="O44" t="s">
        <v>64</v>
      </c>
    </row>
    <row r="45" spans="1:15" x14ac:dyDescent="0.35">
      <c r="A45" s="16">
        <v>32</v>
      </c>
      <c r="B45" s="15" t="s">
        <v>59</v>
      </c>
      <c r="C45" s="14">
        <v>46.3</v>
      </c>
      <c r="D45" s="13" t="s">
        <v>43</v>
      </c>
      <c r="E45" s="12" t="str">
        <f>IF($B$4=B45,"Geography Selected",
IF(AND(ISNUMBER(N45),ISNUMBER($I$4)),
IF(ABS(N45)&lt;=$I$4,"Not Significantly Different",
IF(ABS(N45)&gt;$I$4,"Significantly Different","Error - Both Z-score and Confidence Level are Numbers but Comparison Failed")),
IF(N45="NA","Statistical Test not applicable","N/A")
))</f>
        <v>Not Significantly Different</v>
      </c>
      <c r="G45">
        <f>IF(ISNUMBER(C45),C45,"NAN")</f>
        <v>46.3</v>
      </c>
      <c r="H45">
        <f>LEN(TRIM(D45))</f>
        <v>6</v>
      </c>
      <c r="I45" t="str">
        <f>IF(H45&gt;=3,MID(TRIM(D45),1,3),"NO")</f>
        <v>+/-</v>
      </c>
      <c r="J45" t="str">
        <f>IF(TRIM(I45)="+/-",MID(TRIM(D45),4,H45-3),D45)</f>
        <v>0.5</v>
      </c>
      <c r="K45" s="1">
        <f>IF(TRIM(J45)="*****",0,IF(ISERROR(VALUE(J45)),"NA",VALUE(J45/$I$4)))</f>
        <v>0.303951367781155</v>
      </c>
      <c r="L45" s="1">
        <f>IF(AND(ISNUMBER(G45),ISNUMBER($I$6)),$I$6-G45,"N/A")</f>
        <v>0.5</v>
      </c>
      <c r="M45" s="1">
        <f>IF(AND(ISNUMBER(K45),ISNUMBER($I$7)),SQRT(K45^2+($I$7)^2),"N/A")</f>
        <v>0.30997079109986531</v>
      </c>
      <c r="N45" s="1">
        <f>IF(AND(ISNUMBER(L45),ISNUMBER(M45),M45&lt;&gt;0),L45/M45,"NA")</f>
        <v>1.6130552115115637</v>
      </c>
      <c r="O45" t="s">
        <v>63</v>
      </c>
    </row>
    <row r="46" spans="1:15" x14ac:dyDescent="0.35">
      <c r="A46" s="16">
        <v>32</v>
      </c>
      <c r="B46" s="15" t="s">
        <v>56</v>
      </c>
      <c r="C46" s="14">
        <v>46.3</v>
      </c>
      <c r="D46" s="13" t="s">
        <v>83</v>
      </c>
      <c r="E46" s="12" t="str">
        <f>IF($B$4=B46,"Geography Selected",
IF(AND(ISNUMBER(N46),ISNUMBER($I$4)),
IF(ABS(N46)&lt;=$I$4,"Not Significantly Different",
IF(ABS(N46)&gt;$I$4,"Significantly Different","Error - Both Z-score and Confidence Level are Numbers but Comparison Failed")),
IF(N46="NA","Statistical Test not applicable","N/A")
))</f>
        <v>Not Significantly Different</v>
      </c>
      <c r="G46">
        <f>IF(ISNUMBER(C46),C46,"NAN")</f>
        <v>46.3</v>
      </c>
      <c r="H46">
        <f>LEN(TRIM(D46))</f>
        <v>6</v>
      </c>
      <c r="I46" t="str">
        <f>IF(H46&gt;=3,MID(TRIM(D46),1,3),"NO")</f>
        <v>+/-</v>
      </c>
      <c r="J46" t="str">
        <f>IF(TRIM(I46)="+/-",MID(TRIM(D46),4,H46-3),D46)</f>
        <v>0.7</v>
      </c>
      <c r="K46" s="1">
        <f>IF(TRIM(J46)="*****",0,IF(ISERROR(VALUE(J46)),"NA",VALUE(J46/$I$4)))</f>
        <v>0.42553191489361697</v>
      </c>
      <c r="L46" s="1">
        <f>IF(AND(ISNUMBER(G46),ISNUMBER($I$6)),$I$6-G46,"N/A")</f>
        <v>0.5</v>
      </c>
      <c r="M46" s="1">
        <f>IF(AND(ISNUMBER(K46),ISNUMBER($I$7)),SQRT(K46^2+($I$7)^2),"N/A")</f>
        <v>0.42985214661796195</v>
      </c>
      <c r="N46" s="1">
        <f>IF(AND(ISNUMBER(L46),ISNUMBER(M46),M46&lt;&gt;0),L46/M46,"NA")</f>
        <v>1.1631906550518709</v>
      </c>
      <c r="O46" t="s">
        <v>61</v>
      </c>
    </row>
    <row r="47" spans="1:15" x14ac:dyDescent="0.35">
      <c r="A47" s="16">
        <v>37</v>
      </c>
      <c r="B47" s="15" t="s">
        <v>76</v>
      </c>
      <c r="C47" s="14">
        <v>46.2</v>
      </c>
      <c r="D47" s="13" t="s">
        <v>34</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46.2</v>
      </c>
      <c r="H47">
        <f>LEN(TRIM(D47))</f>
        <v>6</v>
      </c>
      <c r="I47" t="str">
        <f>IF(H47&gt;=3,MID(TRIM(D47),1,3),"NO")</f>
        <v>+/-</v>
      </c>
      <c r="J47" t="str">
        <f>IF(TRIM(I47)="+/-",MID(TRIM(D47),4,H47-3),D47)</f>
        <v>0.4</v>
      </c>
      <c r="K47" s="1">
        <f>IF(TRIM(J47)="*****",0,IF(ISERROR(VALUE(J47)),"NA",VALUE(J47/$I$4)))</f>
        <v>0.24316109422492402</v>
      </c>
      <c r="L47" s="1">
        <f>IF(AND(ISNUMBER(G47),ISNUMBER($I$6)),$I$6-G47,"N/A")</f>
        <v>0.59999999999999432</v>
      </c>
      <c r="M47" s="1">
        <f>IF(AND(ISNUMBER(K47),ISNUMBER($I$7)),SQRT(K47^2+($I$7)^2),"N/A")</f>
        <v>0.25064471888253259</v>
      </c>
      <c r="N47" s="1">
        <f>IF(AND(ISNUMBER(L47),ISNUMBER(M47),M47&lt;&gt;0),L47/M47,"NA")</f>
        <v>2.3938266191085833</v>
      </c>
      <c r="O47" t="s">
        <v>59</v>
      </c>
    </row>
    <row r="48" spans="1:15" x14ac:dyDescent="0.35">
      <c r="A48" s="16">
        <v>38</v>
      </c>
      <c r="B48" s="15" t="s">
        <v>63</v>
      </c>
      <c r="C48" s="14">
        <v>46</v>
      </c>
      <c r="D48" s="13" t="s">
        <v>140</v>
      </c>
      <c r="E48" s="12" t="str">
        <f>IF($B$4=B48,"Geography Selected",
IF(AND(ISNUMBER(N48),ISNUMBER($I$4)),
IF(ABS(N48)&lt;=$I$4,"Not Significantly Different",
IF(ABS(N48)&gt;$I$4,"Significantly Different","Error - Both Z-score and Confidence Level are Numbers but Comparison Failed")),
IF(N48="NA","Statistical Test not applicable","N/A")
))</f>
        <v>Not Significantly Different</v>
      </c>
      <c r="G48">
        <f>IF(ISNUMBER(C48),C48,"NAN")</f>
        <v>46</v>
      </c>
      <c r="H48">
        <f>LEN(TRIM(D48))</f>
        <v>6</v>
      </c>
      <c r="I48" t="str">
        <f>IF(H48&gt;=3,MID(TRIM(D48),1,3),"NO")</f>
        <v>+/-</v>
      </c>
      <c r="J48" t="str">
        <f>IF(TRIM(I48)="+/-",MID(TRIM(D48),4,H48-3),D48)</f>
        <v>1.6</v>
      </c>
      <c r="K48" s="1">
        <f>IF(TRIM(J48)="*****",0,IF(ISERROR(VALUE(J48)),"NA",VALUE(J48/$I$4)))</f>
        <v>0.97264437689969607</v>
      </c>
      <c r="L48" s="1">
        <f>IF(AND(ISNUMBER(G48),ISNUMBER($I$6)),$I$6-G48,"N/A")</f>
        <v>0.79999999999999716</v>
      </c>
      <c r="M48" s="1">
        <f>IF(AND(ISNUMBER(K48),ISNUMBER($I$7)),SQRT(K48^2+($I$7)^2),"N/A")</f>
        <v>0.97454222139096647</v>
      </c>
      <c r="N48" s="1">
        <f>IF(AND(ISNUMBER(L48),ISNUMBER(M48),M48&lt;&gt;0),L48/M48,"NA")</f>
        <v>0.82089824580217285</v>
      </c>
      <c r="O48" t="s">
        <v>56</v>
      </c>
    </row>
    <row r="49" spans="1:15" x14ac:dyDescent="0.35">
      <c r="A49" s="16">
        <v>38</v>
      </c>
      <c r="B49" s="15" t="s">
        <v>54</v>
      </c>
      <c r="C49" s="14">
        <v>46</v>
      </c>
      <c r="D49" s="13" t="s">
        <v>57</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46</v>
      </c>
      <c r="H49">
        <f>LEN(TRIM(D49))</f>
        <v>6</v>
      </c>
      <c r="I49" t="str">
        <f>IF(H49&gt;=3,MID(TRIM(D49),1,3),"NO")</f>
        <v>+/-</v>
      </c>
      <c r="J49" t="str">
        <f>IF(TRIM(I49)="+/-",MID(TRIM(D49),4,H49-3),D49)</f>
        <v>0.3</v>
      </c>
      <c r="K49" s="1">
        <f>IF(TRIM(J49)="*****",0,IF(ISERROR(VALUE(J49)),"NA",VALUE(J49/$I$4)))</f>
        <v>0.18237082066869301</v>
      </c>
      <c r="L49" s="1">
        <f>IF(AND(ISNUMBER(G49),ISNUMBER($I$6)),$I$6-G49,"N/A")</f>
        <v>0.79999999999999716</v>
      </c>
      <c r="M49" s="1">
        <f>IF(AND(ISNUMBER(K49),ISNUMBER($I$7)),SQRT(K49^2+($I$7)^2),"N/A")</f>
        <v>0.19223572402239389</v>
      </c>
      <c r="N49" s="1">
        <f>IF(AND(ISNUMBER(L49),ISNUMBER(M49),M49&lt;&gt;0),L49/M49,"NA")</f>
        <v>4.1615574007815725</v>
      </c>
      <c r="O49" t="s">
        <v>54</v>
      </c>
    </row>
    <row r="50" spans="1:15" x14ac:dyDescent="0.35">
      <c r="A50" s="16">
        <v>40</v>
      </c>
      <c r="B50" s="15" t="s">
        <v>41</v>
      </c>
      <c r="C50" s="14">
        <v>45.8</v>
      </c>
      <c r="D50" s="13" t="s">
        <v>43</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45.8</v>
      </c>
      <c r="H50">
        <f>LEN(TRIM(D50))</f>
        <v>6</v>
      </c>
      <c r="I50" t="str">
        <f>IF(H50&gt;=3,MID(TRIM(D50),1,3),"NO")</f>
        <v>+/-</v>
      </c>
      <c r="J50" t="str">
        <f>IF(TRIM(I50)="+/-",MID(TRIM(D50),4,H50-3),D50)</f>
        <v>0.5</v>
      </c>
      <c r="K50" s="1">
        <f>IF(TRIM(J50)="*****",0,IF(ISERROR(VALUE(J50)),"NA",VALUE(J50/$I$4)))</f>
        <v>0.303951367781155</v>
      </c>
      <c r="L50" s="1">
        <f>IF(AND(ISNUMBER(G50),ISNUMBER($I$6)),$I$6-G50,"N/A")</f>
        <v>1</v>
      </c>
      <c r="M50" s="1">
        <f>IF(AND(ISNUMBER(K50),ISNUMBER($I$7)),SQRT(K50^2+($I$7)^2),"N/A")</f>
        <v>0.30997079109986531</v>
      </c>
      <c r="N50" s="1">
        <f>IF(AND(ISNUMBER(L50),ISNUMBER(M50),M50&lt;&gt;0),L50/M50,"NA")</f>
        <v>3.2261104230231274</v>
      </c>
      <c r="O50" t="s">
        <v>52</v>
      </c>
    </row>
    <row r="51" spans="1:15" x14ac:dyDescent="0.35">
      <c r="A51" s="16">
        <v>41</v>
      </c>
      <c r="B51" s="15" t="s">
        <v>71</v>
      </c>
      <c r="C51" s="14">
        <v>45.3</v>
      </c>
      <c r="D51" s="13" t="s">
        <v>26</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45.3</v>
      </c>
      <c r="H51">
        <f>LEN(TRIM(D51))</f>
        <v>6</v>
      </c>
      <c r="I51" t="str">
        <f>IF(H51&gt;=3,MID(TRIM(D51),1,3),"NO")</f>
        <v>+/-</v>
      </c>
      <c r="J51" t="str">
        <f>IF(TRIM(I51)="+/-",MID(TRIM(D51),4,H51-3),D51)</f>
        <v>0.6</v>
      </c>
      <c r="K51" s="1">
        <f>IF(TRIM(J51)="*****",0,IF(ISERROR(VALUE(J51)),"NA",VALUE(J51/$I$4)))</f>
        <v>0.36474164133738601</v>
      </c>
      <c r="L51" s="1">
        <f>IF(AND(ISNUMBER(G51),ISNUMBER($I$6)),$I$6-G51,"N/A")</f>
        <v>1.5</v>
      </c>
      <c r="M51" s="1">
        <f>IF(AND(ISNUMBER(K51),ISNUMBER($I$7)),SQRT(K51^2+($I$7)^2),"N/A")</f>
        <v>0.36977279819442066</v>
      </c>
      <c r="N51" s="1">
        <f>IF(AND(ISNUMBER(L51),ISNUMBER(M51),M51&lt;&gt;0),L51/M51,"NA")</f>
        <v>4.0565450117596908</v>
      </c>
      <c r="O51" t="s">
        <v>50</v>
      </c>
    </row>
    <row r="52" spans="1:15" x14ac:dyDescent="0.35">
      <c r="A52" s="16">
        <v>41</v>
      </c>
      <c r="B52" s="15" t="s">
        <v>33</v>
      </c>
      <c r="C52" s="14">
        <v>45.3</v>
      </c>
      <c r="D52" s="13" t="s">
        <v>111</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45.3</v>
      </c>
      <c r="H52">
        <f>LEN(TRIM(D52))</f>
        <v>6</v>
      </c>
      <c r="I52" t="str">
        <f>IF(H52&gt;=3,MID(TRIM(D52),1,3),"NO")</f>
        <v>+/-</v>
      </c>
      <c r="J52" t="str">
        <f>IF(TRIM(I52)="+/-",MID(TRIM(D52),4,H52-3),D52)</f>
        <v>1.0</v>
      </c>
      <c r="K52" s="1">
        <f>IF(TRIM(J52)="*****",0,IF(ISERROR(VALUE(J52)),"NA",VALUE(J52/$I$4)))</f>
        <v>0.60790273556231</v>
      </c>
      <c r="L52" s="1">
        <f>IF(AND(ISNUMBER(G52),ISNUMBER($I$6)),$I$6-G52,"N/A")</f>
        <v>1.5</v>
      </c>
      <c r="M52" s="1">
        <f>IF(AND(ISNUMBER(K52),ISNUMBER($I$7)),SQRT(K52^2+($I$7)^2),"N/A")</f>
        <v>0.61093468821403585</v>
      </c>
      <c r="N52" s="1">
        <f>IF(AND(ISNUMBER(L52),ISNUMBER(M52),M52&lt;&gt;0),L52/M52,"NA")</f>
        <v>2.4552542668431485</v>
      </c>
      <c r="O52" t="s">
        <v>48</v>
      </c>
    </row>
    <row r="53" spans="1:15" x14ac:dyDescent="0.35">
      <c r="A53" s="16">
        <v>43</v>
      </c>
      <c r="B53" s="15" t="s">
        <v>65</v>
      </c>
      <c r="C53" s="14">
        <v>44.9</v>
      </c>
      <c r="D53" s="13" t="s">
        <v>34</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44.9</v>
      </c>
      <c r="H53">
        <f>LEN(TRIM(D53))</f>
        <v>6</v>
      </c>
      <c r="I53" t="str">
        <f>IF(H53&gt;=3,MID(TRIM(D53),1,3),"NO")</f>
        <v>+/-</v>
      </c>
      <c r="J53" t="str">
        <f>IF(TRIM(I53)="+/-",MID(TRIM(D53),4,H53-3),D53)</f>
        <v>0.4</v>
      </c>
      <c r="K53" s="1">
        <f>IF(TRIM(J53)="*****",0,IF(ISERROR(VALUE(J53)),"NA",VALUE(J53/$I$4)))</f>
        <v>0.24316109422492402</v>
      </c>
      <c r="L53" s="1">
        <f>IF(AND(ISNUMBER(G53),ISNUMBER($I$6)),$I$6-G53,"N/A")</f>
        <v>1.8999999999999986</v>
      </c>
      <c r="M53" s="1">
        <f>IF(AND(ISNUMBER(K53),ISNUMBER($I$7)),SQRT(K53^2+($I$7)^2),"N/A")</f>
        <v>0.25064471888253259</v>
      </c>
      <c r="N53" s="1">
        <f>IF(AND(ISNUMBER(L53),ISNUMBER(M53),M53&lt;&gt;0),L53/M53,"NA")</f>
        <v>7.5804509605105803</v>
      </c>
      <c r="O53" t="s">
        <v>46</v>
      </c>
    </row>
    <row r="54" spans="1:15" x14ac:dyDescent="0.35">
      <c r="A54" s="16">
        <v>44</v>
      </c>
      <c r="B54" s="15" t="s">
        <v>61</v>
      </c>
      <c r="C54" s="14">
        <v>44.2</v>
      </c>
      <c r="D54" s="13" t="s">
        <v>34</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44.2</v>
      </c>
      <c r="H54">
        <f>LEN(TRIM(D54))</f>
        <v>6</v>
      </c>
      <c r="I54" t="str">
        <f>IF(H54&gt;=3,MID(TRIM(D54),1,3),"NO")</f>
        <v>+/-</v>
      </c>
      <c r="J54" t="str">
        <f>IF(TRIM(I54)="+/-",MID(TRIM(D54),4,H54-3),D54)</f>
        <v>0.4</v>
      </c>
      <c r="K54" s="1">
        <f>IF(TRIM(J54)="*****",0,IF(ISERROR(VALUE(J54)),"NA",VALUE(J54/$I$4)))</f>
        <v>0.24316109422492402</v>
      </c>
      <c r="L54" s="1">
        <f>IF(AND(ISNUMBER(G54),ISNUMBER($I$6)),$I$6-G54,"N/A")</f>
        <v>2.5999999999999943</v>
      </c>
      <c r="M54" s="1">
        <f>IF(AND(ISNUMBER(K54),ISNUMBER($I$7)),SQRT(K54^2+($I$7)^2),"N/A")</f>
        <v>0.25064471888253259</v>
      </c>
      <c r="N54" s="1">
        <f>IF(AND(ISNUMBER(L54),ISNUMBER(M54),M54&lt;&gt;0),L54/M54,"NA")</f>
        <v>10.373248682803936</v>
      </c>
      <c r="O54" t="s">
        <v>39</v>
      </c>
    </row>
    <row r="55" spans="1:15" x14ac:dyDescent="0.35">
      <c r="A55" s="16">
        <v>45</v>
      </c>
      <c r="B55" s="15" t="s">
        <v>53</v>
      </c>
      <c r="C55" s="14">
        <v>43.5</v>
      </c>
      <c r="D55" s="13" t="s">
        <v>120</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43.5</v>
      </c>
      <c r="H55">
        <f>LEN(TRIM(D55))</f>
        <v>6</v>
      </c>
      <c r="I55" t="str">
        <f>IF(H55&gt;=3,MID(TRIM(D55),1,3),"NO")</f>
        <v>+/-</v>
      </c>
      <c r="J55" t="str">
        <f>IF(TRIM(I55)="+/-",MID(TRIM(D55),4,H55-3),D55)</f>
        <v>0.9</v>
      </c>
      <c r="K55" s="1">
        <f>IF(TRIM(J55)="*****",0,IF(ISERROR(VALUE(J55)),"NA",VALUE(J55/$I$4)))</f>
        <v>0.54711246200607899</v>
      </c>
      <c r="L55" s="1">
        <f>IF(AND(ISNUMBER(G55),ISNUMBER($I$6)),$I$6-G55,"N/A")</f>
        <v>3.2999999999999972</v>
      </c>
      <c r="M55" s="1">
        <f>IF(AND(ISNUMBER(K55),ISNUMBER($I$7)),SQRT(K55^2+($I$7)^2),"N/A")</f>
        <v>0.55047933970440222</v>
      </c>
      <c r="N55" s="1">
        <f>IF(AND(ISNUMBER(L55),ISNUMBER(M55),M55&lt;&gt;0),L55/M55,"NA")</f>
        <v>5.9947753929730396</v>
      </c>
      <c r="O55" t="s">
        <v>42</v>
      </c>
    </row>
    <row r="56" spans="1:15" x14ac:dyDescent="0.35">
      <c r="A56" s="16">
        <v>45</v>
      </c>
      <c r="B56" s="15" t="s">
        <v>52</v>
      </c>
      <c r="C56" s="14">
        <v>43.5</v>
      </c>
      <c r="D56" s="13" t="s">
        <v>134</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43.5</v>
      </c>
      <c r="H56">
        <f>LEN(TRIM(D56))</f>
        <v>6</v>
      </c>
      <c r="I56" t="str">
        <f>IF(H56&gt;=3,MID(TRIM(D56),1,3),"NO")</f>
        <v>+/-</v>
      </c>
      <c r="J56" t="str">
        <f>IF(TRIM(I56)="+/-",MID(TRIM(D56),4,H56-3),D56)</f>
        <v>1.4</v>
      </c>
      <c r="K56" s="1">
        <f>IF(TRIM(J56)="*****",0,IF(ISERROR(VALUE(J56)),"NA",VALUE(J56/$I$4)))</f>
        <v>0.85106382978723394</v>
      </c>
      <c r="L56" s="1">
        <f>IF(AND(ISNUMBER(G56),ISNUMBER($I$6)),$I$6-G56,"N/A")</f>
        <v>3.2999999999999972</v>
      </c>
      <c r="M56" s="1">
        <f>IF(AND(ISNUMBER(K56),ISNUMBER($I$7)),SQRT(K56^2+($I$7)^2),"N/A")</f>
        <v>0.85323214879137987</v>
      </c>
      <c r="N56" s="1">
        <f>IF(AND(ISNUMBER(L56),ISNUMBER(M56),M56&lt;&gt;0),L56/M56,"NA")</f>
        <v>3.867646108593672</v>
      </c>
      <c r="O56" t="s">
        <v>40</v>
      </c>
    </row>
    <row r="57" spans="1:15" x14ac:dyDescent="0.35">
      <c r="A57" s="16">
        <v>47</v>
      </c>
      <c r="B57" s="15" t="s">
        <v>44</v>
      </c>
      <c r="C57" s="14">
        <v>43.1</v>
      </c>
      <c r="D57" s="13" t="s">
        <v>121</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43.1</v>
      </c>
      <c r="H57">
        <f>LEN(TRIM(D57))</f>
        <v>6</v>
      </c>
      <c r="I57" t="str">
        <f>IF(H57&gt;=3,MID(TRIM(D57),1,3),"NO")</f>
        <v>+/-</v>
      </c>
      <c r="J57" t="str">
        <f>IF(TRIM(I57)="+/-",MID(TRIM(D57),4,H57-3),D57)</f>
        <v>0.8</v>
      </c>
      <c r="K57" s="1">
        <f>IF(TRIM(J57)="*****",0,IF(ISERROR(VALUE(J57)),"NA",VALUE(J57/$I$4)))</f>
        <v>0.48632218844984804</v>
      </c>
      <c r="L57" s="1">
        <f>IF(AND(ISNUMBER(G57),ISNUMBER($I$6)),$I$6-G57,"N/A")</f>
        <v>3.6999999999999957</v>
      </c>
      <c r="M57" s="1">
        <f>IF(AND(ISNUMBER(K57),ISNUMBER($I$7)),SQRT(K57^2+($I$7)^2),"N/A")</f>
        <v>0.49010685399991183</v>
      </c>
      <c r="N57" s="1">
        <f>IF(AND(ISNUMBER(L57),ISNUMBER(M57),M57&lt;&gt;0),L57/M57,"NA")</f>
        <v>7.5493741207721641</v>
      </c>
      <c r="O57" t="s">
        <v>38</v>
      </c>
    </row>
    <row r="58" spans="1:15" x14ac:dyDescent="0.35">
      <c r="A58" s="16">
        <v>48</v>
      </c>
      <c r="B58" s="15" t="s">
        <v>49</v>
      </c>
      <c r="C58" s="14">
        <v>42.1</v>
      </c>
      <c r="D58" s="13" t="s">
        <v>57</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42.1</v>
      </c>
      <c r="H58">
        <f>LEN(TRIM(D58))</f>
        <v>6</v>
      </c>
      <c r="I58" t="str">
        <f>IF(H58&gt;=3,MID(TRIM(D58),1,3),"NO")</f>
        <v>+/-</v>
      </c>
      <c r="J58" t="str">
        <f>IF(TRIM(I58)="+/-",MID(TRIM(D58),4,H58-3),D58)</f>
        <v>0.3</v>
      </c>
      <c r="K58" s="1">
        <f>IF(TRIM(J58)="*****",0,IF(ISERROR(VALUE(J58)),"NA",VALUE(J58/$I$4)))</f>
        <v>0.18237082066869301</v>
      </c>
      <c r="L58" s="1">
        <f>IF(AND(ISNUMBER(G58),ISNUMBER($I$6)),$I$6-G58,"N/A")</f>
        <v>4.6999999999999957</v>
      </c>
      <c r="M58" s="1">
        <f>IF(AND(ISNUMBER(K58),ISNUMBER($I$7)),SQRT(K58^2+($I$7)^2),"N/A")</f>
        <v>0.19223572402239389</v>
      </c>
      <c r="N58" s="1">
        <f>IF(AND(ISNUMBER(L58),ISNUMBER(M58),M58&lt;&gt;0),L58/M58,"NA")</f>
        <v>24.449149729591802</v>
      </c>
      <c r="O58" t="s">
        <v>36</v>
      </c>
    </row>
    <row r="59" spans="1:15" x14ac:dyDescent="0.35">
      <c r="A59" s="16">
        <v>49</v>
      </c>
      <c r="B59" s="15" t="s">
        <v>55</v>
      </c>
      <c r="C59" s="14">
        <v>41.8</v>
      </c>
      <c r="D59" s="13" t="s">
        <v>83</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41.8</v>
      </c>
      <c r="H59">
        <f>LEN(TRIM(D59))</f>
        <v>6</v>
      </c>
      <c r="I59" t="str">
        <f>IF(H59&gt;=3,MID(TRIM(D59),1,3),"NO")</f>
        <v>+/-</v>
      </c>
      <c r="J59" t="str">
        <f>IF(TRIM(I59)="+/-",MID(TRIM(D59),4,H59-3),D59)</f>
        <v>0.7</v>
      </c>
      <c r="K59" s="1">
        <f>IF(TRIM(J59)="*****",0,IF(ISERROR(VALUE(J59)),"NA",VALUE(J59/$I$4)))</f>
        <v>0.42553191489361697</v>
      </c>
      <c r="L59" s="1">
        <f>IF(AND(ISNUMBER(G59),ISNUMBER($I$6)),$I$6-G59,"N/A")</f>
        <v>5</v>
      </c>
      <c r="M59" s="1">
        <f>IF(AND(ISNUMBER(K59),ISNUMBER($I$7)),SQRT(K59^2+($I$7)^2),"N/A")</f>
        <v>0.42985214661796195</v>
      </c>
      <c r="N59" s="1">
        <f>IF(AND(ISNUMBER(L59),ISNUMBER(M59),M59&lt;&gt;0),L59/M59,"NA")</f>
        <v>11.631906550518709</v>
      </c>
      <c r="O59" t="s">
        <v>33</v>
      </c>
    </row>
    <row r="60" spans="1:15" x14ac:dyDescent="0.35">
      <c r="A60" s="16">
        <v>50</v>
      </c>
      <c r="B60" s="15" t="s">
        <v>37</v>
      </c>
      <c r="C60" s="14">
        <v>40.9</v>
      </c>
      <c r="D60" s="13" t="s">
        <v>120</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40.9</v>
      </c>
      <c r="H60">
        <f>LEN(TRIM(D60))</f>
        <v>6</v>
      </c>
      <c r="I60" t="str">
        <f>IF(H60&gt;=3,MID(TRIM(D60),1,3),"NO")</f>
        <v>+/-</v>
      </c>
      <c r="J60" t="str">
        <f>IF(TRIM(I60)="+/-",MID(TRIM(D60),4,H60-3),D60)</f>
        <v>0.9</v>
      </c>
      <c r="K60" s="1">
        <f>IF(TRIM(J60)="*****",0,IF(ISERROR(VALUE(J60)),"NA",VALUE(J60/$I$4)))</f>
        <v>0.54711246200607899</v>
      </c>
      <c r="L60" s="1">
        <f>IF(AND(ISNUMBER(G60),ISNUMBER($I$6)),$I$6-G60,"N/A")</f>
        <v>5.8999999999999986</v>
      </c>
      <c r="M60" s="1">
        <f>IF(AND(ISNUMBER(K60),ISNUMBER($I$7)),SQRT(K60^2+($I$7)^2),"N/A")</f>
        <v>0.55047933970440222</v>
      </c>
      <c r="N60" s="1">
        <f>IF(AND(ISNUMBER(L60),ISNUMBER(M60),M60&lt;&gt;0),L60/M60,"NA")</f>
        <v>10.71793176319423</v>
      </c>
      <c r="O60" t="s">
        <v>30</v>
      </c>
    </row>
    <row r="61" spans="1:15" x14ac:dyDescent="0.35">
      <c r="A61" s="16">
        <v>51</v>
      </c>
      <c r="B61" s="15" t="s">
        <v>35</v>
      </c>
      <c r="C61" s="14">
        <v>25.5</v>
      </c>
      <c r="D61" s="13" t="s">
        <v>134</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25.5</v>
      </c>
      <c r="H61">
        <f>LEN(TRIM(D61))</f>
        <v>6</v>
      </c>
      <c r="I61" t="str">
        <f>IF(H61&gt;=3,MID(TRIM(D61),1,3),"NO")</f>
        <v>+/-</v>
      </c>
      <c r="J61" t="str">
        <f>IF(TRIM(I61)="+/-",MID(TRIM(D61),4,H61-3),D61)</f>
        <v>1.4</v>
      </c>
      <c r="K61" s="1">
        <f>IF(TRIM(J61)="*****",0,IF(ISERROR(VALUE(J61)),"NA",VALUE(J61/$I$4)))</f>
        <v>0.85106382978723394</v>
      </c>
      <c r="L61" s="1">
        <f>IF(AND(ISNUMBER(G61),ISNUMBER($I$6)),$I$6-G61,"N/A")</f>
        <v>21.299999999999997</v>
      </c>
      <c r="M61" s="1">
        <f>IF(AND(ISNUMBER(K61),ISNUMBER($I$7)),SQRT(K61^2+($I$7)^2),"N/A")</f>
        <v>0.85323214879137987</v>
      </c>
      <c r="N61" s="1">
        <f>IF(AND(ISNUMBER(L61),ISNUMBER(M61),M61&lt;&gt;0),L61/M61,"NA")</f>
        <v>24.963897610013717</v>
      </c>
      <c r="O61" t="s">
        <v>27</v>
      </c>
    </row>
    <row r="62" spans="1:15" ht="15" thickBot="1" x14ac:dyDescent="0.4">
      <c r="A62" s="11"/>
      <c r="B62" s="10" t="s">
        <v>25</v>
      </c>
      <c r="C62" s="9">
        <v>34</v>
      </c>
      <c r="D62" s="8" t="s">
        <v>121</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34</v>
      </c>
      <c r="H62">
        <f>LEN(TRIM(D62))</f>
        <v>6</v>
      </c>
      <c r="I62" t="str">
        <f>IF(H62&gt;=3,MID(TRIM(D62),1,3),"NO")</f>
        <v>+/-</v>
      </c>
      <c r="J62" t="str">
        <f>IF(TRIM(I62)="+/-",MID(TRIM(D62),4,H62-3),D62)</f>
        <v>0.8</v>
      </c>
      <c r="K62" s="1">
        <f>IF(TRIM(J62)="*****",0,IF(ISERROR(VALUE(J62)),"NA",VALUE(J62/$I$4)))</f>
        <v>0.48632218844984804</v>
      </c>
      <c r="L62" s="1">
        <f>IF(AND(ISNUMBER(G62),ISNUMBER($I$6)),$I$6-G62,"N/A")</f>
        <v>12.799999999999997</v>
      </c>
      <c r="M62" s="1">
        <f>IF(AND(ISNUMBER(K62),ISNUMBER($I$7)),SQRT(K62^2+($I$7)^2),"N/A")</f>
        <v>0.49010685399991183</v>
      </c>
      <c r="N62" s="1">
        <f>IF(AND(ISNUMBER(L62),ISNUMBER(M62),M62&lt;&gt;0),L62/M62,"NA")</f>
        <v>26.116753715103727</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324" priority="1" operator="equal">
      <formula>"OTHER ERROR"</formula>
    </cfRule>
    <cfRule type="cellIs" dxfId="323" priority="2" operator="equal">
      <formula>"Statistical Test not applicable"</formula>
    </cfRule>
    <cfRule type="cellIs" dxfId="322" priority="3" operator="equal">
      <formula>"Geography Selected"</formula>
    </cfRule>
  </conditionalFormatting>
  <conditionalFormatting sqref="E10:J62">
    <cfRule type="cellIs" dxfId="321" priority="4" operator="equal">
      <formula>"Not Significantly Different"</formula>
    </cfRule>
  </conditionalFormatting>
  <conditionalFormatting sqref="F10:J62">
    <cfRule type="cellIs" dxfId="32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01C93BD-3A45-4887-9F34-D01C2C4F749D}">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1AC43EA8-8620-4D33-9131-C662FB256BE7}"/>
    <hyperlink ref="A68" r:id="rId2" xr:uid="{0181C55C-50D9-40EA-B917-A6DA8040E80A}"/>
    <hyperlink ref="A66" r:id="rId3" xr:uid="{35885A25-88E3-46A9-AB6E-71EECF4338A1}"/>
    <hyperlink ref="A67" r:id="rId4" xr:uid="{9E11EF54-F0EB-4746-95FB-AACEE70B845E}"/>
  </hyperlinks>
  <pageMargins left="0.7" right="0.7" top="0.75" bottom="0.75" header="0.3" footer="0.3"/>
  <pageSetup orientation="portrait" r:id="rId5"/>
  <drawing r:id="rId6"/>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81B61-8D40-429C-AD14-A7A91BD0C617}">
  <sheetPr codeName="Sheet28"/>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221</v>
      </c>
    </row>
    <row r="2" spans="1:16" x14ac:dyDescent="0.35">
      <c r="A2" s="30" t="s">
        <v>108</v>
      </c>
      <c r="B2" t="s">
        <v>220</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17.399999999999999</v>
      </c>
      <c r="C6" t="s">
        <v>102</v>
      </c>
      <c r="H6" s="18" t="s">
        <v>101</v>
      </c>
      <c r="I6">
        <f>VLOOKUP($B$4,$B$9:$K$62,6,FALSE)</f>
        <v>17.399999999999999</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17.399999999999999</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17.399999999999999</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42</v>
      </c>
      <c r="C11" s="14">
        <v>27.4</v>
      </c>
      <c r="D11" s="17" t="s">
        <v>26</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27.4</v>
      </c>
      <c r="H11">
        <f>LEN(TRIM(D11))</f>
        <v>6</v>
      </c>
      <c r="I11" t="str">
        <f>IF(H11&gt;=3,MID(TRIM(D11),1,3),"NO")</f>
        <v>+/-</v>
      </c>
      <c r="J11" t="str">
        <f>IF(TRIM(I11)="+/-",MID(TRIM(D11),4,H11-3),D11)</f>
        <v>0.6</v>
      </c>
      <c r="K11" s="1">
        <f>IF(TRIM(J11)="*****",0,IF(ISERROR(VALUE(J11)),"NA",VALUE(J11/$I$4)))</f>
        <v>0.36474164133738601</v>
      </c>
      <c r="L11" s="1">
        <f>IF(AND(ISNUMBER(G11),ISNUMBER($I$6)),$I$6-G11,"N/A")</f>
        <v>-10</v>
      </c>
      <c r="M11" s="1">
        <f>IF(AND(ISNUMBER(K11),ISNUMBER($I$7)),SQRT(K11^2+($I$7)^2),"N/A")</f>
        <v>0.36977279819442066</v>
      </c>
      <c r="N11" s="1">
        <f>IF(AND(ISNUMBER(L11),ISNUMBER(M11),M11&lt;&gt;0),L11/M11,"NA")</f>
        <v>-27.043633411731275</v>
      </c>
      <c r="O11" t="s">
        <v>68</v>
      </c>
    </row>
    <row r="12" spans="1:16" x14ac:dyDescent="0.35">
      <c r="A12" s="16">
        <v>2</v>
      </c>
      <c r="B12" s="15" t="s">
        <v>82</v>
      </c>
      <c r="C12" s="14">
        <v>22.4</v>
      </c>
      <c r="D12" s="13" t="s">
        <v>83</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22.4</v>
      </c>
      <c r="H12">
        <f>LEN(TRIM(D12))</f>
        <v>6</v>
      </c>
      <c r="I12" t="str">
        <f>IF(H12&gt;=3,MID(TRIM(D12),1,3),"NO")</f>
        <v>+/-</v>
      </c>
      <c r="J12" t="str">
        <f>IF(TRIM(I12)="+/-",MID(TRIM(D12),4,H12-3),D12)</f>
        <v>0.7</v>
      </c>
      <c r="K12" s="1">
        <f>IF(TRIM(J12)="*****",0,IF(ISERROR(VALUE(J12)),"NA",VALUE(J12/$I$4)))</f>
        <v>0.42553191489361697</v>
      </c>
      <c r="L12" s="1">
        <f>IF(AND(ISNUMBER(G12),ISNUMBER($I$6)),$I$6-G12,"N/A")</f>
        <v>-5</v>
      </c>
      <c r="M12" s="1">
        <f>IF(AND(ISNUMBER(K12),ISNUMBER($I$7)),SQRT(K12^2+($I$7)^2),"N/A")</f>
        <v>0.42985214661796195</v>
      </c>
      <c r="N12" s="1">
        <f>IF(AND(ISNUMBER(L12),ISNUMBER(M12),M12&lt;&gt;0),L12/M12,"NA")</f>
        <v>-11.631906550518709</v>
      </c>
      <c r="O12" t="s">
        <v>62</v>
      </c>
    </row>
    <row r="13" spans="1:16" x14ac:dyDescent="0.35">
      <c r="A13" s="16">
        <v>3</v>
      </c>
      <c r="B13" s="15" t="s">
        <v>39</v>
      </c>
      <c r="C13" s="14">
        <v>20.6</v>
      </c>
      <c r="D13" s="13" t="s">
        <v>28</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20.6</v>
      </c>
      <c r="H13">
        <f>LEN(TRIM(D13))</f>
        <v>6</v>
      </c>
      <c r="I13" t="str">
        <f>IF(H13&gt;=3,MID(TRIM(D13),1,3),"NO")</f>
        <v>+/-</v>
      </c>
      <c r="J13" t="str">
        <f>IF(TRIM(I13)="+/-",MID(TRIM(D13),4,H13-3),D13)</f>
        <v>0.2</v>
      </c>
      <c r="K13" s="1">
        <f>IF(TRIM(J13)="*****",0,IF(ISERROR(VALUE(J13)),"NA",VALUE(J13/$I$4)))</f>
        <v>0.12158054711246201</v>
      </c>
      <c r="L13" s="1">
        <f>IF(AND(ISNUMBER(G13),ISNUMBER($I$6)),$I$6-G13,"N/A")</f>
        <v>-3.2000000000000028</v>
      </c>
      <c r="M13" s="1">
        <f>IF(AND(ISNUMBER(K13),ISNUMBER($I$7)),SQRT(K13^2+($I$7)^2),"N/A")</f>
        <v>0.1359311840425404</v>
      </c>
      <c r="N13" s="1">
        <f>IF(AND(ISNUMBER(L13),ISNUMBER(M13),M13&lt;&gt;0),L13/M13,"NA")</f>
        <v>-23.541323667117808</v>
      </c>
      <c r="O13" t="s">
        <v>58</v>
      </c>
    </row>
    <row r="14" spans="1:16" x14ac:dyDescent="0.35">
      <c r="A14" s="16">
        <v>4</v>
      </c>
      <c r="B14" s="15" t="s">
        <v>47</v>
      </c>
      <c r="C14" s="14">
        <v>19.899999999999999</v>
      </c>
      <c r="D14" s="13" t="s">
        <v>34</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19.899999999999999</v>
      </c>
      <c r="H14">
        <f>LEN(TRIM(D14))</f>
        <v>6</v>
      </c>
      <c r="I14" t="str">
        <f>IF(H14&gt;=3,MID(TRIM(D14),1,3),"NO")</f>
        <v>+/-</v>
      </c>
      <c r="J14" t="str">
        <f>IF(TRIM(I14)="+/-",MID(TRIM(D14),4,H14-3),D14)</f>
        <v>0.4</v>
      </c>
      <c r="K14" s="1">
        <f>IF(TRIM(J14)="*****",0,IF(ISERROR(VALUE(J14)),"NA",VALUE(J14/$I$4)))</f>
        <v>0.24316109422492402</v>
      </c>
      <c r="L14" s="1">
        <f>IF(AND(ISNUMBER(G14),ISNUMBER($I$6)),$I$6-G14,"N/A")</f>
        <v>-2.5</v>
      </c>
      <c r="M14" s="1">
        <f>IF(AND(ISNUMBER(K14),ISNUMBER($I$7)),SQRT(K14^2+($I$7)^2),"N/A")</f>
        <v>0.25064471888253259</v>
      </c>
      <c r="N14" s="1">
        <f>IF(AND(ISNUMBER(L14),ISNUMBER(M14),M14&lt;&gt;0),L14/M14,"NA")</f>
        <v>-9.9742775796191925</v>
      </c>
      <c r="O14" t="s">
        <v>73</v>
      </c>
    </row>
    <row r="15" spans="1:16" x14ac:dyDescent="0.35">
      <c r="A15" s="16">
        <v>5</v>
      </c>
      <c r="B15" s="15" t="s">
        <v>69</v>
      </c>
      <c r="C15" s="14">
        <v>19.600000000000001</v>
      </c>
      <c r="D15" s="13" t="s">
        <v>26</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19.600000000000001</v>
      </c>
      <c r="H15">
        <f>LEN(TRIM(D15))</f>
        <v>6</v>
      </c>
      <c r="I15" t="str">
        <f>IF(H15&gt;=3,MID(TRIM(D15),1,3),"NO")</f>
        <v>+/-</v>
      </c>
      <c r="J15" t="str">
        <f>IF(TRIM(I15)="+/-",MID(TRIM(D15),4,H15-3),D15)</f>
        <v>0.6</v>
      </c>
      <c r="K15" s="1">
        <f>IF(TRIM(J15)="*****",0,IF(ISERROR(VALUE(J15)),"NA",VALUE(J15/$I$4)))</f>
        <v>0.36474164133738601</v>
      </c>
      <c r="L15" s="1">
        <f>IF(AND(ISNUMBER(G15),ISNUMBER($I$6)),$I$6-G15,"N/A")</f>
        <v>-2.2000000000000028</v>
      </c>
      <c r="M15" s="1">
        <f>IF(AND(ISNUMBER(K15),ISNUMBER($I$7)),SQRT(K15^2+($I$7)^2),"N/A")</f>
        <v>0.36977279819442066</v>
      </c>
      <c r="N15" s="1">
        <f>IF(AND(ISNUMBER(L15),ISNUMBER(M15),M15&lt;&gt;0),L15/M15,"NA")</f>
        <v>-5.949599350580888</v>
      </c>
      <c r="O15" t="s">
        <v>32</v>
      </c>
    </row>
    <row r="16" spans="1:16" x14ac:dyDescent="0.35">
      <c r="A16" s="16">
        <v>6</v>
      </c>
      <c r="B16" s="15" t="s">
        <v>32</v>
      </c>
      <c r="C16" s="14">
        <v>19.3</v>
      </c>
      <c r="D16" s="13" t="s">
        <v>28</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19.3</v>
      </c>
      <c r="H16">
        <f>LEN(TRIM(D16))</f>
        <v>6</v>
      </c>
      <c r="I16" t="str">
        <f>IF(H16&gt;=3,MID(TRIM(D16),1,3),"NO")</f>
        <v>+/-</v>
      </c>
      <c r="J16" t="str">
        <f>IF(TRIM(I16)="+/-",MID(TRIM(D16),4,H16-3),D16)</f>
        <v>0.2</v>
      </c>
      <c r="K16" s="1">
        <f>IF(TRIM(J16)="*****",0,IF(ISERROR(VALUE(J16)),"NA",VALUE(J16/$I$4)))</f>
        <v>0.12158054711246201</v>
      </c>
      <c r="L16" s="1">
        <f>IF(AND(ISNUMBER(G16),ISNUMBER($I$6)),$I$6-G16,"N/A")</f>
        <v>-1.9000000000000021</v>
      </c>
      <c r="M16" s="1">
        <f>IF(AND(ISNUMBER(K16),ISNUMBER($I$7)),SQRT(K16^2+($I$7)^2),"N/A")</f>
        <v>0.1359311840425404</v>
      </c>
      <c r="N16" s="1">
        <f>IF(AND(ISNUMBER(L16),ISNUMBER(M16),M16&lt;&gt;0),L16/M16,"NA")</f>
        <v>-13.977660927351202</v>
      </c>
      <c r="O16" t="s">
        <v>75</v>
      </c>
    </row>
    <row r="17" spans="1:15" x14ac:dyDescent="0.35">
      <c r="A17" s="16">
        <v>7</v>
      </c>
      <c r="B17" s="15" t="s">
        <v>62</v>
      </c>
      <c r="C17" s="14">
        <v>19.2</v>
      </c>
      <c r="D17" s="13" t="s">
        <v>133</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19.2</v>
      </c>
      <c r="H17">
        <f>LEN(TRIM(D17))</f>
        <v>6</v>
      </c>
      <c r="I17" t="str">
        <f>IF(H17&gt;=3,MID(TRIM(D17),1,3),"NO")</f>
        <v>+/-</v>
      </c>
      <c r="J17" t="str">
        <f>IF(TRIM(I17)="+/-",MID(TRIM(D17),4,H17-3),D17)</f>
        <v>1.2</v>
      </c>
      <c r="K17" s="1">
        <f>IF(TRIM(J17)="*****",0,IF(ISERROR(VALUE(J17)),"NA",VALUE(J17/$I$4)))</f>
        <v>0.72948328267477203</v>
      </c>
      <c r="L17" s="1">
        <f>IF(AND(ISNUMBER(G17),ISNUMBER($I$6)),$I$6-G17,"N/A")</f>
        <v>-1.8000000000000007</v>
      </c>
      <c r="M17" s="1">
        <f>IF(AND(ISNUMBER(K17),ISNUMBER($I$7)),SQRT(K17^2+($I$7)^2),"N/A")</f>
        <v>0.73201182849801194</v>
      </c>
      <c r="N17" s="1">
        <f>IF(AND(ISNUMBER(L17),ISNUMBER(M17),M17&lt;&gt;0),L17/M17,"NA")</f>
        <v>-2.4589766584692412</v>
      </c>
      <c r="O17" t="s">
        <v>66</v>
      </c>
    </row>
    <row r="18" spans="1:15" x14ac:dyDescent="0.35">
      <c r="A18" s="16">
        <v>8</v>
      </c>
      <c r="B18" s="15" t="s">
        <v>78</v>
      </c>
      <c r="C18" s="14">
        <v>19</v>
      </c>
      <c r="D18" s="13" t="s">
        <v>43</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19</v>
      </c>
      <c r="H18">
        <f>LEN(TRIM(D18))</f>
        <v>6</v>
      </c>
      <c r="I18" t="str">
        <f>IF(H18&gt;=3,MID(TRIM(D18),1,3),"NO")</f>
        <v>+/-</v>
      </c>
      <c r="J18" t="str">
        <f>IF(TRIM(I18)="+/-",MID(TRIM(D18),4,H18-3),D18)</f>
        <v>0.5</v>
      </c>
      <c r="K18" s="1">
        <f>IF(TRIM(J18)="*****",0,IF(ISERROR(VALUE(J18)),"NA",VALUE(J18/$I$4)))</f>
        <v>0.303951367781155</v>
      </c>
      <c r="L18" s="1">
        <f>IF(AND(ISNUMBER(G18),ISNUMBER($I$6)),$I$6-G18,"N/A")</f>
        <v>-1.6000000000000014</v>
      </c>
      <c r="M18" s="1">
        <f>IF(AND(ISNUMBER(K18),ISNUMBER($I$7)),SQRT(K18^2+($I$7)^2),"N/A")</f>
        <v>0.30997079109986531</v>
      </c>
      <c r="N18" s="1">
        <f>IF(AND(ISNUMBER(L18),ISNUMBER(M18),M18&lt;&gt;0),L18/M18,"NA")</f>
        <v>-5.1617766768370092</v>
      </c>
      <c r="O18" t="s">
        <v>60</v>
      </c>
    </row>
    <row r="19" spans="1:15" x14ac:dyDescent="0.35">
      <c r="A19" s="16">
        <v>9</v>
      </c>
      <c r="B19" s="15" t="s">
        <v>74</v>
      </c>
      <c r="C19" s="14">
        <v>18.7</v>
      </c>
      <c r="D19" s="13" t="s">
        <v>57</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18.7</v>
      </c>
      <c r="H19">
        <f>LEN(TRIM(D19))</f>
        <v>6</v>
      </c>
      <c r="I19" t="str">
        <f>IF(H19&gt;=3,MID(TRIM(D19),1,3),"NO")</f>
        <v>+/-</v>
      </c>
      <c r="J19" t="str">
        <f>IF(TRIM(I19)="+/-",MID(TRIM(D19),4,H19-3),D19)</f>
        <v>0.3</v>
      </c>
      <c r="K19" s="1">
        <f>IF(TRIM(J19)="*****",0,IF(ISERROR(VALUE(J19)),"NA",VALUE(J19/$I$4)))</f>
        <v>0.18237082066869301</v>
      </c>
      <c r="L19" s="1">
        <f>IF(AND(ISNUMBER(G19),ISNUMBER($I$6)),$I$6-G19,"N/A")</f>
        <v>-1.3000000000000007</v>
      </c>
      <c r="M19" s="1">
        <f>IF(AND(ISNUMBER(K19),ISNUMBER($I$7)),SQRT(K19^2+($I$7)^2),"N/A")</f>
        <v>0.19223572402239389</v>
      </c>
      <c r="N19" s="1">
        <f>IF(AND(ISNUMBER(L19),ISNUMBER(M19),M19&lt;&gt;0),L19/M19,"NA")</f>
        <v>-6.7625307762700828</v>
      </c>
      <c r="O19" t="s">
        <v>35</v>
      </c>
    </row>
    <row r="20" spans="1:15" x14ac:dyDescent="0.35">
      <c r="A20" s="16">
        <v>9</v>
      </c>
      <c r="B20" s="15" t="s">
        <v>38</v>
      </c>
      <c r="C20" s="14">
        <v>18.7</v>
      </c>
      <c r="D20" s="17" t="s">
        <v>57</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18.7</v>
      </c>
      <c r="H20">
        <f>LEN(TRIM(D20))</f>
        <v>6</v>
      </c>
      <c r="I20" t="str">
        <f>IF(H20&gt;=3,MID(TRIM(D20),1,3),"NO")</f>
        <v>+/-</v>
      </c>
      <c r="J20" t="str">
        <f>IF(TRIM(I20)="+/-",MID(TRIM(D20),4,H20-3),D20)</f>
        <v>0.3</v>
      </c>
      <c r="K20" s="1">
        <f>IF(TRIM(J20)="*****",0,IF(ISERROR(VALUE(J20)),"NA",VALUE(J20/$I$4)))</f>
        <v>0.18237082066869301</v>
      </c>
      <c r="L20" s="1">
        <f>IF(AND(ISNUMBER(G20),ISNUMBER($I$6)),$I$6-G20,"N/A")</f>
        <v>-1.3000000000000007</v>
      </c>
      <c r="M20" s="1">
        <f>IF(AND(ISNUMBER(K20),ISNUMBER($I$7)),SQRT(K20^2+($I$7)^2),"N/A")</f>
        <v>0.19223572402239389</v>
      </c>
      <c r="N20" s="1">
        <f>IF(AND(ISNUMBER(L20),ISNUMBER(M20),M20&lt;&gt;0),L20/M20,"NA")</f>
        <v>-6.7625307762700828</v>
      </c>
      <c r="O20" t="s">
        <v>51</v>
      </c>
    </row>
    <row r="21" spans="1:15" x14ac:dyDescent="0.35">
      <c r="A21" s="16">
        <v>9</v>
      </c>
      <c r="B21" s="15" t="s">
        <v>36</v>
      </c>
      <c r="C21" s="14">
        <v>18.7</v>
      </c>
      <c r="D21" s="13" t="s">
        <v>34</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18.7</v>
      </c>
      <c r="H21">
        <f>LEN(TRIM(D21))</f>
        <v>6</v>
      </c>
      <c r="I21" t="str">
        <f>IF(H21&gt;=3,MID(TRIM(D21),1,3),"NO")</f>
        <v>+/-</v>
      </c>
      <c r="J21" t="str">
        <f>IF(TRIM(I21)="+/-",MID(TRIM(D21),4,H21-3),D21)</f>
        <v>0.4</v>
      </c>
      <c r="K21" s="1">
        <f>IF(TRIM(J21)="*****",0,IF(ISERROR(VALUE(J21)),"NA",VALUE(J21/$I$4)))</f>
        <v>0.24316109422492402</v>
      </c>
      <c r="L21" s="1">
        <f>IF(AND(ISNUMBER(G21),ISNUMBER($I$6)),$I$6-G21,"N/A")</f>
        <v>-1.3000000000000007</v>
      </c>
      <c r="M21" s="1">
        <f>IF(AND(ISNUMBER(K21),ISNUMBER($I$7)),SQRT(K21^2+($I$7)^2),"N/A")</f>
        <v>0.25064471888253259</v>
      </c>
      <c r="N21" s="1">
        <f>IF(AND(ISNUMBER(L21),ISNUMBER(M21),M21&lt;&gt;0),L21/M21,"NA")</f>
        <v>-5.1866243414019824</v>
      </c>
      <c r="O21" t="s">
        <v>45</v>
      </c>
    </row>
    <row r="22" spans="1:15" x14ac:dyDescent="0.35">
      <c r="A22" s="16">
        <v>12</v>
      </c>
      <c r="B22" s="15" t="s">
        <v>63</v>
      </c>
      <c r="C22" s="14">
        <v>18.600000000000001</v>
      </c>
      <c r="D22" s="13" t="s">
        <v>141</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18.600000000000001</v>
      </c>
      <c r="H22">
        <f>LEN(TRIM(D22))</f>
        <v>6</v>
      </c>
      <c r="I22" t="str">
        <f>IF(H22&gt;=3,MID(TRIM(D22),1,3),"NO")</f>
        <v>+/-</v>
      </c>
      <c r="J22" t="str">
        <f>IF(TRIM(I22)="+/-",MID(TRIM(D22),4,H22-3),D22)</f>
        <v>1.1</v>
      </c>
      <c r="K22" s="1">
        <f>IF(TRIM(J22)="*****",0,IF(ISERROR(VALUE(J22)),"NA",VALUE(J22/$I$4)))</f>
        <v>0.66869300911854113</v>
      </c>
      <c r="L22" s="1">
        <f>IF(AND(ISNUMBER(G22),ISNUMBER($I$6)),$I$6-G22,"N/A")</f>
        <v>-1.2000000000000028</v>
      </c>
      <c r="M22" s="1">
        <f>IF(AND(ISNUMBER(K22),ISNUMBER($I$7)),SQRT(K22^2+($I$7)^2),"N/A")</f>
        <v>0.67145051776214359</v>
      </c>
      <c r="N22" s="1">
        <f>IF(AND(ISNUMBER(L22),ISNUMBER(M22),M22&lt;&gt;0),L22/M22,"NA")</f>
        <v>-1.7871756268793197</v>
      </c>
      <c r="O22" t="s">
        <v>29</v>
      </c>
    </row>
    <row r="23" spans="1:15" x14ac:dyDescent="0.35">
      <c r="A23" s="16">
        <v>13</v>
      </c>
      <c r="B23" s="15" t="s">
        <v>48</v>
      </c>
      <c r="C23" s="14">
        <v>18.5</v>
      </c>
      <c r="D23" s="13" t="s">
        <v>111</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18.5</v>
      </c>
      <c r="H23">
        <f>LEN(TRIM(D23))</f>
        <v>6</v>
      </c>
      <c r="I23" t="str">
        <f>IF(H23&gt;=3,MID(TRIM(D23),1,3),"NO")</f>
        <v>+/-</v>
      </c>
      <c r="J23" t="str">
        <f>IF(TRIM(I23)="+/-",MID(TRIM(D23),4,H23-3),D23)</f>
        <v>1.0</v>
      </c>
      <c r="K23" s="1">
        <f>IF(TRIM(J23)="*****",0,IF(ISERROR(VALUE(J23)),"NA",VALUE(J23/$I$4)))</f>
        <v>0.60790273556231</v>
      </c>
      <c r="L23" s="1">
        <f>IF(AND(ISNUMBER(G23),ISNUMBER($I$6)),$I$6-G23,"N/A")</f>
        <v>-1.1000000000000014</v>
      </c>
      <c r="M23" s="1">
        <f>IF(AND(ISNUMBER(K23),ISNUMBER($I$7)),SQRT(K23^2+($I$7)^2),"N/A")</f>
        <v>0.61093468821403585</v>
      </c>
      <c r="N23" s="1">
        <f>IF(AND(ISNUMBER(L23),ISNUMBER(M23),M23&lt;&gt;0),L23/M23,"NA")</f>
        <v>-1.8005197956849777</v>
      </c>
      <c r="O23" t="s">
        <v>82</v>
      </c>
    </row>
    <row r="24" spans="1:15" x14ac:dyDescent="0.35">
      <c r="A24" s="16">
        <v>14</v>
      </c>
      <c r="B24" s="15" t="s">
        <v>80</v>
      </c>
      <c r="C24" s="14">
        <v>18.399999999999999</v>
      </c>
      <c r="D24" s="13" t="s">
        <v>43</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18.399999999999999</v>
      </c>
      <c r="H24">
        <f>LEN(TRIM(D24))</f>
        <v>6</v>
      </c>
      <c r="I24" t="str">
        <f>IF(H24&gt;=3,MID(TRIM(D24),1,3),"NO")</f>
        <v>+/-</v>
      </c>
      <c r="J24" t="str">
        <f>IF(TRIM(I24)="+/-",MID(TRIM(D24),4,H24-3),D24)</f>
        <v>0.5</v>
      </c>
      <c r="K24" s="1">
        <f>IF(TRIM(J24)="*****",0,IF(ISERROR(VALUE(J24)),"NA",VALUE(J24/$I$4)))</f>
        <v>0.303951367781155</v>
      </c>
      <c r="L24" s="1">
        <f>IF(AND(ISNUMBER(G24),ISNUMBER($I$6)),$I$6-G24,"N/A")</f>
        <v>-1</v>
      </c>
      <c r="M24" s="1">
        <f>IF(AND(ISNUMBER(K24),ISNUMBER($I$7)),SQRT(K24^2+($I$7)^2),"N/A")</f>
        <v>0.30997079109986531</v>
      </c>
      <c r="N24" s="1">
        <f>IF(AND(ISNUMBER(L24),ISNUMBER(M24),M24&lt;&gt;0),L24/M24,"NA")</f>
        <v>-3.2261104230231274</v>
      </c>
      <c r="O24" t="s">
        <v>65</v>
      </c>
    </row>
    <row r="25" spans="1:15" x14ac:dyDescent="0.35">
      <c r="A25" s="16">
        <v>15</v>
      </c>
      <c r="B25" s="15" t="s">
        <v>59</v>
      </c>
      <c r="C25" s="14">
        <v>18.3</v>
      </c>
      <c r="D25" s="13" t="s">
        <v>57</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18.3</v>
      </c>
      <c r="H25">
        <f>LEN(TRIM(D25))</f>
        <v>6</v>
      </c>
      <c r="I25" t="str">
        <f>IF(H25&gt;=3,MID(TRIM(D25),1,3),"NO")</f>
        <v>+/-</v>
      </c>
      <c r="J25" t="str">
        <f>IF(TRIM(I25)="+/-",MID(TRIM(D25),4,H25-3),D25)</f>
        <v>0.3</v>
      </c>
      <c r="K25" s="1">
        <f>IF(TRIM(J25)="*****",0,IF(ISERROR(VALUE(J25)),"NA",VALUE(J25/$I$4)))</f>
        <v>0.18237082066869301</v>
      </c>
      <c r="L25" s="1">
        <f>IF(AND(ISNUMBER(G25),ISNUMBER($I$6)),$I$6-G25,"N/A")</f>
        <v>-0.90000000000000213</v>
      </c>
      <c r="M25" s="1">
        <f>IF(AND(ISNUMBER(K25),ISNUMBER($I$7)),SQRT(K25^2+($I$7)^2),"N/A")</f>
        <v>0.19223572402239389</v>
      </c>
      <c r="N25" s="1">
        <f>IF(AND(ISNUMBER(L25),ISNUMBER(M25),M25&lt;&gt;0),L25/M25,"NA")</f>
        <v>-4.6817520758792961</v>
      </c>
      <c r="O25" t="s">
        <v>81</v>
      </c>
    </row>
    <row r="26" spans="1:15" x14ac:dyDescent="0.35">
      <c r="A26" s="16">
        <v>16</v>
      </c>
      <c r="B26" s="15" t="s">
        <v>27</v>
      </c>
      <c r="C26" s="14">
        <v>18.100000000000001</v>
      </c>
      <c r="D26" s="13" t="s">
        <v>135</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18.100000000000001</v>
      </c>
      <c r="H26">
        <f>LEN(TRIM(D26))</f>
        <v>6</v>
      </c>
      <c r="I26" t="str">
        <f>IF(H26&gt;=3,MID(TRIM(D26),1,3),"NO")</f>
        <v>+/-</v>
      </c>
      <c r="J26" t="str">
        <f>IF(TRIM(I26)="+/-",MID(TRIM(D26),4,H26-3),D26)</f>
        <v>1.3</v>
      </c>
      <c r="K26" s="1">
        <f>IF(TRIM(J26)="*****",0,IF(ISERROR(VALUE(J26)),"NA",VALUE(J26/$I$4)))</f>
        <v>0.79027355623100304</v>
      </c>
      <c r="L26" s="1">
        <f>IF(AND(ISNUMBER(G26),ISNUMBER($I$6)),$I$6-G26,"N/A")</f>
        <v>-0.70000000000000284</v>
      </c>
      <c r="M26" s="1">
        <f>IF(AND(ISNUMBER(K26),ISNUMBER($I$7)),SQRT(K26^2+($I$7)^2),"N/A")</f>
        <v>0.79260819516141623</v>
      </c>
      <c r="N26" s="1">
        <f>IF(AND(ISNUMBER(L26),ISNUMBER(M26),M26&lt;&gt;0),L26/M26,"NA")</f>
        <v>-0.8831601846577507</v>
      </c>
      <c r="O26" t="s">
        <v>80</v>
      </c>
    </row>
    <row r="27" spans="1:15" x14ac:dyDescent="0.35">
      <c r="A27" s="16">
        <v>17</v>
      </c>
      <c r="B27" s="15" t="s">
        <v>75</v>
      </c>
      <c r="C27" s="14">
        <v>18</v>
      </c>
      <c r="D27" s="13" t="s">
        <v>34</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18</v>
      </c>
      <c r="H27">
        <f>LEN(TRIM(D27))</f>
        <v>6</v>
      </c>
      <c r="I27" t="str">
        <f>IF(H27&gt;=3,MID(TRIM(D27),1,3),"NO")</f>
        <v>+/-</v>
      </c>
      <c r="J27" t="str">
        <f>IF(TRIM(I27)="+/-",MID(TRIM(D27),4,H27-3),D27)</f>
        <v>0.4</v>
      </c>
      <c r="K27" s="1">
        <f>IF(TRIM(J27)="*****",0,IF(ISERROR(VALUE(J27)),"NA",VALUE(J27/$I$4)))</f>
        <v>0.24316109422492402</v>
      </c>
      <c r="L27" s="1">
        <f>IF(AND(ISNUMBER(G27),ISNUMBER($I$6)),$I$6-G27,"N/A")</f>
        <v>-0.60000000000000142</v>
      </c>
      <c r="M27" s="1">
        <f>IF(AND(ISNUMBER(K27),ISNUMBER($I$7)),SQRT(K27^2+($I$7)^2),"N/A")</f>
        <v>0.25064471888253259</v>
      </c>
      <c r="N27" s="1">
        <f>IF(AND(ISNUMBER(L27),ISNUMBER(M27),M27&lt;&gt;0),L27/M27,"NA")</f>
        <v>-2.3938266191086117</v>
      </c>
      <c r="O27" t="s">
        <v>78</v>
      </c>
    </row>
    <row r="28" spans="1:15" x14ac:dyDescent="0.35">
      <c r="A28" s="16">
        <v>17</v>
      </c>
      <c r="B28" s="15" t="s">
        <v>41</v>
      </c>
      <c r="C28" s="14">
        <v>18</v>
      </c>
      <c r="D28" s="13" t="s">
        <v>34</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18</v>
      </c>
      <c r="H28">
        <f>LEN(TRIM(D28))</f>
        <v>6</v>
      </c>
      <c r="I28" t="str">
        <f>IF(H28&gt;=3,MID(TRIM(D28),1,3),"NO")</f>
        <v>+/-</v>
      </c>
      <c r="J28" t="str">
        <f>IF(TRIM(I28)="+/-",MID(TRIM(D28),4,H28-3),D28)</f>
        <v>0.4</v>
      </c>
      <c r="K28" s="1">
        <f>IF(TRIM(J28)="*****",0,IF(ISERROR(VALUE(J28)),"NA",VALUE(J28/$I$4)))</f>
        <v>0.24316109422492402</v>
      </c>
      <c r="L28" s="1">
        <f>IF(AND(ISNUMBER(G28),ISNUMBER($I$6)),$I$6-G28,"N/A")</f>
        <v>-0.60000000000000142</v>
      </c>
      <c r="M28" s="1">
        <f>IF(AND(ISNUMBER(K28),ISNUMBER($I$7)),SQRT(K28^2+($I$7)^2),"N/A")</f>
        <v>0.25064471888253259</v>
      </c>
      <c r="N28" s="1">
        <f>IF(AND(ISNUMBER(L28),ISNUMBER(M28),M28&lt;&gt;0),L28/M28,"NA")</f>
        <v>-2.3938266191086117</v>
      </c>
      <c r="O28" t="s">
        <v>79</v>
      </c>
    </row>
    <row r="29" spans="1:15" x14ac:dyDescent="0.35">
      <c r="A29" s="16">
        <v>19</v>
      </c>
      <c r="B29" s="15" t="s">
        <v>29</v>
      </c>
      <c r="C29" s="14">
        <v>17.899999999999999</v>
      </c>
      <c r="D29" s="13" t="s">
        <v>120</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17.899999999999999</v>
      </c>
      <c r="H29">
        <f>LEN(TRIM(D29))</f>
        <v>6</v>
      </c>
      <c r="I29" t="str">
        <f>IF(H29&gt;=3,MID(TRIM(D29),1,3),"NO")</f>
        <v>+/-</v>
      </c>
      <c r="J29" t="str">
        <f>IF(TRIM(I29)="+/-",MID(TRIM(D29),4,H29-3),D29)</f>
        <v>0.9</v>
      </c>
      <c r="K29" s="1">
        <f>IF(TRIM(J29)="*****",0,IF(ISERROR(VALUE(J29)),"NA",VALUE(J29/$I$4)))</f>
        <v>0.54711246200607899</v>
      </c>
      <c r="L29" s="1">
        <f>IF(AND(ISNUMBER(G29),ISNUMBER($I$6)),$I$6-G29,"N/A")</f>
        <v>-0.5</v>
      </c>
      <c r="M29" s="1">
        <f>IF(AND(ISNUMBER(K29),ISNUMBER($I$7)),SQRT(K29^2+($I$7)^2),"N/A")</f>
        <v>0.55047933970440222</v>
      </c>
      <c r="N29" s="1">
        <f>IF(AND(ISNUMBER(L29),ISNUMBER(M29),M29&lt;&gt;0),L29/M29,"NA")</f>
        <v>-0.90829930196561282</v>
      </c>
      <c r="O29" t="s">
        <v>55</v>
      </c>
    </row>
    <row r="30" spans="1:15" x14ac:dyDescent="0.35">
      <c r="A30" s="16">
        <v>20</v>
      </c>
      <c r="B30" s="15" t="s">
        <v>45</v>
      </c>
      <c r="C30" s="14">
        <v>17.8</v>
      </c>
      <c r="D30" s="13" t="s">
        <v>57</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17.8</v>
      </c>
      <c r="H30">
        <f>LEN(TRIM(D30))</f>
        <v>6</v>
      </c>
      <c r="I30" t="str">
        <f>IF(H30&gt;=3,MID(TRIM(D30),1,3),"NO")</f>
        <v>+/-</v>
      </c>
      <c r="J30" t="str">
        <f>IF(TRIM(I30)="+/-",MID(TRIM(D30),4,H30-3),D30)</f>
        <v>0.3</v>
      </c>
      <c r="K30" s="1">
        <f>IF(TRIM(J30)="*****",0,IF(ISERROR(VALUE(J30)),"NA",VALUE(J30/$I$4)))</f>
        <v>0.18237082066869301</v>
      </c>
      <c r="L30" s="1">
        <f>IF(AND(ISNUMBER(G30),ISNUMBER($I$6)),$I$6-G30,"N/A")</f>
        <v>-0.40000000000000213</v>
      </c>
      <c r="M30" s="1">
        <f>IF(AND(ISNUMBER(K30),ISNUMBER($I$7)),SQRT(K30^2+($I$7)^2),"N/A")</f>
        <v>0.19223572402239389</v>
      </c>
      <c r="N30" s="1">
        <f>IF(AND(ISNUMBER(L30),ISNUMBER(M30),M30&lt;&gt;0),L30/M30,"NA")</f>
        <v>-2.0807787003908045</v>
      </c>
      <c r="O30" t="s">
        <v>77</v>
      </c>
    </row>
    <row r="31" spans="1:15" x14ac:dyDescent="0.35">
      <c r="A31" s="16">
        <v>21</v>
      </c>
      <c r="B31" s="15" t="s">
        <v>81</v>
      </c>
      <c r="C31" s="14">
        <v>17.399999999999999</v>
      </c>
      <c r="D31" s="13" t="s">
        <v>34</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17.399999999999999</v>
      </c>
      <c r="H31">
        <f>LEN(TRIM(D31))</f>
        <v>6</v>
      </c>
      <c r="I31" t="str">
        <f>IF(H31&gt;=3,MID(TRIM(D31),1,3),"NO")</f>
        <v>+/-</v>
      </c>
      <c r="J31" t="str">
        <f>IF(TRIM(I31)="+/-",MID(TRIM(D31),4,H31-3),D31)</f>
        <v>0.4</v>
      </c>
      <c r="K31" s="1">
        <f>IF(TRIM(J31)="*****",0,IF(ISERROR(VALUE(J31)),"NA",VALUE(J31/$I$4)))</f>
        <v>0.24316109422492402</v>
      </c>
      <c r="L31" s="1">
        <f>IF(AND(ISNUMBER(G31),ISNUMBER($I$6)),$I$6-G31,"N/A")</f>
        <v>0</v>
      </c>
      <c r="M31" s="1">
        <f>IF(AND(ISNUMBER(K31),ISNUMBER($I$7)),SQRT(K31^2+($I$7)^2),"N/A")</f>
        <v>0.25064471888253259</v>
      </c>
      <c r="N31" s="1">
        <f>IF(AND(ISNUMBER(L31),ISNUMBER(M31),M31&lt;&gt;0),L31/M31,"NA")</f>
        <v>0</v>
      </c>
      <c r="O31" t="s">
        <v>41</v>
      </c>
    </row>
    <row r="32" spans="1:15" x14ac:dyDescent="0.35">
      <c r="A32" s="16">
        <v>22</v>
      </c>
      <c r="B32" s="15" t="s">
        <v>66</v>
      </c>
      <c r="C32" s="14">
        <v>17.100000000000001</v>
      </c>
      <c r="D32" s="13" t="s">
        <v>43</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17.100000000000001</v>
      </c>
      <c r="H32">
        <f>LEN(TRIM(D32))</f>
        <v>6</v>
      </c>
      <c r="I32" t="str">
        <f>IF(H32&gt;=3,MID(TRIM(D32),1,3),"NO")</f>
        <v>+/-</v>
      </c>
      <c r="J32" t="str">
        <f>IF(TRIM(I32)="+/-",MID(TRIM(D32),4,H32-3),D32)</f>
        <v>0.5</v>
      </c>
      <c r="K32" s="1">
        <f>IF(TRIM(J32)="*****",0,IF(ISERROR(VALUE(J32)),"NA",VALUE(J32/$I$4)))</f>
        <v>0.303951367781155</v>
      </c>
      <c r="L32" s="1">
        <f>IF(AND(ISNUMBER(G32),ISNUMBER($I$6)),$I$6-G32,"N/A")</f>
        <v>0.29999999999999716</v>
      </c>
      <c r="M32" s="1">
        <f>IF(AND(ISNUMBER(K32),ISNUMBER($I$7)),SQRT(K32^2+($I$7)^2),"N/A")</f>
        <v>0.30997079109986531</v>
      </c>
      <c r="N32" s="1">
        <f>IF(AND(ISNUMBER(L32),ISNUMBER(M32),M32&lt;&gt;0),L32/M32,"NA")</f>
        <v>0.96783312690692913</v>
      </c>
      <c r="O32" t="s">
        <v>71</v>
      </c>
    </row>
    <row r="33" spans="1:15" x14ac:dyDescent="0.35">
      <c r="A33" s="16">
        <v>22</v>
      </c>
      <c r="B33" s="15" t="s">
        <v>72</v>
      </c>
      <c r="C33" s="14">
        <v>17.100000000000001</v>
      </c>
      <c r="D33" s="13" t="s">
        <v>57</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17.100000000000001</v>
      </c>
      <c r="H33">
        <f>LEN(TRIM(D33))</f>
        <v>6</v>
      </c>
      <c r="I33" t="str">
        <f>IF(H33&gt;=3,MID(TRIM(D33),1,3),"NO")</f>
        <v>+/-</v>
      </c>
      <c r="J33" t="str">
        <f>IF(TRIM(I33)="+/-",MID(TRIM(D33),4,H33-3),D33)</f>
        <v>0.3</v>
      </c>
      <c r="K33" s="1">
        <f>IF(TRIM(J33)="*****",0,IF(ISERROR(VALUE(J33)),"NA",VALUE(J33/$I$4)))</f>
        <v>0.18237082066869301</v>
      </c>
      <c r="L33" s="1">
        <f>IF(AND(ISNUMBER(G33),ISNUMBER($I$6)),$I$6-G33,"N/A")</f>
        <v>0.29999999999999716</v>
      </c>
      <c r="M33" s="1">
        <f>IF(AND(ISNUMBER(K33),ISNUMBER($I$7)),SQRT(K33^2+($I$7)^2),"N/A")</f>
        <v>0.19223572402239389</v>
      </c>
      <c r="N33" s="1">
        <f>IF(AND(ISNUMBER(L33),ISNUMBER(M33),M33&lt;&gt;0),L33/M33,"NA")</f>
        <v>1.5605840252930803</v>
      </c>
      <c r="O33" t="s">
        <v>76</v>
      </c>
    </row>
    <row r="34" spans="1:15" x14ac:dyDescent="0.35">
      <c r="A34" s="16">
        <v>22</v>
      </c>
      <c r="B34" s="15" t="s">
        <v>64</v>
      </c>
      <c r="C34" s="14">
        <v>17.100000000000001</v>
      </c>
      <c r="D34" s="13" t="s">
        <v>28</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17.100000000000001</v>
      </c>
      <c r="H34">
        <f>LEN(TRIM(D34))</f>
        <v>6</v>
      </c>
      <c r="I34" t="str">
        <f>IF(H34&gt;=3,MID(TRIM(D34),1,3),"NO")</f>
        <v>+/-</v>
      </c>
      <c r="J34" t="str">
        <f>IF(TRIM(I34)="+/-",MID(TRIM(D34),4,H34-3),D34)</f>
        <v>0.2</v>
      </c>
      <c r="K34" s="1">
        <f>IF(TRIM(J34)="*****",0,IF(ISERROR(VALUE(J34)),"NA",VALUE(J34/$I$4)))</f>
        <v>0.12158054711246201</v>
      </c>
      <c r="L34" s="1">
        <f>IF(AND(ISNUMBER(G34),ISNUMBER($I$6)),$I$6-G34,"N/A")</f>
        <v>0.29999999999999716</v>
      </c>
      <c r="M34" s="1">
        <f>IF(AND(ISNUMBER(K34),ISNUMBER($I$7)),SQRT(K34^2+($I$7)^2),"N/A")</f>
        <v>0.1359311840425404</v>
      </c>
      <c r="N34" s="1">
        <f>IF(AND(ISNUMBER(L34),ISNUMBER(M34),M34&lt;&gt;0),L34/M34,"NA")</f>
        <v>2.2069990937922719</v>
      </c>
      <c r="O34" t="s">
        <v>74</v>
      </c>
    </row>
    <row r="35" spans="1:15" x14ac:dyDescent="0.35">
      <c r="A35" s="16">
        <v>25</v>
      </c>
      <c r="B35" s="15" t="s">
        <v>65</v>
      </c>
      <c r="C35" s="14">
        <v>16.899999999999999</v>
      </c>
      <c r="D35" s="13" t="s">
        <v>57</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16.899999999999999</v>
      </c>
      <c r="H35">
        <f>LEN(TRIM(D35))</f>
        <v>6</v>
      </c>
      <c r="I35" t="str">
        <f>IF(H35&gt;=3,MID(TRIM(D35),1,3),"NO")</f>
        <v>+/-</v>
      </c>
      <c r="J35" t="str">
        <f>IF(TRIM(I35)="+/-",MID(TRIM(D35),4,H35-3),D35)</f>
        <v>0.3</v>
      </c>
      <c r="K35" s="1">
        <f>IF(TRIM(J35)="*****",0,IF(ISERROR(VALUE(J35)),"NA",VALUE(J35/$I$4)))</f>
        <v>0.18237082066869301</v>
      </c>
      <c r="L35" s="1">
        <f>IF(AND(ISNUMBER(G35),ISNUMBER($I$6)),$I$6-G35,"N/A")</f>
        <v>0.5</v>
      </c>
      <c r="M35" s="1">
        <f>IF(AND(ISNUMBER(K35),ISNUMBER($I$7)),SQRT(K35^2+($I$7)^2),"N/A")</f>
        <v>0.19223572402239389</v>
      </c>
      <c r="N35" s="1">
        <f>IF(AND(ISNUMBER(L35),ISNUMBER(M35),M35&lt;&gt;0),L35/M35,"NA")</f>
        <v>2.6009733754884921</v>
      </c>
      <c r="O35" t="s">
        <v>53</v>
      </c>
    </row>
    <row r="36" spans="1:15" x14ac:dyDescent="0.35">
      <c r="A36" s="16">
        <v>25</v>
      </c>
      <c r="B36" s="15" t="s">
        <v>71</v>
      </c>
      <c r="C36" s="14">
        <v>16.899999999999999</v>
      </c>
      <c r="D36" s="13" t="s">
        <v>34</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16.899999999999999</v>
      </c>
      <c r="H36">
        <f>LEN(TRIM(D36))</f>
        <v>6</v>
      </c>
      <c r="I36" t="str">
        <f>IF(H36&gt;=3,MID(TRIM(D36),1,3),"NO")</f>
        <v>+/-</v>
      </c>
      <c r="J36" t="str">
        <f>IF(TRIM(I36)="+/-",MID(TRIM(D36),4,H36-3),D36)</f>
        <v>0.4</v>
      </c>
      <c r="K36" s="1">
        <f>IF(TRIM(J36)="*****",0,IF(ISERROR(VALUE(J36)),"NA",VALUE(J36/$I$4)))</f>
        <v>0.24316109422492402</v>
      </c>
      <c r="L36" s="1">
        <f>IF(AND(ISNUMBER(G36),ISNUMBER($I$6)),$I$6-G36,"N/A")</f>
        <v>0.5</v>
      </c>
      <c r="M36" s="1">
        <f>IF(AND(ISNUMBER(K36),ISNUMBER($I$7)),SQRT(K36^2+($I$7)^2),"N/A")</f>
        <v>0.25064471888253259</v>
      </c>
      <c r="N36" s="1">
        <f>IF(AND(ISNUMBER(L36),ISNUMBER(M36),M36&lt;&gt;0),L36/M36,"NA")</f>
        <v>1.9948555159238384</v>
      </c>
      <c r="O36" t="s">
        <v>72</v>
      </c>
    </row>
    <row r="37" spans="1:15" x14ac:dyDescent="0.35">
      <c r="A37" s="16">
        <v>27</v>
      </c>
      <c r="B37" s="15" t="s">
        <v>79</v>
      </c>
      <c r="C37" s="14">
        <v>16.8</v>
      </c>
      <c r="D37" s="13" t="s">
        <v>34</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16.8</v>
      </c>
      <c r="H37">
        <f>LEN(TRIM(D37))</f>
        <v>6</v>
      </c>
      <c r="I37" t="str">
        <f>IF(H37&gt;=3,MID(TRIM(D37),1,3),"NO")</f>
        <v>+/-</v>
      </c>
      <c r="J37" t="str">
        <f>IF(TRIM(I37)="+/-",MID(TRIM(D37),4,H37-3),D37)</f>
        <v>0.4</v>
      </c>
      <c r="K37" s="1">
        <f>IF(TRIM(J37)="*****",0,IF(ISERROR(VALUE(J37)),"NA",VALUE(J37/$I$4)))</f>
        <v>0.24316109422492402</v>
      </c>
      <c r="L37" s="1">
        <f>IF(AND(ISNUMBER(G37),ISNUMBER($I$6)),$I$6-G37,"N/A")</f>
        <v>0.59999999999999787</v>
      </c>
      <c r="M37" s="1">
        <f>IF(AND(ISNUMBER(K37),ISNUMBER($I$7)),SQRT(K37^2+($I$7)^2),"N/A")</f>
        <v>0.25064471888253259</v>
      </c>
      <c r="N37" s="1">
        <f>IF(AND(ISNUMBER(L37),ISNUMBER(M37),M37&lt;&gt;0),L37/M37,"NA")</f>
        <v>2.3938266191085975</v>
      </c>
      <c r="O37" t="s">
        <v>70</v>
      </c>
    </row>
    <row r="38" spans="1:15" x14ac:dyDescent="0.35">
      <c r="A38" s="16">
        <v>28</v>
      </c>
      <c r="B38" s="15" t="s">
        <v>73</v>
      </c>
      <c r="C38" s="14">
        <v>16.7</v>
      </c>
      <c r="D38" s="13" t="s">
        <v>26</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16.7</v>
      </c>
      <c r="H38">
        <f>LEN(TRIM(D38))</f>
        <v>6</v>
      </c>
      <c r="I38" t="str">
        <f>IF(H38&gt;=3,MID(TRIM(D38),1,3),"NO")</f>
        <v>+/-</v>
      </c>
      <c r="J38" t="str">
        <f>IF(TRIM(I38)="+/-",MID(TRIM(D38),4,H38-3),D38)</f>
        <v>0.6</v>
      </c>
      <c r="K38" s="1">
        <f>IF(TRIM(J38)="*****",0,IF(ISERROR(VALUE(J38)),"NA",VALUE(J38/$I$4)))</f>
        <v>0.36474164133738601</v>
      </c>
      <c r="L38" s="1">
        <f>IF(AND(ISNUMBER(G38),ISNUMBER($I$6)),$I$6-G38,"N/A")</f>
        <v>0.69999999999999929</v>
      </c>
      <c r="M38" s="1">
        <f>IF(AND(ISNUMBER(K38),ISNUMBER($I$7)),SQRT(K38^2+($I$7)^2),"N/A")</f>
        <v>0.36977279819442066</v>
      </c>
      <c r="N38" s="1">
        <f>IF(AND(ISNUMBER(L38),ISNUMBER(M38),M38&lt;&gt;0),L38/M38,"NA")</f>
        <v>1.8930543388211871</v>
      </c>
      <c r="O38" t="s">
        <v>69</v>
      </c>
    </row>
    <row r="39" spans="1:15" x14ac:dyDescent="0.35">
      <c r="A39" s="16">
        <v>28</v>
      </c>
      <c r="B39" s="15" t="s">
        <v>67</v>
      </c>
      <c r="C39" s="14">
        <v>16.7</v>
      </c>
      <c r="D39" s="13" t="s">
        <v>121</v>
      </c>
      <c r="E39" s="12" t="str">
        <f>IF($B$4=B39,"Geography Selected",
IF(AND(ISNUMBER(N39),ISNUMBER($I$4)),
IF(ABS(N39)&lt;=$I$4,"Not Significantly Different",
IF(ABS(N39)&gt;$I$4,"Significantly Different","Error - Both Z-score and Confidence Level are Numbers but Comparison Failed")),
IF(N39="NA","Statistical Test not applicable","N/A")
))</f>
        <v>Not Significantly Different</v>
      </c>
      <c r="G39">
        <f>IF(ISNUMBER(C39),C39,"NAN")</f>
        <v>16.7</v>
      </c>
      <c r="H39">
        <f>LEN(TRIM(D39))</f>
        <v>6</v>
      </c>
      <c r="I39" t="str">
        <f>IF(H39&gt;=3,MID(TRIM(D39),1,3),"NO")</f>
        <v>+/-</v>
      </c>
      <c r="J39" t="str">
        <f>IF(TRIM(I39)="+/-",MID(TRIM(D39),4,H39-3),D39)</f>
        <v>0.8</v>
      </c>
      <c r="K39" s="1">
        <f>IF(TRIM(J39)="*****",0,IF(ISERROR(VALUE(J39)),"NA",VALUE(J39/$I$4)))</f>
        <v>0.48632218844984804</v>
      </c>
      <c r="L39" s="1">
        <f>IF(AND(ISNUMBER(G39),ISNUMBER($I$6)),$I$6-G39,"N/A")</f>
        <v>0.69999999999999929</v>
      </c>
      <c r="M39" s="1">
        <f>IF(AND(ISNUMBER(K39),ISNUMBER($I$7)),SQRT(K39^2+($I$7)^2),"N/A")</f>
        <v>0.49010685399991183</v>
      </c>
      <c r="N39" s="1">
        <f>IF(AND(ISNUMBER(L39),ISNUMBER(M39),M39&lt;&gt;0),L39/M39,"NA")</f>
        <v>1.4282599687947339</v>
      </c>
      <c r="O39" t="s">
        <v>44</v>
      </c>
    </row>
    <row r="40" spans="1:15" x14ac:dyDescent="0.35">
      <c r="A40" s="16">
        <v>30</v>
      </c>
      <c r="B40" s="15" t="s">
        <v>70</v>
      </c>
      <c r="C40" s="14">
        <v>16.5</v>
      </c>
      <c r="D40" s="13" t="s">
        <v>121</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16.5</v>
      </c>
      <c r="H40">
        <f>LEN(TRIM(D40))</f>
        <v>6</v>
      </c>
      <c r="I40" t="str">
        <f>IF(H40&gt;=3,MID(TRIM(D40),1,3),"NO")</f>
        <v>+/-</v>
      </c>
      <c r="J40" t="str">
        <f>IF(TRIM(I40)="+/-",MID(TRIM(D40),4,H40-3),D40)</f>
        <v>0.8</v>
      </c>
      <c r="K40" s="1">
        <f>IF(TRIM(J40)="*****",0,IF(ISERROR(VALUE(J40)),"NA",VALUE(J40/$I$4)))</f>
        <v>0.48632218844984804</v>
      </c>
      <c r="L40" s="1">
        <f>IF(AND(ISNUMBER(G40),ISNUMBER($I$6)),$I$6-G40,"N/A")</f>
        <v>0.89999999999999858</v>
      </c>
      <c r="M40" s="1">
        <f>IF(AND(ISNUMBER(K40),ISNUMBER($I$7)),SQRT(K40^2+($I$7)^2),"N/A")</f>
        <v>0.49010685399991183</v>
      </c>
      <c r="N40" s="1">
        <f>IF(AND(ISNUMBER(L40),ISNUMBER(M40),M40&lt;&gt;0),L40/M40,"NA")</f>
        <v>1.8363342455932283</v>
      </c>
      <c r="O40" t="s">
        <v>67</v>
      </c>
    </row>
    <row r="41" spans="1:15" x14ac:dyDescent="0.35">
      <c r="A41" s="16">
        <v>31</v>
      </c>
      <c r="B41" s="15" t="s">
        <v>58</v>
      </c>
      <c r="C41" s="14">
        <v>16.399999999999999</v>
      </c>
      <c r="D41" s="13" t="s">
        <v>34</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16.399999999999999</v>
      </c>
      <c r="H41">
        <f>LEN(TRIM(D41))</f>
        <v>6</v>
      </c>
      <c r="I41" t="str">
        <f>IF(H41&gt;=3,MID(TRIM(D41),1,3),"NO")</f>
        <v>+/-</v>
      </c>
      <c r="J41" t="str">
        <f>IF(TRIM(I41)="+/-",MID(TRIM(D41),4,H41-3),D41)</f>
        <v>0.4</v>
      </c>
      <c r="K41" s="1">
        <f>IF(TRIM(J41)="*****",0,IF(ISERROR(VALUE(J41)),"NA",VALUE(J41/$I$4)))</f>
        <v>0.24316109422492402</v>
      </c>
      <c r="L41" s="1">
        <f>IF(AND(ISNUMBER(G41),ISNUMBER($I$6)),$I$6-G41,"N/A")</f>
        <v>1</v>
      </c>
      <c r="M41" s="1">
        <f>IF(AND(ISNUMBER(K41),ISNUMBER($I$7)),SQRT(K41^2+($I$7)^2),"N/A")</f>
        <v>0.25064471888253259</v>
      </c>
      <c r="N41" s="1">
        <f>IF(AND(ISNUMBER(L41),ISNUMBER(M41),M41&lt;&gt;0),L41/M41,"NA")</f>
        <v>3.9897110318476767</v>
      </c>
      <c r="O41" t="s">
        <v>47</v>
      </c>
    </row>
    <row r="42" spans="1:15" x14ac:dyDescent="0.35">
      <c r="A42" s="16">
        <v>31</v>
      </c>
      <c r="B42" s="15" t="s">
        <v>46</v>
      </c>
      <c r="C42" s="14">
        <v>16.399999999999999</v>
      </c>
      <c r="D42" s="13" t="s">
        <v>34</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16.399999999999999</v>
      </c>
      <c r="H42">
        <f>LEN(TRIM(D42))</f>
        <v>6</v>
      </c>
      <c r="I42" t="str">
        <f>IF(H42&gt;=3,MID(TRIM(D42),1,3),"NO")</f>
        <v>+/-</v>
      </c>
      <c r="J42" t="str">
        <f>IF(TRIM(I42)="+/-",MID(TRIM(D42),4,H42-3),D42)</f>
        <v>0.4</v>
      </c>
      <c r="K42" s="1">
        <f>IF(TRIM(J42)="*****",0,IF(ISERROR(VALUE(J42)),"NA",VALUE(J42/$I$4)))</f>
        <v>0.24316109422492402</v>
      </c>
      <c r="L42" s="1">
        <f>IF(AND(ISNUMBER(G42),ISNUMBER($I$6)),$I$6-G42,"N/A")</f>
        <v>1</v>
      </c>
      <c r="M42" s="1">
        <f>IF(AND(ISNUMBER(K42),ISNUMBER($I$7)),SQRT(K42^2+($I$7)^2),"N/A")</f>
        <v>0.25064471888253259</v>
      </c>
      <c r="N42" s="1">
        <f>IF(AND(ISNUMBER(L42),ISNUMBER(M42),M42&lt;&gt;0),L42/M42,"NA")</f>
        <v>3.9897110318476767</v>
      </c>
      <c r="O42" t="s">
        <v>37</v>
      </c>
    </row>
    <row r="43" spans="1:15" x14ac:dyDescent="0.35">
      <c r="A43" s="16">
        <v>33</v>
      </c>
      <c r="B43" s="15" t="s">
        <v>50</v>
      </c>
      <c r="C43" s="14">
        <v>16.3</v>
      </c>
      <c r="D43" s="13" t="s">
        <v>34</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16.3</v>
      </c>
      <c r="H43">
        <f>LEN(TRIM(D43))</f>
        <v>6</v>
      </c>
      <c r="I43" t="str">
        <f>IF(H43&gt;=3,MID(TRIM(D43),1,3),"NO")</f>
        <v>+/-</v>
      </c>
      <c r="J43" t="str">
        <f>IF(TRIM(I43)="+/-",MID(TRIM(D43),4,H43-3),D43)</f>
        <v>0.4</v>
      </c>
      <c r="K43" s="1">
        <f>IF(TRIM(J43)="*****",0,IF(ISERROR(VALUE(J43)),"NA",VALUE(J43/$I$4)))</f>
        <v>0.24316109422492402</v>
      </c>
      <c r="L43" s="1">
        <f>IF(AND(ISNUMBER(G43),ISNUMBER($I$6)),$I$6-G43,"N/A")</f>
        <v>1.0999999999999979</v>
      </c>
      <c r="M43" s="1">
        <f>IF(AND(ISNUMBER(K43),ISNUMBER($I$7)),SQRT(K43^2+($I$7)^2),"N/A")</f>
        <v>0.25064471888253259</v>
      </c>
      <c r="N43" s="1">
        <f>IF(AND(ISNUMBER(L43),ISNUMBER(M43),M43&lt;&gt;0),L43/M43,"NA")</f>
        <v>4.3886821350324361</v>
      </c>
      <c r="O43" t="s">
        <v>49</v>
      </c>
    </row>
    <row r="44" spans="1:15" x14ac:dyDescent="0.35">
      <c r="A44" s="16">
        <v>34</v>
      </c>
      <c r="B44" s="15" t="s">
        <v>54</v>
      </c>
      <c r="C44" s="14">
        <v>16</v>
      </c>
      <c r="D44" s="13" t="s">
        <v>28</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16</v>
      </c>
      <c r="H44">
        <f>LEN(TRIM(D44))</f>
        <v>6</v>
      </c>
      <c r="I44" t="str">
        <f>IF(H44&gt;=3,MID(TRIM(D44),1,3),"NO")</f>
        <v>+/-</v>
      </c>
      <c r="J44" t="str">
        <f>IF(TRIM(I44)="+/-",MID(TRIM(D44),4,H44-3),D44)</f>
        <v>0.2</v>
      </c>
      <c r="K44" s="1">
        <f>IF(TRIM(J44)="*****",0,IF(ISERROR(VALUE(J44)),"NA",VALUE(J44/$I$4)))</f>
        <v>0.12158054711246201</v>
      </c>
      <c r="L44" s="1">
        <f>IF(AND(ISNUMBER(G44),ISNUMBER($I$6)),$I$6-G44,"N/A")</f>
        <v>1.3999999999999986</v>
      </c>
      <c r="M44" s="1">
        <f>IF(AND(ISNUMBER(K44),ISNUMBER($I$7)),SQRT(K44^2+($I$7)^2),"N/A")</f>
        <v>0.1359311840425404</v>
      </c>
      <c r="N44" s="1">
        <f>IF(AND(ISNUMBER(L44),ISNUMBER(M44),M44&lt;&gt;0),L44/M44,"NA")</f>
        <v>10.299329104364022</v>
      </c>
      <c r="O44" t="s">
        <v>64</v>
      </c>
    </row>
    <row r="45" spans="1:15" x14ac:dyDescent="0.35">
      <c r="A45" s="16">
        <v>34</v>
      </c>
      <c r="B45" s="15" t="s">
        <v>30</v>
      </c>
      <c r="C45" s="14">
        <v>16</v>
      </c>
      <c r="D45" s="13" t="s">
        <v>57</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16</v>
      </c>
      <c r="H45">
        <f>LEN(TRIM(D45))</f>
        <v>6</v>
      </c>
      <c r="I45" t="str">
        <f>IF(H45&gt;=3,MID(TRIM(D45),1,3),"NO")</f>
        <v>+/-</v>
      </c>
      <c r="J45" t="str">
        <f>IF(TRIM(I45)="+/-",MID(TRIM(D45),4,H45-3),D45)</f>
        <v>0.3</v>
      </c>
      <c r="K45" s="1">
        <f>IF(TRIM(J45)="*****",0,IF(ISERROR(VALUE(J45)),"NA",VALUE(J45/$I$4)))</f>
        <v>0.18237082066869301</v>
      </c>
      <c r="L45" s="1">
        <f>IF(AND(ISNUMBER(G45),ISNUMBER($I$6)),$I$6-G45,"N/A")</f>
        <v>1.3999999999999986</v>
      </c>
      <c r="M45" s="1">
        <f>IF(AND(ISNUMBER(K45),ISNUMBER($I$7)),SQRT(K45^2+($I$7)^2),"N/A")</f>
        <v>0.19223572402239389</v>
      </c>
      <c r="N45" s="1">
        <f>IF(AND(ISNUMBER(L45),ISNUMBER(M45),M45&lt;&gt;0),L45/M45,"NA")</f>
        <v>7.2827254513677699</v>
      </c>
      <c r="O45" t="s">
        <v>63</v>
      </c>
    </row>
    <row r="46" spans="1:15" x14ac:dyDescent="0.35">
      <c r="A46" s="16">
        <v>36</v>
      </c>
      <c r="B46" s="15" t="s">
        <v>56</v>
      </c>
      <c r="C46" s="14">
        <v>15.9</v>
      </c>
      <c r="D46" s="13" t="s">
        <v>34</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15.9</v>
      </c>
      <c r="H46">
        <f>LEN(TRIM(D46))</f>
        <v>6</v>
      </c>
      <c r="I46" t="str">
        <f>IF(H46&gt;=3,MID(TRIM(D46),1,3),"NO")</f>
        <v>+/-</v>
      </c>
      <c r="J46" t="str">
        <f>IF(TRIM(I46)="+/-",MID(TRIM(D46),4,H46-3),D46)</f>
        <v>0.4</v>
      </c>
      <c r="K46" s="1">
        <f>IF(TRIM(J46)="*****",0,IF(ISERROR(VALUE(J46)),"NA",VALUE(J46/$I$4)))</f>
        <v>0.24316109422492402</v>
      </c>
      <c r="L46" s="1">
        <f>IF(AND(ISNUMBER(G46),ISNUMBER($I$6)),$I$6-G46,"N/A")</f>
        <v>1.4999999999999982</v>
      </c>
      <c r="M46" s="1">
        <f>IF(AND(ISNUMBER(K46),ISNUMBER($I$7)),SQRT(K46^2+($I$7)^2),"N/A")</f>
        <v>0.25064471888253259</v>
      </c>
      <c r="N46" s="1">
        <f>IF(AND(ISNUMBER(L46),ISNUMBER(M46),M46&lt;&gt;0),L46/M46,"NA")</f>
        <v>5.9845665477715082</v>
      </c>
      <c r="O46" t="s">
        <v>61</v>
      </c>
    </row>
    <row r="47" spans="1:15" x14ac:dyDescent="0.35">
      <c r="A47" s="16">
        <v>37</v>
      </c>
      <c r="B47" s="15" t="s">
        <v>68</v>
      </c>
      <c r="C47" s="14">
        <v>15.8</v>
      </c>
      <c r="D47" s="13" t="s">
        <v>34</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15.8</v>
      </c>
      <c r="H47">
        <f>LEN(TRIM(D47))</f>
        <v>6</v>
      </c>
      <c r="I47" t="str">
        <f>IF(H47&gt;=3,MID(TRIM(D47),1,3),"NO")</f>
        <v>+/-</v>
      </c>
      <c r="J47" t="str">
        <f>IF(TRIM(I47)="+/-",MID(TRIM(D47),4,H47-3),D47)</f>
        <v>0.4</v>
      </c>
      <c r="K47" s="1">
        <f>IF(TRIM(J47)="*****",0,IF(ISERROR(VALUE(J47)),"NA",VALUE(J47/$I$4)))</f>
        <v>0.24316109422492402</v>
      </c>
      <c r="L47" s="1">
        <f>IF(AND(ISNUMBER(G47),ISNUMBER($I$6)),$I$6-G47,"N/A")</f>
        <v>1.5999999999999979</v>
      </c>
      <c r="M47" s="1">
        <f>IF(AND(ISNUMBER(K47),ISNUMBER($I$7)),SQRT(K47^2+($I$7)^2),"N/A")</f>
        <v>0.25064471888253259</v>
      </c>
      <c r="N47" s="1">
        <f>IF(AND(ISNUMBER(L47),ISNUMBER(M47),M47&lt;&gt;0),L47/M47,"NA")</f>
        <v>6.3835376509562742</v>
      </c>
      <c r="O47" t="s">
        <v>59</v>
      </c>
    </row>
    <row r="48" spans="1:15" x14ac:dyDescent="0.35">
      <c r="A48" s="16">
        <v>37</v>
      </c>
      <c r="B48" s="15" t="s">
        <v>76</v>
      </c>
      <c r="C48" s="14">
        <v>15.8</v>
      </c>
      <c r="D48" s="13" t="s">
        <v>28</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15.8</v>
      </c>
      <c r="H48">
        <f>LEN(TRIM(D48))</f>
        <v>6</v>
      </c>
      <c r="I48" t="str">
        <f>IF(H48&gt;=3,MID(TRIM(D48),1,3),"NO")</f>
        <v>+/-</v>
      </c>
      <c r="J48" t="str">
        <f>IF(TRIM(I48)="+/-",MID(TRIM(D48),4,H48-3),D48)</f>
        <v>0.2</v>
      </c>
      <c r="K48" s="1">
        <f>IF(TRIM(J48)="*****",0,IF(ISERROR(VALUE(J48)),"NA",VALUE(J48/$I$4)))</f>
        <v>0.12158054711246201</v>
      </c>
      <c r="L48" s="1">
        <f>IF(AND(ISNUMBER(G48),ISNUMBER($I$6)),$I$6-G48,"N/A")</f>
        <v>1.5999999999999979</v>
      </c>
      <c r="M48" s="1">
        <f>IF(AND(ISNUMBER(K48),ISNUMBER($I$7)),SQRT(K48^2+($I$7)^2),"N/A")</f>
        <v>0.1359311840425404</v>
      </c>
      <c r="N48" s="1">
        <f>IF(AND(ISNUMBER(L48),ISNUMBER(M48),M48&lt;&gt;0),L48/M48,"NA")</f>
        <v>11.770661833558878</v>
      </c>
      <c r="O48" t="s">
        <v>56</v>
      </c>
    </row>
    <row r="49" spans="1:15" x14ac:dyDescent="0.35">
      <c r="A49" s="16">
        <v>39</v>
      </c>
      <c r="B49" s="15" t="s">
        <v>49</v>
      </c>
      <c r="C49" s="14">
        <v>15.6</v>
      </c>
      <c r="D49" s="13" t="s">
        <v>28</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15.6</v>
      </c>
      <c r="H49">
        <f>LEN(TRIM(D49))</f>
        <v>6</v>
      </c>
      <c r="I49" t="str">
        <f>IF(H49&gt;=3,MID(TRIM(D49),1,3),"NO")</f>
        <v>+/-</v>
      </c>
      <c r="J49" t="str">
        <f>IF(TRIM(I49)="+/-",MID(TRIM(D49),4,H49-3),D49)</f>
        <v>0.2</v>
      </c>
      <c r="K49" s="1">
        <f>IF(TRIM(J49)="*****",0,IF(ISERROR(VALUE(J49)),"NA",VALUE(J49/$I$4)))</f>
        <v>0.12158054711246201</v>
      </c>
      <c r="L49" s="1">
        <f>IF(AND(ISNUMBER(G49),ISNUMBER($I$6)),$I$6-G49,"N/A")</f>
        <v>1.7999999999999989</v>
      </c>
      <c r="M49" s="1">
        <f>IF(AND(ISNUMBER(K49),ISNUMBER($I$7)),SQRT(K49^2+($I$7)^2),"N/A")</f>
        <v>0.1359311840425404</v>
      </c>
      <c r="N49" s="1">
        <f>IF(AND(ISNUMBER(L49),ISNUMBER(M49),M49&lt;&gt;0),L49/M49,"NA")</f>
        <v>13.241994562753748</v>
      </c>
      <c r="O49" t="s">
        <v>54</v>
      </c>
    </row>
    <row r="50" spans="1:15" x14ac:dyDescent="0.35">
      <c r="A50" s="16">
        <v>39</v>
      </c>
      <c r="B50" s="15" t="s">
        <v>61</v>
      </c>
      <c r="C50" s="14">
        <v>15.6</v>
      </c>
      <c r="D50" s="13" t="s">
        <v>57</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15.6</v>
      </c>
      <c r="H50">
        <f>LEN(TRIM(D50))</f>
        <v>6</v>
      </c>
      <c r="I50" t="str">
        <f>IF(H50&gt;=3,MID(TRIM(D50),1,3),"NO")</f>
        <v>+/-</v>
      </c>
      <c r="J50" t="str">
        <f>IF(TRIM(I50)="+/-",MID(TRIM(D50),4,H50-3),D50)</f>
        <v>0.3</v>
      </c>
      <c r="K50" s="1">
        <f>IF(TRIM(J50)="*****",0,IF(ISERROR(VALUE(J50)),"NA",VALUE(J50/$I$4)))</f>
        <v>0.18237082066869301</v>
      </c>
      <c r="L50" s="1">
        <f>IF(AND(ISNUMBER(G50),ISNUMBER($I$6)),$I$6-G50,"N/A")</f>
        <v>1.7999999999999989</v>
      </c>
      <c r="M50" s="1">
        <f>IF(AND(ISNUMBER(K50),ISNUMBER($I$7)),SQRT(K50^2+($I$7)^2),"N/A")</f>
        <v>0.19223572402239389</v>
      </c>
      <c r="N50" s="1">
        <f>IF(AND(ISNUMBER(L50),ISNUMBER(M50),M50&lt;&gt;0),L50/M50,"NA")</f>
        <v>9.3635041517585655</v>
      </c>
      <c r="O50" t="s">
        <v>52</v>
      </c>
    </row>
    <row r="51" spans="1:15" x14ac:dyDescent="0.35">
      <c r="A51" s="16">
        <v>41</v>
      </c>
      <c r="B51" s="15" t="s">
        <v>52</v>
      </c>
      <c r="C51" s="14">
        <v>15.5</v>
      </c>
      <c r="D51" s="13" t="s">
        <v>111</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15.5</v>
      </c>
      <c r="H51">
        <f>LEN(TRIM(D51))</f>
        <v>6</v>
      </c>
      <c r="I51" t="str">
        <f>IF(H51&gt;=3,MID(TRIM(D51),1,3),"NO")</f>
        <v>+/-</v>
      </c>
      <c r="J51" t="str">
        <f>IF(TRIM(I51)="+/-",MID(TRIM(D51),4,H51-3),D51)</f>
        <v>1.0</v>
      </c>
      <c r="K51" s="1">
        <f>IF(TRIM(J51)="*****",0,IF(ISERROR(VALUE(J51)),"NA",VALUE(J51/$I$4)))</f>
        <v>0.60790273556231</v>
      </c>
      <c r="L51" s="1">
        <f>IF(AND(ISNUMBER(G51),ISNUMBER($I$6)),$I$6-G51,"N/A")</f>
        <v>1.8999999999999986</v>
      </c>
      <c r="M51" s="1">
        <f>IF(AND(ISNUMBER(K51),ISNUMBER($I$7)),SQRT(K51^2+($I$7)^2),"N/A")</f>
        <v>0.61093468821403585</v>
      </c>
      <c r="N51" s="1">
        <f>IF(AND(ISNUMBER(L51),ISNUMBER(M51),M51&lt;&gt;0),L51/M51,"NA")</f>
        <v>3.1099887380013187</v>
      </c>
      <c r="O51" t="s">
        <v>50</v>
      </c>
    </row>
    <row r="52" spans="1:15" x14ac:dyDescent="0.35">
      <c r="A52" s="16">
        <v>42</v>
      </c>
      <c r="B52" s="15" t="s">
        <v>53</v>
      </c>
      <c r="C52" s="14">
        <v>15.2</v>
      </c>
      <c r="D52" s="13" t="s">
        <v>26</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15.2</v>
      </c>
      <c r="H52">
        <f>LEN(TRIM(D52))</f>
        <v>6</v>
      </c>
      <c r="I52" t="str">
        <f>IF(H52&gt;=3,MID(TRIM(D52),1,3),"NO")</f>
        <v>+/-</v>
      </c>
      <c r="J52" t="str">
        <f>IF(TRIM(I52)="+/-",MID(TRIM(D52),4,H52-3),D52)</f>
        <v>0.6</v>
      </c>
      <c r="K52" s="1">
        <f>IF(TRIM(J52)="*****",0,IF(ISERROR(VALUE(J52)),"NA",VALUE(J52/$I$4)))</f>
        <v>0.36474164133738601</v>
      </c>
      <c r="L52" s="1">
        <f>IF(AND(ISNUMBER(G52),ISNUMBER($I$6)),$I$6-G52,"N/A")</f>
        <v>2.1999999999999993</v>
      </c>
      <c r="M52" s="1">
        <f>IF(AND(ISNUMBER(K52),ISNUMBER($I$7)),SQRT(K52^2+($I$7)^2),"N/A")</f>
        <v>0.36977279819442066</v>
      </c>
      <c r="N52" s="1">
        <f>IF(AND(ISNUMBER(L52),ISNUMBER(M52),M52&lt;&gt;0),L52/M52,"NA")</f>
        <v>5.9495993505808782</v>
      </c>
      <c r="O52" t="s">
        <v>48</v>
      </c>
    </row>
    <row r="53" spans="1:15" x14ac:dyDescent="0.35">
      <c r="A53" s="16">
        <v>43</v>
      </c>
      <c r="B53" s="15" t="s">
        <v>55</v>
      </c>
      <c r="C53" s="14">
        <v>15</v>
      </c>
      <c r="D53" s="13" t="s">
        <v>43</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15</v>
      </c>
      <c r="H53">
        <f>LEN(TRIM(D53))</f>
        <v>6</v>
      </c>
      <c r="I53" t="str">
        <f>IF(H53&gt;=3,MID(TRIM(D53),1,3),"NO")</f>
        <v>+/-</v>
      </c>
      <c r="J53" t="str">
        <f>IF(TRIM(I53)="+/-",MID(TRIM(D53),4,H53-3),D53)</f>
        <v>0.5</v>
      </c>
      <c r="K53" s="1">
        <f>IF(TRIM(J53)="*****",0,IF(ISERROR(VALUE(J53)),"NA",VALUE(J53/$I$4)))</f>
        <v>0.303951367781155</v>
      </c>
      <c r="L53" s="1">
        <f>IF(AND(ISNUMBER(G53),ISNUMBER($I$6)),$I$6-G53,"N/A")</f>
        <v>2.3999999999999986</v>
      </c>
      <c r="M53" s="1">
        <f>IF(AND(ISNUMBER(K53),ISNUMBER($I$7)),SQRT(K53^2+($I$7)^2),"N/A")</f>
        <v>0.30997079109986531</v>
      </c>
      <c r="N53" s="1">
        <f>IF(AND(ISNUMBER(L53),ISNUMBER(M53),M53&lt;&gt;0),L53/M53,"NA")</f>
        <v>7.7426650152555014</v>
      </c>
      <c r="O53" t="s">
        <v>46</v>
      </c>
    </row>
    <row r="54" spans="1:15" x14ac:dyDescent="0.35">
      <c r="A54" s="16">
        <v>44</v>
      </c>
      <c r="B54" s="15" t="s">
        <v>60</v>
      </c>
      <c r="C54" s="14">
        <v>14.9</v>
      </c>
      <c r="D54" s="13" t="s">
        <v>111</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14.9</v>
      </c>
      <c r="H54">
        <f>LEN(TRIM(D54))</f>
        <v>6</v>
      </c>
      <c r="I54" t="str">
        <f>IF(H54&gt;=3,MID(TRIM(D54),1,3),"NO")</f>
        <v>+/-</v>
      </c>
      <c r="J54" t="str">
        <f>IF(TRIM(I54)="+/-",MID(TRIM(D54),4,H54-3),D54)</f>
        <v>1.0</v>
      </c>
      <c r="K54" s="1">
        <f>IF(TRIM(J54)="*****",0,IF(ISERROR(VALUE(J54)),"NA",VALUE(J54/$I$4)))</f>
        <v>0.60790273556231</v>
      </c>
      <c r="L54" s="1">
        <f>IF(AND(ISNUMBER(G54),ISNUMBER($I$6)),$I$6-G54,"N/A")</f>
        <v>2.4999999999999982</v>
      </c>
      <c r="M54" s="1">
        <f>IF(AND(ISNUMBER(K54),ISNUMBER($I$7)),SQRT(K54^2+($I$7)^2),"N/A")</f>
        <v>0.61093468821403585</v>
      </c>
      <c r="N54" s="1">
        <f>IF(AND(ISNUMBER(L54),ISNUMBER(M54),M54&lt;&gt;0),L54/M54,"NA")</f>
        <v>4.0920904447385773</v>
      </c>
      <c r="O54" t="s">
        <v>39</v>
      </c>
    </row>
    <row r="55" spans="1:15" x14ac:dyDescent="0.35">
      <c r="A55" s="16">
        <v>44</v>
      </c>
      <c r="B55" s="15" t="s">
        <v>51</v>
      </c>
      <c r="C55" s="14">
        <v>14.9</v>
      </c>
      <c r="D55" s="13" t="s">
        <v>28</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14.9</v>
      </c>
      <c r="H55">
        <f>LEN(TRIM(D55))</f>
        <v>6</v>
      </c>
      <c r="I55" t="str">
        <f>IF(H55&gt;=3,MID(TRIM(D55),1,3),"NO")</f>
        <v>+/-</v>
      </c>
      <c r="J55" t="str">
        <f>IF(TRIM(I55)="+/-",MID(TRIM(D55),4,H55-3),D55)</f>
        <v>0.2</v>
      </c>
      <c r="K55" s="1">
        <f>IF(TRIM(J55)="*****",0,IF(ISERROR(VALUE(J55)),"NA",VALUE(J55/$I$4)))</f>
        <v>0.12158054711246201</v>
      </c>
      <c r="L55" s="1">
        <f>IF(AND(ISNUMBER(G55),ISNUMBER($I$6)),$I$6-G55,"N/A")</f>
        <v>2.4999999999999982</v>
      </c>
      <c r="M55" s="1">
        <f>IF(AND(ISNUMBER(K55),ISNUMBER($I$7)),SQRT(K55^2+($I$7)^2),"N/A")</f>
        <v>0.1359311840425404</v>
      </c>
      <c r="N55" s="1">
        <f>IF(AND(ISNUMBER(L55),ISNUMBER(M55),M55&lt;&gt;0),L55/M55,"NA")</f>
        <v>18.391659114935759</v>
      </c>
      <c r="O55" t="s">
        <v>42</v>
      </c>
    </row>
    <row r="56" spans="1:15" x14ac:dyDescent="0.35">
      <c r="A56" s="16">
        <v>46</v>
      </c>
      <c r="B56" s="15" t="s">
        <v>44</v>
      </c>
      <c r="C56" s="14">
        <v>14.8</v>
      </c>
      <c r="D56" s="13" t="s">
        <v>26</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14.8</v>
      </c>
      <c r="H56">
        <f>LEN(TRIM(D56))</f>
        <v>6</v>
      </c>
      <c r="I56" t="str">
        <f>IF(H56&gt;=3,MID(TRIM(D56),1,3),"NO")</f>
        <v>+/-</v>
      </c>
      <c r="J56" t="str">
        <f>IF(TRIM(I56)="+/-",MID(TRIM(D56),4,H56-3),D56)</f>
        <v>0.6</v>
      </c>
      <c r="K56" s="1">
        <f>IF(TRIM(J56)="*****",0,IF(ISERROR(VALUE(J56)),"NA",VALUE(J56/$I$4)))</f>
        <v>0.36474164133738601</v>
      </c>
      <c r="L56" s="1">
        <f>IF(AND(ISNUMBER(G56),ISNUMBER($I$6)),$I$6-G56,"N/A")</f>
        <v>2.5999999999999979</v>
      </c>
      <c r="M56" s="1">
        <f>IF(AND(ISNUMBER(K56),ISNUMBER($I$7)),SQRT(K56^2+($I$7)^2),"N/A")</f>
        <v>0.36977279819442066</v>
      </c>
      <c r="N56" s="1">
        <f>IF(AND(ISNUMBER(L56),ISNUMBER(M56),M56&lt;&gt;0),L56/M56,"NA")</f>
        <v>7.0313446870501251</v>
      </c>
      <c r="O56" t="s">
        <v>40</v>
      </c>
    </row>
    <row r="57" spans="1:15" x14ac:dyDescent="0.35">
      <c r="A57" s="16">
        <v>46</v>
      </c>
      <c r="B57" s="15" t="s">
        <v>33</v>
      </c>
      <c r="C57" s="14">
        <v>14.8</v>
      </c>
      <c r="D57" s="13" t="s">
        <v>26</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14.8</v>
      </c>
      <c r="H57">
        <f>LEN(TRIM(D57))</f>
        <v>6</v>
      </c>
      <c r="I57" t="str">
        <f>IF(H57&gt;=3,MID(TRIM(D57),1,3),"NO")</f>
        <v>+/-</v>
      </c>
      <c r="J57" t="str">
        <f>IF(TRIM(I57)="+/-",MID(TRIM(D57),4,H57-3),D57)</f>
        <v>0.6</v>
      </c>
      <c r="K57" s="1">
        <f>IF(TRIM(J57)="*****",0,IF(ISERROR(VALUE(J57)),"NA",VALUE(J57/$I$4)))</f>
        <v>0.36474164133738601</v>
      </c>
      <c r="L57" s="1">
        <f>IF(AND(ISNUMBER(G57),ISNUMBER($I$6)),$I$6-G57,"N/A")</f>
        <v>2.5999999999999979</v>
      </c>
      <c r="M57" s="1">
        <f>IF(AND(ISNUMBER(K57),ISNUMBER($I$7)),SQRT(K57^2+($I$7)^2),"N/A")</f>
        <v>0.36977279819442066</v>
      </c>
      <c r="N57" s="1">
        <f>IF(AND(ISNUMBER(L57),ISNUMBER(M57),M57&lt;&gt;0),L57/M57,"NA")</f>
        <v>7.0313446870501251</v>
      </c>
      <c r="O57" t="s">
        <v>38</v>
      </c>
    </row>
    <row r="58" spans="1:15" x14ac:dyDescent="0.35">
      <c r="A58" s="16">
        <v>48</v>
      </c>
      <c r="B58" s="15" t="s">
        <v>40</v>
      </c>
      <c r="C58" s="14">
        <v>14.5</v>
      </c>
      <c r="D58" s="13" t="s">
        <v>120</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14.5</v>
      </c>
      <c r="H58">
        <f>LEN(TRIM(D58))</f>
        <v>6</v>
      </c>
      <c r="I58" t="str">
        <f>IF(H58&gt;=3,MID(TRIM(D58),1,3),"NO")</f>
        <v>+/-</v>
      </c>
      <c r="J58" t="str">
        <f>IF(TRIM(I58)="+/-",MID(TRIM(D58),4,H58-3),D58)</f>
        <v>0.9</v>
      </c>
      <c r="K58" s="1">
        <f>IF(TRIM(J58)="*****",0,IF(ISERROR(VALUE(J58)),"NA",VALUE(J58/$I$4)))</f>
        <v>0.54711246200607899</v>
      </c>
      <c r="L58" s="1">
        <f>IF(AND(ISNUMBER(G58),ISNUMBER($I$6)),$I$6-G58,"N/A")</f>
        <v>2.8999999999999986</v>
      </c>
      <c r="M58" s="1">
        <f>IF(AND(ISNUMBER(K58),ISNUMBER($I$7)),SQRT(K58^2+($I$7)^2),"N/A")</f>
        <v>0.55047933970440222</v>
      </c>
      <c r="N58" s="1">
        <f>IF(AND(ISNUMBER(L58),ISNUMBER(M58),M58&lt;&gt;0),L58/M58,"NA")</f>
        <v>5.2681359514005521</v>
      </c>
      <c r="O58" t="s">
        <v>36</v>
      </c>
    </row>
    <row r="59" spans="1:15" x14ac:dyDescent="0.35">
      <c r="A59" s="16">
        <v>49</v>
      </c>
      <c r="B59" s="15" t="s">
        <v>77</v>
      </c>
      <c r="C59" s="14">
        <v>14.3</v>
      </c>
      <c r="D59" s="13" t="s">
        <v>26</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14.3</v>
      </c>
      <c r="H59">
        <f>LEN(TRIM(D59))</f>
        <v>6</v>
      </c>
      <c r="I59" t="str">
        <f>IF(H59&gt;=3,MID(TRIM(D59),1,3),"NO")</f>
        <v>+/-</v>
      </c>
      <c r="J59" t="str">
        <f>IF(TRIM(I59)="+/-",MID(TRIM(D59),4,H59-3),D59)</f>
        <v>0.6</v>
      </c>
      <c r="K59" s="1">
        <f>IF(TRIM(J59)="*****",0,IF(ISERROR(VALUE(J59)),"NA",VALUE(J59/$I$4)))</f>
        <v>0.36474164133738601</v>
      </c>
      <c r="L59" s="1">
        <f>IF(AND(ISNUMBER(G59),ISNUMBER($I$6)),$I$6-G59,"N/A")</f>
        <v>3.0999999999999979</v>
      </c>
      <c r="M59" s="1">
        <f>IF(AND(ISNUMBER(K59),ISNUMBER($I$7)),SQRT(K59^2+($I$7)^2),"N/A")</f>
        <v>0.36977279819442066</v>
      </c>
      <c r="N59" s="1">
        <f>IF(AND(ISNUMBER(L59),ISNUMBER(M59),M59&lt;&gt;0),L59/M59,"NA")</f>
        <v>8.3835263576366881</v>
      </c>
      <c r="O59" t="s">
        <v>33</v>
      </c>
    </row>
    <row r="60" spans="1:15" x14ac:dyDescent="0.35">
      <c r="A60" s="16">
        <v>50</v>
      </c>
      <c r="B60" s="15" t="s">
        <v>37</v>
      </c>
      <c r="C60" s="14">
        <v>13.6</v>
      </c>
      <c r="D60" s="13" t="s">
        <v>83</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13.6</v>
      </c>
      <c r="H60">
        <f>LEN(TRIM(D60))</f>
        <v>6</v>
      </c>
      <c r="I60" t="str">
        <f>IF(H60&gt;=3,MID(TRIM(D60),1,3),"NO")</f>
        <v>+/-</v>
      </c>
      <c r="J60" t="str">
        <f>IF(TRIM(I60)="+/-",MID(TRIM(D60),4,H60-3),D60)</f>
        <v>0.7</v>
      </c>
      <c r="K60" s="1">
        <f>IF(TRIM(J60)="*****",0,IF(ISERROR(VALUE(J60)),"NA",VALUE(J60/$I$4)))</f>
        <v>0.42553191489361697</v>
      </c>
      <c r="L60" s="1">
        <f>IF(AND(ISNUMBER(G60),ISNUMBER($I$6)),$I$6-G60,"N/A")</f>
        <v>3.7999999999999989</v>
      </c>
      <c r="M60" s="1">
        <f>IF(AND(ISNUMBER(K60),ISNUMBER($I$7)),SQRT(K60^2+($I$7)^2),"N/A")</f>
        <v>0.42985214661796195</v>
      </c>
      <c r="N60" s="1">
        <f>IF(AND(ISNUMBER(L60),ISNUMBER(M60),M60&lt;&gt;0),L60/M60,"NA")</f>
        <v>8.8402489783942162</v>
      </c>
      <c r="O60" t="s">
        <v>30</v>
      </c>
    </row>
    <row r="61" spans="1:15" x14ac:dyDescent="0.35">
      <c r="A61" s="16">
        <v>51</v>
      </c>
      <c r="B61" s="15" t="s">
        <v>35</v>
      </c>
      <c r="C61" s="14">
        <v>10.1</v>
      </c>
      <c r="D61" s="13" t="s">
        <v>141</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10.1</v>
      </c>
      <c r="H61">
        <f>LEN(TRIM(D61))</f>
        <v>6</v>
      </c>
      <c r="I61" t="str">
        <f>IF(H61&gt;=3,MID(TRIM(D61),1,3),"NO")</f>
        <v>+/-</v>
      </c>
      <c r="J61" t="str">
        <f>IF(TRIM(I61)="+/-",MID(TRIM(D61),4,H61-3),D61)</f>
        <v>1.1</v>
      </c>
      <c r="K61" s="1">
        <f>IF(TRIM(J61)="*****",0,IF(ISERROR(VALUE(J61)),"NA",VALUE(J61/$I$4)))</f>
        <v>0.66869300911854113</v>
      </c>
      <c r="L61" s="1">
        <f>IF(AND(ISNUMBER(G61),ISNUMBER($I$6)),$I$6-G61,"N/A")</f>
        <v>7.2999999999999989</v>
      </c>
      <c r="M61" s="1">
        <f>IF(AND(ISNUMBER(K61),ISNUMBER($I$7)),SQRT(K61^2+($I$7)^2),"N/A")</f>
        <v>0.67145051776214359</v>
      </c>
      <c r="N61" s="1">
        <f>IF(AND(ISNUMBER(L61),ISNUMBER(M61),M61&lt;&gt;0),L61/M61,"NA")</f>
        <v>10.871985063515835</v>
      </c>
      <c r="O61" t="s">
        <v>27</v>
      </c>
    </row>
    <row r="62" spans="1:15" ht="15" thickBot="1" x14ac:dyDescent="0.4">
      <c r="A62" s="11"/>
      <c r="B62" s="10" t="s">
        <v>25</v>
      </c>
      <c r="C62" s="9">
        <v>7.9</v>
      </c>
      <c r="D62" s="8" t="s">
        <v>34</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7.9</v>
      </c>
      <c r="H62">
        <f>LEN(TRIM(D62))</f>
        <v>6</v>
      </c>
      <c r="I62" t="str">
        <f>IF(H62&gt;=3,MID(TRIM(D62),1,3),"NO")</f>
        <v>+/-</v>
      </c>
      <c r="J62" t="str">
        <f>IF(TRIM(I62)="+/-",MID(TRIM(D62),4,H62-3),D62)</f>
        <v>0.4</v>
      </c>
      <c r="K62" s="1">
        <f>IF(TRIM(J62)="*****",0,IF(ISERROR(VALUE(J62)),"NA",VALUE(J62/$I$4)))</f>
        <v>0.24316109422492402</v>
      </c>
      <c r="L62" s="1">
        <f>IF(AND(ISNUMBER(G62),ISNUMBER($I$6)),$I$6-G62,"N/A")</f>
        <v>9.4999999999999982</v>
      </c>
      <c r="M62" s="1">
        <f>IF(AND(ISNUMBER(K62),ISNUMBER($I$7)),SQRT(K62^2+($I$7)^2),"N/A")</f>
        <v>0.25064471888253259</v>
      </c>
      <c r="N62" s="1">
        <f>IF(AND(ISNUMBER(L62),ISNUMBER(M62),M62&lt;&gt;0),L62/M62,"NA")</f>
        <v>37.902254802552925</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319" priority="1" operator="equal">
      <formula>"OTHER ERROR"</formula>
    </cfRule>
    <cfRule type="cellIs" dxfId="318" priority="2" operator="equal">
      <formula>"Statistical Test not applicable"</formula>
    </cfRule>
    <cfRule type="cellIs" dxfId="317" priority="3" operator="equal">
      <formula>"Geography Selected"</formula>
    </cfRule>
  </conditionalFormatting>
  <conditionalFormatting sqref="E10:J62">
    <cfRule type="cellIs" dxfId="316" priority="4" operator="equal">
      <formula>"Not Significantly Different"</formula>
    </cfRule>
  </conditionalFormatting>
  <conditionalFormatting sqref="F10:J62">
    <cfRule type="cellIs" dxfId="31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2AF5FDE-CD43-411F-B67E-23D928DC45D1}">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6F6BAF54-375A-4D18-9A20-8C94400D25D1}"/>
    <hyperlink ref="A68" r:id="rId2" xr:uid="{563FD8DA-AE68-41F5-913E-8AE5EECC3385}"/>
    <hyperlink ref="A66" r:id="rId3" xr:uid="{49CCA081-9773-4585-95E1-DBC341009943}"/>
    <hyperlink ref="A67" r:id="rId4" xr:uid="{D2991DBB-3D3E-4174-B7E2-4C59058ADF93}"/>
  </hyperlinks>
  <pageMargins left="0.7" right="0.7" top="0.75" bottom="0.75" header="0.3" footer="0.3"/>
  <pageSetup orientation="portrait" r:id="rId5"/>
  <drawing r:id="rId6"/>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7E7E0-DAB0-4965-89BC-5F825C8AD645}">
  <sheetPr codeName="Sheet29"/>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223</v>
      </c>
    </row>
    <row r="2" spans="1:16" x14ac:dyDescent="0.35">
      <c r="A2" s="30" t="s">
        <v>108</v>
      </c>
      <c r="B2" t="s">
        <v>222</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28.8</v>
      </c>
      <c r="C6" t="s">
        <v>102</v>
      </c>
      <c r="H6" s="18" t="s">
        <v>101</v>
      </c>
      <c r="I6">
        <f>VLOOKUP($B$4,$B$9:$K$62,6,FALSE)</f>
        <v>28.8</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28.8</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28.8</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42</v>
      </c>
      <c r="C11" s="14">
        <v>37.200000000000003</v>
      </c>
      <c r="D11" s="17" t="s">
        <v>26</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37.200000000000003</v>
      </c>
      <c r="H11">
        <f>LEN(TRIM(D11))</f>
        <v>6</v>
      </c>
      <c r="I11" t="str">
        <f>IF(H11&gt;=3,MID(TRIM(D11),1,3),"NO")</f>
        <v>+/-</v>
      </c>
      <c r="J11" t="str">
        <f>IF(TRIM(I11)="+/-",MID(TRIM(D11),4,H11-3),D11)</f>
        <v>0.6</v>
      </c>
      <c r="K11" s="1">
        <f>IF(TRIM(J11)="*****",0,IF(ISERROR(VALUE(J11)),"NA",VALUE(J11/$I$4)))</f>
        <v>0.36474164133738601</v>
      </c>
      <c r="L11" s="1">
        <f>IF(AND(ISNUMBER(G11),ISNUMBER($I$6)),$I$6-G11,"N/A")</f>
        <v>-8.4000000000000021</v>
      </c>
      <c r="M11" s="1">
        <f>IF(AND(ISNUMBER(K11),ISNUMBER($I$7)),SQRT(K11^2+($I$7)^2),"N/A")</f>
        <v>0.36977279819442066</v>
      </c>
      <c r="N11" s="1">
        <f>IF(AND(ISNUMBER(L11),ISNUMBER(M11),M11&lt;&gt;0),L11/M11,"NA")</f>
        <v>-22.716652065854277</v>
      </c>
      <c r="O11" t="s">
        <v>68</v>
      </c>
    </row>
    <row r="12" spans="1:16" x14ac:dyDescent="0.35">
      <c r="A12" s="16">
        <v>2</v>
      </c>
      <c r="B12" s="15" t="s">
        <v>39</v>
      </c>
      <c r="C12" s="14">
        <v>33.6</v>
      </c>
      <c r="D12" s="13" t="s">
        <v>57</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33.6</v>
      </c>
      <c r="H12">
        <f>LEN(TRIM(D12))</f>
        <v>6</v>
      </c>
      <c r="I12" t="str">
        <f>IF(H12&gt;=3,MID(TRIM(D12),1,3),"NO")</f>
        <v>+/-</v>
      </c>
      <c r="J12" t="str">
        <f>IF(TRIM(I12)="+/-",MID(TRIM(D12),4,H12-3),D12)</f>
        <v>0.3</v>
      </c>
      <c r="K12" s="1">
        <f>IF(TRIM(J12)="*****",0,IF(ISERROR(VALUE(J12)),"NA",VALUE(J12/$I$4)))</f>
        <v>0.18237082066869301</v>
      </c>
      <c r="L12" s="1">
        <f>IF(AND(ISNUMBER(G12),ISNUMBER($I$6)),$I$6-G12,"N/A")</f>
        <v>-4.8000000000000007</v>
      </c>
      <c r="M12" s="1">
        <f>IF(AND(ISNUMBER(K12),ISNUMBER($I$7)),SQRT(K12^2+($I$7)^2),"N/A")</f>
        <v>0.19223572402239389</v>
      </c>
      <c r="N12" s="1">
        <f>IF(AND(ISNUMBER(L12),ISNUMBER(M12),M12&lt;&gt;0),L12/M12,"NA")</f>
        <v>-24.969344404689526</v>
      </c>
      <c r="O12" t="s">
        <v>62</v>
      </c>
    </row>
    <row r="13" spans="1:16" x14ac:dyDescent="0.35">
      <c r="A13" s="16">
        <v>3</v>
      </c>
      <c r="B13" s="15" t="s">
        <v>82</v>
      </c>
      <c r="C13" s="14">
        <v>32</v>
      </c>
      <c r="D13" s="13" t="s">
        <v>121</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32</v>
      </c>
      <c r="H13">
        <f>LEN(TRIM(D13))</f>
        <v>6</v>
      </c>
      <c r="I13" t="str">
        <f>IF(H13&gt;=3,MID(TRIM(D13),1,3),"NO")</f>
        <v>+/-</v>
      </c>
      <c r="J13" t="str">
        <f>IF(TRIM(I13)="+/-",MID(TRIM(D13),4,H13-3),D13)</f>
        <v>0.8</v>
      </c>
      <c r="K13" s="1">
        <f>IF(TRIM(J13)="*****",0,IF(ISERROR(VALUE(J13)),"NA",VALUE(J13/$I$4)))</f>
        <v>0.48632218844984804</v>
      </c>
      <c r="L13" s="1">
        <f>IF(AND(ISNUMBER(G13),ISNUMBER($I$6)),$I$6-G13,"N/A")</f>
        <v>-3.1999999999999993</v>
      </c>
      <c r="M13" s="1">
        <f>IF(AND(ISNUMBER(K13),ISNUMBER($I$7)),SQRT(K13^2+($I$7)^2),"N/A")</f>
        <v>0.49010685399991183</v>
      </c>
      <c r="N13" s="1">
        <f>IF(AND(ISNUMBER(L13),ISNUMBER(M13),M13&lt;&gt;0),L13/M13,"NA")</f>
        <v>-6.5291884287759316</v>
      </c>
      <c r="O13" t="s">
        <v>58</v>
      </c>
    </row>
    <row r="14" spans="1:16" x14ac:dyDescent="0.35">
      <c r="A14" s="16">
        <v>4</v>
      </c>
      <c r="B14" s="15" t="s">
        <v>32</v>
      </c>
      <c r="C14" s="14">
        <v>31.5</v>
      </c>
      <c r="D14" s="13" t="s">
        <v>28</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31.5</v>
      </c>
      <c r="H14">
        <f>LEN(TRIM(D14))</f>
        <v>6</v>
      </c>
      <c r="I14" t="str">
        <f>IF(H14&gt;=3,MID(TRIM(D14),1,3),"NO")</f>
        <v>+/-</v>
      </c>
      <c r="J14" t="str">
        <f>IF(TRIM(I14)="+/-",MID(TRIM(D14),4,H14-3),D14)</f>
        <v>0.2</v>
      </c>
      <c r="K14" s="1">
        <f>IF(TRIM(J14)="*****",0,IF(ISERROR(VALUE(J14)),"NA",VALUE(J14/$I$4)))</f>
        <v>0.12158054711246201</v>
      </c>
      <c r="L14" s="1">
        <f>IF(AND(ISNUMBER(G14),ISNUMBER($I$6)),$I$6-G14,"N/A")</f>
        <v>-2.6999999999999993</v>
      </c>
      <c r="M14" s="1">
        <f>IF(AND(ISNUMBER(K14),ISNUMBER($I$7)),SQRT(K14^2+($I$7)^2),"N/A")</f>
        <v>0.1359311840425404</v>
      </c>
      <c r="N14" s="1">
        <f>IF(AND(ISNUMBER(L14),ISNUMBER(M14),M14&lt;&gt;0),L14/M14,"NA")</f>
        <v>-19.862991844130629</v>
      </c>
      <c r="O14" t="s">
        <v>73</v>
      </c>
    </row>
    <row r="15" spans="1:16" x14ac:dyDescent="0.35">
      <c r="A15" s="16">
        <v>5</v>
      </c>
      <c r="B15" s="15" t="s">
        <v>45</v>
      </c>
      <c r="C15" s="14">
        <v>30.9</v>
      </c>
      <c r="D15" s="13" t="s">
        <v>34</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30.9</v>
      </c>
      <c r="H15">
        <f>LEN(TRIM(D15))</f>
        <v>6</v>
      </c>
      <c r="I15" t="str">
        <f>IF(H15&gt;=3,MID(TRIM(D15),1,3),"NO")</f>
        <v>+/-</v>
      </c>
      <c r="J15" t="str">
        <f>IF(TRIM(I15)="+/-",MID(TRIM(D15),4,H15-3),D15)</f>
        <v>0.4</v>
      </c>
      <c r="K15" s="1">
        <f>IF(TRIM(J15)="*****",0,IF(ISERROR(VALUE(J15)),"NA",VALUE(J15/$I$4)))</f>
        <v>0.24316109422492402</v>
      </c>
      <c r="L15" s="1">
        <f>IF(AND(ISNUMBER(G15),ISNUMBER($I$6)),$I$6-G15,"N/A")</f>
        <v>-2.0999999999999979</v>
      </c>
      <c r="M15" s="1">
        <f>IF(AND(ISNUMBER(K15),ISNUMBER($I$7)),SQRT(K15^2+($I$7)^2),"N/A")</f>
        <v>0.25064471888253259</v>
      </c>
      <c r="N15" s="1">
        <f>IF(AND(ISNUMBER(L15),ISNUMBER(M15),M15&lt;&gt;0),L15/M15,"NA")</f>
        <v>-8.3783931668801124</v>
      </c>
      <c r="O15" t="s">
        <v>32</v>
      </c>
    </row>
    <row r="16" spans="1:16" x14ac:dyDescent="0.35">
      <c r="A16" s="16">
        <v>6</v>
      </c>
      <c r="B16" s="15" t="s">
        <v>47</v>
      </c>
      <c r="C16" s="14">
        <v>30.7</v>
      </c>
      <c r="D16" s="13" t="s">
        <v>34</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30.7</v>
      </c>
      <c r="H16">
        <f>LEN(TRIM(D16))</f>
        <v>6</v>
      </c>
      <c r="I16" t="str">
        <f>IF(H16&gt;=3,MID(TRIM(D16),1,3),"NO")</f>
        <v>+/-</v>
      </c>
      <c r="J16" t="str">
        <f>IF(TRIM(I16)="+/-",MID(TRIM(D16),4,H16-3),D16)</f>
        <v>0.4</v>
      </c>
      <c r="K16" s="1">
        <f>IF(TRIM(J16)="*****",0,IF(ISERROR(VALUE(J16)),"NA",VALUE(J16/$I$4)))</f>
        <v>0.24316109422492402</v>
      </c>
      <c r="L16" s="1">
        <f>IF(AND(ISNUMBER(G16),ISNUMBER($I$6)),$I$6-G16,"N/A")</f>
        <v>-1.8999999999999986</v>
      </c>
      <c r="M16" s="1">
        <f>IF(AND(ISNUMBER(K16),ISNUMBER($I$7)),SQRT(K16^2+($I$7)^2),"N/A")</f>
        <v>0.25064471888253259</v>
      </c>
      <c r="N16" s="1">
        <f>IF(AND(ISNUMBER(L16),ISNUMBER(M16),M16&lt;&gt;0),L16/M16,"NA")</f>
        <v>-7.5804509605105803</v>
      </c>
      <c r="O16" t="s">
        <v>75</v>
      </c>
    </row>
    <row r="17" spans="1:15" x14ac:dyDescent="0.35">
      <c r="A17" s="16">
        <v>6</v>
      </c>
      <c r="B17" s="15" t="s">
        <v>59</v>
      </c>
      <c r="C17" s="14">
        <v>30.7</v>
      </c>
      <c r="D17" s="13" t="s">
        <v>43</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30.7</v>
      </c>
      <c r="H17">
        <f>LEN(TRIM(D17))</f>
        <v>6</v>
      </c>
      <c r="I17" t="str">
        <f>IF(H17&gt;=3,MID(TRIM(D17),1,3),"NO")</f>
        <v>+/-</v>
      </c>
      <c r="J17" t="str">
        <f>IF(TRIM(I17)="+/-",MID(TRIM(D17),4,H17-3),D17)</f>
        <v>0.5</v>
      </c>
      <c r="K17" s="1">
        <f>IF(TRIM(J17)="*****",0,IF(ISERROR(VALUE(J17)),"NA",VALUE(J17/$I$4)))</f>
        <v>0.303951367781155</v>
      </c>
      <c r="L17" s="1">
        <f>IF(AND(ISNUMBER(G17),ISNUMBER($I$6)),$I$6-G17,"N/A")</f>
        <v>-1.8999999999999986</v>
      </c>
      <c r="M17" s="1">
        <f>IF(AND(ISNUMBER(K17),ISNUMBER($I$7)),SQRT(K17^2+($I$7)^2),"N/A")</f>
        <v>0.30997079109986531</v>
      </c>
      <c r="N17" s="1">
        <f>IF(AND(ISNUMBER(L17),ISNUMBER(M17),M17&lt;&gt;0),L17/M17,"NA")</f>
        <v>-6.1296098037439384</v>
      </c>
      <c r="O17" t="s">
        <v>66</v>
      </c>
    </row>
    <row r="18" spans="1:15" x14ac:dyDescent="0.35">
      <c r="A18" s="16">
        <v>8</v>
      </c>
      <c r="B18" s="15" t="s">
        <v>62</v>
      </c>
      <c r="C18" s="14">
        <v>30.5</v>
      </c>
      <c r="D18" s="13" t="s">
        <v>134</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30.5</v>
      </c>
      <c r="H18">
        <f>LEN(TRIM(D18))</f>
        <v>6</v>
      </c>
      <c r="I18" t="str">
        <f>IF(H18&gt;=3,MID(TRIM(D18),1,3),"NO")</f>
        <v>+/-</v>
      </c>
      <c r="J18" t="str">
        <f>IF(TRIM(I18)="+/-",MID(TRIM(D18),4,H18-3),D18)</f>
        <v>1.4</v>
      </c>
      <c r="K18" s="1">
        <f>IF(TRIM(J18)="*****",0,IF(ISERROR(VALUE(J18)),"NA",VALUE(J18/$I$4)))</f>
        <v>0.85106382978723394</v>
      </c>
      <c r="L18" s="1">
        <f>IF(AND(ISNUMBER(G18),ISNUMBER($I$6)),$I$6-G18,"N/A")</f>
        <v>-1.6999999999999993</v>
      </c>
      <c r="M18" s="1">
        <f>IF(AND(ISNUMBER(K18),ISNUMBER($I$7)),SQRT(K18^2+($I$7)^2),"N/A")</f>
        <v>0.85323214879137987</v>
      </c>
      <c r="N18" s="1">
        <f>IF(AND(ISNUMBER(L18),ISNUMBER(M18),M18&lt;&gt;0),L18/M18,"NA")</f>
        <v>-1.9924237529118924</v>
      </c>
      <c r="O18" t="s">
        <v>60</v>
      </c>
    </row>
    <row r="19" spans="1:15" x14ac:dyDescent="0.35">
      <c r="A19" s="16">
        <v>8</v>
      </c>
      <c r="B19" s="15" t="s">
        <v>29</v>
      </c>
      <c r="C19" s="14">
        <v>30.5</v>
      </c>
      <c r="D19" s="13" t="s">
        <v>111</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30.5</v>
      </c>
      <c r="H19">
        <f>LEN(TRIM(D19))</f>
        <v>6</v>
      </c>
      <c r="I19" t="str">
        <f>IF(H19&gt;=3,MID(TRIM(D19),1,3),"NO")</f>
        <v>+/-</v>
      </c>
      <c r="J19" t="str">
        <f>IF(TRIM(I19)="+/-",MID(TRIM(D19),4,H19-3),D19)</f>
        <v>1.0</v>
      </c>
      <c r="K19" s="1">
        <f>IF(TRIM(J19)="*****",0,IF(ISERROR(VALUE(J19)),"NA",VALUE(J19/$I$4)))</f>
        <v>0.60790273556231</v>
      </c>
      <c r="L19" s="1">
        <f>IF(AND(ISNUMBER(G19),ISNUMBER($I$6)),$I$6-G19,"N/A")</f>
        <v>-1.6999999999999993</v>
      </c>
      <c r="M19" s="1">
        <f>IF(AND(ISNUMBER(K19),ISNUMBER($I$7)),SQRT(K19^2+($I$7)^2),"N/A")</f>
        <v>0.61093468821403585</v>
      </c>
      <c r="N19" s="1">
        <f>IF(AND(ISNUMBER(L19),ISNUMBER(M19),M19&lt;&gt;0),L19/M19,"NA")</f>
        <v>-2.7826215024222338</v>
      </c>
      <c r="O19" t="s">
        <v>35</v>
      </c>
    </row>
    <row r="20" spans="1:15" x14ac:dyDescent="0.35">
      <c r="A20" s="16">
        <v>10</v>
      </c>
      <c r="B20" s="15" t="s">
        <v>53</v>
      </c>
      <c r="C20" s="14">
        <v>30.2</v>
      </c>
      <c r="D20" s="17" t="s">
        <v>83</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30.2</v>
      </c>
      <c r="H20">
        <f>LEN(TRIM(D20))</f>
        <v>6</v>
      </c>
      <c r="I20" t="str">
        <f>IF(H20&gt;=3,MID(TRIM(D20),1,3),"NO")</f>
        <v>+/-</v>
      </c>
      <c r="J20" t="str">
        <f>IF(TRIM(I20)="+/-",MID(TRIM(D20),4,H20-3),D20)</f>
        <v>0.7</v>
      </c>
      <c r="K20" s="1">
        <f>IF(TRIM(J20)="*****",0,IF(ISERROR(VALUE(J20)),"NA",VALUE(J20/$I$4)))</f>
        <v>0.42553191489361697</v>
      </c>
      <c r="L20" s="1">
        <f>IF(AND(ISNUMBER(G20),ISNUMBER($I$6)),$I$6-G20,"N/A")</f>
        <v>-1.3999999999999986</v>
      </c>
      <c r="M20" s="1">
        <f>IF(AND(ISNUMBER(K20),ISNUMBER($I$7)),SQRT(K20^2+($I$7)^2),"N/A")</f>
        <v>0.42985214661796195</v>
      </c>
      <c r="N20" s="1">
        <f>IF(AND(ISNUMBER(L20),ISNUMBER(M20),M20&lt;&gt;0),L20/M20,"NA")</f>
        <v>-3.2569338341452352</v>
      </c>
      <c r="O20" t="s">
        <v>51</v>
      </c>
    </row>
    <row r="21" spans="1:15" x14ac:dyDescent="0.35">
      <c r="A21" s="16">
        <v>11</v>
      </c>
      <c r="B21" s="15" t="s">
        <v>41</v>
      </c>
      <c r="C21" s="14">
        <v>29.9</v>
      </c>
      <c r="D21" s="13" t="s">
        <v>34</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29.9</v>
      </c>
      <c r="H21">
        <f>LEN(TRIM(D21))</f>
        <v>6</v>
      </c>
      <c r="I21" t="str">
        <f>IF(H21&gt;=3,MID(TRIM(D21),1,3),"NO")</f>
        <v>+/-</v>
      </c>
      <c r="J21" t="str">
        <f>IF(TRIM(I21)="+/-",MID(TRIM(D21),4,H21-3),D21)</f>
        <v>0.4</v>
      </c>
      <c r="K21" s="1">
        <f>IF(TRIM(J21)="*****",0,IF(ISERROR(VALUE(J21)),"NA",VALUE(J21/$I$4)))</f>
        <v>0.24316109422492402</v>
      </c>
      <c r="L21" s="1">
        <f>IF(AND(ISNUMBER(G21),ISNUMBER($I$6)),$I$6-G21,"N/A")</f>
        <v>-1.0999999999999979</v>
      </c>
      <c r="M21" s="1">
        <f>IF(AND(ISNUMBER(K21),ISNUMBER($I$7)),SQRT(K21^2+($I$7)^2),"N/A")</f>
        <v>0.25064471888253259</v>
      </c>
      <c r="N21" s="1">
        <f>IF(AND(ISNUMBER(L21),ISNUMBER(M21),M21&lt;&gt;0),L21/M21,"NA")</f>
        <v>-4.3886821350324361</v>
      </c>
      <c r="O21" t="s">
        <v>45</v>
      </c>
    </row>
    <row r="22" spans="1:15" x14ac:dyDescent="0.35">
      <c r="A22" s="16">
        <v>12</v>
      </c>
      <c r="B22" s="15" t="s">
        <v>38</v>
      </c>
      <c r="C22" s="14">
        <v>29.8</v>
      </c>
      <c r="D22" s="13" t="s">
        <v>34</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29.8</v>
      </c>
      <c r="H22">
        <f>LEN(TRIM(D22))</f>
        <v>6</v>
      </c>
      <c r="I22" t="str">
        <f>IF(H22&gt;=3,MID(TRIM(D22),1,3),"NO")</f>
        <v>+/-</v>
      </c>
      <c r="J22" t="str">
        <f>IF(TRIM(I22)="+/-",MID(TRIM(D22),4,H22-3),D22)</f>
        <v>0.4</v>
      </c>
      <c r="K22" s="1">
        <f>IF(TRIM(J22)="*****",0,IF(ISERROR(VALUE(J22)),"NA",VALUE(J22/$I$4)))</f>
        <v>0.24316109422492402</v>
      </c>
      <c r="L22" s="1">
        <f>IF(AND(ISNUMBER(G22),ISNUMBER($I$6)),$I$6-G22,"N/A")</f>
        <v>-1</v>
      </c>
      <c r="M22" s="1">
        <f>IF(AND(ISNUMBER(K22),ISNUMBER($I$7)),SQRT(K22^2+($I$7)^2),"N/A")</f>
        <v>0.25064471888253259</v>
      </c>
      <c r="N22" s="1">
        <f>IF(AND(ISNUMBER(L22),ISNUMBER(M22),M22&lt;&gt;0),L22/M22,"NA")</f>
        <v>-3.9897110318476767</v>
      </c>
      <c r="O22" t="s">
        <v>29</v>
      </c>
    </row>
    <row r="23" spans="1:15" x14ac:dyDescent="0.35">
      <c r="A23" s="16">
        <v>13</v>
      </c>
      <c r="B23" s="15" t="s">
        <v>79</v>
      </c>
      <c r="C23" s="14">
        <v>29.7</v>
      </c>
      <c r="D23" s="13" t="s">
        <v>26</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29.7</v>
      </c>
      <c r="H23">
        <f>LEN(TRIM(D23))</f>
        <v>6</v>
      </c>
      <c r="I23" t="str">
        <f>IF(H23&gt;=3,MID(TRIM(D23),1,3),"NO")</f>
        <v>+/-</v>
      </c>
      <c r="J23" t="str">
        <f>IF(TRIM(I23)="+/-",MID(TRIM(D23),4,H23-3),D23)</f>
        <v>0.6</v>
      </c>
      <c r="K23" s="1">
        <f>IF(TRIM(J23)="*****",0,IF(ISERROR(VALUE(J23)),"NA",VALUE(J23/$I$4)))</f>
        <v>0.36474164133738601</v>
      </c>
      <c r="L23" s="1">
        <f>IF(AND(ISNUMBER(G23),ISNUMBER($I$6)),$I$6-G23,"N/A")</f>
        <v>-0.89999999999999858</v>
      </c>
      <c r="M23" s="1">
        <f>IF(AND(ISNUMBER(K23),ISNUMBER($I$7)),SQRT(K23^2+($I$7)^2),"N/A")</f>
        <v>0.36977279819442066</v>
      </c>
      <c r="N23" s="1">
        <f>IF(AND(ISNUMBER(L23),ISNUMBER(M23),M23&lt;&gt;0),L23/M23,"NA")</f>
        <v>-2.4339270070558108</v>
      </c>
      <c r="O23" t="s">
        <v>82</v>
      </c>
    </row>
    <row r="24" spans="1:15" x14ac:dyDescent="0.35">
      <c r="A24" s="16">
        <v>14</v>
      </c>
      <c r="B24" s="15" t="s">
        <v>55</v>
      </c>
      <c r="C24" s="14">
        <v>29.6</v>
      </c>
      <c r="D24" s="13" t="s">
        <v>26</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29.6</v>
      </c>
      <c r="H24">
        <f>LEN(TRIM(D24))</f>
        <v>6</v>
      </c>
      <c r="I24" t="str">
        <f>IF(H24&gt;=3,MID(TRIM(D24),1,3),"NO")</f>
        <v>+/-</v>
      </c>
      <c r="J24" t="str">
        <f>IF(TRIM(I24)="+/-",MID(TRIM(D24),4,H24-3),D24)</f>
        <v>0.6</v>
      </c>
      <c r="K24" s="1">
        <f>IF(TRIM(J24)="*****",0,IF(ISERROR(VALUE(J24)),"NA",VALUE(J24/$I$4)))</f>
        <v>0.36474164133738601</v>
      </c>
      <c r="L24" s="1">
        <f>IF(AND(ISNUMBER(G24),ISNUMBER($I$6)),$I$6-G24,"N/A")</f>
        <v>-0.80000000000000071</v>
      </c>
      <c r="M24" s="1">
        <f>IF(AND(ISNUMBER(K24),ISNUMBER($I$7)),SQRT(K24^2+($I$7)^2),"N/A")</f>
        <v>0.36977279819442066</v>
      </c>
      <c r="N24" s="1">
        <f>IF(AND(ISNUMBER(L24),ISNUMBER(M24),M24&lt;&gt;0),L24/M24,"NA")</f>
        <v>-2.1634906729385039</v>
      </c>
      <c r="O24" t="s">
        <v>65</v>
      </c>
    </row>
    <row r="25" spans="1:15" x14ac:dyDescent="0.35">
      <c r="A25" s="16">
        <v>15</v>
      </c>
      <c r="B25" s="15" t="s">
        <v>73</v>
      </c>
      <c r="C25" s="14">
        <v>29.5</v>
      </c>
      <c r="D25" s="13" t="s">
        <v>121</v>
      </c>
      <c r="E25" s="12" t="str">
        <f>IF($B$4=B25,"Geography Selected",
IF(AND(ISNUMBER(N25),ISNUMBER($I$4)),
IF(ABS(N25)&lt;=$I$4,"Not Significantly Different",
IF(ABS(N25)&gt;$I$4,"Significantly Different","Error - Both Z-score and Confidence Level are Numbers but Comparison Failed")),
IF(N25="NA","Statistical Test not applicable","N/A")
))</f>
        <v>Not Significantly Different</v>
      </c>
      <c r="G25">
        <f>IF(ISNUMBER(C25),C25,"NAN")</f>
        <v>29.5</v>
      </c>
      <c r="H25">
        <f>LEN(TRIM(D25))</f>
        <v>6</v>
      </c>
      <c r="I25" t="str">
        <f>IF(H25&gt;=3,MID(TRIM(D25),1,3),"NO")</f>
        <v>+/-</v>
      </c>
      <c r="J25" t="str">
        <f>IF(TRIM(I25)="+/-",MID(TRIM(D25),4,H25-3),D25)</f>
        <v>0.8</v>
      </c>
      <c r="K25" s="1">
        <f>IF(TRIM(J25)="*****",0,IF(ISERROR(VALUE(J25)),"NA",VALUE(J25/$I$4)))</f>
        <v>0.48632218844984804</v>
      </c>
      <c r="L25" s="1">
        <f>IF(AND(ISNUMBER(G25),ISNUMBER($I$6)),$I$6-G25,"N/A")</f>
        <v>-0.69999999999999929</v>
      </c>
      <c r="M25" s="1">
        <f>IF(AND(ISNUMBER(K25),ISNUMBER($I$7)),SQRT(K25^2+($I$7)^2),"N/A")</f>
        <v>0.49010685399991183</v>
      </c>
      <c r="N25" s="1">
        <f>IF(AND(ISNUMBER(L25),ISNUMBER(M25),M25&lt;&gt;0),L25/M25,"NA")</f>
        <v>-1.4282599687947339</v>
      </c>
      <c r="O25" t="s">
        <v>81</v>
      </c>
    </row>
    <row r="26" spans="1:15" x14ac:dyDescent="0.35">
      <c r="A26" s="16">
        <v>16</v>
      </c>
      <c r="B26" s="15" t="s">
        <v>69</v>
      </c>
      <c r="C26" s="14">
        <v>29.4</v>
      </c>
      <c r="D26" s="13" t="s">
        <v>26</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29.4</v>
      </c>
      <c r="H26">
        <f>LEN(TRIM(D26))</f>
        <v>6</v>
      </c>
      <c r="I26" t="str">
        <f>IF(H26&gt;=3,MID(TRIM(D26),1,3),"NO")</f>
        <v>+/-</v>
      </c>
      <c r="J26" t="str">
        <f>IF(TRIM(I26)="+/-",MID(TRIM(D26),4,H26-3),D26)</f>
        <v>0.6</v>
      </c>
      <c r="K26" s="1">
        <f>IF(TRIM(J26)="*****",0,IF(ISERROR(VALUE(J26)),"NA",VALUE(J26/$I$4)))</f>
        <v>0.36474164133738601</v>
      </c>
      <c r="L26" s="1">
        <f>IF(AND(ISNUMBER(G26),ISNUMBER($I$6)),$I$6-G26,"N/A")</f>
        <v>-0.59999999999999787</v>
      </c>
      <c r="M26" s="1">
        <f>IF(AND(ISNUMBER(K26),ISNUMBER($I$7)),SQRT(K26^2+($I$7)^2),"N/A")</f>
        <v>0.36977279819442066</v>
      </c>
      <c r="N26" s="1">
        <f>IF(AND(ISNUMBER(L26),ISNUMBER(M26),M26&lt;&gt;0),L26/M26,"NA")</f>
        <v>-1.6226180047038707</v>
      </c>
      <c r="O26" t="s">
        <v>80</v>
      </c>
    </row>
    <row r="27" spans="1:15" x14ac:dyDescent="0.35">
      <c r="A27" s="16">
        <v>17</v>
      </c>
      <c r="B27" s="15" t="s">
        <v>78</v>
      </c>
      <c r="C27" s="14">
        <v>29.3</v>
      </c>
      <c r="D27" s="13" t="s">
        <v>43</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29.3</v>
      </c>
      <c r="H27">
        <f>LEN(TRIM(D27))</f>
        <v>6</v>
      </c>
      <c r="I27" t="str">
        <f>IF(H27&gt;=3,MID(TRIM(D27),1,3),"NO")</f>
        <v>+/-</v>
      </c>
      <c r="J27" t="str">
        <f>IF(TRIM(I27)="+/-",MID(TRIM(D27),4,H27-3),D27)</f>
        <v>0.5</v>
      </c>
      <c r="K27" s="1">
        <f>IF(TRIM(J27)="*****",0,IF(ISERROR(VALUE(J27)),"NA",VALUE(J27/$I$4)))</f>
        <v>0.303951367781155</v>
      </c>
      <c r="L27" s="1">
        <f>IF(AND(ISNUMBER(G27),ISNUMBER($I$6)),$I$6-G27,"N/A")</f>
        <v>-0.5</v>
      </c>
      <c r="M27" s="1">
        <f>IF(AND(ISNUMBER(K27),ISNUMBER($I$7)),SQRT(K27^2+($I$7)^2),"N/A")</f>
        <v>0.30997079109986531</v>
      </c>
      <c r="N27" s="1">
        <f>IF(AND(ISNUMBER(L27),ISNUMBER(M27),M27&lt;&gt;0),L27/M27,"NA")</f>
        <v>-1.6130552115115637</v>
      </c>
      <c r="O27" t="s">
        <v>78</v>
      </c>
    </row>
    <row r="28" spans="1:15" x14ac:dyDescent="0.35">
      <c r="A28" s="16">
        <v>18</v>
      </c>
      <c r="B28" s="15" t="s">
        <v>48</v>
      </c>
      <c r="C28" s="14">
        <v>29.1</v>
      </c>
      <c r="D28" s="13" t="s">
        <v>111</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29.1</v>
      </c>
      <c r="H28">
        <f>LEN(TRIM(D28))</f>
        <v>6</v>
      </c>
      <c r="I28" t="str">
        <f>IF(H28&gt;=3,MID(TRIM(D28),1,3),"NO")</f>
        <v>+/-</v>
      </c>
      <c r="J28" t="str">
        <f>IF(TRIM(I28)="+/-",MID(TRIM(D28),4,H28-3),D28)</f>
        <v>1.0</v>
      </c>
      <c r="K28" s="1">
        <f>IF(TRIM(J28)="*****",0,IF(ISERROR(VALUE(J28)),"NA",VALUE(J28/$I$4)))</f>
        <v>0.60790273556231</v>
      </c>
      <c r="L28" s="1">
        <f>IF(AND(ISNUMBER(G28),ISNUMBER($I$6)),$I$6-G28,"N/A")</f>
        <v>-0.30000000000000071</v>
      </c>
      <c r="M28" s="1">
        <f>IF(AND(ISNUMBER(K28),ISNUMBER($I$7)),SQRT(K28^2+($I$7)^2),"N/A")</f>
        <v>0.61093468821403585</v>
      </c>
      <c r="N28" s="1">
        <f>IF(AND(ISNUMBER(L28),ISNUMBER(M28),M28&lt;&gt;0),L28/M28,"NA")</f>
        <v>-0.4910508533686308</v>
      </c>
      <c r="O28" t="s">
        <v>79</v>
      </c>
    </row>
    <row r="29" spans="1:15" x14ac:dyDescent="0.35">
      <c r="A29" s="16">
        <v>19</v>
      </c>
      <c r="B29" s="15" t="s">
        <v>81</v>
      </c>
      <c r="C29" s="14">
        <v>28.7</v>
      </c>
      <c r="D29" s="13" t="s">
        <v>43</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28.7</v>
      </c>
      <c r="H29">
        <f>LEN(TRIM(D29))</f>
        <v>6</v>
      </c>
      <c r="I29" t="str">
        <f>IF(H29&gt;=3,MID(TRIM(D29),1,3),"NO")</f>
        <v>+/-</v>
      </c>
      <c r="J29" t="str">
        <f>IF(TRIM(I29)="+/-",MID(TRIM(D29),4,H29-3),D29)</f>
        <v>0.5</v>
      </c>
      <c r="K29" s="1">
        <f>IF(TRIM(J29)="*****",0,IF(ISERROR(VALUE(J29)),"NA",VALUE(J29/$I$4)))</f>
        <v>0.303951367781155</v>
      </c>
      <c r="L29" s="1">
        <f>IF(AND(ISNUMBER(G29),ISNUMBER($I$6)),$I$6-G29,"N/A")</f>
        <v>0.10000000000000142</v>
      </c>
      <c r="M29" s="1">
        <f>IF(AND(ISNUMBER(K29),ISNUMBER($I$7)),SQRT(K29^2+($I$7)^2),"N/A")</f>
        <v>0.30997079109986531</v>
      </c>
      <c r="N29" s="1">
        <f>IF(AND(ISNUMBER(L29),ISNUMBER(M29),M29&lt;&gt;0),L29/M29,"NA")</f>
        <v>0.32261104230231735</v>
      </c>
      <c r="O29" t="s">
        <v>55</v>
      </c>
    </row>
    <row r="30" spans="1:15" x14ac:dyDescent="0.35">
      <c r="A30" s="16">
        <v>20</v>
      </c>
      <c r="B30" s="15" t="s">
        <v>68</v>
      </c>
      <c r="C30" s="14">
        <v>28.6</v>
      </c>
      <c r="D30" s="13" t="s">
        <v>43</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28.6</v>
      </c>
      <c r="H30">
        <f>LEN(TRIM(D30))</f>
        <v>6</v>
      </c>
      <c r="I30" t="str">
        <f>IF(H30&gt;=3,MID(TRIM(D30),1,3),"NO")</f>
        <v>+/-</v>
      </c>
      <c r="J30" t="str">
        <f>IF(TRIM(I30)="+/-",MID(TRIM(D30),4,H30-3),D30)</f>
        <v>0.5</v>
      </c>
      <c r="K30" s="1">
        <f>IF(TRIM(J30)="*****",0,IF(ISERROR(VALUE(J30)),"NA",VALUE(J30/$I$4)))</f>
        <v>0.303951367781155</v>
      </c>
      <c r="L30" s="1">
        <f>IF(AND(ISNUMBER(G30),ISNUMBER($I$6)),$I$6-G30,"N/A")</f>
        <v>0.19999999999999929</v>
      </c>
      <c r="M30" s="1">
        <f>IF(AND(ISNUMBER(K30),ISNUMBER($I$7)),SQRT(K30^2+($I$7)^2),"N/A")</f>
        <v>0.30997079109986531</v>
      </c>
      <c r="N30" s="1">
        <f>IF(AND(ISNUMBER(L30),ISNUMBER(M30),M30&lt;&gt;0),L30/M30,"NA")</f>
        <v>0.64522208460462327</v>
      </c>
      <c r="O30" t="s">
        <v>77</v>
      </c>
    </row>
    <row r="31" spans="1:15" x14ac:dyDescent="0.35">
      <c r="A31" s="16">
        <v>21</v>
      </c>
      <c r="B31" s="15" t="s">
        <v>64</v>
      </c>
      <c r="C31" s="14">
        <v>28.4</v>
      </c>
      <c r="D31" s="13" t="s">
        <v>34</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28.4</v>
      </c>
      <c r="H31">
        <f>LEN(TRIM(D31))</f>
        <v>6</v>
      </c>
      <c r="I31" t="str">
        <f>IF(H31&gt;=3,MID(TRIM(D31),1,3),"NO")</f>
        <v>+/-</v>
      </c>
      <c r="J31" t="str">
        <f>IF(TRIM(I31)="+/-",MID(TRIM(D31),4,H31-3),D31)</f>
        <v>0.4</v>
      </c>
      <c r="K31" s="1">
        <f>IF(TRIM(J31)="*****",0,IF(ISERROR(VALUE(J31)),"NA",VALUE(J31/$I$4)))</f>
        <v>0.24316109422492402</v>
      </c>
      <c r="L31" s="1">
        <f>IF(AND(ISNUMBER(G31),ISNUMBER($I$6)),$I$6-G31,"N/A")</f>
        <v>0.40000000000000213</v>
      </c>
      <c r="M31" s="1">
        <f>IF(AND(ISNUMBER(K31),ISNUMBER($I$7)),SQRT(K31^2+($I$7)^2),"N/A")</f>
        <v>0.25064471888253259</v>
      </c>
      <c r="N31" s="1">
        <f>IF(AND(ISNUMBER(L31),ISNUMBER(M31),M31&lt;&gt;0),L31/M31,"NA")</f>
        <v>1.5958844127390792</v>
      </c>
      <c r="O31" t="s">
        <v>41</v>
      </c>
    </row>
    <row r="32" spans="1:15" x14ac:dyDescent="0.35">
      <c r="A32" s="16">
        <v>21</v>
      </c>
      <c r="B32" s="15" t="s">
        <v>50</v>
      </c>
      <c r="C32" s="14">
        <v>28.4</v>
      </c>
      <c r="D32" s="13" t="s">
        <v>43</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28.4</v>
      </c>
      <c r="H32">
        <f>LEN(TRIM(D32))</f>
        <v>6</v>
      </c>
      <c r="I32" t="str">
        <f>IF(H32&gt;=3,MID(TRIM(D32),1,3),"NO")</f>
        <v>+/-</v>
      </c>
      <c r="J32" t="str">
        <f>IF(TRIM(I32)="+/-",MID(TRIM(D32),4,H32-3),D32)</f>
        <v>0.5</v>
      </c>
      <c r="K32" s="1">
        <f>IF(TRIM(J32)="*****",0,IF(ISERROR(VALUE(J32)),"NA",VALUE(J32/$I$4)))</f>
        <v>0.303951367781155</v>
      </c>
      <c r="L32" s="1">
        <f>IF(AND(ISNUMBER(G32),ISNUMBER($I$6)),$I$6-G32,"N/A")</f>
        <v>0.40000000000000213</v>
      </c>
      <c r="M32" s="1">
        <f>IF(AND(ISNUMBER(K32),ISNUMBER($I$7)),SQRT(K32^2+($I$7)^2),"N/A")</f>
        <v>0.30997079109986531</v>
      </c>
      <c r="N32" s="1">
        <f>IF(AND(ISNUMBER(L32),ISNUMBER(M32),M32&lt;&gt;0),L32/M32,"NA")</f>
        <v>1.2904441692092579</v>
      </c>
      <c r="O32" t="s">
        <v>71</v>
      </c>
    </row>
    <row r="33" spans="1:15" x14ac:dyDescent="0.35">
      <c r="A33" s="16">
        <v>23</v>
      </c>
      <c r="B33" s="15" t="s">
        <v>36</v>
      </c>
      <c r="C33" s="14">
        <v>28.3</v>
      </c>
      <c r="D33" s="13" t="s">
        <v>34</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28.3</v>
      </c>
      <c r="H33">
        <f>LEN(TRIM(D33))</f>
        <v>6</v>
      </c>
      <c r="I33" t="str">
        <f>IF(H33&gt;=3,MID(TRIM(D33),1,3),"NO")</f>
        <v>+/-</v>
      </c>
      <c r="J33" t="str">
        <f>IF(TRIM(I33)="+/-",MID(TRIM(D33),4,H33-3),D33)</f>
        <v>0.4</v>
      </c>
      <c r="K33" s="1">
        <f>IF(TRIM(J33)="*****",0,IF(ISERROR(VALUE(J33)),"NA",VALUE(J33/$I$4)))</f>
        <v>0.24316109422492402</v>
      </c>
      <c r="L33" s="1">
        <f>IF(AND(ISNUMBER(G33),ISNUMBER($I$6)),$I$6-G33,"N/A")</f>
        <v>0.5</v>
      </c>
      <c r="M33" s="1">
        <f>IF(AND(ISNUMBER(K33),ISNUMBER($I$7)),SQRT(K33^2+($I$7)^2),"N/A")</f>
        <v>0.25064471888253259</v>
      </c>
      <c r="N33" s="1">
        <f>IF(AND(ISNUMBER(L33),ISNUMBER(M33),M33&lt;&gt;0),L33/M33,"NA")</f>
        <v>1.9948555159238384</v>
      </c>
      <c r="O33" t="s">
        <v>76</v>
      </c>
    </row>
    <row r="34" spans="1:15" x14ac:dyDescent="0.35">
      <c r="A34" s="16">
        <v>24</v>
      </c>
      <c r="B34" s="15" t="s">
        <v>46</v>
      </c>
      <c r="C34" s="14">
        <v>28.1</v>
      </c>
      <c r="D34" s="13" t="s">
        <v>43</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28.1</v>
      </c>
      <c r="H34">
        <f>LEN(TRIM(D34))</f>
        <v>6</v>
      </c>
      <c r="I34" t="str">
        <f>IF(H34&gt;=3,MID(TRIM(D34),1,3),"NO")</f>
        <v>+/-</v>
      </c>
      <c r="J34" t="str">
        <f>IF(TRIM(I34)="+/-",MID(TRIM(D34),4,H34-3),D34)</f>
        <v>0.5</v>
      </c>
      <c r="K34" s="1">
        <f>IF(TRIM(J34)="*****",0,IF(ISERROR(VALUE(J34)),"NA",VALUE(J34/$I$4)))</f>
        <v>0.303951367781155</v>
      </c>
      <c r="L34" s="1">
        <f>IF(AND(ISNUMBER(G34),ISNUMBER($I$6)),$I$6-G34,"N/A")</f>
        <v>0.69999999999999929</v>
      </c>
      <c r="M34" s="1">
        <f>IF(AND(ISNUMBER(K34),ISNUMBER($I$7)),SQRT(K34^2+($I$7)^2),"N/A")</f>
        <v>0.30997079109986531</v>
      </c>
      <c r="N34" s="1">
        <f>IF(AND(ISNUMBER(L34),ISNUMBER(M34),M34&lt;&gt;0),L34/M34,"NA")</f>
        <v>2.2582772961161872</v>
      </c>
      <c r="O34" t="s">
        <v>74</v>
      </c>
    </row>
    <row r="35" spans="1:15" x14ac:dyDescent="0.35">
      <c r="A35" s="16">
        <v>25</v>
      </c>
      <c r="B35" s="15" t="s">
        <v>58</v>
      </c>
      <c r="C35" s="14">
        <v>28</v>
      </c>
      <c r="D35" s="13" t="s">
        <v>34</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28</v>
      </c>
      <c r="H35">
        <f>LEN(TRIM(D35))</f>
        <v>6</v>
      </c>
      <c r="I35" t="str">
        <f>IF(H35&gt;=3,MID(TRIM(D35),1,3),"NO")</f>
        <v>+/-</v>
      </c>
      <c r="J35" t="str">
        <f>IF(TRIM(I35)="+/-",MID(TRIM(D35),4,H35-3),D35)</f>
        <v>0.4</v>
      </c>
      <c r="K35" s="1">
        <f>IF(TRIM(J35)="*****",0,IF(ISERROR(VALUE(J35)),"NA",VALUE(J35/$I$4)))</f>
        <v>0.24316109422492402</v>
      </c>
      <c r="L35" s="1">
        <f>IF(AND(ISNUMBER(G35),ISNUMBER($I$6)),$I$6-G35,"N/A")</f>
        <v>0.80000000000000071</v>
      </c>
      <c r="M35" s="1">
        <f>IF(AND(ISNUMBER(K35),ISNUMBER($I$7)),SQRT(K35^2+($I$7)^2),"N/A")</f>
        <v>0.25064471888253259</v>
      </c>
      <c r="N35" s="1">
        <f>IF(AND(ISNUMBER(L35),ISNUMBER(M35),M35&lt;&gt;0),L35/M35,"NA")</f>
        <v>3.1917688254781442</v>
      </c>
      <c r="O35" t="s">
        <v>53</v>
      </c>
    </row>
    <row r="36" spans="1:15" x14ac:dyDescent="0.35">
      <c r="A36" s="16">
        <v>25</v>
      </c>
      <c r="B36" s="15" t="s">
        <v>80</v>
      </c>
      <c r="C36" s="14">
        <v>28</v>
      </c>
      <c r="D36" s="13" t="s">
        <v>43</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28</v>
      </c>
      <c r="H36">
        <f>LEN(TRIM(D36))</f>
        <v>6</v>
      </c>
      <c r="I36" t="str">
        <f>IF(H36&gt;=3,MID(TRIM(D36),1,3),"NO")</f>
        <v>+/-</v>
      </c>
      <c r="J36" t="str">
        <f>IF(TRIM(I36)="+/-",MID(TRIM(D36),4,H36-3),D36)</f>
        <v>0.5</v>
      </c>
      <c r="K36" s="1">
        <f>IF(TRIM(J36)="*****",0,IF(ISERROR(VALUE(J36)),"NA",VALUE(J36/$I$4)))</f>
        <v>0.303951367781155</v>
      </c>
      <c r="L36" s="1">
        <f>IF(AND(ISNUMBER(G36),ISNUMBER($I$6)),$I$6-G36,"N/A")</f>
        <v>0.80000000000000071</v>
      </c>
      <c r="M36" s="1">
        <f>IF(AND(ISNUMBER(K36),ISNUMBER($I$7)),SQRT(K36^2+($I$7)^2),"N/A")</f>
        <v>0.30997079109986531</v>
      </c>
      <c r="N36" s="1">
        <f>IF(AND(ISNUMBER(L36),ISNUMBER(M36),M36&lt;&gt;0),L36/M36,"NA")</f>
        <v>2.5808883384185046</v>
      </c>
      <c r="O36" t="s">
        <v>72</v>
      </c>
    </row>
    <row r="37" spans="1:15" x14ac:dyDescent="0.35">
      <c r="A37" s="16">
        <v>25</v>
      </c>
      <c r="B37" s="15" t="s">
        <v>27</v>
      </c>
      <c r="C37" s="14">
        <v>28</v>
      </c>
      <c r="D37" s="13" t="s">
        <v>139</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28</v>
      </c>
      <c r="H37">
        <f>LEN(TRIM(D37))</f>
        <v>6</v>
      </c>
      <c r="I37" t="str">
        <f>IF(H37&gt;=3,MID(TRIM(D37),1,3),"NO")</f>
        <v>+/-</v>
      </c>
      <c r="J37" t="str">
        <f>IF(TRIM(I37)="+/-",MID(TRIM(D37),4,H37-3),D37)</f>
        <v>1.5</v>
      </c>
      <c r="K37" s="1">
        <f>IF(TRIM(J37)="*****",0,IF(ISERROR(VALUE(J37)),"NA",VALUE(J37/$I$4)))</f>
        <v>0.91185410334346506</v>
      </c>
      <c r="L37" s="1">
        <f>IF(AND(ISNUMBER(G37),ISNUMBER($I$6)),$I$6-G37,"N/A")</f>
        <v>0.80000000000000071</v>
      </c>
      <c r="M37" s="1">
        <f>IF(AND(ISNUMBER(K37),ISNUMBER($I$7)),SQRT(K37^2+($I$7)^2),"N/A")</f>
        <v>0.91387819929318592</v>
      </c>
      <c r="N37" s="1">
        <f>IF(AND(ISNUMBER(L37),ISNUMBER(M37),M37&lt;&gt;0),L37/M37,"NA")</f>
        <v>0.87539017849286571</v>
      </c>
      <c r="O37" t="s">
        <v>70</v>
      </c>
    </row>
    <row r="38" spans="1:15" x14ac:dyDescent="0.35">
      <c r="A38" s="16">
        <v>28</v>
      </c>
      <c r="B38" s="15" t="s">
        <v>72</v>
      </c>
      <c r="C38" s="14">
        <v>27.9</v>
      </c>
      <c r="D38" s="13" t="s">
        <v>34</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27.9</v>
      </c>
      <c r="H38">
        <f>LEN(TRIM(D38))</f>
        <v>6</v>
      </c>
      <c r="I38" t="str">
        <f>IF(H38&gt;=3,MID(TRIM(D38),1,3),"NO")</f>
        <v>+/-</v>
      </c>
      <c r="J38" t="str">
        <f>IF(TRIM(I38)="+/-",MID(TRIM(D38),4,H38-3),D38)</f>
        <v>0.4</v>
      </c>
      <c r="K38" s="1">
        <f>IF(TRIM(J38)="*****",0,IF(ISERROR(VALUE(J38)),"NA",VALUE(J38/$I$4)))</f>
        <v>0.24316109422492402</v>
      </c>
      <c r="L38" s="1">
        <f>IF(AND(ISNUMBER(G38),ISNUMBER($I$6)),$I$6-G38,"N/A")</f>
        <v>0.90000000000000213</v>
      </c>
      <c r="M38" s="1">
        <f>IF(AND(ISNUMBER(K38),ISNUMBER($I$7)),SQRT(K38^2+($I$7)^2),"N/A")</f>
        <v>0.25064471888253259</v>
      </c>
      <c r="N38" s="1">
        <f>IF(AND(ISNUMBER(L38),ISNUMBER(M38),M38&lt;&gt;0),L38/M38,"NA")</f>
        <v>3.5907399286629178</v>
      </c>
      <c r="O38" t="s">
        <v>69</v>
      </c>
    </row>
    <row r="39" spans="1:15" x14ac:dyDescent="0.35">
      <c r="A39" s="16">
        <v>29</v>
      </c>
      <c r="B39" s="15" t="s">
        <v>66</v>
      </c>
      <c r="C39" s="14">
        <v>27.8</v>
      </c>
      <c r="D39" s="13" t="s">
        <v>26</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27.8</v>
      </c>
      <c r="H39">
        <f>LEN(TRIM(D39))</f>
        <v>6</v>
      </c>
      <c r="I39" t="str">
        <f>IF(H39&gt;=3,MID(TRIM(D39),1,3),"NO")</f>
        <v>+/-</v>
      </c>
      <c r="J39" t="str">
        <f>IF(TRIM(I39)="+/-",MID(TRIM(D39),4,H39-3),D39)</f>
        <v>0.6</v>
      </c>
      <c r="K39" s="1">
        <f>IF(TRIM(J39)="*****",0,IF(ISERROR(VALUE(J39)),"NA",VALUE(J39/$I$4)))</f>
        <v>0.36474164133738601</v>
      </c>
      <c r="L39" s="1">
        <f>IF(AND(ISNUMBER(G39),ISNUMBER($I$6)),$I$6-G39,"N/A")</f>
        <v>1</v>
      </c>
      <c r="M39" s="1">
        <f>IF(AND(ISNUMBER(K39),ISNUMBER($I$7)),SQRT(K39^2+($I$7)^2),"N/A")</f>
        <v>0.36977279819442066</v>
      </c>
      <c r="N39" s="1">
        <f>IF(AND(ISNUMBER(L39),ISNUMBER(M39),M39&lt;&gt;0),L39/M39,"NA")</f>
        <v>2.7043633411731274</v>
      </c>
      <c r="O39" t="s">
        <v>44</v>
      </c>
    </row>
    <row r="40" spans="1:15" x14ac:dyDescent="0.35">
      <c r="A40" s="16">
        <v>29</v>
      </c>
      <c r="B40" s="15" t="s">
        <v>37</v>
      </c>
      <c r="C40" s="14">
        <v>27.8</v>
      </c>
      <c r="D40" s="13" t="s">
        <v>120</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27.8</v>
      </c>
      <c r="H40">
        <f>LEN(TRIM(D40))</f>
        <v>6</v>
      </c>
      <c r="I40" t="str">
        <f>IF(H40&gt;=3,MID(TRIM(D40),1,3),"NO")</f>
        <v>+/-</v>
      </c>
      <c r="J40" t="str">
        <f>IF(TRIM(I40)="+/-",MID(TRIM(D40),4,H40-3),D40)</f>
        <v>0.9</v>
      </c>
      <c r="K40" s="1">
        <f>IF(TRIM(J40)="*****",0,IF(ISERROR(VALUE(J40)),"NA",VALUE(J40/$I$4)))</f>
        <v>0.54711246200607899</v>
      </c>
      <c r="L40" s="1">
        <f>IF(AND(ISNUMBER(G40),ISNUMBER($I$6)),$I$6-G40,"N/A")</f>
        <v>1</v>
      </c>
      <c r="M40" s="1">
        <f>IF(AND(ISNUMBER(K40),ISNUMBER($I$7)),SQRT(K40^2+($I$7)^2),"N/A")</f>
        <v>0.55047933970440222</v>
      </c>
      <c r="N40" s="1">
        <f>IF(AND(ISNUMBER(L40),ISNUMBER(M40),M40&lt;&gt;0),L40/M40,"NA")</f>
        <v>1.8165986039312256</v>
      </c>
      <c r="O40" t="s">
        <v>67</v>
      </c>
    </row>
    <row r="41" spans="1:15" x14ac:dyDescent="0.35">
      <c r="A41" s="16">
        <v>31</v>
      </c>
      <c r="B41" s="15" t="s">
        <v>74</v>
      </c>
      <c r="C41" s="14">
        <v>27.7</v>
      </c>
      <c r="D41" s="13" t="s">
        <v>34</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27.7</v>
      </c>
      <c r="H41">
        <f>LEN(TRIM(D41))</f>
        <v>6</v>
      </c>
      <c r="I41" t="str">
        <f>IF(H41&gt;=3,MID(TRIM(D41),1,3),"NO")</f>
        <v>+/-</v>
      </c>
      <c r="J41" t="str">
        <f>IF(TRIM(I41)="+/-",MID(TRIM(D41),4,H41-3),D41)</f>
        <v>0.4</v>
      </c>
      <c r="K41" s="1">
        <f>IF(TRIM(J41)="*****",0,IF(ISERROR(VALUE(J41)),"NA",VALUE(J41/$I$4)))</f>
        <v>0.24316109422492402</v>
      </c>
      <c r="L41" s="1">
        <f>IF(AND(ISNUMBER(G41),ISNUMBER($I$6)),$I$6-G41,"N/A")</f>
        <v>1.1000000000000014</v>
      </c>
      <c r="M41" s="1">
        <f>IF(AND(ISNUMBER(K41),ISNUMBER($I$7)),SQRT(K41^2+($I$7)^2),"N/A")</f>
        <v>0.25064471888253259</v>
      </c>
      <c r="N41" s="1">
        <f>IF(AND(ISNUMBER(L41),ISNUMBER(M41),M41&lt;&gt;0),L41/M41,"NA")</f>
        <v>4.3886821350324503</v>
      </c>
      <c r="O41" t="s">
        <v>47</v>
      </c>
    </row>
    <row r="42" spans="1:15" x14ac:dyDescent="0.35">
      <c r="A42" s="16">
        <v>32</v>
      </c>
      <c r="B42" s="15" t="s">
        <v>65</v>
      </c>
      <c r="C42" s="14">
        <v>27.4</v>
      </c>
      <c r="D42" s="13" t="s">
        <v>34</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27.4</v>
      </c>
      <c r="H42">
        <f>LEN(TRIM(D42))</f>
        <v>6</v>
      </c>
      <c r="I42" t="str">
        <f>IF(H42&gt;=3,MID(TRIM(D42),1,3),"NO")</f>
        <v>+/-</v>
      </c>
      <c r="J42" t="str">
        <f>IF(TRIM(I42)="+/-",MID(TRIM(D42),4,H42-3),D42)</f>
        <v>0.4</v>
      </c>
      <c r="K42" s="1">
        <f>IF(TRIM(J42)="*****",0,IF(ISERROR(VALUE(J42)),"NA",VALUE(J42/$I$4)))</f>
        <v>0.24316109422492402</v>
      </c>
      <c r="L42" s="1">
        <f>IF(AND(ISNUMBER(G42),ISNUMBER($I$6)),$I$6-G42,"N/A")</f>
        <v>1.4000000000000021</v>
      </c>
      <c r="M42" s="1">
        <f>IF(AND(ISNUMBER(K42),ISNUMBER($I$7)),SQRT(K42^2+($I$7)^2),"N/A")</f>
        <v>0.25064471888253259</v>
      </c>
      <c r="N42" s="1">
        <f>IF(AND(ISNUMBER(L42),ISNUMBER(M42),M42&lt;&gt;0),L42/M42,"NA")</f>
        <v>5.5855954445867564</v>
      </c>
      <c r="O42" t="s">
        <v>37</v>
      </c>
    </row>
    <row r="43" spans="1:15" x14ac:dyDescent="0.35">
      <c r="A43" s="16">
        <v>32</v>
      </c>
      <c r="B43" s="15" t="s">
        <v>44</v>
      </c>
      <c r="C43" s="14">
        <v>27.4</v>
      </c>
      <c r="D43" s="13" t="s">
        <v>83</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27.4</v>
      </c>
      <c r="H43">
        <f>LEN(TRIM(D43))</f>
        <v>6</v>
      </c>
      <c r="I43" t="str">
        <f>IF(H43&gt;=3,MID(TRIM(D43),1,3),"NO")</f>
        <v>+/-</v>
      </c>
      <c r="J43" t="str">
        <f>IF(TRIM(I43)="+/-",MID(TRIM(D43),4,H43-3),D43)</f>
        <v>0.7</v>
      </c>
      <c r="K43" s="1">
        <f>IF(TRIM(J43)="*****",0,IF(ISERROR(VALUE(J43)),"NA",VALUE(J43/$I$4)))</f>
        <v>0.42553191489361697</v>
      </c>
      <c r="L43" s="1">
        <f>IF(AND(ISNUMBER(G43),ISNUMBER($I$6)),$I$6-G43,"N/A")</f>
        <v>1.4000000000000021</v>
      </c>
      <c r="M43" s="1">
        <f>IF(AND(ISNUMBER(K43),ISNUMBER($I$7)),SQRT(K43^2+($I$7)^2),"N/A")</f>
        <v>0.42985214661796195</v>
      </c>
      <c r="N43" s="1">
        <f>IF(AND(ISNUMBER(L43),ISNUMBER(M43),M43&lt;&gt;0),L43/M43,"NA")</f>
        <v>3.2569338341452432</v>
      </c>
      <c r="O43" t="s">
        <v>49</v>
      </c>
    </row>
    <row r="44" spans="1:15" x14ac:dyDescent="0.35">
      <c r="A44" s="16">
        <v>34</v>
      </c>
      <c r="B44" s="15" t="s">
        <v>75</v>
      </c>
      <c r="C44" s="14">
        <v>27.1</v>
      </c>
      <c r="D44" s="13" t="s">
        <v>43</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27.1</v>
      </c>
      <c r="H44">
        <f>LEN(TRIM(D44))</f>
        <v>6</v>
      </c>
      <c r="I44" t="str">
        <f>IF(H44&gt;=3,MID(TRIM(D44),1,3),"NO")</f>
        <v>+/-</v>
      </c>
      <c r="J44" t="str">
        <f>IF(TRIM(I44)="+/-",MID(TRIM(D44),4,H44-3),D44)</f>
        <v>0.5</v>
      </c>
      <c r="K44" s="1">
        <f>IF(TRIM(J44)="*****",0,IF(ISERROR(VALUE(J44)),"NA",VALUE(J44/$I$4)))</f>
        <v>0.303951367781155</v>
      </c>
      <c r="L44" s="1">
        <f>IF(AND(ISNUMBER(G44),ISNUMBER($I$6)),$I$6-G44,"N/A")</f>
        <v>1.6999999999999993</v>
      </c>
      <c r="M44" s="1">
        <f>IF(AND(ISNUMBER(K44),ISNUMBER($I$7)),SQRT(K44^2+($I$7)^2),"N/A")</f>
        <v>0.30997079109986531</v>
      </c>
      <c r="N44" s="1">
        <f>IF(AND(ISNUMBER(L44),ISNUMBER(M44),M44&lt;&gt;0),L44/M44,"NA")</f>
        <v>5.4843877191393151</v>
      </c>
      <c r="O44" t="s">
        <v>64</v>
      </c>
    </row>
    <row r="45" spans="1:15" x14ac:dyDescent="0.35">
      <c r="A45" s="16">
        <v>34</v>
      </c>
      <c r="B45" s="15" t="s">
        <v>63</v>
      </c>
      <c r="C45" s="14">
        <v>27.1</v>
      </c>
      <c r="D45" s="13" t="s">
        <v>141</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27.1</v>
      </c>
      <c r="H45">
        <f>LEN(TRIM(D45))</f>
        <v>6</v>
      </c>
      <c r="I45" t="str">
        <f>IF(H45&gt;=3,MID(TRIM(D45),1,3),"NO")</f>
        <v>+/-</v>
      </c>
      <c r="J45" t="str">
        <f>IF(TRIM(I45)="+/-",MID(TRIM(D45),4,H45-3),D45)</f>
        <v>1.1</v>
      </c>
      <c r="K45" s="1">
        <f>IF(TRIM(J45)="*****",0,IF(ISERROR(VALUE(J45)),"NA",VALUE(J45/$I$4)))</f>
        <v>0.66869300911854113</v>
      </c>
      <c r="L45" s="1">
        <f>IF(AND(ISNUMBER(G45),ISNUMBER($I$6)),$I$6-G45,"N/A")</f>
        <v>1.6999999999999993</v>
      </c>
      <c r="M45" s="1">
        <f>IF(AND(ISNUMBER(K45),ISNUMBER($I$7)),SQRT(K45^2+($I$7)^2),"N/A")</f>
        <v>0.67145051776214359</v>
      </c>
      <c r="N45" s="1">
        <f>IF(AND(ISNUMBER(L45),ISNUMBER(M45),M45&lt;&gt;0),L45/M45,"NA")</f>
        <v>2.5318321380790292</v>
      </c>
      <c r="O45" t="s">
        <v>63</v>
      </c>
    </row>
    <row r="46" spans="1:15" x14ac:dyDescent="0.35">
      <c r="A46" s="16">
        <v>36</v>
      </c>
      <c r="B46" s="15" t="s">
        <v>61</v>
      </c>
      <c r="C46" s="14">
        <v>27</v>
      </c>
      <c r="D46" s="13" t="s">
        <v>57</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27</v>
      </c>
      <c r="H46">
        <f>LEN(TRIM(D46))</f>
        <v>6</v>
      </c>
      <c r="I46" t="str">
        <f>IF(H46&gt;=3,MID(TRIM(D46),1,3),"NO")</f>
        <v>+/-</v>
      </c>
      <c r="J46" t="str">
        <f>IF(TRIM(I46)="+/-",MID(TRIM(D46),4,H46-3),D46)</f>
        <v>0.3</v>
      </c>
      <c r="K46" s="1">
        <f>IF(TRIM(J46)="*****",0,IF(ISERROR(VALUE(J46)),"NA",VALUE(J46/$I$4)))</f>
        <v>0.18237082066869301</v>
      </c>
      <c r="L46" s="1">
        <f>IF(AND(ISNUMBER(G46),ISNUMBER($I$6)),$I$6-G46,"N/A")</f>
        <v>1.8000000000000007</v>
      </c>
      <c r="M46" s="1">
        <f>IF(AND(ISNUMBER(K46),ISNUMBER($I$7)),SQRT(K46^2+($I$7)^2),"N/A")</f>
        <v>0.19223572402239389</v>
      </c>
      <c r="N46" s="1">
        <f>IF(AND(ISNUMBER(L46),ISNUMBER(M46),M46&lt;&gt;0),L46/M46,"NA")</f>
        <v>9.3635041517585744</v>
      </c>
      <c r="O46" t="s">
        <v>61</v>
      </c>
    </row>
    <row r="47" spans="1:15" x14ac:dyDescent="0.35">
      <c r="A47" s="16">
        <v>37</v>
      </c>
      <c r="B47" s="15" t="s">
        <v>60</v>
      </c>
      <c r="C47" s="14">
        <v>26.8</v>
      </c>
      <c r="D47" s="13" t="s">
        <v>141</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26.8</v>
      </c>
      <c r="H47">
        <f>LEN(TRIM(D47))</f>
        <v>6</v>
      </c>
      <c r="I47" t="str">
        <f>IF(H47&gt;=3,MID(TRIM(D47),1,3),"NO")</f>
        <v>+/-</v>
      </c>
      <c r="J47" t="str">
        <f>IF(TRIM(I47)="+/-",MID(TRIM(D47),4,H47-3),D47)</f>
        <v>1.1</v>
      </c>
      <c r="K47" s="1">
        <f>IF(TRIM(J47)="*****",0,IF(ISERROR(VALUE(J47)),"NA",VALUE(J47/$I$4)))</f>
        <v>0.66869300911854113</v>
      </c>
      <c r="L47" s="1">
        <f>IF(AND(ISNUMBER(G47),ISNUMBER($I$6)),$I$6-G47,"N/A")</f>
        <v>2</v>
      </c>
      <c r="M47" s="1">
        <f>IF(AND(ISNUMBER(K47),ISNUMBER($I$7)),SQRT(K47^2+($I$7)^2),"N/A")</f>
        <v>0.67145051776214359</v>
      </c>
      <c r="N47" s="1">
        <f>IF(AND(ISNUMBER(L47),ISNUMBER(M47),M47&lt;&gt;0),L47/M47,"NA")</f>
        <v>2.9786260447988595</v>
      </c>
      <c r="O47" t="s">
        <v>59</v>
      </c>
    </row>
    <row r="48" spans="1:15" x14ac:dyDescent="0.35">
      <c r="A48" s="16">
        <v>38</v>
      </c>
      <c r="B48" s="15" t="s">
        <v>54</v>
      </c>
      <c r="C48" s="14">
        <v>26.7</v>
      </c>
      <c r="D48" s="13" t="s">
        <v>57</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26.7</v>
      </c>
      <c r="H48">
        <f>LEN(TRIM(D48))</f>
        <v>6</v>
      </c>
      <c r="I48" t="str">
        <f>IF(H48&gt;=3,MID(TRIM(D48),1,3),"NO")</f>
        <v>+/-</v>
      </c>
      <c r="J48" t="str">
        <f>IF(TRIM(I48)="+/-",MID(TRIM(D48),4,H48-3),D48)</f>
        <v>0.3</v>
      </c>
      <c r="K48" s="1">
        <f>IF(TRIM(J48)="*****",0,IF(ISERROR(VALUE(J48)),"NA",VALUE(J48/$I$4)))</f>
        <v>0.18237082066869301</v>
      </c>
      <c r="L48" s="1">
        <f>IF(AND(ISNUMBER(G48),ISNUMBER($I$6)),$I$6-G48,"N/A")</f>
        <v>2.1000000000000014</v>
      </c>
      <c r="M48" s="1">
        <f>IF(AND(ISNUMBER(K48),ISNUMBER($I$7)),SQRT(K48^2+($I$7)^2),"N/A")</f>
        <v>0.19223572402239389</v>
      </c>
      <c r="N48" s="1">
        <f>IF(AND(ISNUMBER(L48),ISNUMBER(M48),M48&lt;&gt;0),L48/M48,"NA")</f>
        <v>10.924088177051674</v>
      </c>
      <c r="O48" t="s">
        <v>56</v>
      </c>
    </row>
    <row r="49" spans="1:15" x14ac:dyDescent="0.35">
      <c r="A49" s="16">
        <v>39</v>
      </c>
      <c r="B49" s="15" t="s">
        <v>71</v>
      </c>
      <c r="C49" s="14">
        <v>26.6</v>
      </c>
      <c r="D49" s="13" t="s">
        <v>34</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26.6</v>
      </c>
      <c r="H49">
        <f>LEN(TRIM(D49))</f>
        <v>6</v>
      </c>
      <c r="I49" t="str">
        <f>IF(H49&gt;=3,MID(TRIM(D49),1,3),"NO")</f>
        <v>+/-</v>
      </c>
      <c r="J49" t="str">
        <f>IF(TRIM(I49)="+/-",MID(TRIM(D49),4,H49-3),D49)</f>
        <v>0.4</v>
      </c>
      <c r="K49" s="1">
        <f>IF(TRIM(J49)="*****",0,IF(ISERROR(VALUE(J49)),"NA",VALUE(J49/$I$4)))</f>
        <v>0.24316109422492402</v>
      </c>
      <c r="L49" s="1">
        <f>IF(AND(ISNUMBER(G49),ISNUMBER($I$6)),$I$6-G49,"N/A")</f>
        <v>2.1999999999999993</v>
      </c>
      <c r="M49" s="1">
        <f>IF(AND(ISNUMBER(K49),ISNUMBER($I$7)),SQRT(K49^2+($I$7)^2),"N/A")</f>
        <v>0.25064471888253259</v>
      </c>
      <c r="N49" s="1">
        <f>IF(AND(ISNUMBER(L49),ISNUMBER(M49),M49&lt;&gt;0),L49/M49,"NA")</f>
        <v>8.7773642700648864</v>
      </c>
      <c r="O49" t="s">
        <v>54</v>
      </c>
    </row>
    <row r="50" spans="1:15" x14ac:dyDescent="0.35">
      <c r="A50" s="16">
        <v>39</v>
      </c>
      <c r="B50" s="15" t="s">
        <v>56</v>
      </c>
      <c r="C50" s="14">
        <v>26.6</v>
      </c>
      <c r="D50" s="13" t="s">
        <v>43</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26.6</v>
      </c>
      <c r="H50">
        <f>LEN(TRIM(D50))</f>
        <v>6</v>
      </c>
      <c r="I50" t="str">
        <f>IF(H50&gt;=3,MID(TRIM(D50),1,3),"NO")</f>
        <v>+/-</v>
      </c>
      <c r="J50" t="str">
        <f>IF(TRIM(I50)="+/-",MID(TRIM(D50),4,H50-3),D50)</f>
        <v>0.5</v>
      </c>
      <c r="K50" s="1">
        <f>IF(TRIM(J50)="*****",0,IF(ISERROR(VALUE(J50)),"NA",VALUE(J50/$I$4)))</f>
        <v>0.303951367781155</v>
      </c>
      <c r="L50" s="1">
        <f>IF(AND(ISNUMBER(G50),ISNUMBER($I$6)),$I$6-G50,"N/A")</f>
        <v>2.1999999999999993</v>
      </c>
      <c r="M50" s="1">
        <f>IF(AND(ISNUMBER(K50),ISNUMBER($I$7)),SQRT(K50^2+($I$7)^2),"N/A")</f>
        <v>0.30997079109986531</v>
      </c>
      <c r="N50" s="1">
        <f>IF(AND(ISNUMBER(L50),ISNUMBER(M50),M50&lt;&gt;0),L50/M50,"NA")</f>
        <v>7.0974429306508782</v>
      </c>
      <c r="O50" t="s">
        <v>52</v>
      </c>
    </row>
    <row r="51" spans="1:15" x14ac:dyDescent="0.35">
      <c r="A51" s="16">
        <v>41</v>
      </c>
      <c r="B51" s="15" t="s">
        <v>49</v>
      </c>
      <c r="C51" s="14">
        <v>26.5</v>
      </c>
      <c r="D51" s="13" t="s">
        <v>57</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26.5</v>
      </c>
      <c r="H51">
        <f>LEN(TRIM(D51))</f>
        <v>6</v>
      </c>
      <c r="I51" t="str">
        <f>IF(H51&gt;=3,MID(TRIM(D51),1,3),"NO")</f>
        <v>+/-</v>
      </c>
      <c r="J51" t="str">
        <f>IF(TRIM(I51)="+/-",MID(TRIM(D51),4,H51-3),D51)</f>
        <v>0.3</v>
      </c>
      <c r="K51" s="1">
        <f>IF(TRIM(J51)="*****",0,IF(ISERROR(VALUE(J51)),"NA",VALUE(J51/$I$4)))</f>
        <v>0.18237082066869301</v>
      </c>
      <c r="L51" s="1">
        <f>IF(AND(ISNUMBER(G51),ISNUMBER($I$6)),$I$6-G51,"N/A")</f>
        <v>2.3000000000000007</v>
      </c>
      <c r="M51" s="1">
        <f>IF(AND(ISNUMBER(K51),ISNUMBER($I$7)),SQRT(K51^2+($I$7)^2),"N/A")</f>
        <v>0.19223572402239389</v>
      </c>
      <c r="N51" s="1">
        <f>IF(AND(ISNUMBER(L51),ISNUMBER(M51),M51&lt;&gt;0),L51/M51,"NA")</f>
        <v>11.964477527247066</v>
      </c>
      <c r="O51" t="s">
        <v>50</v>
      </c>
    </row>
    <row r="52" spans="1:15" x14ac:dyDescent="0.35">
      <c r="A52" s="16">
        <v>42</v>
      </c>
      <c r="B52" s="15" t="s">
        <v>76</v>
      </c>
      <c r="C52" s="14">
        <v>26.3</v>
      </c>
      <c r="D52" s="13" t="s">
        <v>57</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26.3</v>
      </c>
      <c r="H52">
        <f>LEN(TRIM(D52))</f>
        <v>6</v>
      </c>
      <c r="I52" t="str">
        <f>IF(H52&gt;=3,MID(TRIM(D52),1,3),"NO")</f>
        <v>+/-</v>
      </c>
      <c r="J52" t="str">
        <f>IF(TRIM(I52)="+/-",MID(TRIM(D52),4,H52-3),D52)</f>
        <v>0.3</v>
      </c>
      <c r="K52" s="1">
        <f>IF(TRIM(J52)="*****",0,IF(ISERROR(VALUE(J52)),"NA",VALUE(J52/$I$4)))</f>
        <v>0.18237082066869301</v>
      </c>
      <c r="L52" s="1">
        <f>IF(AND(ISNUMBER(G52),ISNUMBER($I$6)),$I$6-G52,"N/A")</f>
        <v>2.5</v>
      </c>
      <c r="M52" s="1">
        <f>IF(AND(ISNUMBER(K52),ISNUMBER($I$7)),SQRT(K52^2+($I$7)^2),"N/A")</f>
        <v>0.19223572402239389</v>
      </c>
      <c r="N52" s="1">
        <f>IF(AND(ISNUMBER(L52),ISNUMBER(M52),M52&lt;&gt;0),L52/M52,"NA")</f>
        <v>13.00486687744246</v>
      </c>
      <c r="O52" t="s">
        <v>48</v>
      </c>
    </row>
    <row r="53" spans="1:15" x14ac:dyDescent="0.35">
      <c r="A53" s="16">
        <v>42</v>
      </c>
      <c r="B53" s="15" t="s">
        <v>52</v>
      </c>
      <c r="C53" s="14">
        <v>26.3</v>
      </c>
      <c r="D53" s="13" t="s">
        <v>133</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26.3</v>
      </c>
      <c r="H53">
        <f>LEN(TRIM(D53))</f>
        <v>6</v>
      </c>
      <c r="I53" t="str">
        <f>IF(H53&gt;=3,MID(TRIM(D53),1,3),"NO")</f>
        <v>+/-</v>
      </c>
      <c r="J53" t="str">
        <f>IF(TRIM(I53)="+/-",MID(TRIM(D53),4,H53-3),D53)</f>
        <v>1.2</v>
      </c>
      <c r="K53" s="1">
        <f>IF(TRIM(J53)="*****",0,IF(ISERROR(VALUE(J53)),"NA",VALUE(J53/$I$4)))</f>
        <v>0.72948328267477203</v>
      </c>
      <c r="L53" s="1">
        <f>IF(AND(ISNUMBER(G53),ISNUMBER($I$6)),$I$6-G53,"N/A")</f>
        <v>2.5</v>
      </c>
      <c r="M53" s="1">
        <f>IF(AND(ISNUMBER(K53),ISNUMBER($I$7)),SQRT(K53^2+($I$7)^2),"N/A")</f>
        <v>0.73201182849801194</v>
      </c>
      <c r="N53" s="1">
        <f>IF(AND(ISNUMBER(L53),ISNUMBER(M53),M53&lt;&gt;0),L53/M53,"NA")</f>
        <v>3.415245358985056</v>
      </c>
      <c r="O53" t="s">
        <v>46</v>
      </c>
    </row>
    <row r="54" spans="1:15" x14ac:dyDescent="0.35">
      <c r="A54" s="16">
        <v>44</v>
      </c>
      <c r="B54" s="15" t="s">
        <v>33</v>
      </c>
      <c r="C54" s="14">
        <v>26.1</v>
      </c>
      <c r="D54" s="13" t="s">
        <v>120</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26.1</v>
      </c>
      <c r="H54">
        <f>LEN(TRIM(D54))</f>
        <v>6</v>
      </c>
      <c r="I54" t="str">
        <f>IF(H54&gt;=3,MID(TRIM(D54),1,3),"NO")</f>
        <v>+/-</v>
      </c>
      <c r="J54" t="str">
        <f>IF(TRIM(I54)="+/-",MID(TRIM(D54),4,H54-3),D54)</f>
        <v>0.9</v>
      </c>
      <c r="K54" s="1">
        <f>IF(TRIM(J54)="*****",0,IF(ISERROR(VALUE(J54)),"NA",VALUE(J54/$I$4)))</f>
        <v>0.54711246200607899</v>
      </c>
      <c r="L54" s="1">
        <f>IF(AND(ISNUMBER(G54),ISNUMBER($I$6)),$I$6-G54,"N/A")</f>
        <v>2.6999999999999993</v>
      </c>
      <c r="M54" s="1">
        <f>IF(AND(ISNUMBER(K54),ISNUMBER($I$7)),SQRT(K54^2+($I$7)^2),"N/A")</f>
        <v>0.55047933970440222</v>
      </c>
      <c r="N54" s="1">
        <f>IF(AND(ISNUMBER(L54),ISNUMBER(M54),M54&lt;&gt;0),L54/M54,"NA")</f>
        <v>4.9048162306143084</v>
      </c>
      <c r="O54" t="s">
        <v>39</v>
      </c>
    </row>
    <row r="55" spans="1:15" x14ac:dyDescent="0.35">
      <c r="A55" s="16">
        <v>45</v>
      </c>
      <c r="B55" s="15" t="s">
        <v>51</v>
      </c>
      <c r="C55" s="14">
        <v>25.8</v>
      </c>
      <c r="D55" s="13" t="s">
        <v>57</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25.8</v>
      </c>
      <c r="H55">
        <f>LEN(TRIM(D55))</f>
        <v>6</v>
      </c>
      <c r="I55" t="str">
        <f>IF(H55&gt;=3,MID(TRIM(D55),1,3),"NO")</f>
        <v>+/-</v>
      </c>
      <c r="J55" t="str">
        <f>IF(TRIM(I55)="+/-",MID(TRIM(D55),4,H55-3),D55)</f>
        <v>0.3</v>
      </c>
      <c r="K55" s="1">
        <f>IF(TRIM(J55)="*****",0,IF(ISERROR(VALUE(J55)),"NA",VALUE(J55/$I$4)))</f>
        <v>0.18237082066869301</v>
      </c>
      <c r="L55" s="1">
        <f>IF(AND(ISNUMBER(G55),ISNUMBER($I$6)),$I$6-G55,"N/A")</f>
        <v>3</v>
      </c>
      <c r="M55" s="1">
        <f>IF(AND(ISNUMBER(K55),ISNUMBER($I$7)),SQRT(K55^2+($I$7)^2),"N/A")</f>
        <v>0.19223572402239389</v>
      </c>
      <c r="N55" s="1">
        <f>IF(AND(ISNUMBER(L55),ISNUMBER(M55),M55&lt;&gt;0),L55/M55,"NA")</f>
        <v>15.605840252930951</v>
      </c>
      <c r="O55" t="s">
        <v>42</v>
      </c>
    </row>
    <row r="56" spans="1:15" x14ac:dyDescent="0.35">
      <c r="A56" s="16">
        <v>46</v>
      </c>
      <c r="B56" s="15" t="s">
        <v>30</v>
      </c>
      <c r="C56" s="14">
        <v>25.4</v>
      </c>
      <c r="D56" s="13" t="s">
        <v>34</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25.4</v>
      </c>
      <c r="H56">
        <f>LEN(TRIM(D56))</f>
        <v>6</v>
      </c>
      <c r="I56" t="str">
        <f>IF(H56&gt;=3,MID(TRIM(D56),1,3),"NO")</f>
        <v>+/-</v>
      </c>
      <c r="J56" t="str">
        <f>IF(TRIM(I56)="+/-",MID(TRIM(D56),4,H56-3),D56)</f>
        <v>0.4</v>
      </c>
      <c r="K56" s="1">
        <f>IF(TRIM(J56)="*****",0,IF(ISERROR(VALUE(J56)),"NA",VALUE(J56/$I$4)))</f>
        <v>0.24316109422492402</v>
      </c>
      <c r="L56" s="1">
        <f>IF(AND(ISNUMBER(G56),ISNUMBER($I$6)),$I$6-G56,"N/A")</f>
        <v>3.4000000000000021</v>
      </c>
      <c r="M56" s="1">
        <f>IF(AND(ISNUMBER(K56),ISNUMBER($I$7)),SQRT(K56^2+($I$7)^2),"N/A")</f>
        <v>0.25064471888253259</v>
      </c>
      <c r="N56" s="1">
        <f>IF(AND(ISNUMBER(L56),ISNUMBER(M56),M56&lt;&gt;0),L56/M56,"NA")</f>
        <v>13.565017508282109</v>
      </c>
      <c r="O56" t="s">
        <v>40</v>
      </c>
    </row>
    <row r="57" spans="1:15" x14ac:dyDescent="0.35">
      <c r="A57" s="16">
        <v>47</v>
      </c>
      <c r="B57" s="15" t="s">
        <v>67</v>
      </c>
      <c r="C57" s="14">
        <v>25.3</v>
      </c>
      <c r="D57" s="13" t="s">
        <v>111</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25.3</v>
      </c>
      <c r="H57">
        <f>LEN(TRIM(D57))</f>
        <v>6</v>
      </c>
      <c r="I57" t="str">
        <f>IF(H57&gt;=3,MID(TRIM(D57),1,3),"NO")</f>
        <v>+/-</v>
      </c>
      <c r="J57" t="str">
        <f>IF(TRIM(I57)="+/-",MID(TRIM(D57),4,H57-3),D57)</f>
        <v>1.0</v>
      </c>
      <c r="K57" s="1">
        <f>IF(TRIM(J57)="*****",0,IF(ISERROR(VALUE(J57)),"NA",VALUE(J57/$I$4)))</f>
        <v>0.60790273556231</v>
      </c>
      <c r="L57" s="1">
        <f>IF(AND(ISNUMBER(G57),ISNUMBER($I$6)),$I$6-G57,"N/A")</f>
        <v>3.5</v>
      </c>
      <c r="M57" s="1">
        <f>IF(AND(ISNUMBER(K57),ISNUMBER($I$7)),SQRT(K57^2+($I$7)^2),"N/A")</f>
        <v>0.61093468821403585</v>
      </c>
      <c r="N57" s="1">
        <f>IF(AND(ISNUMBER(L57),ISNUMBER(M57),M57&lt;&gt;0),L57/M57,"NA")</f>
        <v>5.7289266226340132</v>
      </c>
      <c r="O57" t="s">
        <v>38</v>
      </c>
    </row>
    <row r="58" spans="1:15" x14ac:dyDescent="0.35">
      <c r="A58" s="16">
        <v>48</v>
      </c>
      <c r="B58" s="15" t="s">
        <v>70</v>
      </c>
      <c r="C58" s="14">
        <v>25.2</v>
      </c>
      <c r="D58" s="13" t="s">
        <v>120</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25.2</v>
      </c>
      <c r="H58">
        <f>LEN(TRIM(D58))</f>
        <v>6</v>
      </c>
      <c r="I58" t="str">
        <f>IF(H58&gt;=3,MID(TRIM(D58),1,3),"NO")</f>
        <v>+/-</v>
      </c>
      <c r="J58" t="str">
        <f>IF(TRIM(I58)="+/-",MID(TRIM(D58),4,H58-3),D58)</f>
        <v>0.9</v>
      </c>
      <c r="K58" s="1">
        <f>IF(TRIM(J58)="*****",0,IF(ISERROR(VALUE(J58)),"NA",VALUE(J58/$I$4)))</f>
        <v>0.54711246200607899</v>
      </c>
      <c r="L58" s="1">
        <f>IF(AND(ISNUMBER(G58),ISNUMBER($I$6)),$I$6-G58,"N/A")</f>
        <v>3.6000000000000014</v>
      </c>
      <c r="M58" s="1">
        <f>IF(AND(ISNUMBER(K58),ISNUMBER($I$7)),SQRT(K58^2+($I$7)^2),"N/A")</f>
        <v>0.55047933970440222</v>
      </c>
      <c r="N58" s="1">
        <f>IF(AND(ISNUMBER(L58),ISNUMBER(M58),M58&lt;&gt;0),L58/M58,"NA")</f>
        <v>6.539754974152415</v>
      </c>
      <c r="O58" t="s">
        <v>36</v>
      </c>
    </row>
    <row r="59" spans="1:15" x14ac:dyDescent="0.35">
      <c r="A59" s="16">
        <v>49</v>
      </c>
      <c r="B59" s="15" t="s">
        <v>77</v>
      </c>
      <c r="C59" s="14">
        <v>23.1</v>
      </c>
      <c r="D59" s="13" t="s">
        <v>83</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23.1</v>
      </c>
      <c r="H59">
        <f>LEN(TRIM(D59))</f>
        <v>6</v>
      </c>
      <c r="I59" t="str">
        <f>IF(H59&gt;=3,MID(TRIM(D59),1,3),"NO")</f>
        <v>+/-</v>
      </c>
      <c r="J59" t="str">
        <f>IF(TRIM(I59)="+/-",MID(TRIM(D59),4,H59-3),D59)</f>
        <v>0.7</v>
      </c>
      <c r="K59" s="1">
        <f>IF(TRIM(J59)="*****",0,IF(ISERROR(VALUE(J59)),"NA",VALUE(J59/$I$4)))</f>
        <v>0.42553191489361697</v>
      </c>
      <c r="L59" s="1">
        <f>IF(AND(ISNUMBER(G59),ISNUMBER($I$6)),$I$6-G59,"N/A")</f>
        <v>5.6999999999999993</v>
      </c>
      <c r="M59" s="1">
        <f>IF(AND(ISNUMBER(K59),ISNUMBER($I$7)),SQRT(K59^2+($I$7)^2),"N/A")</f>
        <v>0.42985214661796195</v>
      </c>
      <c r="N59" s="1">
        <f>IF(AND(ISNUMBER(L59),ISNUMBER(M59),M59&lt;&gt;0),L59/M59,"NA")</f>
        <v>13.260373467591327</v>
      </c>
      <c r="O59" t="s">
        <v>33</v>
      </c>
    </row>
    <row r="60" spans="1:15" x14ac:dyDescent="0.35">
      <c r="A60" s="16">
        <v>50</v>
      </c>
      <c r="B60" s="15" t="s">
        <v>40</v>
      </c>
      <c r="C60" s="14">
        <v>21.9</v>
      </c>
      <c r="D60" s="13" t="s">
        <v>141</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21.9</v>
      </c>
      <c r="H60">
        <f>LEN(TRIM(D60))</f>
        <v>6</v>
      </c>
      <c r="I60" t="str">
        <f>IF(H60&gt;=3,MID(TRIM(D60),1,3),"NO")</f>
        <v>+/-</v>
      </c>
      <c r="J60" t="str">
        <f>IF(TRIM(I60)="+/-",MID(TRIM(D60),4,H60-3),D60)</f>
        <v>1.1</v>
      </c>
      <c r="K60" s="1">
        <f>IF(TRIM(J60)="*****",0,IF(ISERROR(VALUE(J60)),"NA",VALUE(J60/$I$4)))</f>
        <v>0.66869300911854113</v>
      </c>
      <c r="L60" s="1">
        <f>IF(AND(ISNUMBER(G60),ISNUMBER($I$6)),$I$6-G60,"N/A")</f>
        <v>6.9000000000000021</v>
      </c>
      <c r="M60" s="1">
        <f>IF(AND(ISNUMBER(K60),ISNUMBER($I$7)),SQRT(K60^2+($I$7)^2),"N/A")</f>
        <v>0.67145051776214359</v>
      </c>
      <c r="N60" s="1">
        <f>IF(AND(ISNUMBER(L60),ISNUMBER(M60),M60&lt;&gt;0),L60/M60,"NA")</f>
        <v>10.276259854556068</v>
      </c>
      <c r="O60" t="s">
        <v>30</v>
      </c>
    </row>
    <row r="61" spans="1:15" x14ac:dyDescent="0.35">
      <c r="A61" s="16">
        <v>51</v>
      </c>
      <c r="B61" s="15" t="s">
        <v>35</v>
      </c>
      <c r="C61" s="14">
        <v>19.899999999999999</v>
      </c>
      <c r="D61" s="13" t="s">
        <v>135</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19.899999999999999</v>
      </c>
      <c r="H61">
        <f>LEN(TRIM(D61))</f>
        <v>6</v>
      </c>
      <c r="I61" t="str">
        <f>IF(H61&gt;=3,MID(TRIM(D61),1,3),"NO")</f>
        <v>+/-</v>
      </c>
      <c r="J61" t="str">
        <f>IF(TRIM(I61)="+/-",MID(TRIM(D61),4,H61-3),D61)</f>
        <v>1.3</v>
      </c>
      <c r="K61" s="1">
        <f>IF(TRIM(J61)="*****",0,IF(ISERROR(VALUE(J61)),"NA",VALUE(J61/$I$4)))</f>
        <v>0.79027355623100304</v>
      </c>
      <c r="L61" s="1">
        <f>IF(AND(ISNUMBER(G61),ISNUMBER($I$6)),$I$6-G61,"N/A")</f>
        <v>8.9000000000000021</v>
      </c>
      <c r="M61" s="1">
        <f>IF(AND(ISNUMBER(K61),ISNUMBER($I$7)),SQRT(K61^2+($I$7)^2),"N/A")</f>
        <v>0.79260819516141623</v>
      </c>
      <c r="N61" s="1">
        <f>IF(AND(ISNUMBER(L61),ISNUMBER(M61),M61&lt;&gt;0),L61/M61,"NA")</f>
        <v>11.22875091921993</v>
      </c>
      <c r="O61" t="s">
        <v>27</v>
      </c>
    </row>
    <row r="62" spans="1:15" ht="15" thickBot="1" x14ac:dyDescent="0.4">
      <c r="A62" s="11"/>
      <c r="B62" s="10" t="s">
        <v>25</v>
      </c>
      <c r="C62" s="9">
        <v>23.6</v>
      </c>
      <c r="D62" s="8" t="s">
        <v>26</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23.6</v>
      </c>
      <c r="H62">
        <f>LEN(TRIM(D62))</f>
        <v>6</v>
      </c>
      <c r="I62" t="str">
        <f>IF(H62&gt;=3,MID(TRIM(D62),1,3),"NO")</f>
        <v>+/-</v>
      </c>
      <c r="J62" t="str">
        <f>IF(TRIM(I62)="+/-",MID(TRIM(D62),4,H62-3),D62)</f>
        <v>0.6</v>
      </c>
      <c r="K62" s="1">
        <f>IF(TRIM(J62)="*****",0,IF(ISERROR(VALUE(J62)),"NA",VALUE(J62/$I$4)))</f>
        <v>0.36474164133738601</v>
      </c>
      <c r="L62" s="1">
        <f>IF(AND(ISNUMBER(G62),ISNUMBER($I$6)),$I$6-G62,"N/A")</f>
        <v>5.1999999999999993</v>
      </c>
      <c r="M62" s="1">
        <f>IF(AND(ISNUMBER(K62),ISNUMBER($I$7)),SQRT(K62^2+($I$7)^2),"N/A")</f>
        <v>0.36977279819442066</v>
      </c>
      <c r="N62" s="1">
        <f>IF(AND(ISNUMBER(L62),ISNUMBER(M62),M62&lt;&gt;0),L62/M62,"NA")</f>
        <v>14.062689374100261</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314" priority="1" operator="equal">
      <formula>"OTHER ERROR"</formula>
    </cfRule>
    <cfRule type="cellIs" dxfId="313" priority="2" operator="equal">
      <formula>"Statistical Test not applicable"</formula>
    </cfRule>
    <cfRule type="cellIs" dxfId="312" priority="3" operator="equal">
      <formula>"Geography Selected"</formula>
    </cfRule>
  </conditionalFormatting>
  <conditionalFormatting sqref="E10:J62">
    <cfRule type="cellIs" dxfId="311" priority="4" operator="equal">
      <formula>"Not Significantly Different"</formula>
    </cfRule>
  </conditionalFormatting>
  <conditionalFormatting sqref="F10:J62">
    <cfRule type="cellIs" dxfId="31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A90BEB2-6EAB-497B-836E-CA7F0BAA3CAB}">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030A41CC-95E8-4847-90AF-FA2BFCA3CA19}"/>
    <hyperlink ref="A68" r:id="rId2" xr:uid="{6325DA58-2FB6-4627-A6BD-79EE2731DF79}"/>
    <hyperlink ref="A66" r:id="rId3" xr:uid="{4CDF2755-57BF-4516-8D67-8F3983AF6094}"/>
    <hyperlink ref="A67" r:id="rId4" xr:uid="{AF4EA7D6-6CB8-44E3-8D80-7C3B32918639}"/>
  </hyperlinks>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9D559-36C4-4CA2-A364-BEACB0285E73}">
  <sheetPr codeName="Sheet3"/>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109</v>
      </c>
    </row>
    <row r="2" spans="1:16" x14ac:dyDescent="0.35">
      <c r="A2" s="30" t="s">
        <v>108</v>
      </c>
      <c r="B2" t="s">
        <v>107</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60.5</v>
      </c>
      <c r="C6" t="s">
        <v>102</v>
      </c>
      <c r="H6" s="18" t="s">
        <v>101</v>
      </c>
      <c r="I6">
        <f>VLOOKUP($B$4,$B$9:$K$62,6,FALSE)</f>
        <v>60.5</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60.5</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60.5</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77</v>
      </c>
      <c r="C11" s="14">
        <v>90.1</v>
      </c>
      <c r="D11" s="17" t="s">
        <v>34</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90.1</v>
      </c>
      <c r="H11">
        <f>LEN(TRIM(D11))</f>
        <v>6</v>
      </c>
      <c r="I11" t="str">
        <f>IF(H11&gt;=3,MID(TRIM(D11),1,3),"NO")</f>
        <v>+/-</v>
      </c>
      <c r="J11" t="str">
        <f>IF(TRIM(I11)="+/-",MID(TRIM(D11),4,H11-3),D11)</f>
        <v>0.4</v>
      </c>
      <c r="K11" s="1">
        <f>IF(TRIM(J11)="*****",0,IF(ISERROR(VALUE(J11)),"NA",VALUE(J11/$I$4)))</f>
        <v>0.24316109422492402</v>
      </c>
      <c r="L11" s="1">
        <f>IF(AND(ISNUMBER(G11),ISNUMBER($I$6)),$I$6-G11,"N/A")</f>
        <v>-29.599999999999994</v>
      </c>
      <c r="M11" s="1">
        <f>IF(AND(ISNUMBER(K11),ISNUMBER($I$7)),SQRT(K11^2+($I$7)^2),"N/A")</f>
        <v>0.25064471888253259</v>
      </c>
      <c r="N11" s="1">
        <f>IF(AND(ISNUMBER(L11),ISNUMBER(M11),M11&lt;&gt;0),L11/M11,"NA")</f>
        <v>-118.09544654269121</v>
      </c>
      <c r="O11" t="s">
        <v>68</v>
      </c>
    </row>
    <row r="12" spans="1:16" x14ac:dyDescent="0.35">
      <c r="A12" s="16">
        <v>1</v>
      </c>
      <c r="B12" s="15" t="s">
        <v>33</v>
      </c>
      <c r="C12" s="14">
        <v>90.1</v>
      </c>
      <c r="D12" s="13" t="s">
        <v>28</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90.1</v>
      </c>
      <c r="H12">
        <f>LEN(TRIM(D12))</f>
        <v>6</v>
      </c>
      <c r="I12" t="str">
        <f>IF(H12&gt;=3,MID(TRIM(D12),1,3),"NO")</f>
        <v>+/-</v>
      </c>
      <c r="J12" t="str">
        <f>IF(TRIM(I12)="+/-",MID(TRIM(D12),4,H12-3),D12)</f>
        <v>0.2</v>
      </c>
      <c r="K12" s="1">
        <f>IF(TRIM(J12)="*****",0,IF(ISERROR(VALUE(J12)),"NA",VALUE(J12/$I$4)))</f>
        <v>0.12158054711246201</v>
      </c>
      <c r="L12" s="1">
        <f>IF(AND(ISNUMBER(G12),ISNUMBER($I$6)),$I$6-G12,"N/A")</f>
        <v>-29.599999999999994</v>
      </c>
      <c r="M12" s="1">
        <f>IF(AND(ISNUMBER(K12),ISNUMBER($I$7)),SQRT(K12^2+($I$7)^2),"N/A")</f>
        <v>0.1359311840425404</v>
      </c>
      <c r="N12" s="1">
        <f>IF(AND(ISNUMBER(L12),ISNUMBER(M12),M12&lt;&gt;0),L12/M12,"NA")</f>
        <v>-217.7572439208395</v>
      </c>
      <c r="O12" t="s">
        <v>62</v>
      </c>
    </row>
    <row r="13" spans="1:16" x14ac:dyDescent="0.35">
      <c r="A13" s="16">
        <v>3</v>
      </c>
      <c r="B13" s="15" t="s">
        <v>40</v>
      </c>
      <c r="C13" s="14">
        <v>89.9</v>
      </c>
      <c r="D13" s="13" t="s">
        <v>43</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89.9</v>
      </c>
      <c r="H13">
        <f>LEN(TRIM(D13))</f>
        <v>6</v>
      </c>
      <c r="I13" t="str">
        <f>IF(H13&gt;=3,MID(TRIM(D13),1,3),"NO")</f>
        <v>+/-</v>
      </c>
      <c r="J13" t="str">
        <f>IF(TRIM(I13)="+/-",MID(TRIM(D13),4,H13-3),D13)</f>
        <v>0.5</v>
      </c>
      <c r="K13" s="1">
        <f>IF(TRIM(J13)="*****",0,IF(ISERROR(VALUE(J13)),"NA",VALUE(J13/$I$4)))</f>
        <v>0.303951367781155</v>
      </c>
      <c r="L13" s="1">
        <f>IF(AND(ISNUMBER(G13),ISNUMBER($I$6)),$I$6-G13,"N/A")</f>
        <v>-29.400000000000006</v>
      </c>
      <c r="M13" s="1">
        <f>IF(AND(ISNUMBER(K13),ISNUMBER($I$7)),SQRT(K13^2+($I$7)^2),"N/A")</f>
        <v>0.30997079109986531</v>
      </c>
      <c r="N13" s="1">
        <f>IF(AND(ISNUMBER(L13),ISNUMBER(M13),M13&lt;&gt;0),L13/M13,"NA")</f>
        <v>-94.84764643687997</v>
      </c>
      <c r="O13" t="s">
        <v>58</v>
      </c>
    </row>
    <row r="14" spans="1:16" x14ac:dyDescent="0.35">
      <c r="A14" s="16">
        <v>4</v>
      </c>
      <c r="B14" s="15" t="s">
        <v>67</v>
      </c>
      <c r="C14" s="14">
        <v>87.5</v>
      </c>
      <c r="D14" s="13" t="s">
        <v>34</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87.5</v>
      </c>
      <c r="H14">
        <f>LEN(TRIM(D14))</f>
        <v>6</v>
      </c>
      <c r="I14" t="str">
        <f>IF(H14&gt;=3,MID(TRIM(D14),1,3),"NO")</f>
        <v>+/-</v>
      </c>
      <c r="J14" t="str">
        <f>IF(TRIM(I14)="+/-",MID(TRIM(D14),4,H14-3),D14)</f>
        <v>0.4</v>
      </c>
      <c r="K14" s="1">
        <f>IF(TRIM(J14)="*****",0,IF(ISERROR(VALUE(J14)),"NA",VALUE(J14/$I$4)))</f>
        <v>0.24316109422492402</v>
      </c>
      <c r="L14" s="1">
        <f>IF(AND(ISNUMBER(G14),ISNUMBER($I$6)),$I$6-G14,"N/A")</f>
        <v>-27</v>
      </c>
      <c r="M14" s="1">
        <f>IF(AND(ISNUMBER(K14),ISNUMBER($I$7)),SQRT(K14^2+($I$7)^2),"N/A")</f>
        <v>0.25064471888253259</v>
      </c>
      <c r="N14" s="1">
        <f>IF(AND(ISNUMBER(L14),ISNUMBER(M14),M14&lt;&gt;0),L14/M14,"NA")</f>
        <v>-107.72219785988727</v>
      </c>
      <c r="O14" t="s">
        <v>73</v>
      </c>
    </row>
    <row r="15" spans="1:16" x14ac:dyDescent="0.35">
      <c r="A15" s="16">
        <v>5</v>
      </c>
      <c r="B15" s="15" t="s">
        <v>70</v>
      </c>
      <c r="C15" s="14">
        <v>84.6</v>
      </c>
      <c r="D15" s="13" t="s">
        <v>34</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84.6</v>
      </c>
      <c r="H15">
        <f>LEN(TRIM(D15))</f>
        <v>6</v>
      </c>
      <c r="I15" t="str">
        <f>IF(H15&gt;=3,MID(TRIM(D15),1,3),"NO")</f>
        <v>+/-</v>
      </c>
      <c r="J15" t="str">
        <f>IF(TRIM(I15)="+/-",MID(TRIM(D15),4,H15-3),D15)</f>
        <v>0.4</v>
      </c>
      <c r="K15" s="1">
        <f>IF(TRIM(J15)="*****",0,IF(ISERROR(VALUE(J15)),"NA",VALUE(J15/$I$4)))</f>
        <v>0.24316109422492402</v>
      </c>
      <c r="L15" s="1">
        <f>IF(AND(ISNUMBER(G15),ISNUMBER($I$6)),$I$6-G15,"N/A")</f>
        <v>-24.099999999999994</v>
      </c>
      <c r="M15" s="1">
        <f>IF(AND(ISNUMBER(K15),ISNUMBER($I$7)),SQRT(K15^2+($I$7)^2),"N/A")</f>
        <v>0.25064471888253259</v>
      </c>
      <c r="N15" s="1">
        <f>IF(AND(ISNUMBER(L15),ISNUMBER(M15),M15&lt;&gt;0),L15/M15,"NA")</f>
        <v>-96.152035867528994</v>
      </c>
      <c r="O15" t="s">
        <v>32</v>
      </c>
    </row>
    <row r="16" spans="1:16" x14ac:dyDescent="0.35">
      <c r="A16" s="16">
        <v>6</v>
      </c>
      <c r="B16" s="15" t="s">
        <v>27</v>
      </c>
      <c r="C16" s="14">
        <v>84.3</v>
      </c>
      <c r="D16" s="13" t="s">
        <v>83</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84.3</v>
      </c>
      <c r="H16">
        <f>LEN(TRIM(D16))</f>
        <v>6</v>
      </c>
      <c r="I16" t="str">
        <f>IF(H16&gt;=3,MID(TRIM(D16),1,3),"NO")</f>
        <v>+/-</v>
      </c>
      <c r="J16" t="str">
        <f>IF(TRIM(I16)="+/-",MID(TRIM(D16),4,H16-3),D16)</f>
        <v>0.7</v>
      </c>
      <c r="K16" s="1">
        <f>IF(TRIM(J16)="*****",0,IF(ISERROR(VALUE(J16)),"NA",VALUE(J16/$I$4)))</f>
        <v>0.42553191489361697</v>
      </c>
      <c r="L16" s="1">
        <f>IF(AND(ISNUMBER(G16),ISNUMBER($I$6)),$I$6-G16,"N/A")</f>
        <v>-23.799999999999997</v>
      </c>
      <c r="M16" s="1">
        <f>IF(AND(ISNUMBER(K16),ISNUMBER($I$7)),SQRT(K16^2+($I$7)^2),"N/A")</f>
        <v>0.42985214661796195</v>
      </c>
      <c r="N16" s="1">
        <f>IF(AND(ISNUMBER(L16),ISNUMBER(M16),M16&lt;&gt;0),L16/M16,"NA")</f>
        <v>-55.367875180469049</v>
      </c>
      <c r="O16" t="s">
        <v>75</v>
      </c>
    </row>
    <row r="17" spans="1:15" x14ac:dyDescent="0.35">
      <c r="A17" s="16">
        <v>7</v>
      </c>
      <c r="B17" s="15" t="s">
        <v>80</v>
      </c>
      <c r="C17" s="14">
        <v>84.2</v>
      </c>
      <c r="D17" s="13" t="s">
        <v>28</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84.2</v>
      </c>
      <c r="H17">
        <f>LEN(TRIM(D17))</f>
        <v>6</v>
      </c>
      <c r="I17" t="str">
        <f>IF(H17&gt;=3,MID(TRIM(D17),1,3),"NO")</f>
        <v>+/-</v>
      </c>
      <c r="J17" t="str">
        <f>IF(TRIM(I17)="+/-",MID(TRIM(D17),4,H17-3),D17)</f>
        <v>0.2</v>
      </c>
      <c r="K17" s="1">
        <f>IF(TRIM(J17)="*****",0,IF(ISERROR(VALUE(J17)),"NA",VALUE(J17/$I$4)))</f>
        <v>0.12158054711246201</v>
      </c>
      <c r="L17" s="1">
        <f>IF(AND(ISNUMBER(G17),ISNUMBER($I$6)),$I$6-G17,"N/A")</f>
        <v>-23.700000000000003</v>
      </c>
      <c r="M17" s="1">
        <f>IF(AND(ISNUMBER(K17),ISNUMBER($I$7)),SQRT(K17^2+($I$7)^2),"N/A")</f>
        <v>0.1359311840425404</v>
      </c>
      <c r="N17" s="1">
        <f>IF(AND(ISNUMBER(L17),ISNUMBER(M17),M17&lt;&gt;0),L17/M17,"NA")</f>
        <v>-174.35292840959113</v>
      </c>
      <c r="O17" t="s">
        <v>66</v>
      </c>
    </row>
    <row r="18" spans="1:15" x14ac:dyDescent="0.35">
      <c r="A18" s="16">
        <v>8</v>
      </c>
      <c r="B18" s="15" t="s">
        <v>79</v>
      </c>
      <c r="C18" s="14">
        <v>82.5</v>
      </c>
      <c r="D18" s="13" t="s">
        <v>28</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82.5</v>
      </c>
      <c r="H18">
        <f>LEN(TRIM(D18))</f>
        <v>6</v>
      </c>
      <c r="I18" t="str">
        <f>IF(H18&gt;=3,MID(TRIM(D18),1,3),"NO")</f>
        <v>+/-</v>
      </c>
      <c r="J18" t="str">
        <f>IF(TRIM(I18)="+/-",MID(TRIM(D18),4,H18-3),D18)</f>
        <v>0.2</v>
      </c>
      <c r="K18" s="1">
        <f>IF(TRIM(J18)="*****",0,IF(ISERROR(VALUE(J18)),"NA",VALUE(J18/$I$4)))</f>
        <v>0.12158054711246201</v>
      </c>
      <c r="L18" s="1">
        <f>IF(AND(ISNUMBER(G18),ISNUMBER($I$6)),$I$6-G18,"N/A")</f>
        <v>-22</v>
      </c>
      <c r="M18" s="1">
        <f>IF(AND(ISNUMBER(K18),ISNUMBER($I$7)),SQRT(K18^2+($I$7)^2),"N/A")</f>
        <v>0.1359311840425404</v>
      </c>
      <c r="N18" s="1">
        <f>IF(AND(ISNUMBER(L18),ISNUMBER(M18),M18&lt;&gt;0),L18/M18,"NA")</f>
        <v>-161.84660021143478</v>
      </c>
      <c r="O18" t="s">
        <v>60</v>
      </c>
    </row>
    <row r="19" spans="1:15" x14ac:dyDescent="0.35">
      <c r="A19" s="16">
        <v>8</v>
      </c>
      <c r="B19" s="15" t="s">
        <v>63</v>
      </c>
      <c r="C19" s="14">
        <v>82.5</v>
      </c>
      <c r="D19" s="13" t="s">
        <v>34</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82.5</v>
      </c>
      <c r="H19">
        <f>LEN(TRIM(D19))</f>
        <v>6</v>
      </c>
      <c r="I19" t="str">
        <f>IF(H19&gt;=3,MID(TRIM(D19),1,3),"NO")</f>
        <v>+/-</v>
      </c>
      <c r="J19" t="str">
        <f>IF(TRIM(I19)="+/-",MID(TRIM(D19),4,H19-3),D19)</f>
        <v>0.4</v>
      </c>
      <c r="K19" s="1">
        <f>IF(TRIM(J19)="*****",0,IF(ISERROR(VALUE(J19)),"NA",VALUE(J19/$I$4)))</f>
        <v>0.24316109422492402</v>
      </c>
      <c r="L19" s="1">
        <f>IF(AND(ISNUMBER(G19),ISNUMBER($I$6)),$I$6-G19,"N/A")</f>
        <v>-22</v>
      </c>
      <c r="M19" s="1">
        <f>IF(AND(ISNUMBER(K19),ISNUMBER($I$7)),SQRT(K19^2+($I$7)^2),"N/A")</f>
        <v>0.25064471888253259</v>
      </c>
      <c r="N19" s="1">
        <f>IF(AND(ISNUMBER(L19),ISNUMBER(M19),M19&lt;&gt;0),L19/M19,"NA")</f>
        <v>-87.773642700648892</v>
      </c>
      <c r="O19" t="s">
        <v>35</v>
      </c>
    </row>
    <row r="20" spans="1:15" x14ac:dyDescent="0.35">
      <c r="A20" s="16">
        <v>10</v>
      </c>
      <c r="B20" s="15" t="s">
        <v>82</v>
      </c>
      <c r="C20" s="14">
        <v>81.7</v>
      </c>
      <c r="D20" s="17" t="s">
        <v>26</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81.7</v>
      </c>
      <c r="H20">
        <f>LEN(TRIM(D20))</f>
        <v>6</v>
      </c>
      <c r="I20" t="str">
        <f>IF(H20&gt;=3,MID(TRIM(D20),1,3),"NO")</f>
        <v>+/-</v>
      </c>
      <c r="J20" t="str">
        <f>IF(TRIM(I20)="+/-",MID(TRIM(D20),4,H20-3),D20)</f>
        <v>0.6</v>
      </c>
      <c r="K20" s="1">
        <f>IF(TRIM(J20)="*****",0,IF(ISERROR(VALUE(J20)),"NA",VALUE(J20/$I$4)))</f>
        <v>0.36474164133738601</v>
      </c>
      <c r="L20" s="1">
        <f>IF(AND(ISNUMBER(G20),ISNUMBER($I$6)),$I$6-G20,"N/A")</f>
        <v>-21.200000000000003</v>
      </c>
      <c r="M20" s="1">
        <f>IF(AND(ISNUMBER(K20),ISNUMBER($I$7)),SQRT(K20^2+($I$7)^2),"N/A")</f>
        <v>0.36977279819442066</v>
      </c>
      <c r="N20" s="1">
        <f>IF(AND(ISNUMBER(L20),ISNUMBER(M20),M20&lt;&gt;0),L20/M20,"NA")</f>
        <v>-57.332502832870304</v>
      </c>
      <c r="O20" t="s">
        <v>51</v>
      </c>
    </row>
    <row r="21" spans="1:15" x14ac:dyDescent="0.35">
      <c r="A21" s="16">
        <v>11</v>
      </c>
      <c r="B21" s="15" t="s">
        <v>48</v>
      </c>
      <c r="C21" s="14">
        <v>80.5</v>
      </c>
      <c r="D21" s="13" t="s">
        <v>34</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80.5</v>
      </c>
      <c r="H21">
        <f>LEN(TRIM(D21))</f>
        <v>6</v>
      </c>
      <c r="I21" t="str">
        <f>IF(H21&gt;=3,MID(TRIM(D21),1,3),"NO")</f>
        <v>+/-</v>
      </c>
      <c r="J21" t="str">
        <f>IF(TRIM(I21)="+/-",MID(TRIM(D21),4,H21-3),D21)</f>
        <v>0.4</v>
      </c>
      <c r="K21" s="1">
        <f>IF(TRIM(J21)="*****",0,IF(ISERROR(VALUE(J21)),"NA",VALUE(J21/$I$4)))</f>
        <v>0.24316109422492402</v>
      </c>
      <c r="L21" s="1">
        <f>IF(AND(ISNUMBER(G21),ISNUMBER($I$6)),$I$6-G21,"N/A")</f>
        <v>-20</v>
      </c>
      <c r="M21" s="1">
        <f>IF(AND(ISNUMBER(K21),ISNUMBER($I$7)),SQRT(K21^2+($I$7)^2),"N/A")</f>
        <v>0.25064471888253259</v>
      </c>
      <c r="N21" s="1">
        <f>IF(AND(ISNUMBER(L21),ISNUMBER(M21),M21&lt;&gt;0),L21/M21,"NA")</f>
        <v>-79.79422063695354</v>
      </c>
      <c r="O21" t="s">
        <v>45</v>
      </c>
    </row>
    <row r="22" spans="1:15" x14ac:dyDescent="0.35">
      <c r="A22" s="16">
        <v>12</v>
      </c>
      <c r="B22" s="15" t="s">
        <v>30</v>
      </c>
      <c r="C22" s="14">
        <v>79.900000000000006</v>
      </c>
      <c r="D22" s="13" t="s">
        <v>28</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79.900000000000006</v>
      </c>
      <c r="H22">
        <f>LEN(TRIM(D22))</f>
        <v>6</v>
      </c>
      <c r="I22" t="str">
        <f>IF(H22&gt;=3,MID(TRIM(D22),1,3),"NO")</f>
        <v>+/-</v>
      </c>
      <c r="J22" t="str">
        <f>IF(TRIM(I22)="+/-",MID(TRIM(D22),4,H22-3),D22)</f>
        <v>0.2</v>
      </c>
      <c r="K22" s="1">
        <f>IF(TRIM(J22)="*****",0,IF(ISERROR(VALUE(J22)),"NA",VALUE(J22/$I$4)))</f>
        <v>0.12158054711246201</v>
      </c>
      <c r="L22" s="1">
        <f>IF(AND(ISNUMBER(G22),ISNUMBER($I$6)),$I$6-G22,"N/A")</f>
        <v>-19.400000000000006</v>
      </c>
      <c r="M22" s="1">
        <f>IF(AND(ISNUMBER(K22),ISNUMBER($I$7)),SQRT(K22^2+($I$7)^2),"N/A")</f>
        <v>0.1359311840425404</v>
      </c>
      <c r="N22" s="1">
        <f>IF(AND(ISNUMBER(L22),ISNUMBER(M22),M22&lt;&gt;0),L22/M22,"NA")</f>
        <v>-142.71927473190163</v>
      </c>
      <c r="O22" t="s">
        <v>29</v>
      </c>
    </row>
    <row r="23" spans="1:15" x14ac:dyDescent="0.35">
      <c r="A23" s="16">
        <v>13</v>
      </c>
      <c r="B23" s="15" t="s">
        <v>42</v>
      </c>
      <c r="C23" s="14">
        <v>78.599999999999994</v>
      </c>
      <c r="D23" s="13" t="s">
        <v>57</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78.599999999999994</v>
      </c>
      <c r="H23">
        <f>LEN(TRIM(D23))</f>
        <v>6</v>
      </c>
      <c r="I23" t="str">
        <f>IF(H23&gt;=3,MID(TRIM(D23),1,3),"NO")</f>
        <v>+/-</v>
      </c>
      <c r="J23" t="str">
        <f>IF(TRIM(I23)="+/-",MID(TRIM(D23),4,H23-3),D23)</f>
        <v>0.3</v>
      </c>
      <c r="K23" s="1">
        <f>IF(TRIM(J23)="*****",0,IF(ISERROR(VALUE(J23)),"NA",VALUE(J23/$I$4)))</f>
        <v>0.18237082066869301</v>
      </c>
      <c r="L23" s="1">
        <f>IF(AND(ISNUMBER(G23),ISNUMBER($I$6)),$I$6-G23,"N/A")</f>
        <v>-18.099999999999994</v>
      </c>
      <c r="M23" s="1">
        <f>IF(AND(ISNUMBER(K23),ISNUMBER($I$7)),SQRT(K23^2+($I$7)^2),"N/A")</f>
        <v>0.19223572402239389</v>
      </c>
      <c r="N23" s="1">
        <f>IF(AND(ISNUMBER(L23),ISNUMBER(M23),M23&lt;&gt;0),L23/M23,"NA")</f>
        <v>-94.155236192683375</v>
      </c>
      <c r="O23" t="s">
        <v>82</v>
      </c>
    </row>
    <row r="24" spans="1:15" x14ac:dyDescent="0.35">
      <c r="A24" s="16">
        <v>14</v>
      </c>
      <c r="B24" s="15" t="s">
        <v>72</v>
      </c>
      <c r="C24" s="14">
        <v>77.8</v>
      </c>
      <c r="D24" s="13" t="s">
        <v>28</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77.8</v>
      </c>
      <c r="H24">
        <f>LEN(TRIM(D24))</f>
        <v>6</v>
      </c>
      <c r="I24" t="str">
        <f>IF(H24&gt;=3,MID(TRIM(D24),1,3),"NO")</f>
        <v>+/-</v>
      </c>
      <c r="J24" t="str">
        <f>IF(TRIM(I24)="+/-",MID(TRIM(D24),4,H24-3),D24)</f>
        <v>0.2</v>
      </c>
      <c r="K24" s="1">
        <f>IF(TRIM(J24)="*****",0,IF(ISERROR(VALUE(J24)),"NA",VALUE(J24/$I$4)))</f>
        <v>0.12158054711246201</v>
      </c>
      <c r="L24" s="1">
        <f>IF(AND(ISNUMBER(G24),ISNUMBER($I$6)),$I$6-G24,"N/A")</f>
        <v>-17.299999999999997</v>
      </c>
      <c r="M24" s="1">
        <f>IF(AND(ISNUMBER(K24),ISNUMBER($I$7)),SQRT(K24^2+($I$7)^2),"N/A")</f>
        <v>0.1359311840425404</v>
      </c>
      <c r="N24" s="1">
        <f>IF(AND(ISNUMBER(L24),ISNUMBER(M24),M24&lt;&gt;0),L24/M24,"NA")</f>
        <v>-127.27028107535551</v>
      </c>
      <c r="O24" t="s">
        <v>65</v>
      </c>
    </row>
    <row r="25" spans="1:15" x14ac:dyDescent="0.35">
      <c r="A25" s="16">
        <v>15</v>
      </c>
      <c r="B25" s="15" t="s">
        <v>69</v>
      </c>
      <c r="C25" s="14">
        <v>77.7</v>
      </c>
      <c r="D25" s="13" t="s">
        <v>34</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77.7</v>
      </c>
      <c r="H25">
        <f>LEN(TRIM(D25))</f>
        <v>6</v>
      </c>
      <c r="I25" t="str">
        <f>IF(H25&gt;=3,MID(TRIM(D25),1,3),"NO")</f>
        <v>+/-</v>
      </c>
      <c r="J25" t="str">
        <f>IF(TRIM(I25)="+/-",MID(TRIM(D25),4,H25-3),D25)</f>
        <v>0.4</v>
      </c>
      <c r="K25" s="1">
        <f>IF(TRIM(J25)="*****",0,IF(ISERROR(VALUE(J25)),"NA",VALUE(J25/$I$4)))</f>
        <v>0.24316109422492402</v>
      </c>
      <c r="L25" s="1">
        <f>IF(AND(ISNUMBER(G25),ISNUMBER($I$6)),$I$6-G25,"N/A")</f>
        <v>-17.200000000000003</v>
      </c>
      <c r="M25" s="1">
        <f>IF(AND(ISNUMBER(K25),ISNUMBER($I$7)),SQRT(K25^2+($I$7)^2),"N/A")</f>
        <v>0.25064471888253259</v>
      </c>
      <c r="N25" s="1">
        <f>IF(AND(ISNUMBER(L25),ISNUMBER(M25),M25&lt;&gt;0),L25/M25,"NA")</f>
        <v>-68.623029747780052</v>
      </c>
      <c r="O25" t="s">
        <v>81</v>
      </c>
    </row>
    <row r="26" spans="1:15" x14ac:dyDescent="0.35">
      <c r="A26" s="16">
        <v>16</v>
      </c>
      <c r="B26" s="15" t="s">
        <v>81</v>
      </c>
      <c r="C26" s="14">
        <v>76.7</v>
      </c>
      <c r="D26" s="13" t="s">
        <v>28</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76.7</v>
      </c>
      <c r="H26">
        <f>LEN(TRIM(D26))</f>
        <v>6</v>
      </c>
      <c r="I26" t="str">
        <f>IF(H26&gt;=3,MID(TRIM(D26),1,3),"NO")</f>
        <v>+/-</v>
      </c>
      <c r="J26" t="str">
        <f>IF(TRIM(I26)="+/-",MID(TRIM(D26),4,H26-3),D26)</f>
        <v>0.2</v>
      </c>
      <c r="K26" s="1">
        <f>IF(TRIM(J26)="*****",0,IF(ISERROR(VALUE(J26)),"NA",VALUE(J26/$I$4)))</f>
        <v>0.12158054711246201</v>
      </c>
      <c r="L26" s="1">
        <f>IF(AND(ISNUMBER(G26),ISNUMBER($I$6)),$I$6-G26,"N/A")</f>
        <v>-16.200000000000003</v>
      </c>
      <c r="M26" s="1">
        <f>IF(AND(ISNUMBER(K26),ISNUMBER($I$7)),SQRT(K26^2+($I$7)^2),"N/A")</f>
        <v>0.1359311840425404</v>
      </c>
      <c r="N26" s="1">
        <f>IF(AND(ISNUMBER(L26),ISNUMBER(M26),M26&lt;&gt;0),L26/M26,"NA")</f>
        <v>-119.17795106478383</v>
      </c>
      <c r="O26" t="s">
        <v>80</v>
      </c>
    </row>
    <row r="27" spans="1:15" x14ac:dyDescent="0.35">
      <c r="A27" s="16">
        <v>16</v>
      </c>
      <c r="B27" s="15" t="s">
        <v>74</v>
      </c>
      <c r="C27" s="14">
        <v>76.7</v>
      </c>
      <c r="D27" s="13" t="s">
        <v>28</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76.7</v>
      </c>
      <c r="H27">
        <f>LEN(TRIM(D27))</f>
        <v>6</v>
      </c>
      <c r="I27" t="str">
        <f>IF(H27&gt;=3,MID(TRIM(D27),1,3),"NO")</f>
        <v>+/-</v>
      </c>
      <c r="J27" t="str">
        <f>IF(TRIM(I27)="+/-",MID(TRIM(D27),4,H27-3),D27)</f>
        <v>0.2</v>
      </c>
      <c r="K27" s="1">
        <f>IF(TRIM(J27)="*****",0,IF(ISERROR(VALUE(J27)),"NA",VALUE(J27/$I$4)))</f>
        <v>0.12158054711246201</v>
      </c>
      <c r="L27" s="1">
        <f>IF(AND(ISNUMBER(G27),ISNUMBER($I$6)),$I$6-G27,"N/A")</f>
        <v>-16.200000000000003</v>
      </c>
      <c r="M27" s="1">
        <f>IF(AND(ISNUMBER(K27),ISNUMBER($I$7)),SQRT(K27^2+($I$7)^2),"N/A")</f>
        <v>0.1359311840425404</v>
      </c>
      <c r="N27" s="1">
        <f>IF(AND(ISNUMBER(L27),ISNUMBER(M27),M27&lt;&gt;0),L27/M27,"NA")</f>
        <v>-119.17795106478383</v>
      </c>
      <c r="O27" t="s">
        <v>78</v>
      </c>
    </row>
    <row r="28" spans="1:15" x14ac:dyDescent="0.35">
      <c r="A28" s="16">
        <v>18</v>
      </c>
      <c r="B28" s="15" t="s">
        <v>61</v>
      </c>
      <c r="C28" s="14">
        <v>76.599999999999994</v>
      </c>
      <c r="D28" s="13" t="s">
        <v>31</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76.599999999999994</v>
      </c>
      <c r="H28">
        <f>LEN(TRIM(D28))</f>
        <v>6</v>
      </c>
      <c r="I28" t="str">
        <f>IF(H28&gt;=3,MID(TRIM(D28),1,3),"NO")</f>
        <v>+/-</v>
      </c>
      <c r="J28" t="str">
        <f>IF(TRIM(I28)="+/-",MID(TRIM(D28),4,H28-3),D28)</f>
        <v>0.1</v>
      </c>
      <c r="K28" s="1">
        <f>IF(TRIM(J28)="*****",0,IF(ISERROR(VALUE(J28)),"NA",VALUE(J28/$I$4)))</f>
        <v>6.0790273556231005E-2</v>
      </c>
      <c r="L28" s="1">
        <f>IF(AND(ISNUMBER(G28),ISNUMBER($I$6)),$I$6-G28,"N/A")</f>
        <v>-16.099999999999994</v>
      </c>
      <c r="M28" s="1">
        <f>IF(AND(ISNUMBER(K28),ISNUMBER($I$7)),SQRT(K28^2+($I$7)^2),"N/A")</f>
        <v>8.5970429323592404E-2</v>
      </c>
      <c r="N28" s="1">
        <f>IF(AND(ISNUMBER(L28),ISNUMBER(M28),M28&lt;&gt;0),L28/M28,"NA")</f>
        <v>-187.27369546335112</v>
      </c>
      <c r="O28" t="s">
        <v>79</v>
      </c>
    </row>
    <row r="29" spans="1:15" x14ac:dyDescent="0.35">
      <c r="A29" s="16">
        <v>19</v>
      </c>
      <c r="B29" s="15" t="s">
        <v>78</v>
      </c>
      <c r="C29" s="14">
        <v>75.900000000000006</v>
      </c>
      <c r="D29" s="13" t="s">
        <v>57</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75.900000000000006</v>
      </c>
      <c r="H29">
        <f>LEN(TRIM(D29))</f>
        <v>6</v>
      </c>
      <c r="I29" t="str">
        <f>IF(H29&gt;=3,MID(TRIM(D29),1,3),"NO")</f>
        <v>+/-</v>
      </c>
      <c r="J29" t="str">
        <f>IF(TRIM(I29)="+/-",MID(TRIM(D29),4,H29-3),D29)</f>
        <v>0.3</v>
      </c>
      <c r="K29" s="1">
        <f>IF(TRIM(J29)="*****",0,IF(ISERROR(VALUE(J29)),"NA",VALUE(J29/$I$4)))</f>
        <v>0.18237082066869301</v>
      </c>
      <c r="L29" s="1">
        <f>IF(AND(ISNUMBER(G29),ISNUMBER($I$6)),$I$6-G29,"N/A")</f>
        <v>-15.400000000000006</v>
      </c>
      <c r="M29" s="1">
        <f>IF(AND(ISNUMBER(K29),ISNUMBER($I$7)),SQRT(K29^2+($I$7)^2),"N/A")</f>
        <v>0.19223572402239389</v>
      </c>
      <c r="N29" s="1">
        <f>IF(AND(ISNUMBER(L29),ISNUMBER(M29),M29&lt;&gt;0),L29/M29,"NA")</f>
        <v>-80.109979965045582</v>
      </c>
      <c r="O29" t="s">
        <v>55</v>
      </c>
    </row>
    <row r="30" spans="1:15" x14ac:dyDescent="0.35">
      <c r="A30" s="16">
        <v>20</v>
      </c>
      <c r="B30" s="15" t="s">
        <v>54</v>
      </c>
      <c r="C30" s="14">
        <v>74</v>
      </c>
      <c r="D30" s="13" t="s">
        <v>31</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74</v>
      </c>
      <c r="H30">
        <f>LEN(TRIM(D30))</f>
        <v>6</v>
      </c>
      <c r="I30" t="str">
        <f>IF(H30&gt;=3,MID(TRIM(D30),1,3),"NO")</f>
        <v>+/-</v>
      </c>
      <c r="J30" t="str">
        <f>IF(TRIM(I30)="+/-",MID(TRIM(D30),4,H30-3),D30)</f>
        <v>0.1</v>
      </c>
      <c r="K30" s="1">
        <f>IF(TRIM(J30)="*****",0,IF(ISERROR(VALUE(J30)),"NA",VALUE(J30/$I$4)))</f>
        <v>6.0790273556231005E-2</v>
      </c>
      <c r="L30" s="1">
        <f>IF(AND(ISNUMBER(G30),ISNUMBER($I$6)),$I$6-G30,"N/A")</f>
        <v>-13.5</v>
      </c>
      <c r="M30" s="1">
        <f>IF(AND(ISNUMBER(K30),ISNUMBER($I$7)),SQRT(K30^2+($I$7)^2),"N/A")</f>
        <v>8.5970429323592404E-2</v>
      </c>
      <c r="N30" s="1">
        <f>IF(AND(ISNUMBER(L30),ISNUMBER(M30),M30&lt;&gt;0),L30/M30,"NA")</f>
        <v>-157.03073843200255</v>
      </c>
      <c r="O30" t="s">
        <v>77</v>
      </c>
    </row>
    <row r="31" spans="1:15" x14ac:dyDescent="0.35">
      <c r="A31" s="16">
        <v>21</v>
      </c>
      <c r="B31" s="15" t="s">
        <v>56</v>
      </c>
      <c r="C31" s="14">
        <v>73.900000000000006</v>
      </c>
      <c r="D31" s="13" t="s">
        <v>57</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73.900000000000006</v>
      </c>
      <c r="H31">
        <f>LEN(TRIM(D31))</f>
        <v>6</v>
      </c>
      <c r="I31" t="str">
        <f>IF(H31&gt;=3,MID(TRIM(D31),1,3),"NO")</f>
        <v>+/-</v>
      </c>
      <c r="J31" t="str">
        <f>IF(TRIM(I31)="+/-",MID(TRIM(D31),4,H31-3),D31)</f>
        <v>0.3</v>
      </c>
      <c r="K31" s="1">
        <f>IF(TRIM(J31)="*****",0,IF(ISERROR(VALUE(J31)),"NA",VALUE(J31/$I$4)))</f>
        <v>0.18237082066869301</v>
      </c>
      <c r="L31" s="1">
        <f>IF(AND(ISNUMBER(G31),ISNUMBER($I$6)),$I$6-G31,"N/A")</f>
        <v>-13.400000000000006</v>
      </c>
      <c r="M31" s="1">
        <f>IF(AND(ISNUMBER(K31),ISNUMBER($I$7)),SQRT(K31^2+($I$7)^2),"N/A")</f>
        <v>0.19223572402239389</v>
      </c>
      <c r="N31" s="1">
        <f>IF(AND(ISNUMBER(L31),ISNUMBER(M31),M31&lt;&gt;0),L31/M31,"NA")</f>
        <v>-69.706086463091609</v>
      </c>
      <c r="O31" t="s">
        <v>41</v>
      </c>
    </row>
    <row r="32" spans="1:15" x14ac:dyDescent="0.35">
      <c r="A32" s="16">
        <v>22</v>
      </c>
      <c r="B32" s="15" t="s">
        <v>76</v>
      </c>
      <c r="C32" s="14">
        <v>73.8</v>
      </c>
      <c r="D32" s="13" t="s">
        <v>31</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73.8</v>
      </c>
      <c r="H32">
        <f>LEN(TRIM(D32))</f>
        <v>6</v>
      </c>
      <c r="I32" t="str">
        <f>IF(H32&gt;=3,MID(TRIM(D32),1,3),"NO")</f>
        <v>+/-</v>
      </c>
      <c r="J32" t="str">
        <f>IF(TRIM(I32)="+/-",MID(TRIM(D32),4,H32-3),D32)</f>
        <v>0.1</v>
      </c>
      <c r="K32" s="1">
        <f>IF(TRIM(J32)="*****",0,IF(ISERROR(VALUE(J32)),"NA",VALUE(J32/$I$4)))</f>
        <v>6.0790273556231005E-2</v>
      </c>
      <c r="L32" s="1">
        <f>IF(AND(ISNUMBER(G32),ISNUMBER($I$6)),$I$6-G32,"N/A")</f>
        <v>-13.299999999999997</v>
      </c>
      <c r="M32" s="1">
        <f>IF(AND(ISNUMBER(K32),ISNUMBER($I$7)),SQRT(K32^2+($I$7)^2),"N/A")</f>
        <v>8.5970429323592404E-2</v>
      </c>
      <c r="N32" s="1">
        <f>IF(AND(ISNUMBER(L32),ISNUMBER(M32),M32&lt;&gt;0),L32/M32,"NA")</f>
        <v>-154.70435712189877</v>
      </c>
      <c r="O32" t="s">
        <v>71</v>
      </c>
    </row>
    <row r="33" spans="1:15" x14ac:dyDescent="0.35">
      <c r="A33" s="16">
        <v>23</v>
      </c>
      <c r="B33" s="15" t="s">
        <v>46</v>
      </c>
      <c r="C33" s="14">
        <v>72.3</v>
      </c>
      <c r="D33" s="13" t="s">
        <v>31</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72.3</v>
      </c>
      <c r="H33">
        <f>LEN(TRIM(D33))</f>
        <v>6</v>
      </c>
      <c r="I33" t="str">
        <f>IF(H33&gt;=3,MID(TRIM(D33),1,3),"NO")</f>
        <v>+/-</v>
      </c>
      <c r="J33" t="str">
        <f>IF(TRIM(I33)="+/-",MID(TRIM(D33),4,H33-3),D33)</f>
        <v>0.1</v>
      </c>
      <c r="K33" s="1">
        <f>IF(TRIM(J33)="*****",0,IF(ISERROR(VALUE(J33)),"NA",VALUE(J33/$I$4)))</f>
        <v>6.0790273556231005E-2</v>
      </c>
      <c r="L33" s="1">
        <f>IF(AND(ISNUMBER(G33),ISNUMBER($I$6)),$I$6-G33,"N/A")</f>
        <v>-11.799999999999997</v>
      </c>
      <c r="M33" s="1">
        <f>IF(AND(ISNUMBER(K33),ISNUMBER($I$7)),SQRT(K33^2+($I$7)^2),"N/A")</f>
        <v>8.5970429323592404E-2</v>
      </c>
      <c r="N33" s="1">
        <f>IF(AND(ISNUMBER(L33),ISNUMBER(M33),M33&lt;&gt;0),L33/M33,"NA")</f>
        <v>-137.2564972961207</v>
      </c>
      <c r="O33" t="s">
        <v>76</v>
      </c>
    </row>
    <row r="34" spans="1:15" x14ac:dyDescent="0.35">
      <c r="A34" s="16">
        <v>24</v>
      </c>
      <c r="B34" s="15" t="s">
        <v>75</v>
      </c>
      <c r="C34" s="14">
        <v>70.400000000000006</v>
      </c>
      <c r="D34" s="13" t="s">
        <v>57</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70.400000000000006</v>
      </c>
      <c r="H34">
        <f>LEN(TRIM(D34))</f>
        <v>6</v>
      </c>
      <c r="I34" t="str">
        <f>IF(H34&gt;=3,MID(TRIM(D34),1,3),"NO")</f>
        <v>+/-</v>
      </c>
      <c r="J34" t="str">
        <f>IF(TRIM(I34)="+/-",MID(TRIM(D34),4,H34-3),D34)</f>
        <v>0.3</v>
      </c>
      <c r="K34" s="1">
        <f>IF(TRIM(J34)="*****",0,IF(ISERROR(VALUE(J34)),"NA",VALUE(J34/$I$4)))</f>
        <v>0.18237082066869301</v>
      </c>
      <c r="L34" s="1">
        <f>IF(AND(ISNUMBER(G34),ISNUMBER($I$6)),$I$6-G34,"N/A")</f>
        <v>-9.9000000000000057</v>
      </c>
      <c r="M34" s="1">
        <f>IF(AND(ISNUMBER(K34),ISNUMBER($I$7)),SQRT(K34^2+($I$7)^2),"N/A")</f>
        <v>0.19223572402239389</v>
      </c>
      <c r="N34" s="1">
        <f>IF(AND(ISNUMBER(L34),ISNUMBER(M34),M34&lt;&gt;0),L34/M34,"NA")</f>
        <v>-51.499272834672169</v>
      </c>
      <c r="O34" t="s">
        <v>74</v>
      </c>
    </row>
    <row r="35" spans="1:15" x14ac:dyDescent="0.35">
      <c r="A35" s="16">
        <v>25</v>
      </c>
      <c r="B35" s="15" t="s">
        <v>52</v>
      </c>
      <c r="C35" s="14">
        <v>69.7</v>
      </c>
      <c r="D35" s="13" t="s">
        <v>26</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69.7</v>
      </c>
      <c r="H35">
        <f>LEN(TRIM(D35))</f>
        <v>6</v>
      </c>
      <c r="I35" t="str">
        <f>IF(H35&gt;=3,MID(TRIM(D35),1,3),"NO")</f>
        <v>+/-</v>
      </c>
      <c r="J35" t="str">
        <f>IF(TRIM(I35)="+/-",MID(TRIM(D35),4,H35-3),D35)</f>
        <v>0.6</v>
      </c>
      <c r="K35" s="1">
        <f>IF(TRIM(J35)="*****",0,IF(ISERROR(VALUE(J35)),"NA",VALUE(J35/$I$4)))</f>
        <v>0.36474164133738601</v>
      </c>
      <c r="L35" s="1">
        <f>IF(AND(ISNUMBER(G35),ISNUMBER($I$6)),$I$6-G35,"N/A")</f>
        <v>-9.2000000000000028</v>
      </c>
      <c r="M35" s="1">
        <f>IF(AND(ISNUMBER(K35),ISNUMBER($I$7)),SQRT(K35^2+($I$7)^2),"N/A")</f>
        <v>0.36977279819442066</v>
      </c>
      <c r="N35" s="1">
        <f>IF(AND(ISNUMBER(L35),ISNUMBER(M35),M35&lt;&gt;0),L35/M35,"NA")</f>
        <v>-24.880142738792777</v>
      </c>
      <c r="O35" t="s">
        <v>53</v>
      </c>
    </row>
    <row r="36" spans="1:15" x14ac:dyDescent="0.35">
      <c r="A36" s="16">
        <v>26</v>
      </c>
      <c r="B36" s="15" t="s">
        <v>73</v>
      </c>
      <c r="C36" s="14">
        <v>68.900000000000006</v>
      </c>
      <c r="D36" s="13" t="s">
        <v>34</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68.900000000000006</v>
      </c>
      <c r="H36">
        <f>LEN(TRIM(D36))</f>
        <v>6</v>
      </c>
      <c r="I36" t="str">
        <f>IF(H36&gt;=3,MID(TRIM(D36),1,3),"NO")</f>
        <v>+/-</v>
      </c>
      <c r="J36" t="str">
        <f>IF(TRIM(I36)="+/-",MID(TRIM(D36),4,H36-3),D36)</f>
        <v>0.4</v>
      </c>
      <c r="K36" s="1">
        <f>IF(TRIM(J36)="*****",0,IF(ISERROR(VALUE(J36)),"NA",VALUE(J36/$I$4)))</f>
        <v>0.24316109422492402</v>
      </c>
      <c r="L36" s="1">
        <f>IF(AND(ISNUMBER(G36),ISNUMBER($I$6)),$I$6-G36,"N/A")</f>
        <v>-8.4000000000000057</v>
      </c>
      <c r="M36" s="1">
        <f>IF(AND(ISNUMBER(K36),ISNUMBER($I$7)),SQRT(K36^2+($I$7)^2),"N/A")</f>
        <v>0.25064471888253259</v>
      </c>
      <c r="N36" s="1">
        <f>IF(AND(ISNUMBER(L36),ISNUMBER(M36),M36&lt;&gt;0),L36/M36,"NA")</f>
        <v>-33.513572667520506</v>
      </c>
      <c r="O36" t="s">
        <v>72</v>
      </c>
    </row>
    <row r="37" spans="1:15" x14ac:dyDescent="0.35">
      <c r="A37" s="16">
        <v>27</v>
      </c>
      <c r="B37" s="15" t="s">
        <v>71</v>
      </c>
      <c r="C37" s="14">
        <v>67.900000000000006</v>
      </c>
      <c r="D37" s="13" t="s">
        <v>57</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67.900000000000006</v>
      </c>
      <c r="H37">
        <f>LEN(TRIM(D37))</f>
        <v>6</v>
      </c>
      <c r="I37" t="str">
        <f>IF(H37&gt;=3,MID(TRIM(D37),1,3),"NO")</f>
        <v>+/-</v>
      </c>
      <c r="J37" t="str">
        <f>IF(TRIM(I37)="+/-",MID(TRIM(D37),4,H37-3),D37)</f>
        <v>0.3</v>
      </c>
      <c r="K37" s="1">
        <f>IF(TRIM(J37)="*****",0,IF(ISERROR(VALUE(J37)),"NA",VALUE(J37/$I$4)))</f>
        <v>0.18237082066869301</v>
      </c>
      <c r="L37" s="1">
        <f>IF(AND(ISNUMBER(G37),ISNUMBER($I$6)),$I$6-G37,"N/A")</f>
        <v>-7.4000000000000057</v>
      </c>
      <c r="M37" s="1">
        <f>IF(AND(ISNUMBER(K37),ISNUMBER($I$7)),SQRT(K37^2+($I$7)^2),"N/A")</f>
        <v>0.19223572402239389</v>
      </c>
      <c r="N37" s="1">
        <f>IF(AND(ISNUMBER(L37),ISNUMBER(M37),M37&lt;&gt;0),L37/M37,"NA")</f>
        <v>-38.494405957229709</v>
      </c>
      <c r="O37" t="s">
        <v>70</v>
      </c>
    </row>
    <row r="38" spans="1:15" x14ac:dyDescent="0.35">
      <c r="A38" s="16">
        <v>28</v>
      </c>
      <c r="B38" s="15" t="s">
        <v>36</v>
      </c>
      <c r="C38" s="14">
        <v>65.2</v>
      </c>
      <c r="D38" s="13" t="s">
        <v>28</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65.2</v>
      </c>
      <c r="H38">
        <f>LEN(TRIM(D38))</f>
        <v>6</v>
      </c>
      <c r="I38" t="str">
        <f>IF(H38&gt;=3,MID(TRIM(D38),1,3),"NO")</f>
        <v>+/-</v>
      </c>
      <c r="J38" t="str">
        <f>IF(TRIM(I38)="+/-",MID(TRIM(D38),4,H38-3),D38)</f>
        <v>0.2</v>
      </c>
      <c r="K38" s="1">
        <f>IF(TRIM(J38)="*****",0,IF(ISERROR(VALUE(J38)),"NA",VALUE(J38/$I$4)))</f>
        <v>0.12158054711246201</v>
      </c>
      <c r="L38" s="1">
        <f>IF(AND(ISNUMBER(G38),ISNUMBER($I$6)),$I$6-G38,"N/A")</f>
        <v>-4.7000000000000028</v>
      </c>
      <c r="M38" s="1">
        <f>IF(AND(ISNUMBER(K38),ISNUMBER($I$7)),SQRT(K38^2+($I$7)^2),"N/A")</f>
        <v>0.1359311840425404</v>
      </c>
      <c r="N38" s="1">
        <f>IF(AND(ISNUMBER(L38),ISNUMBER(M38),M38&lt;&gt;0),L38/M38,"NA")</f>
        <v>-34.57631913607927</v>
      </c>
      <c r="O38" t="s">
        <v>69</v>
      </c>
    </row>
    <row r="39" spans="1:15" x14ac:dyDescent="0.35">
      <c r="A39" s="16">
        <v>29</v>
      </c>
      <c r="B39" s="15" t="s">
        <v>68</v>
      </c>
      <c r="C39" s="14">
        <v>64.7</v>
      </c>
      <c r="D39" s="13" t="s">
        <v>28</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64.7</v>
      </c>
      <c r="H39">
        <f>LEN(TRIM(D39))</f>
        <v>6</v>
      </c>
      <c r="I39" t="str">
        <f>IF(H39&gt;=3,MID(TRIM(D39),1,3),"NO")</f>
        <v>+/-</v>
      </c>
      <c r="J39" t="str">
        <f>IF(TRIM(I39)="+/-",MID(TRIM(D39),4,H39-3),D39)</f>
        <v>0.2</v>
      </c>
      <c r="K39" s="1">
        <f>IF(TRIM(J39)="*****",0,IF(ISERROR(VALUE(J39)),"NA",VALUE(J39/$I$4)))</f>
        <v>0.12158054711246201</v>
      </c>
      <c r="L39" s="1">
        <f>IF(AND(ISNUMBER(G39),ISNUMBER($I$6)),$I$6-G39,"N/A")</f>
        <v>-4.2000000000000028</v>
      </c>
      <c r="M39" s="1">
        <f>IF(AND(ISNUMBER(K39),ISNUMBER($I$7)),SQRT(K39^2+($I$7)^2),"N/A")</f>
        <v>0.1359311840425404</v>
      </c>
      <c r="N39" s="1">
        <f>IF(AND(ISNUMBER(L39),ISNUMBER(M39),M39&lt;&gt;0),L39/M39,"NA")</f>
        <v>-30.897987313092116</v>
      </c>
      <c r="O39" t="s">
        <v>44</v>
      </c>
    </row>
    <row r="40" spans="1:15" x14ac:dyDescent="0.35">
      <c r="A40" s="16">
        <v>30</v>
      </c>
      <c r="B40" s="15" t="s">
        <v>59</v>
      </c>
      <c r="C40" s="14">
        <v>64.599999999999994</v>
      </c>
      <c r="D40" s="13" t="s">
        <v>28</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64.599999999999994</v>
      </c>
      <c r="H40">
        <f>LEN(TRIM(D40))</f>
        <v>6</v>
      </c>
      <c r="I40" t="str">
        <f>IF(H40&gt;=3,MID(TRIM(D40),1,3),"NO")</f>
        <v>+/-</v>
      </c>
      <c r="J40" t="str">
        <f>IF(TRIM(I40)="+/-",MID(TRIM(D40),4,H40-3),D40)</f>
        <v>0.2</v>
      </c>
      <c r="K40" s="1">
        <f>IF(TRIM(J40)="*****",0,IF(ISERROR(VALUE(J40)),"NA",VALUE(J40/$I$4)))</f>
        <v>0.12158054711246201</v>
      </c>
      <c r="L40" s="1">
        <f>IF(AND(ISNUMBER(G40),ISNUMBER($I$6)),$I$6-G40,"N/A")</f>
        <v>-4.0999999999999943</v>
      </c>
      <c r="M40" s="1">
        <f>IF(AND(ISNUMBER(K40),ISNUMBER($I$7)),SQRT(K40^2+($I$7)^2),"N/A")</f>
        <v>0.1359311840425404</v>
      </c>
      <c r="N40" s="1">
        <f>IF(AND(ISNUMBER(L40),ISNUMBER(M40),M40&lt;&gt;0),L40/M40,"NA")</f>
        <v>-30.162320948494624</v>
      </c>
      <c r="O40" t="s">
        <v>67</v>
      </c>
    </row>
    <row r="41" spans="1:15" x14ac:dyDescent="0.35">
      <c r="A41" s="16">
        <v>31</v>
      </c>
      <c r="B41" s="15" t="s">
        <v>66</v>
      </c>
      <c r="C41" s="14">
        <v>64.5</v>
      </c>
      <c r="D41" s="13" t="s">
        <v>34</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64.5</v>
      </c>
      <c r="H41">
        <f>LEN(TRIM(D41))</f>
        <v>6</v>
      </c>
      <c r="I41" t="str">
        <f>IF(H41&gt;=3,MID(TRIM(D41),1,3),"NO")</f>
        <v>+/-</v>
      </c>
      <c r="J41" t="str">
        <f>IF(TRIM(I41)="+/-",MID(TRIM(D41),4,H41-3),D41)</f>
        <v>0.4</v>
      </c>
      <c r="K41" s="1">
        <f>IF(TRIM(J41)="*****",0,IF(ISERROR(VALUE(J41)),"NA",VALUE(J41/$I$4)))</f>
        <v>0.24316109422492402</v>
      </c>
      <c r="L41" s="1">
        <f>IF(AND(ISNUMBER(G41),ISNUMBER($I$6)),$I$6-G41,"N/A")</f>
        <v>-4</v>
      </c>
      <c r="M41" s="1">
        <f>IF(AND(ISNUMBER(K41),ISNUMBER($I$7)),SQRT(K41^2+($I$7)^2),"N/A")</f>
        <v>0.25064471888253259</v>
      </c>
      <c r="N41" s="1">
        <f>IF(AND(ISNUMBER(L41),ISNUMBER(M41),M41&lt;&gt;0),L41/M41,"NA")</f>
        <v>-15.958844127390707</v>
      </c>
      <c r="O41" t="s">
        <v>47</v>
      </c>
    </row>
    <row r="42" spans="1:15" x14ac:dyDescent="0.35">
      <c r="A42" s="16">
        <v>32</v>
      </c>
      <c r="B42" s="15" t="s">
        <v>50</v>
      </c>
      <c r="C42" s="14">
        <v>63.6</v>
      </c>
      <c r="D42" s="13" t="s">
        <v>28</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63.6</v>
      </c>
      <c r="H42">
        <f>LEN(TRIM(D42))</f>
        <v>6</v>
      </c>
      <c r="I42" t="str">
        <f>IF(H42&gt;=3,MID(TRIM(D42),1,3),"NO")</f>
        <v>+/-</v>
      </c>
      <c r="J42" t="str">
        <f>IF(TRIM(I42)="+/-",MID(TRIM(D42),4,H42-3),D42)</f>
        <v>0.2</v>
      </c>
      <c r="K42" s="1">
        <f>IF(TRIM(J42)="*****",0,IF(ISERROR(VALUE(J42)),"NA",VALUE(J42/$I$4)))</f>
        <v>0.12158054711246201</v>
      </c>
      <c r="L42" s="1">
        <f>IF(AND(ISNUMBER(G42),ISNUMBER($I$6)),$I$6-G42,"N/A")</f>
        <v>-3.1000000000000014</v>
      </c>
      <c r="M42" s="1">
        <f>IF(AND(ISNUMBER(K42),ISNUMBER($I$7)),SQRT(K42^2+($I$7)^2),"N/A")</f>
        <v>0.1359311840425404</v>
      </c>
      <c r="N42" s="1">
        <f>IF(AND(ISNUMBER(L42),ISNUMBER(M42),M42&lt;&gt;0),L42/M42,"NA")</f>
        <v>-22.805657302520366</v>
      </c>
      <c r="O42" t="s">
        <v>37</v>
      </c>
    </row>
    <row r="43" spans="1:15" x14ac:dyDescent="0.35">
      <c r="A43" s="16">
        <v>33</v>
      </c>
      <c r="B43" s="15" t="s">
        <v>64</v>
      </c>
      <c r="C43" s="14">
        <v>61.4</v>
      </c>
      <c r="D43" s="13" t="s">
        <v>31</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61.4</v>
      </c>
      <c r="H43">
        <f>LEN(TRIM(D43))</f>
        <v>6</v>
      </c>
      <c r="I43" t="str">
        <f>IF(H43&gt;=3,MID(TRIM(D43),1,3),"NO")</f>
        <v>+/-</v>
      </c>
      <c r="J43" t="str">
        <f>IF(TRIM(I43)="+/-",MID(TRIM(D43),4,H43-3),D43)</f>
        <v>0.1</v>
      </c>
      <c r="K43" s="1">
        <f>IF(TRIM(J43)="*****",0,IF(ISERROR(VALUE(J43)),"NA",VALUE(J43/$I$4)))</f>
        <v>6.0790273556231005E-2</v>
      </c>
      <c r="L43" s="1">
        <f>IF(AND(ISNUMBER(G43),ISNUMBER($I$6)),$I$6-G43,"N/A")</f>
        <v>-0.89999999999999858</v>
      </c>
      <c r="M43" s="1">
        <f>IF(AND(ISNUMBER(K43),ISNUMBER($I$7)),SQRT(K43^2+($I$7)^2),"N/A")</f>
        <v>8.5970429323592404E-2</v>
      </c>
      <c r="N43" s="1">
        <f>IF(AND(ISNUMBER(L43),ISNUMBER(M43),M43&lt;&gt;0),L43/M43,"NA")</f>
        <v>-10.46871589546682</v>
      </c>
      <c r="O43" t="s">
        <v>49</v>
      </c>
    </row>
    <row r="44" spans="1:15" x14ac:dyDescent="0.35">
      <c r="A44" s="16">
        <v>34</v>
      </c>
      <c r="B44" s="15" t="s">
        <v>65</v>
      </c>
      <c r="C44" s="14">
        <v>60.7</v>
      </c>
      <c r="D44" s="13" t="s">
        <v>28</v>
      </c>
      <c r="E44" s="12" t="str">
        <f>IF($B$4=B44,"Geography Selected",
IF(AND(ISNUMBER(N44),ISNUMBER($I$4)),
IF(ABS(N44)&lt;=$I$4,"Not Significantly Different",
IF(ABS(N44)&gt;$I$4,"Significantly Different","Error - Both Z-score and Confidence Level are Numbers but Comparison Failed")),
IF(N44="NA","Statistical Test not applicable","N/A")
))</f>
        <v>Not Significantly Different</v>
      </c>
      <c r="G44">
        <f>IF(ISNUMBER(C44),C44,"NAN")</f>
        <v>60.7</v>
      </c>
      <c r="H44">
        <f>LEN(TRIM(D44))</f>
        <v>6</v>
      </c>
      <c r="I44" t="str">
        <f>IF(H44&gt;=3,MID(TRIM(D44),1,3),"NO")</f>
        <v>+/-</v>
      </c>
      <c r="J44" t="str">
        <f>IF(TRIM(I44)="+/-",MID(TRIM(D44),4,H44-3),D44)</f>
        <v>0.2</v>
      </c>
      <c r="K44" s="1">
        <f>IF(TRIM(J44)="*****",0,IF(ISERROR(VALUE(J44)),"NA",VALUE(J44/$I$4)))</f>
        <v>0.12158054711246201</v>
      </c>
      <c r="L44" s="1">
        <f>IF(AND(ISNUMBER(G44),ISNUMBER($I$6)),$I$6-G44,"N/A")</f>
        <v>-0.20000000000000284</v>
      </c>
      <c r="M44" s="1">
        <f>IF(AND(ISNUMBER(K44),ISNUMBER($I$7)),SQRT(K44^2+($I$7)^2),"N/A")</f>
        <v>0.1359311840425404</v>
      </c>
      <c r="N44" s="1">
        <f>IF(AND(ISNUMBER(L44),ISNUMBER(M44),M44&lt;&gt;0),L44/M44,"NA")</f>
        <v>-1.4713327291948826</v>
      </c>
      <c r="O44" t="s">
        <v>64</v>
      </c>
    </row>
    <row r="45" spans="1:15" x14ac:dyDescent="0.35">
      <c r="A45" s="16">
        <v>35</v>
      </c>
      <c r="B45" s="15" t="s">
        <v>38</v>
      </c>
      <c r="C45" s="14">
        <v>59.8</v>
      </c>
      <c r="D45" s="13" t="s">
        <v>28</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59.8</v>
      </c>
      <c r="H45">
        <f>LEN(TRIM(D45))</f>
        <v>6</v>
      </c>
      <c r="I45" t="str">
        <f>IF(H45&gt;=3,MID(TRIM(D45),1,3),"NO")</f>
        <v>+/-</v>
      </c>
      <c r="J45" t="str">
        <f>IF(TRIM(I45)="+/-",MID(TRIM(D45),4,H45-3),D45)</f>
        <v>0.2</v>
      </c>
      <c r="K45" s="1">
        <f>IF(TRIM(J45)="*****",0,IF(ISERROR(VALUE(J45)),"NA",VALUE(J45/$I$4)))</f>
        <v>0.12158054711246201</v>
      </c>
      <c r="L45" s="1">
        <f>IF(AND(ISNUMBER(G45),ISNUMBER($I$6)),$I$6-G45,"N/A")</f>
        <v>0.70000000000000284</v>
      </c>
      <c r="M45" s="1">
        <f>IF(AND(ISNUMBER(K45),ISNUMBER($I$7)),SQRT(K45^2+($I$7)^2),"N/A")</f>
        <v>0.1359311840425404</v>
      </c>
      <c r="N45" s="1">
        <f>IF(AND(ISNUMBER(L45),ISNUMBER(M45),M45&lt;&gt;0),L45/M45,"NA")</f>
        <v>5.1496645521820366</v>
      </c>
      <c r="O45" t="s">
        <v>63</v>
      </c>
    </row>
    <row r="46" spans="1:15" x14ac:dyDescent="0.35">
      <c r="A46" s="16">
        <v>36</v>
      </c>
      <c r="B46" s="15" t="s">
        <v>62</v>
      </c>
      <c r="C46" s="14">
        <v>59.6</v>
      </c>
      <c r="D46" s="13" t="s">
        <v>26</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59.6</v>
      </c>
      <c r="H46">
        <f>LEN(TRIM(D46))</f>
        <v>6</v>
      </c>
      <c r="I46" t="str">
        <f>IF(H46&gt;=3,MID(TRIM(D46),1,3),"NO")</f>
        <v>+/-</v>
      </c>
      <c r="J46" t="str">
        <f>IF(TRIM(I46)="+/-",MID(TRIM(D46),4,H46-3),D46)</f>
        <v>0.6</v>
      </c>
      <c r="K46" s="1">
        <f>IF(TRIM(J46)="*****",0,IF(ISERROR(VALUE(J46)),"NA",VALUE(J46/$I$4)))</f>
        <v>0.36474164133738601</v>
      </c>
      <c r="L46" s="1">
        <f>IF(AND(ISNUMBER(G46),ISNUMBER($I$6)),$I$6-G46,"N/A")</f>
        <v>0.89999999999999858</v>
      </c>
      <c r="M46" s="1">
        <f>IF(AND(ISNUMBER(K46),ISNUMBER($I$7)),SQRT(K46^2+($I$7)^2),"N/A")</f>
        <v>0.36977279819442066</v>
      </c>
      <c r="N46" s="1">
        <f>IF(AND(ISNUMBER(L46),ISNUMBER(M46),M46&lt;&gt;0),L46/M46,"NA")</f>
        <v>2.4339270070558108</v>
      </c>
      <c r="O46" t="s">
        <v>61</v>
      </c>
    </row>
    <row r="47" spans="1:15" x14ac:dyDescent="0.35">
      <c r="A47" s="16">
        <v>37</v>
      </c>
      <c r="B47" s="15" t="s">
        <v>60</v>
      </c>
      <c r="C47" s="14">
        <v>59.3</v>
      </c>
      <c r="D47" s="13" t="s">
        <v>34</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59.3</v>
      </c>
      <c r="H47">
        <f>LEN(TRIM(D47))</f>
        <v>6</v>
      </c>
      <c r="I47" t="str">
        <f>IF(H47&gt;=3,MID(TRIM(D47),1,3),"NO")</f>
        <v>+/-</v>
      </c>
      <c r="J47" t="str">
        <f>IF(TRIM(I47)="+/-",MID(TRIM(D47),4,H47-3),D47)</f>
        <v>0.4</v>
      </c>
      <c r="K47" s="1">
        <f>IF(TRIM(J47)="*****",0,IF(ISERROR(VALUE(J47)),"NA",VALUE(J47/$I$4)))</f>
        <v>0.24316109422492402</v>
      </c>
      <c r="L47" s="1">
        <f>IF(AND(ISNUMBER(G47),ISNUMBER($I$6)),$I$6-G47,"N/A")</f>
        <v>1.2000000000000028</v>
      </c>
      <c r="M47" s="1">
        <f>IF(AND(ISNUMBER(K47),ISNUMBER($I$7)),SQRT(K47^2+($I$7)^2),"N/A")</f>
        <v>0.25064471888253259</v>
      </c>
      <c r="N47" s="1">
        <f>IF(AND(ISNUMBER(L47),ISNUMBER(M47),M47&lt;&gt;0),L47/M47,"NA")</f>
        <v>4.7876532382172234</v>
      </c>
      <c r="O47" t="s">
        <v>59</v>
      </c>
    </row>
    <row r="48" spans="1:15" x14ac:dyDescent="0.35">
      <c r="A48" s="16">
        <v>38</v>
      </c>
      <c r="B48" s="15" t="s">
        <v>58</v>
      </c>
      <c r="C48" s="14">
        <v>58.3</v>
      </c>
      <c r="D48" s="13" t="s">
        <v>57</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58.3</v>
      </c>
      <c r="H48">
        <f>LEN(TRIM(D48))</f>
        <v>6</v>
      </c>
      <c r="I48" t="str">
        <f>IF(H48&gt;=3,MID(TRIM(D48),1,3),"NO")</f>
        <v>+/-</v>
      </c>
      <c r="J48" t="str">
        <f>IF(TRIM(I48)="+/-",MID(TRIM(D48),4,H48-3),D48)</f>
        <v>0.3</v>
      </c>
      <c r="K48" s="1">
        <f>IF(TRIM(J48)="*****",0,IF(ISERROR(VALUE(J48)),"NA",VALUE(J48/$I$4)))</f>
        <v>0.18237082066869301</v>
      </c>
      <c r="L48" s="1">
        <f>IF(AND(ISNUMBER(G48),ISNUMBER($I$6)),$I$6-G48,"N/A")</f>
        <v>2.2000000000000028</v>
      </c>
      <c r="M48" s="1">
        <f>IF(AND(ISNUMBER(K48),ISNUMBER($I$7)),SQRT(K48^2+($I$7)^2),"N/A")</f>
        <v>0.19223572402239389</v>
      </c>
      <c r="N48" s="1">
        <f>IF(AND(ISNUMBER(L48),ISNUMBER(M48),M48&lt;&gt;0),L48/M48,"NA")</f>
        <v>11.44428285214938</v>
      </c>
      <c r="O48" t="s">
        <v>56</v>
      </c>
    </row>
    <row r="49" spans="1:15" x14ac:dyDescent="0.35">
      <c r="A49" s="16">
        <v>39</v>
      </c>
      <c r="B49" s="15" t="s">
        <v>55</v>
      </c>
      <c r="C49" s="14">
        <v>56.7</v>
      </c>
      <c r="D49" s="13" t="s">
        <v>28</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56.7</v>
      </c>
      <c r="H49">
        <f>LEN(TRIM(D49))</f>
        <v>6</v>
      </c>
      <c r="I49" t="str">
        <f>IF(H49&gt;=3,MID(TRIM(D49),1,3),"NO")</f>
        <v>+/-</v>
      </c>
      <c r="J49" t="str">
        <f>IF(TRIM(I49)="+/-",MID(TRIM(D49),4,H49-3),D49)</f>
        <v>0.2</v>
      </c>
      <c r="K49" s="1">
        <f>IF(TRIM(J49)="*****",0,IF(ISERROR(VALUE(J49)),"NA",VALUE(J49/$I$4)))</f>
        <v>0.12158054711246201</v>
      </c>
      <c r="L49" s="1">
        <f>IF(AND(ISNUMBER(G49),ISNUMBER($I$6)),$I$6-G49,"N/A")</f>
        <v>3.7999999999999972</v>
      </c>
      <c r="M49" s="1">
        <f>IF(AND(ISNUMBER(K49),ISNUMBER($I$7)),SQRT(K49^2+($I$7)^2),"N/A")</f>
        <v>0.1359311840425404</v>
      </c>
      <c r="N49" s="1">
        <f>IF(AND(ISNUMBER(L49),ISNUMBER(M49),M49&lt;&gt;0),L49/M49,"NA")</f>
        <v>27.955321854702351</v>
      </c>
      <c r="O49" t="s">
        <v>54</v>
      </c>
    </row>
    <row r="50" spans="1:15" x14ac:dyDescent="0.35">
      <c r="A50" s="16">
        <v>40</v>
      </c>
      <c r="B50" s="15" t="s">
        <v>53</v>
      </c>
      <c r="C50" s="14">
        <v>55.6</v>
      </c>
      <c r="D50" s="13" t="s">
        <v>28</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55.6</v>
      </c>
      <c r="H50">
        <f>LEN(TRIM(D50))</f>
        <v>6</v>
      </c>
      <c r="I50" t="str">
        <f>IF(H50&gt;=3,MID(TRIM(D50),1,3),"NO")</f>
        <v>+/-</v>
      </c>
      <c r="J50" t="str">
        <f>IF(TRIM(I50)="+/-",MID(TRIM(D50),4,H50-3),D50)</f>
        <v>0.2</v>
      </c>
      <c r="K50" s="1">
        <f>IF(TRIM(J50)="*****",0,IF(ISERROR(VALUE(J50)),"NA",VALUE(J50/$I$4)))</f>
        <v>0.12158054711246201</v>
      </c>
      <c r="L50" s="1">
        <f>IF(AND(ISNUMBER(G50),ISNUMBER($I$6)),$I$6-G50,"N/A")</f>
        <v>4.8999999999999986</v>
      </c>
      <c r="M50" s="1">
        <f>IF(AND(ISNUMBER(K50),ISNUMBER($I$7)),SQRT(K50^2+($I$7)^2),"N/A")</f>
        <v>0.1359311840425404</v>
      </c>
      <c r="N50" s="1">
        <f>IF(AND(ISNUMBER(L50),ISNUMBER(M50),M50&lt;&gt;0),L50/M50,"NA")</f>
        <v>36.047651865274105</v>
      </c>
      <c r="O50" t="s">
        <v>52</v>
      </c>
    </row>
    <row r="51" spans="1:15" x14ac:dyDescent="0.35">
      <c r="A51" s="16">
        <v>41</v>
      </c>
      <c r="B51" s="15" t="s">
        <v>51</v>
      </c>
      <c r="C51" s="14">
        <v>55.5</v>
      </c>
      <c r="D51" s="13" t="s">
        <v>28</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55.5</v>
      </c>
      <c r="H51">
        <f>LEN(TRIM(D51))</f>
        <v>6</v>
      </c>
      <c r="I51" t="str">
        <f>IF(H51&gt;=3,MID(TRIM(D51),1,3),"NO")</f>
        <v>+/-</v>
      </c>
      <c r="J51" t="str">
        <f>IF(TRIM(I51)="+/-",MID(TRIM(D51),4,H51-3),D51)</f>
        <v>0.2</v>
      </c>
      <c r="K51" s="1">
        <f>IF(TRIM(J51)="*****",0,IF(ISERROR(VALUE(J51)),"NA",VALUE(J51/$I$4)))</f>
        <v>0.12158054711246201</v>
      </c>
      <c r="L51" s="1">
        <f>IF(AND(ISNUMBER(G51),ISNUMBER($I$6)),$I$6-G51,"N/A")</f>
        <v>5</v>
      </c>
      <c r="M51" s="1">
        <f>IF(AND(ISNUMBER(K51),ISNUMBER($I$7)),SQRT(K51^2+($I$7)^2),"N/A")</f>
        <v>0.1359311840425404</v>
      </c>
      <c r="N51" s="1">
        <f>IF(AND(ISNUMBER(L51),ISNUMBER(M51),M51&lt;&gt;0),L51/M51,"NA")</f>
        <v>36.78331822987154</v>
      </c>
      <c r="O51" t="s">
        <v>50</v>
      </c>
    </row>
    <row r="52" spans="1:15" x14ac:dyDescent="0.35">
      <c r="A52" s="16">
        <v>42</v>
      </c>
      <c r="B52" s="15" t="s">
        <v>49</v>
      </c>
      <c r="C52" s="14">
        <v>55.1</v>
      </c>
      <c r="D52" s="13" t="s">
        <v>31</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55.1</v>
      </c>
      <c r="H52">
        <f>LEN(TRIM(D52))</f>
        <v>6</v>
      </c>
      <c r="I52" t="str">
        <f>IF(H52&gt;=3,MID(TRIM(D52),1,3),"NO")</f>
        <v>+/-</v>
      </c>
      <c r="J52" t="str">
        <f>IF(TRIM(I52)="+/-",MID(TRIM(D52),4,H52-3),D52)</f>
        <v>0.1</v>
      </c>
      <c r="K52" s="1">
        <f>IF(TRIM(J52)="*****",0,IF(ISERROR(VALUE(J52)),"NA",VALUE(J52/$I$4)))</f>
        <v>6.0790273556231005E-2</v>
      </c>
      <c r="L52" s="1">
        <f>IF(AND(ISNUMBER(G52),ISNUMBER($I$6)),$I$6-G52,"N/A")</f>
        <v>5.3999999999999986</v>
      </c>
      <c r="M52" s="1">
        <f>IF(AND(ISNUMBER(K52),ISNUMBER($I$7)),SQRT(K52^2+($I$7)^2),"N/A")</f>
        <v>8.5970429323592404E-2</v>
      </c>
      <c r="N52" s="1">
        <f>IF(AND(ISNUMBER(L52),ISNUMBER(M52),M52&lt;&gt;0),L52/M52,"NA")</f>
        <v>62.812295372801003</v>
      </c>
      <c r="O52" t="s">
        <v>48</v>
      </c>
    </row>
    <row r="53" spans="1:15" x14ac:dyDescent="0.35">
      <c r="A53" s="16">
        <v>43</v>
      </c>
      <c r="B53" s="15" t="s">
        <v>47</v>
      </c>
      <c r="C53" s="14">
        <v>53.5</v>
      </c>
      <c r="D53" s="13" t="s">
        <v>28</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53.5</v>
      </c>
      <c r="H53">
        <f>LEN(TRIM(D53))</f>
        <v>6</v>
      </c>
      <c r="I53" t="str">
        <f>IF(H53&gt;=3,MID(TRIM(D53),1,3),"NO")</f>
        <v>+/-</v>
      </c>
      <c r="J53" t="str">
        <f>IF(TRIM(I53)="+/-",MID(TRIM(D53),4,H53-3),D53)</f>
        <v>0.2</v>
      </c>
      <c r="K53" s="1">
        <f>IF(TRIM(J53)="*****",0,IF(ISERROR(VALUE(J53)),"NA",VALUE(J53/$I$4)))</f>
        <v>0.12158054711246201</v>
      </c>
      <c r="L53" s="1">
        <f>IF(AND(ISNUMBER(G53),ISNUMBER($I$6)),$I$6-G53,"N/A")</f>
        <v>7</v>
      </c>
      <c r="M53" s="1">
        <f>IF(AND(ISNUMBER(K53),ISNUMBER($I$7)),SQRT(K53^2+($I$7)^2),"N/A")</f>
        <v>0.1359311840425404</v>
      </c>
      <c r="N53" s="1">
        <f>IF(AND(ISNUMBER(L53),ISNUMBER(M53),M53&lt;&gt;0),L53/M53,"NA")</f>
        <v>51.496645521820163</v>
      </c>
      <c r="O53" t="s">
        <v>46</v>
      </c>
    </row>
    <row r="54" spans="1:15" x14ac:dyDescent="0.35">
      <c r="A54" s="16">
        <v>44</v>
      </c>
      <c r="B54" s="15" t="s">
        <v>45</v>
      </c>
      <c r="C54" s="14">
        <v>50.3</v>
      </c>
      <c r="D54" s="13" t="s">
        <v>28</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50.3</v>
      </c>
      <c r="H54">
        <f>LEN(TRIM(D54))</f>
        <v>6</v>
      </c>
      <c r="I54" t="str">
        <f>IF(H54&gt;=3,MID(TRIM(D54),1,3),"NO")</f>
        <v>+/-</v>
      </c>
      <c r="J54" t="str">
        <f>IF(TRIM(I54)="+/-",MID(TRIM(D54),4,H54-3),D54)</f>
        <v>0.2</v>
      </c>
      <c r="K54" s="1">
        <f>IF(TRIM(J54)="*****",0,IF(ISERROR(VALUE(J54)),"NA",VALUE(J54/$I$4)))</f>
        <v>0.12158054711246201</v>
      </c>
      <c r="L54" s="1">
        <f>IF(AND(ISNUMBER(G54),ISNUMBER($I$6)),$I$6-G54,"N/A")</f>
        <v>10.200000000000003</v>
      </c>
      <c r="M54" s="1">
        <f>IF(AND(ISNUMBER(K54),ISNUMBER($I$7)),SQRT(K54^2+($I$7)^2),"N/A")</f>
        <v>0.1359311840425404</v>
      </c>
      <c r="N54" s="1">
        <f>IF(AND(ISNUMBER(L54),ISNUMBER(M54),M54&lt;&gt;0),L54/M54,"NA")</f>
        <v>75.037969188937964</v>
      </c>
      <c r="O54" t="s">
        <v>39</v>
      </c>
    </row>
    <row r="55" spans="1:15" x14ac:dyDescent="0.35">
      <c r="A55" s="16">
        <v>45</v>
      </c>
      <c r="B55" s="15" t="s">
        <v>44</v>
      </c>
      <c r="C55" s="14">
        <v>49.8</v>
      </c>
      <c r="D55" s="13" t="s">
        <v>43</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49.8</v>
      </c>
      <c r="H55">
        <f>LEN(TRIM(D55))</f>
        <v>6</v>
      </c>
      <c r="I55" t="str">
        <f>IF(H55&gt;=3,MID(TRIM(D55),1,3),"NO")</f>
        <v>+/-</v>
      </c>
      <c r="J55" t="str">
        <f>IF(TRIM(I55)="+/-",MID(TRIM(D55),4,H55-3),D55)</f>
        <v>0.5</v>
      </c>
      <c r="K55" s="1">
        <f>IF(TRIM(J55)="*****",0,IF(ISERROR(VALUE(J55)),"NA",VALUE(J55/$I$4)))</f>
        <v>0.303951367781155</v>
      </c>
      <c r="L55" s="1">
        <f>IF(AND(ISNUMBER(G55),ISNUMBER($I$6)),$I$6-G55,"N/A")</f>
        <v>10.700000000000003</v>
      </c>
      <c r="M55" s="1">
        <f>IF(AND(ISNUMBER(K55),ISNUMBER($I$7)),SQRT(K55^2+($I$7)^2),"N/A")</f>
        <v>0.30997079109986531</v>
      </c>
      <c r="N55" s="1">
        <f>IF(AND(ISNUMBER(L55),ISNUMBER(M55),M55&lt;&gt;0),L55/M55,"NA")</f>
        <v>34.519381526347473</v>
      </c>
      <c r="O55" t="s">
        <v>42</v>
      </c>
    </row>
    <row r="56" spans="1:15" x14ac:dyDescent="0.35">
      <c r="A56" s="16">
        <v>46</v>
      </c>
      <c r="B56" s="15" t="s">
        <v>41</v>
      </c>
      <c r="C56" s="14">
        <v>47.9</v>
      </c>
      <c r="D56" s="13" t="s">
        <v>28</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47.9</v>
      </c>
      <c r="H56">
        <f>LEN(TRIM(D56))</f>
        <v>6</v>
      </c>
      <c r="I56" t="str">
        <f>IF(H56&gt;=3,MID(TRIM(D56),1,3),"NO")</f>
        <v>+/-</v>
      </c>
      <c r="J56" t="str">
        <f>IF(TRIM(I56)="+/-",MID(TRIM(D56),4,H56-3),D56)</f>
        <v>0.2</v>
      </c>
      <c r="K56" s="1">
        <f>IF(TRIM(J56)="*****",0,IF(ISERROR(VALUE(J56)),"NA",VALUE(J56/$I$4)))</f>
        <v>0.12158054711246201</v>
      </c>
      <c r="L56" s="1">
        <f>IF(AND(ISNUMBER(G56),ISNUMBER($I$6)),$I$6-G56,"N/A")</f>
        <v>12.600000000000001</v>
      </c>
      <c r="M56" s="1">
        <f>IF(AND(ISNUMBER(K56),ISNUMBER($I$7)),SQRT(K56^2+($I$7)^2),"N/A")</f>
        <v>0.1359311840425404</v>
      </c>
      <c r="N56" s="1">
        <f>IF(AND(ISNUMBER(L56),ISNUMBER(M56),M56&lt;&gt;0),L56/M56,"NA")</f>
        <v>92.693961939276292</v>
      </c>
      <c r="O56" t="s">
        <v>40</v>
      </c>
    </row>
    <row r="57" spans="1:15" x14ac:dyDescent="0.35">
      <c r="A57" s="16">
        <v>47</v>
      </c>
      <c r="B57" s="15" t="s">
        <v>39</v>
      </c>
      <c r="C57" s="14">
        <v>47.7</v>
      </c>
      <c r="D57" s="13" t="s">
        <v>28</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47.7</v>
      </c>
      <c r="H57">
        <f>LEN(TRIM(D57))</f>
        <v>6</v>
      </c>
      <c r="I57" t="str">
        <f>IF(H57&gt;=3,MID(TRIM(D57),1,3),"NO")</f>
        <v>+/-</v>
      </c>
      <c r="J57" t="str">
        <f>IF(TRIM(I57)="+/-",MID(TRIM(D57),4,H57-3),D57)</f>
        <v>0.2</v>
      </c>
      <c r="K57" s="1">
        <f>IF(TRIM(J57)="*****",0,IF(ISERROR(VALUE(J57)),"NA",VALUE(J57/$I$4)))</f>
        <v>0.12158054711246201</v>
      </c>
      <c r="L57" s="1">
        <f>IF(AND(ISNUMBER(G57),ISNUMBER($I$6)),$I$6-G57,"N/A")</f>
        <v>12.799999999999997</v>
      </c>
      <c r="M57" s="1">
        <f>IF(AND(ISNUMBER(K57),ISNUMBER($I$7)),SQRT(K57^2+($I$7)^2),"N/A")</f>
        <v>0.1359311840425404</v>
      </c>
      <c r="N57" s="1">
        <f>IF(AND(ISNUMBER(L57),ISNUMBER(M57),M57&lt;&gt;0),L57/M57,"NA")</f>
        <v>94.165294668471134</v>
      </c>
      <c r="O57" t="s">
        <v>38</v>
      </c>
    </row>
    <row r="58" spans="1:15" x14ac:dyDescent="0.35">
      <c r="A58" s="16">
        <v>48</v>
      </c>
      <c r="B58" s="15" t="s">
        <v>37</v>
      </c>
      <c r="C58" s="14">
        <v>47.5</v>
      </c>
      <c r="D58" s="13" t="s">
        <v>26</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47.5</v>
      </c>
      <c r="H58">
        <f>LEN(TRIM(D58))</f>
        <v>6</v>
      </c>
      <c r="I58" t="str">
        <f>IF(H58&gt;=3,MID(TRIM(D58),1,3),"NO")</f>
        <v>+/-</v>
      </c>
      <c r="J58" t="str">
        <f>IF(TRIM(I58)="+/-",MID(TRIM(D58),4,H58-3),D58)</f>
        <v>0.6</v>
      </c>
      <c r="K58" s="1">
        <f>IF(TRIM(J58)="*****",0,IF(ISERROR(VALUE(J58)),"NA",VALUE(J58/$I$4)))</f>
        <v>0.36474164133738601</v>
      </c>
      <c r="L58" s="1">
        <f>IF(AND(ISNUMBER(G58),ISNUMBER($I$6)),$I$6-G58,"N/A")</f>
        <v>13</v>
      </c>
      <c r="M58" s="1">
        <f>IF(AND(ISNUMBER(K58),ISNUMBER($I$7)),SQRT(K58^2+($I$7)^2),"N/A")</f>
        <v>0.36977279819442066</v>
      </c>
      <c r="N58" s="1">
        <f>IF(AND(ISNUMBER(L58),ISNUMBER(M58),M58&lt;&gt;0),L58/M58,"NA")</f>
        <v>35.156723435250655</v>
      </c>
      <c r="O58" t="s">
        <v>36</v>
      </c>
    </row>
    <row r="59" spans="1:15" x14ac:dyDescent="0.35">
      <c r="A59" s="16">
        <v>49</v>
      </c>
      <c r="B59" s="15" t="s">
        <v>35</v>
      </c>
      <c r="C59" s="14">
        <v>38.799999999999997</v>
      </c>
      <c r="D59" s="13" t="s">
        <v>34</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38.799999999999997</v>
      </c>
      <c r="H59">
        <f>LEN(TRIM(D59))</f>
        <v>6</v>
      </c>
      <c r="I59" t="str">
        <f>IF(H59&gt;=3,MID(TRIM(D59),1,3),"NO")</f>
        <v>+/-</v>
      </c>
      <c r="J59" t="str">
        <f>IF(TRIM(I59)="+/-",MID(TRIM(D59),4,H59-3),D59)</f>
        <v>0.4</v>
      </c>
      <c r="K59" s="1">
        <f>IF(TRIM(J59)="*****",0,IF(ISERROR(VALUE(J59)),"NA",VALUE(J59/$I$4)))</f>
        <v>0.24316109422492402</v>
      </c>
      <c r="L59" s="1">
        <f>IF(AND(ISNUMBER(G59),ISNUMBER($I$6)),$I$6-G59,"N/A")</f>
        <v>21.700000000000003</v>
      </c>
      <c r="M59" s="1">
        <f>IF(AND(ISNUMBER(K59),ISNUMBER($I$7)),SQRT(K59^2+($I$7)^2),"N/A")</f>
        <v>0.25064471888253259</v>
      </c>
      <c r="N59" s="1">
        <f>IF(AND(ISNUMBER(L59),ISNUMBER(M59),M59&lt;&gt;0),L59/M59,"NA")</f>
        <v>86.576729391094602</v>
      </c>
      <c r="O59" t="s">
        <v>33</v>
      </c>
    </row>
    <row r="60" spans="1:15" x14ac:dyDescent="0.35">
      <c r="A60" s="16">
        <v>50</v>
      </c>
      <c r="B60" s="15" t="s">
        <v>32</v>
      </c>
      <c r="C60" s="14">
        <v>38.5</v>
      </c>
      <c r="D60" s="13" t="s">
        <v>31</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38.5</v>
      </c>
      <c r="H60">
        <f>LEN(TRIM(D60))</f>
        <v>6</v>
      </c>
      <c r="I60" t="str">
        <f>IF(H60&gt;=3,MID(TRIM(D60),1,3),"NO")</f>
        <v>+/-</v>
      </c>
      <c r="J60" t="str">
        <f>IF(TRIM(I60)="+/-",MID(TRIM(D60),4,H60-3),D60)</f>
        <v>0.1</v>
      </c>
      <c r="K60" s="1">
        <f>IF(TRIM(J60)="*****",0,IF(ISERROR(VALUE(J60)),"NA",VALUE(J60/$I$4)))</f>
        <v>6.0790273556231005E-2</v>
      </c>
      <c r="L60" s="1">
        <f>IF(AND(ISNUMBER(G60),ISNUMBER($I$6)),$I$6-G60,"N/A")</f>
        <v>22</v>
      </c>
      <c r="M60" s="1">
        <f>IF(AND(ISNUMBER(K60),ISNUMBER($I$7)),SQRT(K60^2+($I$7)^2),"N/A")</f>
        <v>8.5970429323592404E-2</v>
      </c>
      <c r="N60" s="1">
        <f>IF(AND(ISNUMBER(L60),ISNUMBER(M60),M60&lt;&gt;0),L60/M60,"NA")</f>
        <v>255.90194411141155</v>
      </c>
      <c r="O60" t="s">
        <v>30</v>
      </c>
    </row>
    <row r="61" spans="1:15" x14ac:dyDescent="0.35">
      <c r="A61" s="16">
        <v>51</v>
      </c>
      <c r="B61" s="15" t="s">
        <v>29</v>
      </c>
      <c r="C61" s="14">
        <v>21.9</v>
      </c>
      <c r="D61" s="13" t="s">
        <v>28</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21.9</v>
      </c>
      <c r="H61">
        <f>LEN(TRIM(D61))</f>
        <v>6</v>
      </c>
      <c r="I61" t="str">
        <f>IF(H61&gt;=3,MID(TRIM(D61),1,3),"NO")</f>
        <v>+/-</v>
      </c>
      <c r="J61" t="str">
        <f>IF(TRIM(I61)="+/-",MID(TRIM(D61),4,H61-3),D61)</f>
        <v>0.2</v>
      </c>
      <c r="K61" s="1">
        <f>IF(TRIM(J61)="*****",0,IF(ISERROR(VALUE(J61)),"NA",VALUE(J61/$I$4)))</f>
        <v>0.12158054711246201</v>
      </c>
      <c r="L61" s="1">
        <f>IF(AND(ISNUMBER(G61),ISNUMBER($I$6)),$I$6-G61,"N/A")</f>
        <v>38.6</v>
      </c>
      <c r="M61" s="1">
        <f>IF(AND(ISNUMBER(K61),ISNUMBER($I$7)),SQRT(K61^2+($I$7)^2),"N/A")</f>
        <v>0.1359311840425404</v>
      </c>
      <c r="N61" s="1">
        <f>IF(AND(ISNUMBER(L61),ISNUMBER(M61),M61&lt;&gt;0),L61/M61,"NA")</f>
        <v>283.96721673460831</v>
      </c>
      <c r="O61" t="s">
        <v>27</v>
      </c>
    </row>
    <row r="62" spans="1:15" ht="15" thickBot="1" x14ac:dyDescent="0.4">
      <c r="A62" s="11"/>
      <c r="B62" s="10" t="s">
        <v>25</v>
      </c>
      <c r="C62" s="9">
        <v>23.8</v>
      </c>
      <c r="D62" s="8" t="s">
        <v>26</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23.8</v>
      </c>
      <c r="H62">
        <f>LEN(TRIM(D62))</f>
        <v>6</v>
      </c>
      <c r="I62" t="str">
        <f>IF(H62&gt;=3,MID(TRIM(D62),1,3),"NO")</f>
        <v>+/-</v>
      </c>
      <c r="J62" t="str">
        <f>IF(TRIM(I62)="+/-",MID(TRIM(D62),4,H62-3),D62)</f>
        <v>0.6</v>
      </c>
      <c r="K62" s="1">
        <f>IF(TRIM(J62)="*****",0,IF(ISERROR(VALUE(J62)),"NA",VALUE(J62/$I$4)))</f>
        <v>0.36474164133738601</v>
      </c>
      <c r="L62" s="1">
        <f>IF(AND(ISNUMBER(G62),ISNUMBER($I$6)),$I$6-G62,"N/A")</f>
        <v>36.700000000000003</v>
      </c>
      <c r="M62" s="1">
        <f>IF(AND(ISNUMBER(K62),ISNUMBER($I$7)),SQRT(K62^2+($I$7)^2),"N/A")</f>
        <v>0.36977279819442066</v>
      </c>
      <c r="N62" s="1">
        <f>IF(AND(ISNUMBER(L62),ISNUMBER(M62),M62&lt;&gt;0),L62/M62,"NA")</f>
        <v>99.250134621053775</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444" priority="1" operator="equal">
      <formula>"OTHER ERROR"</formula>
    </cfRule>
    <cfRule type="cellIs" dxfId="443" priority="2" operator="equal">
      <formula>"Statistical Test not applicable"</formula>
    </cfRule>
    <cfRule type="cellIs" dxfId="442" priority="3" operator="equal">
      <formula>"Geography Selected"</formula>
    </cfRule>
  </conditionalFormatting>
  <conditionalFormatting sqref="E10:J62">
    <cfRule type="cellIs" dxfId="441" priority="4" operator="equal">
      <formula>"Not Significantly Different"</formula>
    </cfRule>
  </conditionalFormatting>
  <conditionalFormatting sqref="F10:J62">
    <cfRule type="cellIs" dxfId="44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CEE6923-0E08-4BE7-A734-0C313E2D8C14}">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34D1EE02-0423-4ADF-BAA4-BE2717CCFE95}"/>
    <hyperlink ref="A68" r:id="rId2" xr:uid="{89B5E06A-0E1B-465E-AC3C-A7F6DE8E72B7}"/>
    <hyperlink ref="A66" r:id="rId3" xr:uid="{8B7CB57B-BB5F-421B-A8AC-DBDD68927D94}"/>
    <hyperlink ref="A67" r:id="rId4" xr:uid="{5AA86110-1548-42F1-B269-AC428B1939B6}"/>
  </hyperlinks>
  <pageMargins left="0.7" right="0.7" top="0.75" bottom="0.75" header="0.3" footer="0.3"/>
  <pageSetup orientation="portrait" r:id="rId5"/>
  <drawing r:id="rId6"/>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6A094-3DEB-464C-8A83-95592F805DBC}">
  <sheetPr codeName="Sheet30"/>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225</v>
      </c>
    </row>
    <row r="2" spans="1:16" x14ac:dyDescent="0.35">
      <c r="A2" s="30" t="s">
        <v>108</v>
      </c>
      <c r="B2" t="s">
        <v>224</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32.200000000000003</v>
      </c>
      <c r="C6" t="s">
        <v>102</v>
      </c>
      <c r="H6" s="18" t="s">
        <v>101</v>
      </c>
      <c r="I6">
        <f>VLOOKUP($B$4,$B$9:$K$62,6,FALSE)</f>
        <v>32.200000000000003</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32.200000000000003</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32.200000000000003</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29</v>
      </c>
      <c r="C11" s="14">
        <v>41.4</v>
      </c>
      <c r="D11" s="17" t="s">
        <v>43</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41.4</v>
      </c>
      <c r="H11">
        <f>LEN(TRIM(D11))</f>
        <v>6</v>
      </c>
      <c r="I11" t="str">
        <f>IF(H11&gt;=3,MID(TRIM(D11),1,3),"NO")</f>
        <v>+/-</v>
      </c>
      <c r="J11" t="str">
        <f>IF(TRIM(I11)="+/-",MID(TRIM(D11),4,H11-3),D11)</f>
        <v>0.5</v>
      </c>
      <c r="K11" s="1">
        <f>IF(TRIM(J11)="*****",0,IF(ISERROR(VALUE(J11)),"NA",VALUE(J11/$I$4)))</f>
        <v>0.303951367781155</v>
      </c>
      <c r="L11" s="1">
        <f>IF(AND(ISNUMBER(G11),ISNUMBER($I$6)),$I$6-G11,"N/A")</f>
        <v>-9.1999999999999957</v>
      </c>
      <c r="M11" s="1">
        <f>IF(AND(ISNUMBER(K11),ISNUMBER($I$7)),SQRT(K11^2+($I$7)^2),"N/A")</f>
        <v>0.30997079109986531</v>
      </c>
      <c r="N11" s="1">
        <f>IF(AND(ISNUMBER(L11),ISNUMBER(M11),M11&lt;&gt;0),L11/M11,"NA")</f>
        <v>-29.680215891812761</v>
      </c>
      <c r="O11" t="s">
        <v>68</v>
      </c>
    </row>
    <row r="12" spans="1:16" x14ac:dyDescent="0.35">
      <c r="A12" s="16">
        <v>2</v>
      </c>
      <c r="B12" s="15" t="s">
        <v>51</v>
      </c>
      <c r="C12" s="14">
        <v>38.200000000000003</v>
      </c>
      <c r="D12" s="13" t="s">
        <v>31</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38.200000000000003</v>
      </c>
      <c r="H12">
        <f>LEN(TRIM(D12))</f>
        <v>6</v>
      </c>
      <c r="I12" t="str">
        <f>IF(H12&gt;=3,MID(TRIM(D12),1,3),"NO")</f>
        <v>+/-</v>
      </c>
      <c r="J12" t="str">
        <f>IF(TRIM(I12)="+/-",MID(TRIM(D12),4,H12-3),D12)</f>
        <v>0.1</v>
      </c>
      <c r="K12" s="1">
        <f>IF(TRIM(J12)="*****",0,IF(ISERROR(VALUE(J12)),"NA",VALUE(J12/$I$4)))</f>
        <v>6.0790273556231005E-2</v>
      </c>
      <c r="L12" s="1">
        <f>IF(AND(ISNUMBER(G12),ISNUMBER($I$6)),$I$6-G12,"N/A")</f>
        <v>-6</v>
      </c>
      <c r="M12" s="1">
        <f>IF(AND(ISNUMBER(K12),ISNUMBER($I$7)),SQRT(K12^2+($I$7)^2),"N/A")</f>
        <v>8.5970429323592404E-2</v>
      </c>
      <c r="N12" s="1">
        <f>IF(AND(ISNUMBER(L12),ISNUMBER(M12),M12&lt;&gt;0),L12/M12,"NA")</f>
        <v>-69.791439303112242</v>
      </c>
      <c r="O12" t="s">
        <v>62</v>
      </c>
    </row>
    <row r="13" spans="1:16" x14ac:dyDescent="0.35">
      <c r="A13" s="16">
        <v>3</v>
      </c>
      <c r="B13" s="15" t="s">
        <v>60</v>
      </c>
      <c r="C13" s="14">
        <v>37.1</v>
      </c>
      <c r="D13" s="13" t="s">
        <v>83</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37.1</v>
      </c>
      <c r="H13">
        <f>LEN(TRIM(D13))</f>
        <v>6</v>
      </c>
      <c r="I13" t="str">
        <f>IF(H13&gt;=3,MID(TRIM(D13),1,3),"NO")</f>
        <v>+/-</v>
      </c>
      <c r="J13" t="str">
        <f>IF(TRIM(I13)="+/-",MID(TRIM(D13),4,H13-3),D13)</f>
        <v>0.7</v>
      </c>
      <c r="K13" s="1">
        <f>IF(TRIM(J13)="*****",0,IF(ISERROR(VALUE(J13)),"NA",VALUE(J13/$I$4)))</f>
        <v>0.42553191489361697</v>
      </c>
      <c r="L13" s="1">
        <f>IF(AND(ISNUMBER(G13),ISNUMBER($I$6)),$I$6-G13,"N/A")</f>
        <v>-4.8999999999999986</v>
      </c>
      <c r="M13" s="1">
        <f>IF(AND(ISNUMBER(K13),ISNUMBER($I$7)),SQRT(K13^2+($I$7)^2),"N/A")</f>
        <v>0.42985214661796195</v>
      </c>
      <c r="N13" s="1">
        <f>IF(AND(ISNUMBER(L13),ISNUMBER(M13),M13&lt;&gt;0),L13/M13,"NA")</f>
        <v>-11.399268419508331</v>
      </c>
      <c r="O13" t="s">
        <v>58</v>
      </c>
    </row>
    <row r="14" spans="1:16" x14ac:dyDescent="0.35">
      <c r="A14" s="16">
        <v>4</v>
      </c>
      <c r="B14" s="15" t="s">
        <v>33</v>
      </c>
      <c r="C14" s="14">
        <v>36.9</v>
      </c>
      <c r="D14" s="13" t="s">
        <v>43</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36.9</v>
      </c>
      <c r="H14">
        <f>LEN(TRIM(D14))</f>
        <v>6</v>
      </c>
      <c r="I14" t="str">
        <f>IF(H14&gt;=3,MID(TRIM(D14),1,3),"NO")</f>
        <v>+/-</v>
      </c>
      <c r="J14" t="str">
        <f>IF(TRIM(I14)="+/-",MID(TRIM(D14),4,H14-3),D14)</f>
        <v>0.5</v>
      </c>
      <c r="K14" s="1">
        <f>IF(TRIM(J14)="*****",0,IF(ISERROR(VALUE(J14)),"NA",VALUE(J14/$I$4)))</f>
        <v>0.303951367781155</v>
      </c>
      <c r="L14" s="1">
        <f>IF(AND(ISNUMBER(G14),ISNUMBER($I$6)),$I$6-G14,"N/A")</f>
        <v>-4.6999999999999957</v>
      </c>
      <c r="M14" s="1">
        <f>IF(AND(ISNUMBER(K14),ISNUMBER($I$7)),SQRT(K14^2+($I$7)^2),"N/A")</f>
        <v>0.30997079109986531</v>
      </c>
      <c r="N14" s="1">
        <f>IF(AND(ISNUMBER(L14),ISNUMBER(M14),M14&lt;&gt;0),L14/M14,"NA")</f>
        <v>-15.162718988208686</v>
      </c>
      <c r="O14" t="s">
        <v>73</v>
      </c>
    </row>
    <row r="15" spans="1:16" x14ac:dyDescent="0.35">
      <c r="A15" s="16">
        <v>5</v>
      </c>
      <c r="B15" s="15" t="s">
        <v>77</v>
      </c>
      <c r="C15" s="14">
        <v>36.4</v>
      </c>
      <c r="D15" s="13" t="s">
        <v>43</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36.4</v>
      </c>
      <c r="H15">
        <f>LEN(TRIM(D15))</f>
        <v>6</v>
      </c>
      <c r="I15" t="str">
        <f>IF(H15&gt;=3,MID(TRIM(D15),1,3),"NO")</f>
        <v>+/-</v>
      </c>
      <c r="J15" t="str">
        <f>IF(TRIM(I15)="+/-",MID(TRIM(D15),4,H15-3),D15)</f>
        <v>0.5</v>
      </c>
      <c r="K15" s="1">
        <f>IF(TRIM(J15)="*****",0,IF(ISERROR(VALUE(J15)),"NA",VALUE(J15/$I$4)))</f>
        <v>0.303951367781155</v>
      </c>
      <c r="L15" s="1">
        <f>IF(AND(ISNUMBER(G15),ISNUMBER($I$6)),$I$6-G15,"N/A")</f>
        <v>-4.1999999999999957</v>
      </c>
      <c r="M15" s="1">
        <f>IF(AND(ISNUMBER(K15),ISNUMBER($I$7)),SQRT(K15^2+($I$7)^2),"N/A")</f>
        <v>0.30997079109986531</v>
      </c>
      <c r="N15" s="1">
        <f>IF(AND(ISNUMBER(L15),ISNUMBER(M15),M15&lt;&gt;0),L15/M15,"NA")</f>
        <v>-13.549663776697123</v>
      </c>
      <c r="O15" t="s">
        <v>32</v>
      </c>
    </row>
    <row r="16" spans="1:16" x14ac:dyDescent="0.35">
      <c r="A16" s="16">
        <v>6</v>
      </c>
      <c r="B16" s="15" t="s">
        <v>37</v>
      </c>
      <c r="C16" s="14">
        <v>35.799999999999997</v>
      </c>
      <c r="D16" s="13" t="s">
        <v>34</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35.799999999999997</v>
      </c>
      <c r="H16">
        <f>LEN(TRIM(D16))</f>
        <v>6</v>
      </c>
      <c r="I16" t="str">
        <f>IF(H16&gt;=3,MID(TRIM(D16),1,3),"NO")</f>
        <v>+/-</v>
      </c>
      <c r="J16" t="str">
        <f>IF(TRIM(I16)="+/-",MID(TRIM(D16),4,H16-3),D16)</f>
        <v>0.4</v>
      </c>
      <c r="K16" s="1">
        <f>IF(TRIM(J16)="*****",0,IF(ISERROR(VALUE(J16)),"NA",VALUE(J16/$I$4)))</f>
        <v>0.24316109422492402</v>
      </c>
      <c r="L16" s="1">
        <f>IF(AND(ISNUMBER(G16),ISNUMBER($I$6)),$I$6-G16,"N/A")</f>
        <v>-3.5999999999999943</v>
      </c>
      <c r="M16" s="1">
        <f>IF(AND(ISNUMBER(K16),ISNUMBER($I$7)),SQRT(K16^2+($I$7)^2),"N/A")</f>
        <v>0.25064471888253259</v>
      </c>
      <c r="N16" s="1">
        <f>IF(AND(ISNUMBER(L16),ISNUMBER(M16),M16&lt;&gt;0),L16/M16,"NA")</f>
        <v>-14.362959714651614</v>
      </c>
      <c r="O16" t="s">
        <v>75</v>
      </c>
    </row>
    <row r="17" spans="1:15" x14ac:dyDescent="0.35">
      <c r="A17" s="16">
        <v>6</v>
      </c>
      <c r="B17" s="15" t="s">
        <v>40</v>
      </c>
      <c r="C17" s="14">
        <v>35.799999999999997</v>
      </c>
      <c r="D17" s="13" t="s">
        <v>83</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35.799999999999997</v>
      </c>
      <c r="H17">
        <f>LEN(TRIM(D17))</f>
        <v>6</v>
      </c>
      <c r="I17" t="str">
        <f>IF(H17&gt;=3,MID(TRIM(D17),1,3),"NO")</f>
        <v>+/-</v>
      </c>
      <c r="J17" t="str">
        <f>IF(TRIM(I17)="+/-",MID(TRIM(D17),4,H17-3),D17)</f>
        <v>0.7</v>
      </c>
      <c r="K17" s="1">
        <f>IF(TRIM(J17)="*****",0,IF(ISERROR(VALUE(J17)),"NA",VALUE(J17/$I$4)))</f>
        <v>0.42553191489361697</v>
      </c>
      <c r="L17" s="1">
        <f>IF(AND(ISNUMBER(G17),ISNUMBER($I$6)),$I$6-G17,"N/A")</f>
        <v>-3.5999999999999943</v>
      </c>
      <c r="M17" s="1">
        <f>IF(AND(ISNUMBER(K17),ISNUMBER($I$7)),SQRT(K17^2+($I$7)^2),"N/A")</f>
        <v>0.42985214661796195</v>
      </c>
      <c r="N17" s="1">
        <f>IF(AND(ISNUMBER(L17),ISNUMBER(M17),M17&lt;&gt;0),L17/M17,"NA")</f>
        <v>-8.3749727163734562</v>
      </c>
      <c r="O17" t="s">
        <v>66</v>
      </c>
    </row>
    <row r="18" spans="1:15" x14ac:dyDescent="0.35">
      <c r="A18" s="16">
        <v>8</v>
      </c>
      <c r="B18" s="15" t="s">
        <v>67</v>
      </c>
      <c r="C18" s="14">
        <v>35.5</v>
      </c>
      <c r="D18" s="13" t="s">
        <v>26</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35.5</v>
      </c>
      <c r="H18">
        <f>LEN(TRIM(D18))</f>
        <v>6</v>
      </c>
      <c r="I18" t="str">
        <f>IF(H18&gt;=3,MID(TRIM(D18),1,3),"NO")</f>
        <v>+/-</v>
      </c>
      <c r="J18" t="str">
        <f>IF(TRIM(I18)="+/-",MID(TRIM(D18),4,H18-3),D18)</f>
        <v>0.6</v>
      </c>
      <c r="K18" s="1">
        <f>IF(TRIM(J18)="*****",0,IF(ISERROR(VALUE(J18)),"NA",VALUE(J18/$I$4)))</f>
        <v>0.36474164133738601</v>
      </c>
      <c r="L18" s="1">
        <f>IF(AND(ISNUMBER(G18),ISNUMBER($I$6)),$I$6-G18,"N/A")</f>
        <v>-3.2999999999999972</v>
      </c>
      <c r="M18" s="1">
        <f>IF(AND(ISNUMBER(K18),ISNUMBER($I$7)),SQRT(K18^2+($I$7)^2),"N/A")</f>
        <v>0.36977279819442066</v>
      </c>
      <c r="N18" s="1">
        <f>IF(AND(ISNUMBER(L18),ISNUMBER(M18),M18&lt;&gt;0),L18/M18,"NA")</f>
        <v>-8.9243990258713133</v>
      </c>
      <c r="O18" t="s">
        <v>60</v>
      </c>
    </row>
    <row r="19" spans="1:15" x14ac:dyDescent="0.35">
      <c r="A19" s="16">
        <v>9</v>
      </c>
      <c r="B19" s="15" t="s">
        <v>58</v>
      </c>
      <c r="C19" s="14">
        <v>35.1</v>
      </c>
      <c r="D19" s="13" t="s">
        <v>57</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35.1</v>
      </c>
      <c r="H19">
        <f>LEN(TRIM(D19))</f>
        <v>6</v>
      </c>
      <c r="I19" t="str">
        <f>IF(H19&gt;=3,MID(TRIM(D19),1,3),"NO")</f>
        <v>+/-</v>
      </c>
      <c r="J19" t="str">
        <f>IF(TRIM(I19)="+/-",MID(TRIM(D19),4,H19-3),D19)</f>
        <v>0.3</v>
      </c>
      <c r="K19" s="1">
        <f>IF(TRIM(J19)="*****",0,IF(ISERROR(VALUE(J19)),"NA",VALUE(J19/$I$4)))</f>
        <v>0.18237082066869301</v>
      </c>
      <c r="L19" s="1">
        <f>IF(AND(ISNUMBER(G19),ISNUMBER($I$6)),$I$6-G19,"N/A")</f>
        <v>-2.8999999999999986</v>
      </c>
      <c r="M19" s="1">
        <f>IF(AND(ISNUMBER(K19),ISNUMBER($I$7)),SQRT(K19^2+($I$7)^2),"N/A")</f>
        <v>0.19223572402239389</v>
      </c>
      <c r="N19" s="1">
        <f>IF(AND(ISNUMBER(L19),ISNUMBER(M19),M19&lt;&gt;0),L19/M19,"NA")</f>
        <v>-15.085645577833246</v>
      </c>
      <c r="O19" t="s">
        <v>35</v>
      </c>
    </row>
    <row r="20" spans="1:15" x14ac:dyDescent="0.35">
      <c r="A20" s="16">
        <v>10</v>
      </c>
      <c r="B20" s="15" t="s">
        <v>54</v>
      </c>
      <c r="C20" s="14">
        <v>34.700000000000003</v>
      </c>
      <c r="D20" s="17" t="s">
        <v>28</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34.700000000000003</v>
      </c>
      <c r="H20">
        <f>LEN(TRIM(D20))</f>
        <v>6</v>
      </c>
      <c r="I20" t="str">
        <f>IF(H20&gt;=3,MID(TRIM(D20),1,3),"NO")</f>
        <v>+/-</v>
      </c>
      <c r="J20" t="str">
        <f>IF(TRIM(I20)="+/-",MID(TRIM(D20),4,H20-3),D20)</f>
        <v>0.2</v>
      </c>
      <c r="K20" s="1">
        <f>IF(TRIM(J20)="*****",0,IF(ISERROR(VALUE(J20)),"NA",VALUE(J20/$I$4)))</f>
        <v>0.12158054711246201</v>
      </c>
      <c r="L20" s="1">
        <f>IF(AND(ISNUMBER(G20),ISNUMBER($I$6)),$I$6-G20,"N/A")</f>
        <v>-2.5</v>
      </c>
      <c r="M20" s="1">
        <f>IF(AND(ISNUMBER(K20),ISNUMBER($I$7)),SQRT(K20^2+($I$7)^2),"N/A")</f>
        <v>0.1359311840425404</v>
      </c>
      <c r="N20" s="1">
        <f>IF(AND(ISNUMBER(L20),ISNUMBER(M20),M20&lt;&gt;0),L20/M20,"NA")</f>
        <v>-18.39165911493577</v>
      </c>
      <c r="O20" t="s">
        <v>51</v>
      </c>
    </row>
    <row r="21" spans="1:15" x14ac:dyDescent="0.35">
      <c r="A21" s="16">
        <v>11</v>
      </c>
      <c r="B21" s="15" t="s">
        <v>52</v>
      </c>
      <c r="C21" s="14">
        <v>34.4</v>
      </c>
      <c r="D21" s="13" t="s">
        <v>83</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34.4</v>
      </c>
      <c r="H21">
        <f>LEN(TRIM(D21))</f>
        <v>6</v>
      </c>
      <c r="I21" t="str">
        <f>IF(H21&gt;=3,MID(TRIM(D21),1,3),"NO")</f>
        <v>+/-</v>
      </c>
      <c r="J21" t="str">
        <f>IF(TRIM(I21)="+/-",MID(TRIM(D21),4,H21-3),D21)</f>
        <v>0.7</v>
      </c>
      <c r="K21" s="1">
        <f>IF(TRIM(J21)="*****",0,IF(ISERROR(VALUE(J21)),"NA",VALUE(J21/$I$4)))</f>
        <v>0.42553191489361697</v>
      </c>
      <c r="L21" s="1">
        <f>IF(AND(ISNUMBER(G21),ISNUMBER($I$6)),$I$6-G21,"N/A")</f>
        <v>-2.1999999999999957</v>
      </c>
      <c r="M21" s="1">
        <f>IF(AND(ISNUMBER(K21),ISNUMBER($I$7)),SQRT(K21^2+($I$7)^2),"N/A")</f>
        <v>0.42985214661796195</v>
      </c>
      <c r="N21" s="1">
        <f>IF(AND(ISNUMBER(L21),ISNUMBER(M21),M21&lt;&gt;0),L21/M21,"NA")</f>
        <v>-5.1180388822282223</v>
      </c>
      <c r="O21" t="s">
        <v>45</v>
      </c>
    </row>
    <row r="22" spans="1:15" x14ac:dyDescent="0.35">
      <c r="A22" s="16">
        <v>12</v>
      </c>
      <c r="B22" s="15" t="s">
        <v>66</v>
      </c>
      <c r="C22" s="14">
        <v>34.1</v>
      </c>
      <c r="D22" s="13" t="s">
        <v>57</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34.1</v>
      </c>
      <c r="H22">
        <f>LEN(TRIM(D22))</f>
        <v>6</v>
      </c>
      <c r="I22" t="str">
        <f>IF(H22&gt;=3,MID(TRIM(D22),1,3),"NO")</f>
        <v>+/-</v>
      </c>
      <c r="J22" t="str">
        <f>IF(TRIM(I22)="+/-",MID(TRIM(D22),4,H22-3),D22)</f>
        <v>0.3</v>
      </c>
      <c r="K22" s="1">
        <f>IF(TRIM(J22)="*****",0,IF(ISERROR(VALUE(J22)),"NA",VALUE(J22/$I$4)))</f>
        <v>0.18237082066869301</v>
      </c>
      <c r="L22" s="1">
        <f>IF(AND(ISNUMBER(G22),ISNUMBER($I$6)),$I$6-G22,"N/A")</f>
        <v>-1.8999999999999986</v>
      </c>
      <c r="M22" s="1">
        <f>IF(AND(ISNUMBER(K22),ISNUMBER($I$7)),SQRT(K22^2+($I$7)^2),"N/A")</f>
        <v>0.19223572402239389</v>
      </c>
      <c r="N22" s="1">
        <f>IF(AND(ISNUMBER(L22),ISNUMBER(M22),M22&lt;&gt;0),L22/M22,"NA")</f>
        <v>-9.8836988268562624</v>
      </c>
      <c r="O22" t="s">
        <v>29</v>
      </c>
    </row>
    <row r="23" spans="1:15" x14ac:dyDescent="0.35">
      <c r="A23" s="16">
        <v>12</v>
      </c>
      <c r="B23" s="15" t="s">
        <v>49</v>
      </c>
      <c r="C23" s="14">
        <v>34.1</v>
      </c>
      <c r="D23" s="13" t="s">
        <v>28</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34.1</v>
      </c>
      <c r="H23">
        <f>LEN(TRIM(D23))</f>
        <v>6</v>
      </c>
      <c r="I23" t="str">
        <f>IF(H23&gt;=3,MID(TRIM(D23),1,3),"NO")</f>
        <v>+/-</v>
      </c>
      <c r="J23" t="str">
        <f>IF(TRIM(I23)="+/-",MID(TRIM(D23),4,H23-3),D23)</f>
        <v>0.2</v>
      </c>
      <c r="K23" s="1">
        <f>IF(TRIM(J23)="*****",0,IF(ISERROR(VALUE(J23)),"NA",VALUE(J23/$I$4)))</f>
        <v>0.12158054711246201</v>
      </c>
      <c r="L23" s="1">
        <f>IF(AND(ISNUMBER(G23),ISNUMBER($I$6)),$I$6-G23,"N/A")</f>
        <v>-1.8999999999999986</v>
      </c>
      <c r="M23" s="1">
        <f>IF(AND(ISNUMBER(K23),ISNUMBER($I$7)),SQRT(K23^2+($I$7)^2),"N/A")</f>
        <v>0.1359311840425404</v>
      </c>
      <c r="N23" s="1">
        <f>IF(AND(ISNUMBER(L23),ISNUMBER(M23),M23&lt;&gt;0),L23/M23,"NA")</f>
        <v>-13.977660927351176</v>
      </c>
      <c r="O23" t="s">
        <v>82</v>
      </c>
    </row>
    <row r="24" spans="1:15" x14ac:dyDescent="0.35">
      <c r="A24" s="16">
        <v>14</v>
      </c>
      <c r="B24" s="15" t="s">
        <v>47</v>
      </c>
      <c r="C24" s="14">
        <v>33.9</v>
      </c>
      <c r="D24" s="13" t="s">
        <v>28</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33.9</v>
      </c>
      <c r="H24">
        <f>LEN(TRIM(D24))</f>
        <v>6</v>
      </c>
      <c r="I24" t="str">
        <f>IF(H24&gt;=3,MID(TRIM(D24),1,3),"NO")</f>
        <v>+/-</v>
      </c>
      <c r="J24" t="str">
        <f>IF(TRIM(I24)="+/-",MID(TRIM(D24),4,H24-3),D24)</f>
        <v>0.2</v>
      </c>
      <c r="K24" s="1">
        <f>IF(TRIM(J24)="*****",0,IF(ISERROR(VALUE(J24)),"NA",VALUE(J24/$I$4)))</f>
        <v>0.12158054711246201</v>
      </c>
      <c r="L24" s="1">
        <f>IF(AND(ISNUMBER(G24),ISNUMBER($I$6)),$I$6-G24,"N/A")</f>
        <v>-1.6999999999999957</v>
      </c>
      <c r="M24" s="1">
        <f>IF(AND(ISNUMBER(K24),ISNUMBER($I$7)),SQRT(K24^2+($I$7)^2),"N/A")</f>
        <v>0.1359311840425404</v>
      </c>
      <c r="N24" s="1">
        <f>IF(AND(ISNUMBER(L24),ISNUMBER(M24),M24&lt;&gt;0),L24/M24,"NA")</f>
        <v>-12.506328198156293</v>
      </c>
      <c r="O24" t="s">
        <v>65</v>
      </c>
    </row>
    <row r="25" spans="1:15" x14ac:dyDescent="0.35">
      <c r="A25" s="16">
        <v>14</v>
      </c>
      <c r="B25" s="15" t="s">
        <v>50</v>
      </c>
      <c r="C25" s="14">
        <v>33.9</v>
      </c>
      <c r="D25" s="13" t="s">
        <v>57</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33.9</v>
      </c>
      <c r="H25">
        <f>LEN(TRIM(D25))</f>
        <v>6</v>
      </c>
      <c r="I25" t="str">
        <f>IF(H25&gt;=3,MID(TRIM(D25),1,3),"NO")</f>
        <v>+/-</v>
      </c>
      <c r="J25" t="str">
        <f>IF(TRIM(I25)="+/-",MID(TRIM(D25),4,H25-3),D25)</f>
        <v>0.3</v>
      </c>
      <c r="K25" s="1">
        <f>IF(TRIM(J25)="*****",0,IF(ISERROR(VALUE(J25)),"NA",VALUE(J25/$I$4)))</f>
        <v>0.18237082066869301</v>
      </c>
      <c r="L25" s="1">
        <f>IF(AND(ISNUMBER(G25),ISNUMBER($I$6)),$I$6-G25,"N/A")</f>
        <v>-1.6999999999999957</v>
      </c>
      <c r="M25" s="1">
        <f>IF(AND(ISNUMBER(K25),ISNUMBER($I$7)),SQRT(K25^2+($I$7)^2),"N/A")</f>
        <v>0.19223572402239389</v>
      </c>
      <c r="N25" s="1">
        <f>IF(AND(ISNUMBER(L25),ISNUMBER(M25),M25&lt;&gt;0),L25/M25,"NA")</f>
        <v>-8.8433094766608509</v>
      </c>
      <c r="O25" t="s">
        <v>81</v>
      </c>
    </row>
    <row r="26" spans="1:15" x14ac:dyDescent="0.35">
      <c r="A26" s="16">
        <v>16</v>
      </c>
      <c r="B26" s="15" t="s">
        <v>70</v>
      </c>
      <c r="C26" s="14">
        <v>33.6</v>
      </c>
      <c r="D26" s="13" t="s">
        <v>43</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33.6</v>
      </c>
      <c r="H26">
        <f>LEN(TRIM(D26))</f>
        <v>6</v>
      </c>
      <c r="I26" t="str">
        <f>IF(H26&gt;=3,MID(TRIM(D26),1,3),"NO")</f>
        <v>+/-</v>
      </c>
      <c r="J26" t="str">
        <f>IF(TRIM(I26)="+/-",MID(TRIM(D26),4,H26-3),D26)</f>
        <v>0.5</v>
      </c>
      <c r="K26" s="1">
        <f>IF(TRIM(J26)="*****",0,IF(ISERROR(VALUE(J26)),"NA",VALUE(J26/$I$4)))</f>
        <v>0.303951367781155</v>
      </c>
      <c r="L26" s="1">
        <f>IF(AND(ISNUMBER(G26),ISNUMBER($I$6)),$I$6-G26,"N/A")</f>
        <v>-1.3999999999999986</v>
      </c>
      <c r="M26" s="1">
        <f>IF(AND(ISNUMBER(K26),ISNUMBER($I$7)),SQRT(K26^2+($I$7)^2),"N/A")</f>
        <v>0.30997079109986531</v>
      </c>
      <c r="N26" s="1">
        <f>IF(AND(ISNUMBER(L26),ISNUMBER(M26),M26&lt;&gt;0),L26/M26,"NA")</f>
        <v>-4.5165545922323744</v>
      </c>
      <c r="O26" t="s">
        <v>80</v>
      </c>
    </row>
    <row r="27" spans="1:15" x14ac:dyDescent="0.35">
      <c r="A27" s="16">
        <v>17</v>
      </c>
      <c r="B27" s="15" t="s">
        <v>76</v>
      </c>
      <c r="C27" s="14">
        <v>33.4</v>
      </c>
      <c r="D27" s="13" t="s">
        <v>28</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33.4</v>
      </c>
      <c r="H27">
        <f>LEN(TRIM(D27))</f>
        <v>6</v>
      </c>
      <c r="I27" t="str">
        <f>IF(H27&gt;=3,MID(TRIM(D27),1,3),"NO")</f>
        <v>+/-</v>
      </c>
      <c r="J27" t="str">
        <f>IF(TRIM(I27)="+/-",MID(TRIM(D27),4,H27-3),D27)</f>
        <v>0.2</v>
      </c>
      <c r="K27" s="1">
        <f>IF(TRIM(J27)="*****",0,IF(ISERROR(VALUE(J27)),"NA",VALUE(J27/$I$4)))</f>
        <v>0.12158054711246201</v>
      </c>
      <c r="L27" s="1">
        <f>IF(AND(ISNUMBER(G27),ISNUMBER($I$6)),$I$6-G27,"N/A")</f>
        <v>-1.1999999999999957</v>
      </c>
      <c r="M27" s="1">
        <f>IF(AND(ISNUMBER(K27),ISNUMBER($I$7)),SQRT(K27^2+($I$7)^2),"N/A")</f>
        <v>0.1359311840425404</v>
      </c>
      <c r="N27" s="1">
        <f>IF(AND(ISNUMBER(L27),ISNUMBER(M27),M27&lt;&gt;0),L27/M27,"NA")</f>
        <v>-8.827996375169139</v>
      </c>
      <c r="O27" t="s">
        <v>78</v>
      </c>
    </row>
    <row r="28" spans="1:15" x14ac:dyDescent="0.35">
      <c r="A28" s="16">
        <v>18</v>
      </c>
      <c r="B28" s="15" t="s">
        <v>56</v>
      </c>
      <c r="C28" s="14">
        <v>33.299999999999997</v>
      </c>
      <c r="D28" s="13" t="s">
        <v>57</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33.299999999999997</v>
      </c>
      <c r="H28">
        <f>LEN(TRIM(D28))</f>
        <v>6</v>
      </c>
      <c r="I28" t="str">
        <f>IF(H28&gt;=3,MID(TRIM(D28),1,3),"NO")</f>
        <v>+/-</v>
      </c>
      <c r="J28" t="str">
        <f>IF(TRIM(I28)="+/-",MID(TRIM(D28),4,H28-3),D28)</f>
        <v>0.3</v>
      </c>
      <c r="K28" s="1">
        <f>IF(TRIM(J28)="*****",0,IF(ISERROR(VALUE(J28)),"NA",VALUE(J28/$I$4)))</f>
        <v>0.18237082066869301</v>
      </c>
      <c r="L28" s="1">
        <f>IF(AND(ISNUMBER(G28),ISNUMBER($I$6)),$I$6-G28,"N/A")</f>
        <v>-1.0999999999999943</v>
      </c>
      <c r="M28" s="1">
        <f>IF(AND(ISNUMBER(K28),ISNUMBER($I$7)),SQRT(K28^2+($I$7)^2),"N/A")</f>
        <v>0.19223572402239389</v>
      </c>
      <c r="N28" s="1">
        <f>IF(AND(ISNUMBER(L28),ISNUMBER(M28),M28&lt;&gt;0),L28/M28,"NA")</f>
        <v>-5.7221414260746526</v>
      </c>
      <c r="O28" t="s">
        <v>79</v>
      </c>
    </row>
    <row r="29" spans="1:15" x14ac:dyDescent="0.35">
      <c r="A29" s="16">
        <v>19</v>
      </c>
      <c r="B29" s="15" t="s">
        <v>71</v>
      </c>
      <c r="C29" s="14">
        <v>33.1</v>
      </c>
      <c r="D29" s="13" t="s">
        <v>28</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33.1</v>
      </c>
      <c r="H29">
        <f>LEN(TRIM(D29))</f>
        <v>6</v>
      </c>
      <c r="I29" t="str">
        <f>IF(H29&gt;=3,MID(TRIM(D29),1,3),"NO")</f>
        <v>+/-</v>
      </c>
      <c r="J29" t="str">
        <f>IF(TRIM(I29)="+/-",MID(TRIM(D29),4,H29-3),D29)</f>
        <v>0.2</v>
      </c>
      <c r="K29" s="1">
        <f>IF(TRIM(J29)="*****",0,IF(ISERROR(VALUE(J29)),"NA",VALUE(J29/$I$4)))</f>
        <v>0.12158054711246201</v>
      </c>
      <c r="L29" s="1">
        <f>IF(AND(ISNUMBER(G29),ISNUMBER($I$6)),$I$6-G29,"N/A")</f>
        <v>-0.89999999999999858</v>
      </c>
      <c r="M29" s="1">
        <f>IF(AND(ISNUMBER(K29),ISNUMBER($I$7)),SQRT(K29^2+($I$7)^2),"N/A")</f>
        <v>0.1359311840425404</v>
      </c>
      <c r="N29" s="1">
        <f>IF(AND(ISNUMBER(L29),ISNUMBER(M29),M29&lt;&gt;0),L29/M29,"NA")</f>
        <v>-6.6209972813768676</v>
      </c>
      <c r="O29" t="s">
        <v>55</v>
      </c>
    </row>
    <row r="30" spans="1:15" x14ac:dyDescent="0.35">
      <c r="A30" s="16">
        <v>20</v>
      </c>
      <c r="B30" s="15" t="s">
        <v>27</v>
      </c>
      <c r="C30" s="14">
        <v>32.799999999999997</v>
      </c>
      <c r="D30" s="13" t="s">
        <v>120</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32.799999999999997</v>
      </c>
      <c r="H30">
        <f>LEN(TRIM(D30))</f>
        <v>6</v>
      </c>
      <c r="I30" t="str">
        <f>IF(H30&gt;=3,MID(TRIM(D30),1,3),"NO")</f>
        <v>+/-</v>
      </c>
      <c r="J30" t="str">
        <f>IF(TRIM(I30)="+/-",MID(TRIM(D30),4,H30-3),D30)</f>
        <v>0.9</v>
      </c>
      <c r="K30" s="1">
        <f>IF(TRIM(J30)="*****",0,IF(ISERROR(VALUE(J30)),"NA",VALUE(J30/$I$4)))</f>
        <v>0.54711246200607899</v>
      </c>
      <c r="L30" s="1">
        <f>IF(AND(ISNUMBER(G30),ISNUMBER($I$6)),$I$6-G30,"N/A")</f>
        <v>-0.59999999999999432</v>
      </c>
      <c r="M30" s="1">
        <f>IF(AND(ISNUMBER(K30),ISNUMBER($I$7)),SQRT(K30^2+($I$7)^2),"N/A")</f>
        <v>0.55047933970440222</v>
      </c>
      <c r="N30" s="1">
        <f>IF(AND(ISNUMBER(L30),ISNUMBER(M30),M30&lt;&gt;0),L30/M30,"NA")</f>
        <v>-1.089959162358725</v>
      </c>
      <c r="O30" t="s">
        <v>77</v>
      </c>
    </row>
    <row r="31" spans="1:15" x14ac:dyDescent="0.35">
      <c r="A31" s="16">
        <v>21</v>
      </c>
      <c r="B31" s="15" t="s">
        <v>32</v>
      </c>
      <c r="C31" s="14">
        <v>32.5</v>
      </c>
      <c r="D31" s="13" t="s">
        <v>31</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32.5</v>
      </c>
      <c r="H31">
        <f>LEN(TRIM(D31))</f>
        <v>6</v>
      </c>
      <c r="I31" t="str">
        <f>IF(H31&gt;=3,MID(TRIM(D31),1,3),"NO")</f>
        <v>+/-</v>
      </c>
      <c r="J31" t="str">
        <f>IF(TRIM(I31)="+/-",MID(TRIM(D31),4,H31-3),D31)</f>
        <v>0.1</v>
      </c>
      <c r="K31" s="1">
        <f>IF(TRIM(J31)="*****",0,IF(ISERROR(VALUE(J31)),"NA",VALUE(J31/$I$4)))</f>
        <v>6.0790273556231005E-2</v>
      </c>
      <c r="L31" s="1">
        <f>IF(AND(ISNUMBER(G31),ISNUMBER($I$6)),$I$6-G31,"N/A")</f>
        <v>-0.29999999999999716</v>
      </c>
      <c r="M31" s="1">
        <f>IF(AND(ISNUMBER(K31),ISNUMBER($I$7)),SQRT(K31^2+($I$7)^2),"N/A")</f>
        <v>8.5970429323592404E-2</v>
      </c>
      <c r="N31" s="1">
        <f>IF(AND(ISNUMBER(L31),ISNUMBER(M31),M31&lt;&gt;0),L31/M31,"NA")</f>
        <v>-3.4895719651555788</v>
      </c>
      <c r="O31" t="s">
        <v>41</v>
      </c>
    </row>
    <row r="32" spans="1:15" x14ac:dyDescent="0.35">
      <c r="A32" s="16">
        <v>22</v>
      </c>
      <c r="B32" s="15" t="s">
        <v>68</v>
      </c>
      <c r="C32" s="14">
        <v>32.4</v>
      </c>
      <c r="D32" s="13" t="s">
        <v>57</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32.4</v>
      </c>
      <c r="H32">
        <f>LEN(TRIM(D32))</f>
        <v>6</v>
      </c>
      <c r="I32" t="str">
        <f>IF(H32&gt;=3,MID(TRIM(D32),1,3),"NO")</f>
        <v>+/-</v>
      </c>
      <c r="J32" t="str">
        <f>IF(TRIM(I32)="+/-",MID(TRIM(D32),4,H32-3),D32)</f>
        <v>0.3</v>
      </c>
      <c r="K32" s="1">
        <f>IF(TRIM(J32)="*****",0,IF(ISERROR(VALUE(J32)),"NA",VALUE(J32/$I$4)))</f>
        <v>0.18237082066869301</v>
      </c>
      <c r="L32" s="1">
        <f>IF(AND(ISNUMBER(G32),ISNUMBER($I$6)),$I$6-G32,"N/A")</f>
        <v>-0.19999999999999574</v>
      </c>
      <c r="M32" s="1">
        <f>IF(AND(ISNUMBER(K32),ISNUMBER($I$7)),SQRT(K32^2+($I$7)^2),"N/A")</f>
        <v>0.19223572402239389</v>
      </c>
      <c r="N32" s="1">
        <f>IF(AND(ISNUMBER(L32),ISNUMBER(M32),M32&lt;&gt;0),L32/M32,"NA")</f>
        <v>-1.0403893501953745</v>
      </c>
      <c r="O32" t="s">
        <v>71</v>
      </c>
    </row>
    <row r="33" spans="1:15" x14ac:dyDescent="0.35">
      <c r="A33" s="16">
        <v>22</v>
      </c>
      <c r="B33" s="15" t="s">
        <v>61</v>
      </c>
      <c r="C33" s="14">
        <v>32.4</v>
      </c>
      <c r="D33" s="13" t="s">
        <v>31</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32.4</v>
      </c>
      <c r="H33">
        <f>LEN(TRIM(D33))</f>
        <v>6</v>
      </c>
      <c r="I33" t="str">
        <f>IF(H33&gt;=3,MID(TRIM(D33),1,3),"NO")</f>
        <v>+/-</v>
      </c>
      <c r="J33" t="str">
        <f>IF(TRIM(I33)="+/-",MID(TRIM(D33),4,H33-3),D33)</f>
        <v>0.1</v>
      </c>
      <c r="K33" s="1">
        <f>IF(TRIM(J33)="*****",0,IF(ISERROR(VALUE(J33)),"NA",VALUE(J33/$I$4)))</f>
        <v>6.0790273556231005E-2</v>
      </c>
      <c r="L33" s="1">
        <f>IF(AND(ISNUMBER(G33),ISNUMBER($I$6)),$I$6-G33,"N/A")</f>
        <v>-0.19999999999999574</v>
      </c>
      <c r="M33" s="1">
        <f>IF(AND(ISNUMBER(K33),ISNUMBER($I$7)),SQRT(K33^2+($I$7)^2),"N/A")</f>
        <v>8.5970429323592404E-2</v>
      </c>
      <c r="N33" s="1">
        <f>IF(AND(ISNUMBER(L33),ISNUMBER(M33),M33&lt;&gt;0),L33/M33,"NA")</f>
        <v>-2.3263813101036916</v>
      </c>
      <c r="O33" t="s">
        <v>76</v>
      </c>
    </row>
    <row r="34" spans="1:15" x14ac:dyDescent="0.35">
      <c r="A34" s="16">
        <v>24</v>
      </c>
      <c r="B34" s="15" t="s">
        <v>44</v>
      </c>
      <c r="C34" s="14">
        <v>32.299999999999997</v>
      </c>
      <c r="D34" s="13" t="s">
        <v>57</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32.299999999999997</v>
      </c>
      <c r="H34">
        <f>LEN(TRIM(D34))</f>
        <v>6</v>
      </c>
      <c r="I34" t="str">
        <f>IF(H34&gt;=3,MID(TRIM(D34),1,3),"NO")</f>
        <v>+/-</v>
      </c>
      <c r="J34" t="str">
        <f>IF(TRIM(I34)="+/-",MID(TRIM(D34),4,H34-3),D34)</f>
        <v>0.3</v>
      </c>
      <c r="K34" s="1">
        <f>IF(TRIM(J34)="*****",0,IF(ISERROR(VALUE(J34)),"NA",VALUE(J34/$I$4)))</f>
        <v>0.18237082066869301</v>
      </c>
      <c r="L34" s="1">
        <f>IF(AND(ISNUMBER(G34),ISNUMBER($I$6)),$I$6-G34,"N/A")</f>
        <v>-9.9999999999994316E-2</v>
      </c>
      <c r="M34" s="1">
        <f>IF(AND(ISNUMBER(K34),ISNUMBER($I$7)),SQRT(K34^2+($I$7)^2),"N/A")</f>
        <v>0.19223572402239389</v>
      </c>
      <c r="N34" s="1">
        <f>IF(AND(ISNUMBER(L34),ISNUMBER(M34),M34&lt;&gt;0),L34/M34,"NA")</f>
        <v>-0.52019467509766881</v>
      </c>
      <c r="O34" t="s">
        <v>74</v>
      </c>
    </row>
    <row r="35" spans="1:15" x14ac:dyDescent="0.35">
      <c r="A35" s="16">
        <v>25</v>
      </c>
      <c r="B35" s="15" t="s">
        <v>53</v>
      </c>
      <c r="C35" s="14">
        <v>32.200000000000003</v>
      </c>
      <c r="D35" s="13" t="s">
        <v>34</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32.200000000000003</v>
      </c>
      <c r="H35">
        <f>LEN(TRIM(D35))</f>
        <v>6</v>
      </c>
      <c r="I35" t="str">
        <f>IF(H35&gt;=3,MID(TRIM(D35),1,3),"NO")</f>
        <v>+/-</v>
      </c>
      <c r="J35" t="str">
        <f>IF(TRIM(I35)="+/-",MID(TRIM(D35),4,H35-3),D35)</f>
        <v>0.4</v>
      </c>
      <c r="K35" s="1">
        <f>IF(TRIM(J35)="*****",0,IF(ISERROR(VALUE(J35)),"NA",VALUE(J35/$I$4)))</f>
        <v>0.24316109422492402</v>
      </c>
      <c r="L35" s="1">
        <f>IF(AND(ISNUMBER(G35),ISNUMBER($I$6)),$I$6-G35,"N/A")</f>
        <v>0</v>
      </c>
      <c r="M35" s="1">
        <f>IF(AND(ISNUMBER(K35),ISNUMBER($I$7)),SQRT(K35^2+($I$7)^2),"N/A")</f>
        <v>0.25064471888253259</v>
      </c>
      <c r="N35" s="1">
        <f>IF(AND(ISNUMBER(L35),ISNUMBER(M35),M35&lt;&gt;0),L35/M35,"NA")</f>
        <v>0</v>
      </c>
      <c r="O35" t="s">
        <v>53</v>
      </c>
    </row>
    <row r="36" spans="1:15" x14ac:dyDescent="0.35">
      <c r="A36" s="16">
        <v>26</v>
      </c>
      <c r="B36" s="15" t="s">
        <v>41</v>
      </c>
      <c r="C36" s="14">
        <v>32.1</v>
      </c>
      <c r="D36" s="13" t="s">
        <v>28</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32.1</v>
      </c>
      <c r="H36">
        <f>LEN(TRIM(D36))</f>
        <v>6</v>
      </c>
      <c r="I36" t="str">
        <f>IF(H36&gt;=3,MID(TRIM(D36),1,3),"NO")</f>
        <v>+/-</v>
      </c>
      <c r="J36" t="str">
        <f>IF(TRIM(I36)="+/-",MID(TRIM(D36),4,H36-3),D36)</f>
        <v>0.2</v>
      </c>
      <c r="K36" s="1">
        <f>IF(TRIM(J36)="*****",0,IF(ISERROR(VALUE(J36)),"NA",VALUE(J36/$I$4)))</f>
        <v>0.12158054711246201</v>
      </c>
      <c r="L36" s="1">
        <f>IF(AND(ISNUMBER(G36),ISNUMBER($I$6)),$I$6-G36,"N/A")</f>
        <v>0.10000000000000142</v>
      </c>
      <c r="M36" s="1">
        <f>IF(AND(ISNUMBER(K36),ISNUMBER($I$7)),SQRT(K36^2+($I$7)^2),"N/A")</f>
        <v>0.1359311840425404</v>
      </c>
      <c r="N36" s="1">
        <f>IF(AND(ISNUMBER(L36),ISNUMBER(M36),M36&lt;&gt;0),L36/M36,"NA")</f>
        <v>0.73566636459744128</v>
      </c>
      <c r="O36" t="s">
        <v>72</v>
      </c>
    </row>
    <row r="37" spans="1:15" x14ac:dyDescent="0.35">
      <c r="A37" s="16">
        <v>27</v>
      </c>
      <c r="B37" s="15" t="s">
        <v>73</v>
      </c>
      <c r="C37" s="14">
        <v>31.7</v>
      </c>
      <c r="D37" s="13" t="s">
        <v>34</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31.7</v>
      </c>
      <c r="H37">
        <f>LEN(TRIM(D37))</f>
        <v>6</v>
      </c>
      <c r="I37" t="str">
        <f>IF(H37&gt;=3,MID(TRIM(D37),1,3),"NO")</f>
        <v>+/-</v>
      </c>
      <c r="J37" t="str">
        <f>IF(TRIM(I37)="+/-",MID(TRIM(D37),4,H37-3),D37)</f>
        <v>0.4</v>
      </c>
      <c r="K37" s="1">
        <f>IF(TRIM(J37)="*****",0,IF(ISERROR(VALUE(J37)),"NA",VALUE(J37/$I$4)))</f>
        <v>0.24316109422492402</v>
      </c>
      <c r="L37" s="1">
        <f>IF(AND(ISNUMBER(G37),ISNUMBER($I$6)),$I$6-G37,"N/A")</f>
        <v>0.50000000000000355</v>
      </c>
      <c r="M37" s="1">
        <f>IF(AND(ISNUMBER(K37),ISNUMBER($I$7)),SQRT(K37^2+($I$7)^2),"N/A")</f>
        <v>0.25064471888253259</v>
      </c>
      <c r="N37" s="1">
        <f>IF(AND(ISNUMBER(L37),ISNUMBER(M37),M37&lt;&gt;0),L37/M37,"NA")</f>
        <v>1.9948555159238526</v>
      </c>
      <c r="O37" t="s">
        <v>70</v>
      </c>
    </row>
    <row r="38" spans="1:15" x14ac:dyDescent="0.35">
      <c r="A38" s="16">
        <v>27</v>
      </c>
      <c r="B38" s="15" t="s">
        <v>82</v>
      </c>
      <c r="C38" s="14">
        <v>31.7</v>
      </c>
      <c r="D38" s="13" t="s">
        <v>34</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31.7</v>
      </c>
      <c r="H38">
        <f>LEN(TRIM(D38))</f>
        <v>6</v>
      </c>
      <c r="I38" t="str">
        <f>IF(H38&gt;=3,MID(TRIM(D38),1,3),"NO")</f>
        <v>+/-</v>
      </c>
      <c r="J38" t="str">
        <f>IF(TRIM(I38)="+/-",MID(TRIM(D38),4,H38-3),D38)</f>
        <v>0.4</v>
      </c>
      <c r="K38" s="1">
        <f>IF(TRIM(J38)="*****",0,IF(ISERROR(VALUE(J38)),"NA",VALUE(J38/$I$4)))</f>
        <v>0.24316109422492402</v>
      </c>
      <c r="L38" s="1">
        <f>IF(AND(ISNUMBER(G38),ISNUMBER($I$6)),$I$6-G38,"N/A")</f>
        <v>0.50000000000000355</v>
      </c>
      <c r="M38" s="1">
        <f>IF(AND(ISNUMBER(K38),ISNUMBER($I$7)),SQRT(K38^2+($I$7)^2),"N/A")</f>
        <v>0.25064471888253259</v>
      </c>
      <c r="N38" s="1">
        <f>IF(AND(ISNUMBER(L38),ISNUMBER(M38),M38&lt;&gt;0),L38/M38,"NA")</f>
        <v>1.9948555159238526</v>
      </c>
      <c r="O38" t="s">
        <v>69</v>
      </c>
    </row>
    <row r="39" spans="1:15" x14ac:dyDescent="0.35">
      <c r="A39" s="16">
        <v>27</v>
      </c>
      <c r="B39" s="15" t="s">
        <v>55</v>
      </c>
      <c r="C39" s="14">
        <v>31.7</v>
      </c>
      <c r="D39" s="13" t="s">
        <v>34</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31.7</v>
      </c>
      <c r="H39">
        <f>LEN(TRIM(D39))</f>
        <v>6</v>
      </c>
      <c r="I39" t="str">
        <f>IF(H39&gt;=3,MID(TRIM(D39),1,3),"NO")</f>
        <v>+/-</v>
      </c>
      <c r="J39" t="str">
        <f>IF(TRIM(I39)="+/-",MID(TRIM(D39),4,H39-3),D39)</f>
        <v>0.4</v>
      </c>
      <c r="K39" s="1">
        <f>IF(TRIM(J39)="*****",0,IF(ISERROR(VALUE(J39)),"NA",VALUE(J39/$I$4)))</f>
        <v>0.24316109422492402</v>
      </c>
      <c r="L39" s="1">
        <f>IF(AND(ISNUMBER(G39),ISNUMBER($I$6)),$I$6-G39,"N/A")</f>
        <v>0.50000000000000355</v>
      </c>
      <c r="M39" s="1">
        <f>IF(AND(ISNUMBER(K39),ISNUMBER($I$7)),SQRT(K39^2+($I$7)^2),"N/A")</f>
        <v>0.25064471888253259</v>
      </c>
      <c r="N39" s="1">
        <f>IF(AND(ISNUMBER(L39),ISNUMBER(M39),M39&lt;&gt;0),L39/M39,"NA")</f>
        <v>1.9948555159238526</v>
      </c>
      <c r="O39" t="s">
        <v>44</v>
      </c>
    </row>
    <row r="40" spans="1:15" x14ac:dyDescent="0.35">
      <c r="A40" s="16">
        <v>27</v>
      </c>
      <c r="B40" s="15" t="s">
        <v>72</v>
      </c>
      <c r="C40" s="14">
        <v>31.7</v>
      </c>
      <c r="D40" s="13" t="s">
        <v>28</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31.7</v>
      </c>
      <c r="H40">
        <f>LEN(TRIM(D40))</f>
        <v>6</v>
      </c>
      <c r="I40" t="str">
        <f>IF(H40&gt;=3,MID(TRIM(D40),1,3),"NO")</f>
        <v>+/-</v>
      </c>
      <c r="J40" t="str">
        <f>IF(TRIM(I40)="+/-",MID(TRIM(D40),4,H40-3),D40)</f>
        <v>0.2</v>
      </c>
      <c r="K40" s="1">
        <f>IF(TRIM(J40)="*****",0,IF(ISERROR(VALUE(J40)),"NA",VALUE(J40/$I$4)))</f>
        <v>0.12158054711246201</v>
      </c>
      <c r="L40" s="1">
        <f>IF(AND(ISNUMBER(G40),ISNUMBER($I$6)),$I$6-G40,"N/A")</f>
        <v>0.50000000000000355</v>
      </c>
      <c r="M40" s="1">
        <f>IF(AND(ISNUMBER(K40),ISNUMBER($I$7)),SQRT(K40^2+($I$7)^2),"N/A")</f>
        <v>0.1359311840425404</v>
      </c>
      <c r="N40" s="1">
        <f>IF(AND(ISNUMBER(L40),ISNUMBER(M40),M40&lt;&gt;0),L40/M40,"NA")</f>
        <v>3.6783318229871806</v>
      </c>
      <c r="O40" t="s">
        <v>67</v>
      </c>
    </row>
    <row r="41" spans="1:15" x14ac:dyDescent="0.35">
      <c r="A41" s="16">
        <v>27</v>
      </c>
      <c r="B41" s="15" t="s">
        <v>30</v>
      </c>
      <c r="C41" s="14">
        <v>31.7</v>
      </c>
      <c r="D41" s="13" t="s">
        <v>28</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31.7</v>
      </c>
      <c r="H41">
        <f>LEN(TRIM(D41))</f>
        <v>6</v>
      </c>
      <c r="I41" t="str">
        <f>IF(H41&gt;=3,MID(TRIM(D41),1,3),"NO")</f>
        <v>+/-</v>
      </c>
      <c r="J41" t="str">
        <f>IF(TRIM(I41)="+/-",MID(TRIM(D41),4,H41-3),D41)</f>
        <v>0.2</v>
      </c>
      <c r="K41" s="1">
        <f>IF(TRIM(J41)="*****",0,IF(ISERROR(VALUE(J41)),"NA",VALUE(J41/$I$4)))</f>
        <v>0.12158054711246201</v>
      </c>
      <c r="L41" s="1">
        <f>IF(AND(ISNUMBER(G41),ISNUMBER($I$6)),$I$6-G41,"N/A")</f>
        <v>0.50000000000000355</v>
      </c>
      <c r="M41" s="1">
        <f>IF(AND(ISNUMBER(K41),ISNUMBER($I$7)),SQRT(K41^2+($I$7)^2),"N/A")</f>
        <v>0.1359311840425404</v>
      </c>
      <c r="N41" s="1">
        <f>IF(AND(ISNUMBER(L41),ISNUMBER(M41),M41&lt;&gt;0),L41/M41,"NA")</f>
        <v>3.6783318229871806</v>
      </c>
      <c r="O41" t="s">
        <v>47</v>
      </c>
    </row>
    <row r="42" spans="1:15" x14ac:dyDescent="0.35">
      <c r="A42" s="16">
        <v>32</v>
      </c>
      <c r="B42" s="15" t="s">
        <v>46</v>
      </c>
      <c r="C42" s="14">
        <v>31.5</v>
      </c>
      <c r="D42" s="13" t="s">
        <v>28</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31.5</v>
      </c>
      <c r="H42">
        <f>LEN(TRIM(D42))</f>
        <v>6</v>
      </c>
      <c r="I42" t="str">
        <f>IF(H42&gt;=3,MID(TRIM(D42),1,3),"NO")</f>
        <v>+/-</v>
      </c>
      <c r="J42" t="str">
        <f>IF(TRIM(I42)="+/-",MID(TRIM(D42),4,H42-3),D42)</f>
        <v>0.2</v>
      </c>
      <c r="K42" s="1">
        <f>IF(TRIM(J42)="*****",0,IF(ISERROR(VALUE(J42)),"NA",VALUE(J42/$I$4)))</f>
        <v>0.12158054711246201</v>
      </c>
      <c r="L42" s="1">
        <f>IF(AND(ISNUMBER(G42),ISNUMBER($I$6)),$I$6-G42,"N/A")</f>
        <v>0.70000000000000284</v>
      </c>
      <c r="M42" s="1">
        <f>IF(AND(ISNUMBER(K42),ISNUMBER($I$7)),SQRT(K42^2+($I$7)^2),"N/A")</f>
        <v>0.1359311840425404</v>
      </c>
      <c r="N42" s="1">
        <f>IF(AND(ISNUMBER(L42),ISNUMBER(M42),M42&lt;&gt;0),L42/M42,"NA")</f>
        <v>5.1496645521820366</v>
      </c>
      <c r="O42" t="s">
        <v>37</v>
      </c>
    </row>
    <row r="43" spans="1:15" x14ac:dyDescent="0.35">
      <c r="A43" s="16">
        <v>33</v>
      </c>
      <c r="B43" s="15" t="s">
        <v>65</v>
      </c>
      <c r="C43" s="14">
        <v>31.4</v>
      </c>
      <c r="D43" s="13" t="s">
        <v>28</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31.4</v>
      </c>
      <c r="H43">
        <f>LEN(TRIM(D43))</f>
        <v>6</v>
      </c>
      <c r="I43" t="str">
        <f>IF(H43&gt;=3,MID(TRIM(D43),1,3),"NO")</f>
        <v>+/-</v>
      </c>
      <c r="J43" t="str">
        <f>IF(TRIM(I43)="+/-",MID(TRIM(D43),4,H43-3),D43)</f>
        <v>0.2</v>
      </c>
      <c r="K43" s="1">
        <f>IF(TRIM(J43)="*****",0,IF(ISERROR(VALUE(J43)),"NA",VALUE(J43/$I$4)))</f>
        <v>0.12158054711246201</v>
      </c>
      <c r="L43" s="1">
        <f>IF(AND(ISNUMBER(G43),ISNUMBER($I$6)),$I$6-G43,"N/A")</f>
        <v>0.80000000000000426</v>
      </c>
      <c r="M43" s="1">
        <f>IF(AND(ISNUMBER(K43),ISNUMBER($I$7)),SQRT(K43^2+($I$7)^2),"N/A")</f>
        <v>0.1359311840425404</v>
      </c>
      <c r="N43" s="1">
        <f>IF(AND(ISNUMBER(L43),ISNUMBER(M43),M43&lt;&gt;0),L43/M43,"NA")</f>
        <v>5.8853309167794778</v>
      </c>
      <c r="O43" t="s">
        <v>49</v>
      </c>
    </row>
    <row r="44" spans="1:15" x14ac:dyDescent="0.35">
      <c r="A44" s="16">
        <v>34</v>
      </c>
      <c r="B44" s="15" t="s">
        <v>38</v>
      </c>
      <c r="C44" s="14">
        <v>31.3</v>
      </c>
      <c r="D44" s="13" t="s">
        <v>28</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31.3</v>
      </c>
      <c r="H44">
        <f>LEN(TRIM(D44))</f>
        <v>6</v>
      </c>
      <c r="I44" t="str">
        <f>IF(H44&gt;=3,MID(TRIM(D44),1,3),"NO")</f>
        <v>+/-</v>
      </c>
      <c r="J44" t="str">
        <f>IF(TRIM(I44)="+/-",MID(TRIM(D44),4,H44-3),D44)</f>
        <v>0.2</v>
      </c>
      <c r="K44" s="1">
        <f>IF(TRIM(J44)="*****",0,IF(ISERROR(VALUE(J44)),"NA",VALUE(J44/$I$4)))</f>
        <v>0.12158054711246201</v>
      </c>
      <c r="L44" s="1">
        <f>IF(AND(ISNUMBER(G44),ISNUMBER($I$6)),$I$6-G44,"N/A")</f>
        <v>0.90000000000000213</v>
      </c>
      <c r="M44" s="1">
        <f>IF(AND(ISNUMBER(K44),ISNUMBER($I$7)),SQRT(K44^2+($I$7)^2),"N/A")</f>
        <v>0.1359311840425404</v>
      </c>
      <c r="N44" s="1">
        <f>IF(AND(ISNUMBER(L44),ISNUMBER(M44),M44&lt;&gt;0),L44/M44,"NA")</f>
        <v>6.6209972813768934</v>
      </c>
      <c r="O44" t="s">
        <v>64</v>
      </c>
    </row>
    <row r="45" spans="1:15" x14ac:dyDescent="0.35">
      <c r="A45" s="16">
        <v>35</v>
      </c>
      <c r="B45" s="15" t="s">
        <v>64</v>
      </c>
      <c r="C45" s="14">
        <v>31.2</v>
      </c>
      <c r="D45" s="13" t="s">
        <v>28</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31.2</v>
      </c>
      <c r="H45">
        <f>LEN(TRIM(D45))</f>
        <v>6</v>
      </c>
      <c r="I45" t="str">
        <f>IF(H45&gt;=3,MID(TRIM(D45),1,3),"NO")</f>
        <v>+/-</v>
      </c>
      <c r="J45" t="str">
        <f>IF(TRIM(I45)="+/-",MID(TRIM(D45),4,H45-3),D45)</f>
        <v>0.2</v>
      </c>
      <c r="K45" s="1">
        <f>IF(TRIM(J45)="*****",0,IF(ISERROR(VALUE(J45)),"NA",VALUE(J45/$I$4)))</f>
        <v>0.12158054711246201</v>
      </c>
      <c r="L45" s="1">
        <f>IF(AND(ISNUMBER(G45),ISNUMBER($I$6)),$I$6-G45,"N/A")</f>
        <v>1.0000000000000036</v>
      </c>
      <c r="M45" s="1">
        <f>IF(AND(ISNUMBER(K45),ISNUMBER($I$7)),SQRT(K45^2+($I$7)^2),"N/A")</f>
        <v>0.1359311840425404</v>
      </c>
      <c r="N45" s="1">
        <f>IF(AND(ISNUMBER(L45),ISNUMBER(M45),M45&lt;&gt;0),L45/M45,"NA")</f>
        <v>7.3566636459743346</v>
      </c>
      <c r="O45" t="s">
        <v>63</v>
      </c>
    </row>
    <row r="46" spans="1:15" x14ac:dyDescent="0.35">
      <c r="A46" s="16">
        <v>36</v>
      </c>
      <c r="B46" s="15" t="s">
        <v>79</v>
      </c>
      <c r="C46" s="14">
        <v>31.1</v>
      </c>
      <c r="D46" s="13" t="s">
        <v>57</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31.1</v>
      </c>
      <c r="H46">
        <f>LEN(TRIM(D46))</f>
        <v>6</v>
      </c>
      <c r="I46" t="str">
        <f>IF(H46&gt;=3,MID(TRIM(D46),1,3),"NO")</f>
        <v>+/-</v>
      </c>
      <c r="J46" t="str">
        <f>IF(TRIM(I46)="+/-",MID(TRIM(D46),4,H46-3),D46)</f>
        <v>0.3</v>
      </c>
      <c r="K46" s="1">
        <f>IF(TRIM(J46)="*****",0,IF(ISERROR(VALUE(J46)),"NA",VALUE(J46/$I$4)))</f>
        <v>0.18237082066869301</v>
      </c>
      <c r="L46" s="1">
        <f>IF(AND(ISNUMBER(G46),ISNUMBER($I$6)),$I$6-G46,"N/A")</f>
        <v>1.1000000000000014</v>
      </c>
      <c r="M46" s="1">
        <f>IF(AND(ISNUMBER(K46),ISNUMBER($I$7)),SQRT(K46^2+($I$7)^2),"N/A")</f>
        <v>0.19223572402239389</v>
      </c>
      <c r="N46" s="1">
        <f>IF(AND(ISNUMBER(L46),ISNUMBER(M46),M46&lt;&gt;0),L46/M46,"NA")</f>
        <v>5.7221414260746899</v>
      </c>
      <c r="O46" t="s">
        <v>61</v>
      </c>
    </row>
    <row r="47" spans="1:15" x14ac:dyDescent="0.35">
      <c r="A47" s="16">
        <v>37</v>
      </c>
      <c r="B47" s="15" t="s">
        <v>48</v>
      </c>
      <c r="C47" s="14">
        <v>30.8</v>
      </c>
      <c r="D47" s="13" t="s">
        <v>43</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30.8</v>
      </c>
      <c r="H47">
        <f>LEN(TRIM(D47))</f>
        <v>6</v>
      </c>
      <c r="I47" t="str">
        <f>IF(H47&gt;=3,MID(TRIM(D47),1,3),"NO")</f>
        <v>+/-</v>
      </c>
      <c r="J47" t="str">
        <f>IF(TRIM(I47)="+/-",MID(TRIM(D47),4,H47-3),D47)</f>
        <v>0.5</v>
      </c>
      <c r="K47" s="1">
        <f>IF(TRIM(J47)="*****",0,IF(ISERROR(VALUE(J47)),"NA",VALUE(J47/$I$4)))</f>
        <v>0.303951367781155</v>
      </c>
      <c r="L47" s="1">
        <f>IF(AND(ISNUMBER(G47),ISNUMBER($I$6)),$I$6-G47,"N/A")</f>
        <v>1.4000000000000021</v>
      </c>
      <c r="M47" s="1">
        <f>IF(AND(ISNUMBER(K47),ISNUMBER($I$7)),SQRT(K47^2+($I$7)^2),"N/A")</f>
        <v>0.30997079109986531</v>
      </c>
      <c r="N47" s="1">
        <f>IF(AND(ISNUMBER(L47),ISNUMBER(M47),M47&lt;&gt;0),L47/M47,"NA")</f>
        <v>4.516554592232386</v>
      </c>
      <c r="O47" t="s">
        <v>59</v>
      </c>
    </row>
    <row r="48" spans="1:15" x14ac:dyDescent="0.35">
      <c r="A48" s="16">
        <v>38</v>
      </c>
      <c r="B48" s="15" t="s">
        <v>81</v>
      </c>
      <c r="C48" s="14">
        <v>30.7</v>
      </c>
      <c r="D48" s="13" t="s">
        <v>28</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30.7</v>
      </c>
      <c r="H48">
        <f>LEN(TRIM(D48))</f>
        <v>6</v>
      </c>
      <c r="I48" t="str">
        <f>IF(H48&gt;=3,MID(TRIM(D48),1,3),"NO")</f>
        <v>+/-</v>
      </c>
      <c r="J48" t="str">
        <f>IF(TRIM(I48)="+/-",MID(TRIM(D48),4,H48-3),D48)</f>
        <v>0.2</v>
      </c>
      <c r="K48" s="1">
        <f>IF(TRIM(J48)="*****",0,IF(ISERROR(VALUE(J48)),"NA",VALUE(J48/$I$4)))</f>
        <v>0.12158054711246201</v>
      </c>
      <c r="L48" s="1">
        <f>IF(AND(ISNUMBER(G48),ISNUMBER($I$6)),$I$6-G48,"N/A")</f>
        <v>1.5000000000000036</v>
      </c>
      <c r="M48" s="1">
        <f>IF(AND(ISNUMBER(K48),ISNUMBER($I$7)),SQRT(K48^2+($I$7)^2),"N/A")</f>
        <v>0.1359311840425404</v>
      </c>
      <c r="N48" s="1">
        <f>IF(AND(ISNUMBER(L48),ISNUMBER(M48),M48&lt;&gt;0),L48/M48,"NA")</f>
        <v>11.034995468961489</v>
      </c>
      <c r="O48" t="s">
        <v>56</v>
      </c>
    </row>
    <row r="49" spans="1:15" x14ac:dyDescent="0.35">
      <c r="A49" s="16">
        <v>38</v>
      </c>
      <c r="B49" s="15" t="s">
        <v>78</v>
      </c>
      <c r="C49" s="14">
        <v>30.7</v>
      </c>
      <c r="D49" s="13" t="s">
        <v>57</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30.7</v>
      </c>
      <c r="H49">
        <f>LEN(TRIM(D49))</f>
        <v>6</v>
      </c>
      <c r="I49" t="str">
        <f>IF(H49&gt;=3,MID(TRIM(D49),1,3),"NO")</f>
        <v>+/-</v>
      </c>
      <c r="J49" t="str">
        <f>IF(TRIM(I49)="+/-",MID(TRIM(D49),4,H49-3),D49)</f>
        <v>0.3</v>
      </c>
      <c r="K49" s="1">
        <f>IF(TRIM(J49)="*****",0,IF(ISERROR(VALUE(J49)),"NA",VALUE(J49/$I$4)))</f>
        <v>0.18237082066869301</v>
      </c>
      <c r="L49" s="1">
        <f>IF(AND(ISNUMBER(G49),ISNUMBER($I$6)),$I$6-G49,"N/A")</f>
        <v>1.5000000000000036</v>
      </c>
      <c r="M49" s="1">
        <f>IF(AND(ISNUMBER(K49),ISNUMBER($I$7)),SQRT(K49^2+($I$7)^2),"N/A")</f>
        <v>0.19223572402239389</v>
      </c>
      <c r="N49" s="1">
        <f>IF(AND(ISNUMBER(L49),ISNUMBER(M49),M49&lt;&gt;0),L49/M49,"NA")</f>
        <v>7.8029201264654944</v>
      </c>
      <c r="O49" t="s">
        <v>54</v>
      </c>
    </row>
    <row r="50" spans="1:15" x14ac:dyDescent="0.35">
      <c r="A50" s="16">
        <v>40</v>
      </c>
      <c r="B50" s="15" t="s">
        <v>59</v>
      </c>
      <c r="C50" s="14">
        <v>30.6</v>
      </c>
      <c r="D50" s="13" t="s">
        <v>28</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30.6</v>
      </c>
      <c r="H50">
        <f>LEN(TRIM(D50))</f>
        <v>6</v>
      </c>
      <c r="I50" t="str">
        <f>IF(H50&gt;=3,MID(TRIM(D50),1,3),"NO")</f>
        <v>+/-</v>
      </c>
      <c r="J50" t="str">
        <f>IF(TRIM(I50)="+/-",MID(TRIM(D50),4,H50-3),D50)</f>
        <v>0.2</v>
      </c>
      <c r="K50" s="1">
        <f>IF(TRIM(J50)="*****",0,IF(ISERROR(VALUE(J50)),"NA",VALUE(J50/$I$4)))</f>
        <v>0.12158054711246201</v>
      </c>
      <c r="L50" s="1">
        <f>IF(AND(ISNUMBER(G50),ISNUMBER($I$6)),$I$6-G50,"N/A")</f>
        <v>1.6000000000000014</v>
      </c>
      <c r="M50" s="1">
        <f>IF(AND(ISNUMBER(K50),ISNUMBER($I$7)),SQRT(K50^2+($I$7)^2),"N/A")</f>
        <v>0.1359311840425404</v>
      </c>
      <c r="N50" s="1">
        <f>IF(AND(ISNUMBER(L50),ISNUMBER(M50),M50&lt;&gt;0),L50/M50,"NA")</f>
        <v>11.770661833558904</v>
      </c>
      <c r="O50" t="s">
        <v>52</v>
      </c>
    </row>
    <row r="51" spans="1:15" x14ac:dyDescent="0.35">
      <c r="A51" s="16">
        <v>41</v>
      </c>
      <c r="B51" s="15" t="s">
        <v>74</v>
      </c>
      <c r="C51" s="14">
        <v>30.5</v>
      </c>
      <c r="D51" s="13" t="s">
        <v>28</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30.5</v>
      </c>
      <c r="H51">
        <f>LEN(TRIM(D51))</f>
        <v>6</v>
      </c>
      <c r="I51" t="str">
        <f>IF(H51&gt;=3,MID(TRIM(D51),1,3),"NO")</f>
        <v>+/-</v>
      </c>
      <c r="J51" t="str">
        <f>IF(TRIM(I51)="+/-",MID(TRIM(D51),4,H51-3),D51)</f>
        <v>0.2</v>
      </c>
      <c r="K51" s="1">
        <f>IF(TRIM(J51)="*****",0,IF(ISERROR(VALUE(J51)),"NA",VALUE(J51/$I$4)))</f>
        <v>0.12158054711246201</v>
      </c>
      <c r="L51" s="1">
        <f>IF(AND(ISNUMBER(G51),ISNUMBER($I$6)),$I$6-G51,"N/A")</f>
        <v>1.7000000000000028</v>
      </c>
      <c r="M51" s="1">
        <f>IF(AND(ISNUMBER(K51),ISNUMBER($I$7)),SQRT(K51^2+($I$7)^2),"N/A")</f>
        <v>0.1359311840425404</v>
      </c>
      <c r="N51" s="1">
        <f>IF(AND(ISNUMBER(L51),ISNUMBER(M51),M51&lt;&gt;0),L51/M51,"NA")</f>
        <v>12.506328198156346</v>
      </c>
      <c r="O51" t="s">
        <v>50</v>
      </c>
    </row>
    <row r="52" spans="1:15" x14ac:dyDescent="0.35">
      <c r="A52" s="16">
        <v>42</v>
      </c>
      <c r="B52" s="15" t="s">
        <v>80</v>
      </c>
      <c r="C52" s="14">
        <v>30.4</v>
      </c>
      <c r="D52" s="13" t="s">
        <v>57</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30.4</v>
      </c>
      <c r="H52">
        <f>LEN(TRIM(D52))</f>
        <v>6</v>
      </c>
      <c r="I52" t="str">
        <f>IF(H52&gt;=3,MID(TRIM(D52),1,3),"NO")</f>
        <v>+/-</v>
      </c>
      <c r="J52" t="str">
        <f>IF(TRIM(I52)="+/-",MID(TRIM(D52),4,H52-3),D52)</f>
        <v>0.3</v>
      </c>
      <c r="K52" s="1">
        <f>IF(TRIM(J52)="*****",0,IF(ISERROR(VALUE(J52)),"NA",VALUE(J52/$I$4)))</f>
        <v>0.18237082066869301</v>
      </c>
      <c r="L52" s="1">
        <f>IF(AND(ISNUMBER(G52),ISNUMBER($I$6)),$I$6-G52,"N/A")</f>
        <v>1.8000000000000043</v>
      </c>
      <c r="M52" s="1">
        <f>IF(AND(ISNUMBER(K52),ISNUMBER($I$7)),SQRT(K52^2+($I$7)^2),"N/A")</f>
        <v>0.19223572402239389</v>
      </c>
      <c r="N52" s="1">
        <f>IF(AND(ISNUMBER(L52),ISNUMBER(M52),M52&lt;&gt;0),L52/M52,"NA")</f>
        <v>9.3635041517585922</v>
      </c>
      <c r="O52" t="s">
        <v>48</v>
      </c>
    </row>
    <row r="53" spans="1:15" x14ac:dyDescent="0.35">
      <c r="A53" s="16">
        <v>42</v>
      </c>
      <c r="B53" s="15" t="s">
        <v>36</v>
      </c>
      <c r="C53" s="14">
        <v>30.4</v>
      </c>
      <c r="D53" s="13" t="s">
        <v>28</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30.4</v>
      </c>
      <c r="H53">
        <f>LEN(TRIM(D53))</f>
        <v>6</v>
      </c>
      <c r="I53" t="str">
        <f>IF(H53&gt;=3,MID(TRIM(D53),1,3),"NO")</f>
        <v>+/-</v>
      </c>
      <c r="J53" t="str">
        <f>IF(TRIM(I53)="+/-",MID(TRIM(D53),4,H53-3),D53)</f>
        <v>0.2</v>
      </c>
      <c r="K53" s="1">
        <f>IF(TRIM(J53)="*****",0,IF(ISERROR(VALUE(J53)),"NA",VALUE(J53/$I$4)))</f>
        <v>0.12158054711246201</v>
      </c>
      <c r="L53" s="1">
        <f>IF(AND(ISNUMBER(G53),ISNUMBER($I$6)),$I$6-G53,"N/A")</f>
        <v>1.8000000000000043</v>
      </c>
      <c r="M53" s="1">
        <f>IF(AND(ISNUMBER(K53),ISNUMBER($I$7)),SQRT(K53^2+($I$7)^2),"N/A")</f>
        <v>0.1359311840425404</v>
      </c>
      <c r="N53" s="1">
        <f>IF(AND(ISNUMBER(L53),ISNUMBER(M53),M53&lt;&gt;0),L53/M53,"NA")</f>
        <v>13.241994562753787</v>
      </c>
      <c r="O53" t="s">
        <v>46</v>
      </c>
    </row>
    <row r="54" spans="1:15" x14ac:dyDescent="0.35">
      <c r="A54" s="16">
        <v>44</v>
      </c>
      <c r="B54" s="15" t="s">
        <v>45</v>
      </c>
      <c r="C54" s="14">
        <v>29.6</v>
      </c>
      <c r="D54" s="13" t="s">
        <v>28</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29.6</v>
      </c>
      <c r="H54">
        <f>LEN(TRIM(D54))</f>
        <v>6</v>
      </c>
      <c r="I54" t="str">
        <f>IF(H54&gt;=3,MID(TRIM(D54),1,3),"NO")</f>
        <v>+/-</v>
      </c>
      <c r="J54" t="str">
        <f>IF(TRIM(I54)="+/-",MID(TRIM(D54),4,H54-3),D54)</f>
        <v>0.2</v>
      </c>
      <c r="K54" s="1">
        <f>IF(TRIM(J54)="*****",0,IF(ISERROR(VALUE(J54)),"NA",VALUE(J54/$I$4)))</f>
        <v>0.12158054711246201</v>
      </c>
      <c r="L54" s="1">
        <f>IF(AND(ISNUMBER(G54),ISNUMBER($I$6)),$I$6-G54,"N/A")</f>
        <v>2.6000000000000014</v>
      </c>
      <c r="M54" s="1">
        <f>IF(AND(ISNUMBER(K54),ISNUMBER($I$7)),SQRT(K54^2+($I$7)^2),"N/A")</f>
        <v>0.1359311840425404</v>
      </c>
      <c r="N54" s="1">
        <f>IF(AND(ISNUMBER(L54),ISNUMBER(M54),M54&lt;&gt;0),L54/M54,"NA")</f>
        <v>19.127325479533212</v>
      </c>
      <c r="O54" t="s">
        <v>39</v>
      </c>
    </row>
    <row r="55" spans="1:15" x14ac:dyDescent="0.35">
      <c r="A55" s="16">
        <v>45</v>
      </c>
      <c r="B55" s="15" t="s">
        <v>69</v>
      </c>
      <c r="C55" s="14">
        <v>29.4</v>
      </c>
      <c r="D55" s="13" t="s">
        <v>34</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29.4</v>
      </c>
      <c r="H55">
        <f>LEN(TRIM(D55))</f>
        <v>6</v>
      </c>
      <c r="I55" t="str">
        <f>IF(H55&gt;=3,MID(TRIM(D55),1,3),"NO")</f>
        <v>+/-</v>
      </c>
      <c r="J55" t="str">
        <f>IF(TRIM(I55)="+/-",MID(TRIM(D55),4,H55-3),D55)</f>
        <v>0.4</v>
      </c>
      <c r="K55" s="1">
        <f>IF(TRIM(J55)="*****",0,IF(ISERROR(VALUE(J55)),"NA",VALUE(J55/$I$4)))</f>
        <v>0.24316109422492402</v>
      </c>
      <c r="L55" s="1">
        <f>IF(AND(ISNUMBER(G55),ISNUMBER($I$6)),$I$6-G55,"N/A")</f>
        <v>2.8000000000000043</v>
      </c>
      <c r="M55" s="1">
        <f>IF(AND(ISNUMBER(K55),ISNUMBER($I$7)),SQRT(K55^2+($I$7)^2),"N/A")</f>
        <v>0.25064471888253259</v>
      </c>
      <c r="N55" s="1">
        <f>IF(AND(ISNUMBER(L55),ISNUMBER(M55),M55&lt;&gt;0),L55/M55,"NA")</f>
        <v>11.171190889173513</v>
      </c>
      <c r="O55" t="s">
        <v>42</v>
      </c>
    </row>
    <row r="56" spans="1:15" x14ac:dyDescent="0.35">
      <c r="A56" s="16">
        <v>46</v>
      </c>
      <c r="B56" s="15" t="s">
        <v>75</v>
      </c>
      <c r="C56" s="14">
        <v>27.7</v>
      </c>
      <c r="D56" s="13" t="s">
        <v>28</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27.7</v>
      </c>
      <c r="H56">
        <f>LEN(TRIM(D56))</f>
        <v>6</v>
      </c>
      <c r="I56" t="str">
        <f>IF(H56&gt;=3,MID(TRIM(D56),1,3),"NO")</f>
        <v>+/-</v>
      </c>
      <c r="J56" t="str">
        <f>IF(TRIM(I56)="+/-",MID(TRIM(D56),4,H56-3),D56)</f>
        <v>0.2</v>
      </c>
      <c r="K56" s="1">
        <f>IF(TRIM(J56)="*****",0,IF(ISERROR(VALUE(J56)),"NA",VALUE(J56/$I$4)))</f>
        <v>0.12158054711246201</v>
      </c>
      <c r="L56" s="1">
        <f>IF(AND(ISNUMBER(G56),ISNUMBER($I$6)),$I$6-G56,"N/A")</f>
        <v>4.5000000000000036</v>
      </c>
      <c r="M56" s="1">
        <f>IF(AND(ISNUMBER(K56),ISNUMBER($I$7)),SQRT(K56^2+($I$7)^2),"N/A")</f>
        <v>0.1359311840425404</v>
      </c>
      <c r="N56" s="1">
        <f>IF(AND(ISNUMBER(L56),ISNUMBER(M56),M56&lt;&gt;0),L56/M56,"NA")</f>
        <v>33.104986406884414</v>
      </c>
      <c r="O56" t="s">
        <v>40</v>
      </c>
    </row>
    <row r="57" spans="1:15" x14ac:dyDescent="0.35">
      <c r="A57" s="16">
        <v>47</v>
      </c>
      <c r="B57" s="15" t="s">
        <v>62</v>
      </c>
      <c r="C57" s="14">
        <v>27.3</v>
      </c>
      <c r="D57" s="13" t="s">
        <v>83</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27.3</v>
      </c>
      <c r="H57">
        <f>LEN(TRIM(D57))</f>
        <v>6</v>
      </c>
      <c r="I57" t="str">
        <f>IF(H57&gt;=3,MID(TRIM(D57),1,3),"NO")</f>
        <v>+/-</v>
      </c>
      <c r="J57" t="str">
        <f>IF(TRIM(I57)="+/-",MID(TRIM(D57),4,H57-3),D57)</f>
        <v>0.7</v>
      </c>
      <c r="K57" s="1">
        <f>IF(TRIM(J57)="*****",0,IF(ISERROR(VALUE(J57)),"NA",VALUE(J57/$I$4)))</f>
        <v>0.42553191489361697</v>
      </c>
      <c r="L57" s="1">
        <f>IF(AND(ISNUMBER(G57),ISNUMBER($I$6)),$I$6-G57,"N/A")</f>
        <v>4.9000000000000021</v>
      </c>
      <c r="M57" s="1">
        <f>IF(AND(ISNUMBER(K57),ISNUMBER($I$7)),SQRT(K57^2+($I$7)^2),"N/A")</f>
        <v>0.42985214661796195</v>
      </c>
      <c r="N57" s="1">
        <f>IF(AND(ISNUMBER(L57),ISNUMBER(M57),M57&lt;&gt;0),L57/M57,"NA")</f>
        <v>11.39926841950834</v>
      </c>
      <c r="O57" t="s">
        <v>38</v>
      </c>
    </row>
    <row r="58" spans="1:15" x14ac:dyDescent="0.35">
      <c r="A58" s="16">
        <v>48</v>
      </c>
      <c r="B58" s="15" t="s">
        <v>39</v>
      </c>
      <c r="C58" s="14">
        <v>27</v>
      </c>
      <c r="D58" s="13" t="s">
        <v>31</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27</v>
      </c>
      <c r="H58">
        <f>LEN(TRIM(D58))</f>
        <v>6</v>
      </c>
      <c r="I58" t="str">
        <f>IF(H58&gt;=3,MID(TRIM(D58),1,3),"NO")</f>
        <v>+/-</v>
      </c>
      <c r="J58" t="str">
        <f>IF(TRIM(I58)="+/-",MID(TRIM(D58),4,H58-3),D58)</f>
        <v>0.1</v>
      </c>
      <c r="K58" s="1">
        <f>IF(TRIM(J58)="*****",0,IF(ISERROR(VALUE(J58)),"NA",VALUE(J58/$I$4)))</f>
        <v>6.0790273556231005E-2</v>
      </c>
      <c r="L58" s="1">
        <f>IF(AND(ISNUMBER(G58),ISNUMBER($I$6)),$I$6-G58,"N/A")</f>
        <v>5.2000000000000028</v>
      </c>
      <c r="M58" s="1">
        <f>IF(AND(ISNUMBER(K58),ISNUMBER($I$7)),SQRT(K58^2+($I$7)^2),"N/A")</f>
        <v>8.5970429323592404E-2</v>
      </c>
      <c r="N58" s="1">
        <f>IF(AND(ISNUMBER(L58),ISNUMBER(M58),M58&lt;&gt;0),L58/M58,"NA")</f>
        <v>60.485914062697312</v>
      </c>
      <c r="O58" t="s">
        <v>36</v>
      </c>
    </row>
    <row r="59" spans="1:15" x14ac:dyDescent="0.35">
      <c r="A59" s="16">
        <v>49</v>
      </c>
      <c r="B59" s="15" t="s">
        <v>63</v>
      </c>
      <c r="C59" s="14">
        <v>26.9</v>
      </c>
      <c r="D59" s="13" t="s">
        <v>43</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26.9</v>
      </c>
      <c r="H59">
        <f>LEN(TRIM(D59))</f>
        <v>6</v>
      </c>
      <c r="I59" t="str">
        <f>IF(H59&gt;=3,MID(TRIM(D59),1,3),"NO")</f>
        <v>+/-</v>
      </c>
      <c r="J59" t="str">
        <f>IF(TRIM(I59)="+/-",MID(TRIM(D59),4,H59-3),D59)</f>
        <v>0.5</v>
      </c>
      <c r="K59" s="1">
        <f>IF(TRIM(J59)="*****",0,IF(ISERROR(VALUE(J59)),"NA",VALUE(J59/$I$4)))</f>
        <v>0.303951367781155</v>
      </c>
      <c r="L59" s="1">
        <f>IF(AND(ISNUMBER(G59),ISNUMBER($I$6)),$I$6-G59,"N/A")</f>
        <v>5.3000000000000043</v>
      </c>
      <c r="M59" s="1">
        <f>IF(AND(ISNUMBER(K59),ISNUMBER($I$7)),SQRT(K59^2+($I$7)^2),"N/A")</f>
        <v>0.30997079109986531</v>
      </c>
      <c r="N59" s="1">
        <f>IF(AND(ISNUMBER(L59),ISNUMBER(M59),M59&lt;&gt;0),L59/M59,"NA")</f>
        <v>17.098385242022591</v>
      </c>
      <c r="O59" t="s">
        <v>33</v>
      </c>
    </row>
    <row r="60" spans="1:15" x14ac:dyDescent="0.35">
      <c r="A60" s="16">
        <v>50</v>
      </c>
      <c r="B60" s="15" t="s">
        <v>42</v>
      </c>
      <c r="C60" s="14">
        <v>25</v>
      </c>
      <c r="D60" s="13" t="s">
        <v>57</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25</v>
      </c>
      <c r="H60">
        <f>LEN(TRIM(D60))</f>
        <v>6</v>
      </c>
      <c r="I60" t="str">
        <f>IF(H60&gt;=3,MID(TRIM(D60),1,3),"NO")</f>
        <v>+/-</v>
      </c>
      <c r="J60" t="str">
        <f>IF(TRIM(I60)="+/-",MID(TRIM(D60),4,H60-3),D60)</f>
        <v>0.3</v>
      </c>
      <c r="K60" s="1">
        <f>IF(TRIM(J60)="*****",0,IF(ISERROR(VALUE(J60)),"NA",VALUE(J60/$I$4)))</f>
        <v>0.18237082066869301</v>
      </c>
      <c r="L60" s="1">
        <f>IF(AND(ISNUMBER(G60),ISNUMBER($I$6)),$I$6-G60,"N/A")</f>
        <v>7.2000000000000028</v>
      </c>
      <c r="M60" s="1">
        <f>IF(AND(ISNUMBER(K60),ISNUMBER($I$7)),SQRT(K60^2+($I$7)^2),"N/A")</f>
        <v>0.19223572402239389</v>
      </c>
      <c r="N60" s="1">
        <f>IF(AND(ISNUMBER(L60),ISNUMBER(M60),M60&lt;&gt;0),L60/M60,"NA")</f>
        <v>37.454016607034298</v>
      </c>
      <c r="O60" t="s">
        <v>30</v>
      </c>
    </row>
    <row r="61" spans="1:15" x14ac:dyDescent="0.35">
      <c r="A61" s="16">
        <v>51</v>
      </c>
      <c r="B61" s="15" t="s">
        <v>35</v>
      </c>
      <c r="C61" s="14">
        <v>21.2</v>
      </c>
      <c r="D61" s="13" t="s">
        <v>43</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21.2</v>
      </c>
      <c r="H61">
        <f>LEN(TRIM(D61))</f>
        <v>6</v>
      </c>
      <c r="I61" t="str">
        <f>IF(H61&gt;=3,MID(TRIM(D61),1,3),"NO")</f>
        <v>+/-</v>
      </c>
      <c r="J61" t="str">
        <f>IF(TRIM(I61)="+/-",MID(TRIM(D61),4,H61-3),D61)</f>
        <v>0.5</v>
      </c>
      <c r="K61" s="1">
        <f>IF(TRIM(J61)="*****",0,IF(ISERROR(VALUE(J61)),"NA",VALUE(J61/$I$4)))</f>
        <v>0.303951367781155</v>
      </c>
      <c r="L61" s="1">
        <f>IF(AND(ISNUMBER(G61),ISNUMBER($I$6)),$I$6-G61,"N/A")</f>
        <v>11.000000000000004</v>
      </c>
      <c r="M61" s="1">
        <f>IF(AND(ISNUMBER(K61),ISNUMBER($I$7)),SQRT(K61^2+($I$7)^2),"N/A")</f>
        <v>0.30997079109986531</v>
      </c>
      <c r="N61" s="1">
        <f>IF(AND(ISNUMBER(L61),ISNUMBER(M61),M61&lt;&gt;0),L61/M61,"NA")</f>
        <v>35.487214653254419</v>
      </c>
      <c r="O61" t="s">
        <v>27</v>
      </c>
    </row>
    <row r="62" spans="1:15" ht="15" thickBot="1" x14ac:dyDescent="0.4">
      <c r="A62" s="11"/>
      <c r="B62" s="10" t="s">
        <v>25</v>
      </c>
      <c r="C62" s="9">
        <v>42.6</v>
      </c>
      <c r="D62" s="8" t="s">
        <v>34</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42.6</v>
      </c>
      <c r="H62">
        <f>LEN(TRIM(D62))</f>
        <v>6</v>
      </c>
      <c r="I62" t="str">
        <f>IF(H62&gt;=3,MID(TRIM(D62),1,3),"NO")</f>
        <v>+/-</v>
      </c>
      <c r="J62" t="str">
        <f>IF(TRIM(I62)="+/-",MID(TRIM(D62),4,H62-3),D62)</f>
        <v>0.4</v>
      </c>
      <c r="K62" s="1">
        <f>IF(TRIM(J62)="*****",0,IF(ISERROR(VALUE(J62)),"NA",VALUE(J62/$I$4)))</f>
        <v>0.24316109422492402</v>
      </c>
      <c r="L62" s="1">
        <f>IF(AND(ISNUMBER(G62),ISNUMBER($I$6)),$I$6-G62,"N/A")</f>
        <v>-10.399999999999999</v>
      </c>
      <c r="M62" s="1">
        <f>IF(AND(ISNUMBER(K62),ISNUMBER($I$7)),SQRT(K62^2+($I$7)^2),"N/A")</f>
        <v>0.25064471888253259</v>
      </c>
      <c r="N62" s="1">
        <f>IF(AND(ISNUMBER(L62),ISNUMBER(M62),M62&lt;&gt;0),L62/M62,"NA")</f>
        <v>-41.49299473121583</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309" priority="1" operator="equal">
      <formula>"OTHER ERROR"</formula>
    </cfRule>
    <cfRule type="cellIs" dxfId="308" priority="2" operator="equal">
      <formula>"Statistical Test not applicable"</formula>
    </cfRule>
    <cfRule type="cellIs" dxfId="307" priority="3" operator="equal">
      <formula>"Geography Selected"</formula>
    </cfRule>
  </conditionalFormatting>
  <conditionalFormatting sqref="E10:J62">
    <cfRule type="cellIs" dxfId="306" priority="4" operator="equal">
      <formula>"Not Significantly Different"</formula>
    </cfRule>
  </conditionalFormatting>
  <conditionalFormatting sqref="F10:J62">
    <cfRule type="cellIs" dxfId="30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DDDDFE7-9A54-4FB2-88C8-F7A42801CC47}">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E3789397-AD77-4507-862B-0FE9947AF87E}"/>
    <hyperlink ref="A68" r:id="rId2" xr:uid="{4A7FC0CF-3A32-459C-AD2A-CFD5FCEAF977}"/>
    <hyperlink ref="A66" r:id="rId3" xr:uid="{903C8A8E-76BC-4D2D-BDCB-80B4941FFF5D}"/>
    <hyperlink ref="A67" r:id="rId4" xr:uid="{02A9306C-E26C-45D0-BC40-AB4AD20B6A15}"/>
  </hyperlinks>
  <pageMargins left="0.7" right="0.7" top="0.75" bottom="0.75" header="0.3" footer="0.3"/>
  <pageSetup orientation="portrait" r:id="rId5"/>
  <drawing r:id="rId6"/>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2DB8F-A939-471B-9579-6CCE79E9BB54}">
  <sheetPr codeName="Sheet31"/>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style="1"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230</v>
      </c>
    </row>
    <row r="2" spans="1:16" x14ac:dyDescent="0.35">
      <c r="A2" s="30" t="s">
        <v>108</v>
      </c>
      <c r="B2" t="s">
        <v>229</v>
      </c>
    </row>
    <row r="3" spans="1:16" ht="15" thickBot="1" x14ac:dyDescent="0.4"/>
    <row r="4" spans="1:16" ht="15" thickBot="1" x14ac:dyDescent="0.4">
      <c r="A4" s="25" t="s">
        <v>106</v>
      </c>
      <c r="B4" s="29" t="s">
        <v>84</v>
      </c>
      <c r="C4" s="36" t="s">
        <v>105</v>
      </c>
      <c r="D4" s="27"/>
      <c r="H4" s="18" t="s">
        <v>104</v>
      </c>
      <c r="I4">
        <v>1.645</v>
      </c>
    </row>
    <row r="5" spans="1:16" ht="15" thickBot="1" x14ac:dyDescent="0.4">
      <c r="A5" s="25"/>
    </row>
    <row r="6" spans="1:16" x14ac:dyDescent="0.35">
      <c r="A6" s="25" t="s">
        <v>103</v>
      </c>
      <c r="B6" s="35">
        <f>VLOOKUP($B$4,$B$10:$D$62,2,FALSE)</f>
        <v>2.4900000000000002</v>
      </c>
      <c r="C6" s="1" t="s">
        <v>102</v>
      </c>
      <c r="H6" s="18" t="s">
        <v>101</v>
      </c>
      <c r="I6">
        <f>VLOOKUP($B$4,$B$9:$K$62,6,FALSE)</f>
        <v>2.4900000000000002</v>
      </c>
      <c r="K6" s="19"/>
    </row>
    <row r="7" spans="1:16" ht="15" thickBot="1" x14ac:dyDescent="0.4">
      <c r="A7" s="25" t="s">
        <v>100</v>
      </c>
      <c r="B7" s="24" t="str">
        <f>VLOOKUP($B$4,$B$10:$D$62,3,FALSE)</f>
        <v>+/-0.01</v>
      </c>
      <c r="C7" s="1" t="s">
        <v>99</v>
      </c>
      <c r="H7" s="18" t="s">
        <v>98</v>
      </c>
      <c r="I7" s="23">
        <f>VLOOKUP($B$4,$B$9:$K$62,10,FALSE)</f>
        <v>6.0790273556231003E-3</v>
      </c>
      <c r="K7" s="19"/>
    </row>
    <row r="8" spans="1:16" ht="15" thickBot="1" x14ac:dyDescent="0.4"/>
    <row r="9" spans="1:16" ht="15" thickBot="1" x14ac:dyDescent="0.4">
      <c r="A9" s="22" t="s">
        <v>97</v>
      </c>
      <c r="B9" s="21" t="s">
        <v>96</v>
      </c>
      <c r="C9" s="34"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33">
        <v>2.4900000000000002</v>
      </c>
      <c r="D10" s="13" t="s">
        <v>228</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2.4900000000000002</v>
      </c>
      <c r="H10">
        <f>LEN(TRIM(D10))</f>
        <v>7</v>
      </c>
      <c r="I10" t="str">
        <f>IF(H10&gt;=3,MID(TRIM(D10),1,3),"NO")</f>
        <v>+/-</v>
      </c>
      <c r="J10" t="str">
        <f>IF(TRIM(I10)="+/-",MID(TRIM(D10),4,H10-3),D10)</f>
        <v>0.01</v>
      </c>
      <c r="K10" s="1">
        <f>IF(TRIM(J10)="*****",0,IF(ISERROR(VALUE(J10)),"NA",VALUE(J10/$I$4)))</f>
        <v>6.0790273556231003E-3</v>
      </c>
      <c r="L10" s="1">
        <f>IF(AND(ISNUMBER(G10),ISNUMBER($I$6)),$I$6-G10,"N/A")</f>
        <v>0</v>
      </c>
      <c r="M10" s="1">
        <f>IF(AND(ISNUMBER(K10),ISNUMBER($I$7)),SQRT(K10^2+($I$7)^2),"N/A")</f>
        <v>8.5970429323592393E-3</v>
      </c>
      <c r="N10" s="1">
        <f>IF(AND(ISNUMBER(L10),ISNUMBER(M10),M10&lt;&gt;0),L10/M10,"NA")</f>
        <v>0</v>
      </c>
      <c r="O10" t="s">
        <v>84</v>
      </c>
    </row>
    <row r="11" spans="1:16" x14ac:dyDescent="0.35">
      <c r="A11" s="16">
        <v>1</v>
      </c>
      <c r="B11" s="15" t="s">
        <v>42</v>
      </c>
      <c r="C11" s="33">
        <v>2.88</v>
      </c>
      <c r="D11" s="17" t="s">
        <v>228</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2.88</v>
      </c>
      <c r="H11">
        <f>LEN(TRIM(D11))</f>
        <v>7</v>
      </c>
      <c r="I11" t="str">
        <f>IF(H11&gt;=3,MID(TRIM(D11),1,3),"NO")</f>
        <v>+/-</v>
      </c>
      <c r="J11" t="str">
        <f>IF(TRIM(I11)="+/-",MID(TRIM(D11),4,H11-3),D11)</f>
        <v>0.01</v>
      </c>
      <c r="K11" s="1">
        <f>IF(TRIM(J11)="*****",0,IF(ISERROR(VALUE(J11)),"NA",VALUE(J11/$I$4)))</f>
        <v>6.0790273556231003E-3</v>
      </c>
      <c r="L11" s="1">
        <f>IF(AND(ISNUMBER(G11),ISNUMBER($I$6)),$I$6-G11,"N/A")</f>
        <v>-0.38999999999999968</v>
      </c>
      <c r="M11" s="1">
        <f>IF(AND(ISNUMBER(K11),ISNUMBER($I$7)),SQRT(K11^2+($I$7)^2),"N/A")</f>
        <v>8.5970429323592393E-3</v>
      </c>
      <c r="N11" s="1">
        <f>IF(AND(ISNUMBER(L11),ISNUMBER(M11),M11&lt;&gt;0),L11/M11,"NA")</f>
        <v>-45.364435547022921</v>
      </c>
      <c r="O11" t="s">
        <v>68</v>
      </c>
    </row>
    <row r="12" spans="1:16" x14ac:dyDescent="0.35">
      <c r="A12" s="16">
        <v>2</v>
      </c>
      <c r="B12" s="15" t="s">
        <v>29</v>
      </c>
      <c r="C12" s="33">
        <v>2.82</v>
      </c>
      <c r="D12" s="13" t="s">
        <v>227</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2.82</v>
      </c>
      <c r="H12">
        <f>LEN(TRIM(D12))</f>
        <v>7</v>
      </c>
      <c r="I12" t="str">
        <f>IF(H12&gt;=3,MID(TRIM(D12),1,3),"NO")</f>
        <v>+/-</v>
      </c>
      <c r="J12" t="str">
        <f>IF(TRIM(I12)="+/-",MID(TRIM(D12),4,H12-3),D12)</f>
        <v>0.03</v>
      </c>
      <c r="K12" s="1">
        <f>IF(TRIM(J12)="*****",0,IF(ISERROR(VALUE(J12)),"NA",VALUE(J12/$I$4)))</f>
        <v>1.82370820668693E-2</v>
      </c>
      <c r="L12" s="1">
        <f>IF(AND(ISNUMBER(G12),ISNUMBER($I$6)),$I$6-G12,"N/A")</f>
        <v>-0.32999999999999963</v>
      </c>
      <c r="M12" s="1">
        <f>IF(AND(ISNUMBER(K12),ISNUMBER($I$7)),SQRT(K12^2+($I$7)^2),"N/A")</f>
        <v>1.9223572402239389E-2</v>
      </c>
      <c r="N12" s="1">
        <f>IF(AND(ISNUMBER(L12),ISNUMBER(M12),M12&lt;&gt;0),L12/M12,"NA")</f>
        <v>-17.166424278224028</v>
      </c>
      <c r="O12" t="s">
        <v>62</v>
      </c>
    </row>
    <row r="13" spans="1:16" x14ac:dyDescent="0.35">
      <c r="A13" s="16">
        <v>3</v>
      </c>
      <c r="B13" s="15" t="s">
        <v>32</v>
      </c>
      <c r="C13" s="33">
        <v>2.78</v>
      </c>
      <c r="D13" s="13" t="s">
        <v>228</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2.78</v>
      </c>
      <c r="H13">
        <f>LEN(TRIM(D13))</f>
        <v>7</v>
      </c>
      <c r="I13" t="str">
        <f>IF(H13&gt;=3,MID(TRIM(D13),1,3),"NO")</f>
        <v>+/-</v>
      </c>
      <c r="J13" t="str">
        <f>IF(TRIM(I13)="+/-",MID(TRIM(D13),4,H13-3),D13)</f>
        <v>0.01</v>
      </c>
      <c r="K13" s="1">
        <f>IF(TRIM(J13)="*****",0,IF(ISERROR(VALUE(J13)),"NA",VALUE(J13/$I$4)))</f>
        <v>6.0790273556231003E-3</v>
      </c>
      <c r="L13" s="1">
        <f>IF(AND(ISNUMBER(G13),ISNUMBER($I$6)),$I$6-G13,"N/A")</f>
        <v>-0.28999999999999959</v>
      </c>
      <c r="M13" s="1">
        <f>IF(AND(ISNUMBER(K13),ISNUMBER($I$7)),SQRT(K13^2+($I$7)^2),"N/A")</f>
        <v>8.5970429323592393E-3</v>
      </c>
      <c r="N13" s="1">
        <f>IF(AND(ISNUMBER(L13),ISNUMBER(M13),M13&lt;&gt;0),L13/M13,"NA")</f>
        <v>-33.732528996504207</v>
      </c>
      <c r="O13" t="s">
        <v>58</v>
      </c>
    </row>
    <row r="14" spans="1:16" x14ac:dyDescent="0.35">
      <c r="A14" s="16">
        <v>4</v>
      </c>
      <c r="B14" s="15" t="s">
        <v>39</v>
      </c>
      <c r="C14" s="33">
        <v>2.66</v>
      </c>
      <c r="D14" s="13" t="s">
        <v>228</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2.66</v>
      </c>
      <c r="H14">
        <f>LEN(TRIM(D14))</f>
        <v>7</v>
      </c>
      <c r="I14" t="str">
        <f>IF(H14&gt;=3,MID(TRIM(D14),1,3),"NO")</f>
        <v>+/-</v>
      </c>
      <c r="J14" t="str">
        <f>IF(TRIM(I14)="+/-",MID(TRIM(D14),4,H14-3),D14)</f>
        <v>0.01</v>
      </c>
      <c r="K14" s="1">
        <f>IF(TRIM(J14)="*****",0,IF(ISERROR(VALUE(J14)),"NA",VALUE(J14/$I$4)))</f>
        <v>6.0790273556231003E-3</v>
      </c>
      <c r="L14" s="1">
        <f>IF(AND(ISNUMBER(G14),ISNUMBER($I$6)),$I$6-G14,"N/A")</f>
        <v>-0.16999999999999993</v>
      </c>
      <c r="M14" s="1">
        <f>IF(AND(ISNUMBER(K14),ISNUMBER($I$7)),SQRT(K14^2+($I$7)^2),"N/A")</f>
        <v>8.5970429323592393E-3</v>
      </c>
      <c r="N14" s="1">
        <f>IF(AND(ISNUMBER(L14),ISNUMBER(M14),M14&lt;&gt;0),L14/M14,"NA")</f>
        <v>-19.774241135881795</v>
      </c>
      <c r="O14" t="s">
        <v>73</v>
      </c>
    </row>
    <row r="15" spans="1:16" x14ac:dyDescent="0.35">
      <c r="A15" s="16">
        <v>5</v>
      </c>
      <c r="B15" s="15" t="s">
        <v>82</v>
      </c>
      <c r="C15" s="33">
        <v>2.61</v>
      </c>
      <c r="D15" s="13" t="s">
        <v>226</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2.61</v>
      </c>
      <c r="H15">
        <f>LEN(TRIM(D15))</f>
        <v>7</v>
      </c>
      <c r="I15" t="str">
        <f>IF(H15&gt;=3,MID(TRIM(D15),1,3),"NO")</f>
        <v>+/-</v>
      </c>
      <c r="J15" t="str">
        <f>IF(TRIM(I15)="+/-",MID(TRIM(D15),4,H15-3),D15)</f>
        <v>0.02</v>
      </c>
      <c r="K15" s="1">
        <f>IF(TRIM(J15)="*****",0,IF(ISERROR(VALUE(J15)),"NA",VALUE(J15/$I$4)))</f>
        <v>1.2158054711246201E-2</v>
      </c>
      <c r="L15" s="1">
        <f>IF(AND(ISNUMBER(G15),ISNUMBER($I$6)),$I$6-G15,"N/A")</f>
        <v>-0.11999999999999966</v>
      </c>
      <c r="M15" s="1">
        <f>IF(AND(ISNUMBER(K15),ISNUMBER($I$7)),SQRT(K15^2+($I$7)^2),"N/A")</f>
        <v>1.3593118404254039E-2</v>
      </c>
      <c r="N15" s="1">
        <f>IF(AND(ISNUMBER(L15),ISNUMBER(M15),M15&lt;&gt;0),L15/M15,"NA")</f>
        <v>-8.8279963751691461</v>
      </c>
      <c r="O15" t="s">
        <v>32</v>
      </c>
    </row>
    <row r="16" spans="1:16" x14ac:dyDescent="0.35">
      <c r="A16" s="16">
        <v>6</v>
      </c>
      <c r="B16" s="15" t="s">
        <v>45</v>
      </c>
      <c r="C16" s="33">
        <v>2.6</v>
      </c>
      <c r="D16" s="13" t="s">
        <v>228</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2.6</v>
      </c>
      <c r="H16">
        <f>LEN(TRIM(D16))</f>
        <v>7</v>
      </c>
      <c r="I16" t="str">
        <f>IF(H16&gt;=3,MID(TRIM(D16),1,3),"NO")</f>
        <v>+/-</v>
      </c>
      <c r="J16" t="str">
        <f>IF(TRIM(I16)="+/-",MID(TRIM(D16),4,H16-3),D16)</f>
        <v>0.01</v>
      </c>
      <c r="K16" s="1">
        <f>IF(TRIM(J16)="*****",0,IF(ISERROR(VALUE(J16)),"NA",VALUE(J16/$I$4)))</f>
        <v>6.0790273556231003E-3</v>
      </c>
      <c r="L16" s="1">
        <f>IF(AND(ISNUMBER(G16),ISNUMBER($I$6)),$I$6-G16,"N/A")</f>
        <v>-0.10999999999999988</v>
      </c>
      <c r="M16" s="1">
        <f>IF(AND(ISNUMBER(K16),ISNUMBER($I$7)),SQRT(K16^2+($I$7)^2),"N/A")</f>
        <v>8.5970429323592393E-3</v>
      </c>
      <c r="N16" s="1">
        <f>IF(AND(ISNUMBER(L16),ISNUMBER(M16),M16&lt;&gt;0),L16/M16,"NA")</f>
        <v>-12.795097205570565</v>
      </c>
      <c r="O16" t="s">
        <v>75</v>
      </c>
    </row>
    <row r="17" spans="1:15" x14ac:dyDescent="0.35">
      <c r="A17" s="16">
        <v>7</v>
      </c>
      <c r="B17" s="15" t="s">
        <v>44</v>
      </c>
      <c r="C17" s="33">
        <v>2.58</v>
      </c>
      <c r="D17" s="13" t="s">
        <v>228</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2.58</v>
      </c>
      <c r="H17">
        <f>LEN(TRIM(D17))</f>
        <v>7</v>
      </c>
      <c r="I17" t="str">
        <f>IF(H17&gt;=3,MID(TRIM(D17),1,3),"NO")</f>
        <v>+/-</v>
      </c>
      <c r="J17" t="str">
        <f>IF(TRIM(I17)="+/-",MID(TRIM(D17),4,H17-3),D17)</f>
        <v>0.01</v>
      </c>
      <c r="K17" s="1">
        <f>IF(TRIM(J17)="*****",0,IF(ISERROR(VALUE(J17)),"NA",VALUE(J17/$I$4)))</f>
        <v>6.0790273556231003E-3</v>
      </c>
      <c r="L17" s="1">
        <f>IF(AND(ISNUMBER(G17),ISNUMBER($I$6)),$I$6-G17,"N/A")</f>
        <v>-8.9999999999999858E-2</v>
      </c>
      <c r="M17" s="1">
        <f>IF(AND(ISNUMBER(K17),ISNUMBER($I$7)),SQRT(K17^2+($I$7)^2),"N/A")</f>
        <v>8.5970429323592393E-3</v>
      </c>
      <c r="N17" s="1">
        <f>IF(AND(ISNUMBER(L17),ISNUMBER(M17),M17&lt;&gt;0),L17/M17,"NA")</f>
        <v>-10.46871589546682</v>
      </c>
      <c r="O17" t="s">
        <v>66</v>
      </c>
    </row>
    <row r="18" spans="1:15" x14ac:dyDescent="0.35">
      <c r="A18" s="16">
        <v>7</v>
      </c>
      <c r="B18" s="15" t="s">
        <v>47</v>
      </c>
      <c r="C18" s="33">
        <v>2.58</v>
      </c>
      <c r="D18" s="13" t="s">
        <v>228</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2.58</v>
      </c>
      <c r="H18">
        <f>LEN(TRIM(D18))</f>
        <v>7</v>
      </c>
      <c r="I18" t="str">
        <f>IF(H18&gt;=3,MID(TRIM(D18),1,3),"NO")</f>
        <v>+/-</v>
      </c>
      <c r="J18" t="str">
        <f>IF(TRIM(I18)="+/-",MID(TRIM(D18),4,H18-3),D18)</f>
        <v>0.01</v>
      </c>
      <c r="K18" s="1">
        <f>IF(TRIM(J18)="*****",0,IF(ISERROR(VALUE(J18)),"NA",VALUE(J18/$I$4)))</f>
        <v>6.0790273556231003E-3</v>
      </c>
      <c r="L18" s="1">
        <f>IF(AND(ISNUMBER(G18),ISNUMBER($I$6)),$I$6-G18,"N/A")</f>
        <v>-8.9999999999999858E-2</v>
      </c>
      <c r="M18" s="1">
        <f>IF(AND(ISNUMBER(K18),ISNUMBER($I$7)),SQRT(K18^2+($I$7)^2),"N/A")</f>
        <v>8.5970429323592393E-3</v>
      </c>
      <c r="N18" s="1">
        <f>IF(AND(ISNUMBER(L18),ISNUMBER(M18),M18&lt;&gt;0),L18/M18,"NA")</f>
        <v>-10.46871589546682</v>
      </c>
      <c r="O18" t="s">
        <v>60</v>
      </c>
    </row>
    <row r="19" spans="1:15" x14ac:dyDescent="0.35">
      <c r="A19" s="16">
        <v>9</v>
      </c>
      <c r="B19" s="15" t="s">
        <v>62</v>
      </c>
      <c r="C19" s="33">
        <v>2.54</v>
      </c>
      <c r="D19" s="13" t="s">
        <v>227</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2.54</v>
      </c>
      <c r="H19">
        <f>LEN(TRIM(D19))</f>
        <v>7</v>
      </c>
      <c r="I19" t="str">
        <f>IF(H19&gt;=3,MID(TRIM(D19),1,3),"NO")</f>
        <v>+/-</v>
      </c>
      <c r="J19" t="str">
        <f>IF(TRIM(I19)="+/-",MID(TRIM(D19),4,H19-3),D19)</f>
        <v>0.03</v>
      </c>
      <c r="K19" s="1">
        <f>IF(TRIM(J19)="*****",0,IF(ISERROR(VALUE(J19)),"NA",VALUE(J19/$I$4)))</f>
        <v>1.82370820668693E-2</v>
      </c>
      <c r="L19" s="1">
        <f>IF(AND(ISNUMBER(G19),ISNUMBER($I$6)),$I$6-G19,"N/A")</f>
        <v>-4.9999999999999822E-2</v>
      </c>
      <c r="M19" s="1">
        <f>IF(AND(ISNUMBER(K19),ISNUMBER($I$7)),SQRT(K19^2+($I$7)^2),"N/A")</f>
        <v>1.9223572402239389E-2</v>
      </c>
      <c r="N19" s="1">
        <f>IF(AND(ISNUMBER(L19),ISNUMBER(M19),M19&lt;&gt;0),L19/M19,"NA")</f>
        <v>-2.6009733754884827</v>
      </c>
      <c r="O19" t="s">
        <v>35</v>
      </c>
    </row>
    <row r="20" spans="1:15" x14ac:dyDescent="0.35">
      <c r="A20" s="16">
        <v>9</v>
      </c>
      <c r="B20" s="15" t="s">
        <v>41</v>
      </c>
      <c r="C20" s="33">
        <v>2.54</v>
      </c>
      <c r="D20" s="17" t="s">
        <v>228</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2.54</v>
      </c>
      <c r="H20">
        <f>LEN(TRIM(D20))</f>
        <v>7</v>
      </c>
      <c r="I20" t="str">
        <f>IF(H20&gt;=3,MID(TRIM(D20),1,3),"NO")</f>
        <v>+/-</v>
      </c>
      <c r="J20" t="str">
        <f>IF(TRIM(I20)="+/-",MID(TRIM(D20),4,H20-3),D20)</f>
        <v>0.01</v>
      </c>
      <c r="K20" s="1">
        <f>IF(TRIM(J20)="*****",0,IF(ISERROR(VALUE(J20)),"NA",VALUE(J20/$I$4)))</f>
        <v>6.0790273556231003E-3</v>
      </c>
      <c r="L20" s="1">
        <f>IF(AND(ISNUMBER(G20),ISNUMBER($I$6)),$I$6-G20,"N/A")</f>
        <v>-4.9999999999999822E-2</v>
      </c>
      <c r="M20" s="1">
        <f>IF(AND(ISNUMBER(K20),ISNUMBER($I$7)),SQRT(K20^2+($I$7)^2),"N/A")</f>
        <v>8.5970429323592393E-3</v>
      </c>
      <c r="N20" s="1">
        <f>IF(AND(ISNUMBER(L20),ISNUMBER(M20),M20&lt;&gt;0),L20/M20,"NA")</f>
        <v>-5.815953275259333</v>
      </c>
      <c r="O20" t="s">
        <v>51</v>
      </c>
    </row>
    <row r="21" spans="1:15" x14ac:dyDescent="0.35">
      <c r="A21" s="16">
        <v>11</v>
      </c>
      <c r="B21" s="15" t="s">
        <v>58</v>
      </c>
      <c r="C21" s="33">
        <v>2.5</v>
      </c>
      <c r="D21" s="13" t="s">
        <v>228</v>
      </c>
      <c r="E21" s="12" t="str">
        <f>IF($B$4=B21,"Geography Selected",
IF(AND(ISNUMBER(N21),ISNUMBER($I$4)),
IF(ABS(N21)&lt;=$I$4,"Not Significantly Different",
IF(ABS(N21)&gt;$I$4,"Significantly Different","Error - Both Z-score and Confidence Level are Numbers but Comparison Failed")),
IF(N21="NA","Statistical Test not applicable","N/A")
))</f>
        <v>Not Significantly Different</v>
      </c>
      <c r="G21">
        <f>IF(ISNUMBER(C21),C21,"NAN")</f>
        <v>2.5</v>
      </c>
      <c r="H21">
        <f>LEN(TRIM(D21))</f>
        <v>7</v>
      </c>
      <c r="I21" t="str">
        <f>IF(H21&gt;=3,MID(TRIM(D21),1,3),"NO")</f>
        <v>+/-</v>
      </c>
      <c r="J21" t="str">
        <f>IF(TRIM(I21)="+/-",MID(TRIM(D21),4,H21-3),D21)</f>
        <v>0.01</v>
      </c>
      <c r="K21" s="1">
        <f>IF(TRIM(J21)="*****",0,IF(ISERROR(VALUE(J21)),"NA",VALUE(J21/$I$4)))</f>
        <v>6.0790273556231003E-3</v>
      </c>
      <c r="L21" s="1">
        <f>IF(AND(ISNUMBER(G21),ISNUMBER($I$6)),$I$6-G21,"N/A")</f>
        <v>-9.9999999999997868E-3</v>
      </c>
      <c r="M21" s="1">
        <f>IF(AND(ISNUMBER(K21),ISNUMBER($I$7)),SQRT(K21^2+($I$7)^2),"N/A")</f>
        <v>8.5970429323592393E-3</v>
      </c>
      <c r="N21" s="1">
        <f>IF(AND(ISNUMBER(L21),ISNUMBER(M21),M21&lt;&gt;0),L21/M21,"NA")</f>
        <v>-1.163190655051846</v>
      </c>
      <c r="O21" t="s">
        <v>45</v>
      </c>
    </row>
    <row r="22" spans="1:15" x14ac:dyDescent="0.35">
      <c r="A22" s="16">
        <v>12</v>
      </c>
      <c r="B22" s="15" t="s">
        <v>38</v>
      </c>
      <c r="C22" s="33">
        <v>2.4900000000000002</v>
      </c>
      <c r="D22" s="13" t="s">
        <v>228</v>
      </c>
      <c r="E22" s="12" t="str">
        <f>IF($B$4=B22,"Geography Selected",
IF(AND(ISNUMBER(N22),ISNUMBER($I$4)),
IF(ABS(N22)&lt;=$I$4,"Not Significantly Different",
IF(ABS(N22)&gt;$I$4,"Significantly Different","Error - Both Z-score and Confidence Level are Numbers but Comparison Failed")),
IF(N22="NA","Statistical Test not applicable","N/A")
))</f>
        <v>Not Significantly Different</v>
      </c>
      <c r="G22">
        <f>IF(ISNUMBER(C22),C22,"NAN")</f>
        <v>2.4900000000000002</v>
      </c>
      <c r="H22">
        <f>LEN(TRIM(D22))</f>
        <v>7</v>
      </c>
      <c r="I22" t="str">
        <f>IF(H22&gt;=3,MID(TRIM(D22),1,3),"NO")</f>
        <v>+/-</v>
      </c>
      <c r="J22" t="str">
        <f>IF(TRIM(I22)="+/-",MID(TRIM(D22),4,H22-3),D22)</f>
        <v>0.01</v>
      </c>
      <c r="K22" s="1">
        <f>IF(TRIM(J22)="*****",0,IF(ISERROR(VALUE(J22)),"NA",VALUE(J22/$I$4)))</f>
        <v>6.0790273556231003E-3</v>
      </c>
      <c r="L22" s="1">
        <f>IF(AND(ISNUMBER(G22),ISNUMBER($I$6)),$I$6-G22,"N/A")</f>
        <v>0</v>
      </c>
      <c r="M22" s="1">
        <f>IF(AND(ISNUMBER(K22),ISNUMBER($I$7)),SQRT(K22^2+($I$7)^2),"N/A")</f>
        <v>8.5970429323592393E-3</v>
      </c>
      <c r="N22" s="1">
        <f>IF(AND(ISNUMBER(L22),ISNUMBER(M22),M22&lt;&gt;0),L22/M22,"NA")</f>
        <v>0</v>
      </c>
      <c r="O22" t="s">
        <v>29</v>
      </c>
    </row>
    <row r="23" spans="1:15" x14ac:dyDescent="0.35">
      <c r="A23" s="16">
        <v>13</v>
      </c>
      <c r="B23" s="15" t="s">
        <v>59</v>
      </c>
      <c r="C23" s="33">
        <v>2.48</v>
      </c>
      <c r="D23" s="13" t="s">
        <v>228</v>
      </c>
      <c r="E23" s="12" t="str">
        <f>IF($B$4=B23,"Geography Selected",
IF(AND(ISNUMBER(N23),ISNUMBER($I$4)),
IF(ABS(N23)&lt;=$I$4,"Not Significantly Different",
IF(ABS(N23)&gt;$I$4,"Significantly Different","Error - Both Z-score and Confidence Level are Numbers but Comparison Failed")),
IF(N23="NA","Statistical Test not applicable","N/A")
))</f>
        <v>Not Significantly Different</v>
      </c>
      <c r="G23">
        <f>IF(ISNUMBER(C23),C23,"NAN")</f>
        <v>2.48</v>
      </c>
      <c r="H23">
        <f>LEN(TRIM(D23))</f>
        <v>7</v>
      </c>
      <c r="I23" t="str">
        <f>IF(H23&gt;=3,MID(TRIM(D23),1,3),"NO")</f>
        <v>+/-</v>
      </c>
      <c r="J23" t="str">
        <f>IF(TRIM(I23)="+/-",MID(TRIM(D23),4,H23-3),D23)</f>
        <v>0.01</v>
      </c>
      <c r="K23" s="1">
        <f>IF(TRIM(J23)="*****",0,IF(ISERROR(VALUE(J23)),"NA",VALUE(J23/$I$4)))</f>
        <v>6.0790273556231003E-3</v>
      </c>
      <c r="L23" s="1">
        <f>IF(AND(ISNUMBER(G23),ISNUMBER($I$6)),$I$6-G23,"N/A")</f>
        <v>1.0000000000000231E-2</v>
      </c>
      <c r="M23" s="1">
        <f>IF(AND(ISNUMBER(K23),ISNUMBER($I$7)),SQRT(K23^2+($I$7)^2),"N/A")</f>
        <v>8.5970429323592393E-3</v>
      </c>
      <c r="N23" s="1">
        <f>IF(AND(ISNUMBER(L23),ISNUMBER(M23),M23&lt;&gt;0),L23/M23,"NA")</f>
        <v>1.1631906550518978</v>
      </c>
      <c r="O23" t="s">
        <v>82</v>
      </c>
    </row>
    <row r="24" spans="1:15" x14ac:dyDescent="0.35">
      <c r="A24" s="16">
        <v>14</v>
      </c>
      <c r="B24" s="15" t="s">
        <v>51</v>
      </c>
      <c r="C24" s="33">
        <v>2.4700000000000002</v>
      </c>
      <c r="D24" s="13" t="s">
        <v>228</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2.4700000000000002</v>
      </c>
      <c r="H24">
        <f>LEN(TRIM(D24))</f>
        <v>7</v>
      </c>
      <c r="I24" t="str">
        <f>IF(H24&gt;=3,MID(TRIM(D24),1,3),"NO")</f>
        <v>+/-</v>
      </c>
      <c r="J24" t="str">
        <f>IF(TRIM(I24)="+/-",MID(TRIM(D24),4,H24-3),D24)</f>
        <v>0.01</v>
      </c>
      <c r="K24" s="1">
        <f>IF(TRIM(J24)="*****",0,IF(ISERROR(VALUE(J24)),"NA",VALUE(J24/$I$4)))</f>
        <v>6.0790273556231003E-3</v>
      </c>
      <c r="L24" s="1">
        <f>IF(AND(ISNUMBER(G24),ISNUMBER($I$6)),$I$6-G24,"N/A")</f>
        <v>2.0000000000000018E-2</v>
      </c>
      <c r="M24" s="1">
        <f>IF(AND(ISNUMBER(K24),ISNUMBER($I$7)),SQRT(K24^2+($I$7)^2),"N/A")</f>
        <v>8.5970429323592393E-3</v>
      </c>
      <c r="N24" s="1">
        <f>IF(AND(ISNUMBER(L24),ISNUMBER(M24),M24&lt;&gt;0),L24/M24,"NA")</f>
        <v>2.3263813101037436</v>
      </c>
      <c r="O24" t="s">
        <v>65</v>
      </c>
    </row>
    <row r="25" spans="1:15" x14ac:dyDescent="0.35">
      <c r="A25" s="16">
        <v>14</v>
      </c>
      <c r="B25" s="15" t="s">
        <v>36</v>
      </c>
      <c r="C25" s="33">
        <v>2.4700000000000002</v>
      </c>
      <c r="D25" s="13" t="s">
        <v>228</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2.4700000000000002</v>
      </c>
      <c r="H25">
        <f>LEN(TRIM(D25))</f>
        <v>7</v>
      </c>
      <c r="I25" t="str">
        <f>IF(H25&gt;=3,MID(TRIM(D25),1,3),"NO")</f>
        <v>+/-</v>
      </c>
      <c r="J25" t="str">
        <f>IF(TRIM(I25)="+/-",MID(TRIM(D25),4,H25-3),D25)</f>
        <v>0.01</v>
      </c>
      <c r="K25" s="1">
        <f>IF(TRIM(J25)="*****",0,IF(ISERROR(VALUE(J25)),"NA",VALUE(J25/$I$4)))</f>
        <v>6.0790273556231003E-3</v>
      </c>
      <c r="L25" s="1">
        <f>IF(AND(ISNUMBER(G25),ISNUMBER($I$6)),$I$6-G25,"N/A")</f>
        <v>2.0000000000000018E-2</v>
      </c>
      <c r="M25" s="1">
        <f>IF(AND(ISNUMBER(K25),ISNUMBER($I$7)),SQRT(K25^2+($I$7)^2),"N/A")</f>
        <v>8.5970429323592393E-3</v>
      </c>
      <c r="N25" s="1">
        <f>IF(AND(ISNUMBER(L25),ISNUMBER(M25),M25&lt;&gt;0),L25/M25,"NA")</f>
        <v>2.3263813101037436</v>
      </c>
      <c r="O25" t="s">
        <v>81</v>
      </c>
    </row>
    <row r="26" spans="1:15" x14ac:dyDescent="0.35">
      <c r="A26" s="16">
        <v>16</v>
      </c>
      <c r="B26" s="15" t="s">
        <v>60</v>
      </c>
      <c r="C26" s="33">
        <v>2.4500000000000002</v>
      </c>
      <c r="D26" s="13" t="s">
        <v>226</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2.4500000000000002</v>
      </c>
      <c r="H26">
        <f>LEN(TRIM(D26))</f>
        <v>7</v>
      </c>
      <c r="I26" t="str">
        <f>IF(H26&gt;=3,MID(TRIM(D26),1,3),"NO")</f>
        <v>+/-</v>
      </c>
      <c r="J26" t="str">
        <f>IF(TRIM(I26)="+/-",MID(TRIM(D26),4,H26-3),D26)</f>
        <v>0.02</v>
      </c>
      <c r="K26" s="1">
        <f>IF(TRIM(J26)="*****",0,IF(ISERROR(VALUE(J26)),"NA",VALUE(J26/$I$4)))</f>
        <v>1.2158054711246201E-2</v>
      </c>
      <c r="L26" s="1">
        <f>IF(AND(ISNUMBER(G26),ISNUMBER($I$6)),$I$6-G26,"N/A")</f>
        <v>4.0000000000000036E-2</v>
      </c>
      <c r="M26" s="1">
        <f>IF(AND(ISNUMBER(K26),ISNUMBER($I$7)),SQRT(K26^2+($I$7)^2),"N/A")</f>
        <v>1.3593118404254039E-2</v>
      </c>
      <c r="N26" s="1">
        <f>IF(AND(ISNUMBER(L26),ISNUMBER(M26),M26&lt;&gt;0),L26/M26,"NA")</f>
        <v>2.942665458389726</v>
      </c>
      <c r="O26" t="s">
        <v>80</v>
      </c>
    </row>
    <row r="27" spans="1:15" x14ac:dyDescent="0.35">
      <c r="A27" s="16">
        <v>17</v>
      </c>
      <c r="B27" s="15" t="s">
        <v>66</v>
      </c>
      <c r="C27" s="33">
        <v>2.44</v>
      </c>
      <c r="D27" s="13" t="s">
        <v>228</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2.44</v>
      </c>
      <c r="H27">
        <f>LEN(TRIM(D27))</f>
        <v>7</v>
      </c>
      <c r="I27" t="str">
        <f>IF(H27&gt;=3,MID(TRIM(D27),1,3),"NO")</f>
        <v>+/-</v>
      </c>
      <c r="J27" t="str">
        <f>IF(TRIM(I27)="+/-",MID(TRIM(D27),4,H27-3),D27)</f>
        <v>0.01</v>
      </c>
      <c r="K27" s="1">
        <f>IF(TRIM(J27)="*****",0,IF(ISERROR(VALUE(J27)),"NA",VALUE(J27/$I$4)))</f>
        <v>6.0790273556231003E-3</v>
      </c>
      <c r="L27" s="1">
        <f>IF(AND(ISNUMBER(G27),ISNUMBER($I$6)),$I$6-G27,"N/A")</f>
        <v>5.0000000000000266E-2</v>
      </c>
      <c r="M27" s="1">
        <f>IF(AND(ISNUMBER(K27),ISNUMBER($I$7)),SQRT(K27^2+($I$7)^2),"N/A")</f>
        <v>8.5970429323592393E-3</v>
      </c>
      <c r="N27" s="1">
        <f>IF(AND(ISNUMBER(L27),ISNUMBER(M27),M27&lt;&gt;0),L27/M27,"NA")</f>
        <v>5.8159532752593854</v>
      </c>
      <c r="O27" t="s">
        <v>78</v>
      </c>
    </row>
    <row r="28" spans="1:15" x14ac:dyDescent="0.35">
      <c r="A28" s="16">
        <v>17</v>
      </c>
      <c r="B28" s="15" t="s">
        <v>53</v>
      </c>
      <c r="C28" s="33">
        <v>2.44</v>
      </c>
      <c r="D28" s="13" t="s">
        <v>226</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2.44</v>
      </c>
      <c r="H28">
        <f>LEN(TRIM(D28))</f>
        <v>7</v>
      </c>
      <c r="I28" t="str">
        <f>IF(H28&gt;=3,MID(TRIM(D28),1,3),"NO")</f>
        <v>+/-</v>
      </c>
      <c r="J28" t="str">
        <f>IF(TRIM(I28)="+/-",MID(TRIM(D28),4,H28-3),D28)</f>
        <v>0.02</v>
      </c>
      <c r="K28" s="1">
        <f>IF(TRIM(J28)="*****",0,IF(ISERROR(VALUE(J28)),"NA",VALUE(J28/$I$4)))</f>
        <v>1.2158054711246201E-2</v>
      </c>
      <c r="L28" s="1">
        <f>IF(AND(ISNUMBER(G28),ISNUMBER($I$6)),$I$6-G28,"N/A")</f>
        <v>5.0000000000000266E-2</v>
      </c>
      <c r="M28" s="1">
        <f>IF(AND(ISNUMBER(K28),ISNUMBER($I$7)),SQRT(K28^2+($I$7)^2),"N/A")</f>
        <v>1.3593118404254039E-2</v>
      </c>
      <c r="N28" s="1">
        <f>IF(AND(ISNUMBER(L28),ISNUMBER(M28),M28&lt;&gt;0),L28/M28,"NA")</f>
        <v>3.678331822987174</v>
      </c>
      <c r="O28" t="s">
        <v>79</v>
      </c>
    </row>
    <row r="29" spans="1:15" x14ac:dyDescent="0.35">
      <c r="A29" s="16">
        <v>19</v>
      </c>
      <c r="B29" s="15" t="s">
        <v>81</v>
      </c>
      <c r="C29" s="33">
        <v>2.4300000000000002</v>
      </c>
      <c r="D29" s="13" t="s">
        <v>228</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2.4300000000000002</v>
      </c>
      <c r="H29">
        <f>LEN(TRIM(D29))</f>
        <v>7</v>
      </c>
      <c r="I29" t="str">
        <f>IF(H29&gt;=3,MID(TRIM(D29),1,3),"NO")</f>
        <v>+/-</v>
      </c>
      <c r="J29" t="str">
        <f>IF(TRIM(I29)="+/-",MID(TRIM(D29),4,H29-3),D29)</f>
        <v>0.01</v>
      </c>
      <c r="K29" s="1">
        <f>IF(TRIM(J29)="*****",0,IF(ISERROR(VALUE(J29)),"NA",VALUE(J29/$I$4)))</f>
        <v>6.0790273556231003E-3</v>
      </c>
      <c r="L29" s="1">
        <f>IF(AND(ISNUMBER(G29),ISNUMBER($I$6)),$I$6-G29,"N/A")</f>
        <v>6.0000000000000053E-2</v>
      </c>
      <c r="M29" s="1">
        <f>IF(AND(ISNUMBER(K29),ISNUMBER($I$7)),SQRT(K29^2+($I$7)^2),"N/A")</f>
        <v>8.5970429323592393E-3</v>
      </c>
      <c r="N29" s="1">
        <f>IF(AND(ISNUMBER(L29),ISNUMBER(M29),M29&lt;&gt;0),L29/M29,"NA")</f>
        <v>6.9791439303112313</v>
      </c>
      <c r="O29" t="s">
        <v>55</v>
      </c>
    </row>
    <row r="30" spans="1:15" x14ac:dyDescent="0.35">
      <c r="A30" s="16">
        <v>19</v>
      </c>
      <c r="B30" s="15" t="s">
        <v>55</v>
      </c>
      <c r="C30" s="33">
        <v>2.4300000000000002</v>
      </c>
      <c r="D30" s="13" t="s">
        <v>228</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2.4300000000000002</v>
      </c>
      <c r="H30">
        <f>LEN(TRIM(D30))</f>
        <v>7</v>
      </c>
      <c r="I30" t="str">
        <f>IF(H30&gt;=3,MID(TRIM(D30),1,3),"NO")</f>
        <v>+/-</v>
      </c>
      <c r="J30" t="str">
        <f>IF(TRIM(I30)="+/-",MID(TRIM(D30),4,H30-3),D30)</f>
        <v>0.01</v>
      </c>
      <c r="K30" s="1">
        <f>IF(TRIM(J30)="*****",0,IF(ISERROR(VALUE(J30)),"NA",VALUE(J30/$I$4)))</f>
        <v>6.0790273556231003E-3</v>
      </c>
      <c r="L30" s="1">
        <f>IF(AND(ISNUMBER(G30),ISNUMBER($I$6)),$I$6-G30,"N/A")</f>
        <v>6.0000000000000053E-2</v>
      </c>
      <c r="M30" s="1">
        <f>IF(AND(ISNUMBER(K30),ISNUMBER($I$7)),SQRT(K30^2+($I$7)^2),"N/A")</f>
        <v>8.5970429323592393E-3</v>
      </c>
      <c r="N30" s="1">
        <f>IF(AND(ISNUMBER(L30),ISNUMBER(M30),M30&lt;&gt;0),L30/M30,"NA")</f>
        <v>6.9791439303112313</v>
      </c>
      <c r="O30" t="s">
        <v>77</v>
      </c>
    </row>
    <row r="31" spans="1:15" x14ac:dyDescent="0.35">
      <c r="A31" s="16">
        <v>19</v>
      </c>
      <c r="B31" s="15" t="s">
        <v>49</v>
      </c>
      <c r="C31" s="33">
        <v>2.4300000000000002</v>
      </c>
      <c r="D31" s="13" t="s">
        <v>228</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2.4300000000000002</v>
      </c>
      <c r="H31">
        <f>LEN(TRIM(D31))</f>
        <v>7</v>
      </c>
      <c r="I31" t="str">
        <f>IF(H31&gt;=3,MID(TRIM(D31),1,3),"NO")</f>
        <v>+/-</v>
      </c>
      <c r="J31" t="str">
        <f>IF(TRIM(I31)="+/-",MID(TRIM(D31),4,H31-3),D31)</f>
        <v>0.01</v>
      </c>
      <c r="K31" s="1">
        <f>IF(TRIM(J31)="*****",0,IF(ISERROR(VALUE(J31)),"NA",VALUE(J31/$I$4)))</f>
        <v>6.0790273556231003E-3</v>
      </c>
      <c r="L31" s="1">
        <f>IF(AND(ISNUMBER(G31),ISNUMBER($I$6)),$I$6-G31,"N/A")</f>
        <v>6.0000000000000053E-2</v>
      </c>
      <c r="M31" s="1">
        <f>IF(AND(ISNUMBER(K31),ISNUMBER($I$7)),SQRT(K31^2+($I$7)^2),"N/A")</f>
        <v>8.5970429323592393E-3</v>
      </c>
      <c r="N31" s="1">
        <f>IF(AND(ISNUMBER(L31),ISNUMBER(M31),M31&lt;&gt;0),L31/M31,"NA")</f>
        <v>6.9791439303112313</v>
      </c>
      <c r="O31" t="s">
        <v>41</v>
      </c>
    </row>
    <row r="32" spans="1:15" x14ac:dyDescent="0.35">
      <c r="A32" s="16">
        <v>22</v>
      </c>
      <c r="B32" s="15" t="s">
        <v>68</v>
      </c>
      <c r="C32" s="33">
        <v>2.42</v>
      </c>
      <c r="D32" s="13" t="s">
        <v>228</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2.42</v>
      </c>
      <c r="H32">
        <f>LEN(TRIM(D32))</f>
        <v>7</v>
      </c>
      <c r="I32" t="str">
        <f>IF(H32&gt;=3,MID(TRIM(D32),1,3),"NO")</f>
        <v>+/-</v>
      </c>
      <c r="J32" t="str">
        <f>IF(TRIM(I32)="+/-",MID(TRIM(D32),4,H32-3),D32)</f>
        <v>0.01</v>
      </c>
      <c r="K32" s="1">
        <f>IF(TRIM(J32)="*****",0,IF(ISERROR(VALUE(J32)),"NA",VALUE(J32/$I$4)))</f>
        <v>6.0790273556231003E-3</v>
      </c>
      <c r="L32" s="1">
        <f>IF(AND(ISNUMBER(G32),ISNUMBER($I$6)),$I$6-G32,"N/A")</f>
        <v>7.0000000000000284E-2</v>
      </c>
      <c r="M32" s="1">
        <f>IF(AND(ISNUMBER(K32),ISNUMBER($I$7)),SQRT(K32^2+($I$7)^2),"N/A")</f>
        <v>8.5970429323592393E-3</v>
      </c>
      <c r="N32" s="1">
        <f>IF(AND(ISNUMBER(L32),ISNUMBER(M32),M32&lt;&gt;0),L32/M32,"NA")</f>
        <v>8.1423345853631286</v>
      </c>
      <c r="O32" t="s">
        <v>71</v>
      </c>
    </row>
    <row r="33" spans="1:15" x14ac:dyDescent="0.35">
      <c r="A33" s="16">
        <v>22</v>
      </c>
      <c r="B33" s="15" t="s">
        <v>73</v>
      </c>
      <c r="C33" s="33">
        <v>2.42</v>
      </c>
      <c r="D33" s="13" t="s">
        <v>226</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2.42</v>
      </c>
      <c r="H33">
        <f>LEN(TRIM(D33))</f>
        <v>7</v>
      </c>
      <c r="I33" t="str">
        <f>IF(H33&gt;=3,MID(TRIM(D33),1,3),"NO")</f>
        <v>+/-</v>
      </c>
      <c r="J33" t="str">
        <f>IF(TRIM(I33)="+/-",MID(TRIM(D33),4,H33-3),D33)</f>
        <v>0.02</v>
      </c>
      <c r="K33" s="1">
        <f>IF(TRIM(J33)="*****",0,IF(ISERROR(VALUE(J33)),"NA",VALUE(J33/$I$4)))</f>
        <v>1.2158054711246201E-2</v>
      </c>
      <c r="L33" s="1">
        <f>IF(AND(ISNUMBER(G33),ISNUMBER($I$6)),$I$6-G33,"N/A")</f>
        <v>7.0000000000000284E-2</v>
      </c>
      <c r="M33" s="1">
        <f>IF(AND(ISNUMBER(K33),ISNUMBER($I$7)),SQRT(K33^2+($I$7)^2),"N/A")</f>
        <v>1.3593118404254039E-2</v>
      </c>
      <c r="N33" s="1">
        <f>IF(AND(ISNUMBER(L33),ISNUMBER(M33),M33&lt;&gt;0),L33/M33,"NA")</f>
        <v>5.1496645521820374</v>
      </c>
      <c r="O33" t="s">
        <v>76</v>
      </c>
    </row>
    <row r="34" spans="1:15" x14ac:dyDescent="0.35">
      <c r="A34" s="16">
        <v>22</v>
      </c>
      <c r="B34" s="15" t="s">
        <v>65</v>
      </c>
      <c r="C34" s="33">
        <v>2.42</v>
      </c>
      <c r="D34" s="13" t="s">
        <v>228</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2.42</v>
      </c>
      <c r="H34">
        <f>LEN(TRIM(D34))</f>
        <v>7</v>
      </c>
      <c r="I34" t="str">
        <f>IF(H34&gt;=3,MID(TRIM(D34),1,3),"NO")</f>
        <v>+/-</v>
      </c>
      <c r="J34" t="str">
        <f>IF(TRIM(I34)="+/-",MID(TRIM(D34),4,H34-3),D34)</f>
        <v>0.01</v>
      </c>
      <c r="K34" s="1">
        <f>IF(TRIM(J34)="*****",0,IF(ISERROR(VALUE(J34)),"NA",VALUE(J34/$I$4)))</f>
        <v>6.0790273556231003E-3</v>
      </c>
      <c r="L34" s="1">
        <f>IF(AND(ISNUMBER(G34),ISNUMBER($I$6)),$I$6-G34,"N/A")</f>
        <v>7.0000000000000284E-2</v>
      </c>
      <c r="M34" s="1">
        <f>IF(AND(ISNUMBER(K34),ISNUMBER($I$7)),SQRT(K34^2+($I$7)^2),"N/A")</f>
        <v>8.5970429323592393E-3</v>
      </c>
      <c r="N34" s="1">
        <f>IF(AND(ISNUMBER(L34),ISNUMBER(M34),M34&lt;&gt;0),L34/M34,"NA")</f>
        <v>8.1423345853631286</v>
      </c>
      <c r="O34" t="s">
        <v>74</v>
      </c>
    </row>
    <row r="35" spans="1:15" x14ac:dyDescent="0.35">
      <c r="A35" s="16">
        <v>22</v>
      </c>
      <c r="B35" s="15" t="s">
        <v>37</v>
      </c>
      <c r="C35" s="33">
        <v>2.42</v>
      </c>
      <c r="D35" s="13" t="s">
        <v>226</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2.42</v>
      </c>
      <c r="H35">
        <f>LEN(TRIM(D35))</f>
        <v>7</v>
      </c>
      <c r="I35" t="str">
        <f>IF(H35&gt;=3,MID(TRIM(D35),1,3),"NO")</f>
        <v>+/-</v>
      </c>
      <c r="J35" t="str">
        <f>IF(TRIM(I35)="+/-",MID(TRIM(D35),4,H35-3),D35)</f>
        <v>0.02</v>
      </c>
      <c r="K35" s="1">
        <f>IF(TRIM(J35)="*****",0,IF(ISERROR(VALUE(J35)),"NA",VALUE(J35/$I$4)))</f>
        <v>1.2158054711246201E-2</v>
      </c>
      <c r="L35" s="1">
        <f>IF(AND(ISNUMBER(G35),ISNUMBER($I$6)),$I$6-G35,"N/A")</f>
        <v>7.0000000000000284E-2</v>
      </c>
      <c r="M35" s="1">
        <f>IF(AND(ISNUMBER(K35),ISNUMBER($I$7)),SQRT(K35^2+($I$7)^2),"N/A")</f>
        <v>1.3593118404254039E-2</v>
      </c>
      <c r="N35" s="1">
        <f>IF(AND(ISNUMBER(L35),ISNUMBER(M35),M35&lt;&gt;0),L35/M35,"NA")</f>
        <v>5.1496645521820374</v>
      </c>
      <c r="O35" t="s">
        <v>53</v>
      </c>
    </row>
    <row r="36" spans="1:15" x14ac:dyDescent="0.35">
      <c r="A36" s="16">
        <v>22</v>
      </c>
      <c r="B36" s="15" t="s">
        <v>46</v>
      </c>
      <c r="C36" s="33">
        <v>2.42</v>
      </c>
      <c r="D36" s="13" t="s">
        <v>228</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2.42</v>
      </c>
      <c r="H36">
        <f>LEN(TRIM(D36))</f>
        <v>7</v>
      </c>
      <c r="I36" t="str">
        <f>IF(H36&gt;=3,MID(TRIM(D36),1,3),"NO")</f>
        <v>+/-</v>
      </c>
      <c r="J36" t="str">
        <f>IF(TRIM(I36)="+/-",MID(TRIM(D36),4,H36-3),D36)</f>
        <v>0.01</v>
      </c>
      <c r="K36" s="1">
        <f>IF(TRIM(J36)="*****",0,IF(ISERROR(VALUE(J36)),"NA",VALUE(J36/$I$4)))</f>
        <v>6.0790273556231003E-3</v>
      </c>
      <c r="L36" s="1">
        <f>IF(AND(ISNUMBER(G36),ISNUMBER($I$6)),$I$6-G36,"N/A")</f>
        <v>7.0000000000000284E-2</v>
      </c>
      <c r="M36" s="1">
        <f>IF(AND(ISNUMBER(K36),ISNUMBER($I$7)),SQRT(K36^2+($I$7)^2),"N/A")</f>
        <v>8.5970429323592393E-3</v>
      </c>
      <c r="N36" s="1">
        <f>IF(AND(ISNUMBER(L36),ISNUMBER(M36),M36&lt;&gt;0),L36/M36,"NA")</f>
        <v>8.1423345853631286</v>
      </c>
      <c r="O36" t="s">
        <v>72</v>
      </c>
    </row>
    <row r="37" spans="1:15" x14ac:dyDescent="0.35">
      <c r="A37" s="16">
        <v>27</v>
      </c>
      <c r="B37" s="15" t="s">
        <v>71</v>
      </c>
      <c r="C37" s="33">
        <v>2.41</v>
      </c>
      <c r="D37" s="13" t="s">
        <v>228</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2.41</v>
      </c>
      <c r="H37">
        <f>LEN(TRIM(D37))</f>
        <v>7</v>
      </c>
      <c r="I37" t="str">
        <f>IF(H37&gt;=3,MID(TRIM(D37),1,3),"NO")</f>
        <v>+/-</v>
      </c>
      <c r="J37" t="str">
        <f>IF(TRIM(I37)="+/-",MID(TRIM(D37),4,H37-3),D37)</f>
        <v>0.01</v>
      </c>
      <c r="K37" s="1">
        <f>IF(TRIM(J37)="*****",0,IF(ISERROR(VALUE(J37)),"NA",VALUE(J37/$I$4)))</f>
        <v>6.0790273556231003E-3</v>
      </c>
      <c r="L37" s="1">
        <f>IF(AND(ISNUMBER(G37),ISNUMBER($I$6)),$I$6-G37,"N/A")</f>
        <v>8.0000000000000071E-2</v>
      </c>
      <c r="M37" s="1">
        <f>IF(AND(ISNUMBER(K37),ISNUMBER($I$7)),SQRT(K37^2+($I$7)^2),"N/A")</f>
        <v>8.5970429323592393E-3</v>
      </c>
      <c r="N37" s="1">
        <f>IF(AND(ISNUMBER(L37),ISNUMBER(M37),M37&lt;&gt;0),L37/M37,"NA")</f>
        <v>9.3055252404149744</v>
      </c>
      <c r="O37" t="s">
        <v>70</v>
      </c>
    </row>
    <row r="38" spans="1:15" x14ac:dyDescent="0.35">
      <c r="A38" s="16">
        <v>28</v>
      </c>
      <c r="B38" s="15" t="s">
        <v>78</v>
      </c>
      <c r="C38" s="33">
        <v>2.4</v>
      </c>
      <c r="D38" s="13" t="s">
        <v>228</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2.4</v>
      </c>
      <c r="H38">
        <f>LEN(TRIM(D38))</f>
        <v>7</v>
      </c>
      <c r="I38" t="str">
        <f>IF(H38&gt;=3,MID(TRIM(D38),1,3),"NO")</f>
        <v>+/-</v>
      </c>
      <c r="J38" t="str">
        <f>IF(TRIM(I38)="+/-",MID(TRIM(D38),4,H38-3),D38)</f>
        <v>0.01</v>
      </c>
      <c r="K38" s="1">
        <f>IF(TRIM(J38)="*****",0,IF(ISERROR(VALUE(J38)),"NA",VALUE(J38/$I$4)))</f>
        <v>6.0790273556231003E-3</v>
      </c>
      <c r="L38" s="1">
        <f>IF(AND(ISNUMBER(G38),ISNUMBER($I$6)),$I$6-G38,"N/A")</f>
        <v>9.0000000000000302E-2</v>
      </c>
      <c r="M38" s="1">
        <f>IF(AND(ISNUMBER(K38),ISNUMBER($I$7)),SQRT(K38^2+($I$7)^2),"N/A")</f>
        <v>8.5970429323592393E-3</v>
      </c>
      <c r="N38" s="1">
        <f>IF(AND(ISNUMBER(L38),ISNUMBER(M38),M38&lt;&gt;0),L38/M38,"NA")</f>
        <v>10.468715895466872</v>
      </c>
      <c r="O38" t="s">
        <v>69</v>
      </c>
    </row>
    <row r="39" spans="1:15" x14ac:dyDescent="0.35">
      <c r="A39" s="16">
        <v>28</v>
      </c>
      <c r="B39" s="15" t="s">
        <v>64</v>
      </c>
      <c r="C39" s="33">
        <v>2.4</v>
      </c>
      <c r="D39" s="13" t="s">
        <v>228</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2.4</v>
      </c>
      <c r="H39">
        <f>LEN(TRIM(D39))</f>
        <v>7</v>
      </c>
      <c r="I39" t="str">
        <f>IF(H39&gt;=3,MID(TRIM(D39),1,3),"NO")</f>
        <v>+/-</v>
      </c>
      <c r="J39" t="str">
        <f>IF(TRIM(I39)="+/-",MID(TRIM(D39),4,H39-3),D39)</f>
        <v>0.01</v>
      </c>
      <c r="K39" s="1">
        <f>IF(TRIM(J39)="*****",0,IF(ISERROR(VALUE(J39)),"NA",VALUE(J39/$I$4)))</f>
        <v>6.0790273556231003E-3</v>
      </c>
      <c r="L39" s="1">
        <f>IF(AND(ISNUMBER(G39),ISNUMBER($I$6)),$I$6-G39,"N/A")</f>
        <v>9.0000000000000302E-2</v>
      </c>
      <c r="M39" s="1">
        <f>IF(AND(ISNUMBER(K39),ISNUMBER($I$7)),SQRT(K39^2+($I$7)^2),"N/A")</f>
        <v>8.5970429323592393E-3</v>
      </c>
      <c r="N39" s="1">
        <f>IF(AND(ISNUMBER(L39),ISNUMBER(M39),M39&lt;&gt;0),L39/M39,"NA")</f>
        <v>10.468715895466872</v>
      </c>
      <c r="O39" t="s">
        <v>44</v>
      </c>
    </row>
    <row r="40" spans="1:15" x14ac:dyDescent="0.35">
      <c r="A40" s="16">
        <v>28</v>
      </c>
      <c r="B40" s="15" t="s">
        <v>50</v>
      </c>
      <c r="C40" s="33">
        <v>2.4</v>
      </c>
      <c r="D40" s="13" t="s">
        <v>228</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2.4</v>
      </c>
      <c r="H40">
        <f>LEN(TRIM(D40))</f>
        <v>7</v>
      </c>
      <c r="I40" t="str">
        <f>IF(H40&gt;=3,MID(TRIM(D40),1,3),"NO")</f>
        <v>+/-</v>
      </c>
      <c r="J40" t="str">
        <f>IF(TRIM(I40)="+/-",MID(TRIM(D40),4,H40-3),D40)</f>
        <v>0.01</v>
      </c>
      <c r="K40" s="1">
        <f>IF(TRIM(J40)="*****",0,IF(ISERROR(VALUE(J40)),"NA",VALUE(J40/$I$4)))</f>
        <v>6.0790273556231003E-3</v>
      </c>
      <c r="L40" s="1">
        <f>IF(AND(ISNUMBER(G40),ISNUMBER($I$6)),$I$6-G40,"N/A")</f>
        <v>9.0000000000000302E-2</v>
      </c>
      <c r="M40" s="1">
        <f>IF(AND(ISNUMBER(K40),ISNUMBER($I$7)),SQRT(K40^2+($I$7)^2),"N/A")</f>
        <v>8.5970429323592393E-3</v>
      </c>
      <c r="N40" s="1">
        <f>IF(AND(ISNUMBER(L40),ISNUMBER(M40),M40&lt;&gt;0),L40/M40,"NA")</f>
        <v>10.468715895466872</v>
      </c>
      <c r="O40" t="s">
        <v>67</v>
      </c>
    </row>
    <row r="41" spans="1:15" x14ac:dyDescent="0.35">
      <c r="A41" s="16">
        <v>31</v>
      </c>
      <c r="B41" s="15" t="s">
        <v>76</v>
      </c>
      <c r="C41" s="33">
        <v>2.39</v>
      </c>
      <c r="D41" s="13" t="s">
        <v>228</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2.39</v>
      </c>
      <c r="H41">
        <f>LEN(TRIM(D41))</f>
        <v>7</v>
      </c>
      <c r="I41" t="str">
        <f>IF(H41&gt;=3,MID(TRIM(D41),1,3),"NO")</f>
        <v>+/-</v>
      </c>
      <c r="J41" t="str">
        <f>IF(TRIM(I41)="+/-",MID(TRIM(D41),4,H41-3),D41)</f>
        <v>0.01</v>
      </c>
      <c r="K41" s="1">
        <f>IF(TRIM(J41)="*****",0,IF(ISERROR(VALUE(J41)),"NA",VALUE(J41/$I$4)))</f>
        <v>6.0790273556231003E-3</v>
      </c>
      <c r="L41" s="1">
        <f>IF(AND(ISNUMBER(G41),ISNUMBER($I$6)),$I$6-G41,"N/A")</f>
        <v>0.10000000000000009</v>
      </c>
      <c r="M41" s="1">
        <f>IF(AND(ISNUMBER(K41),ISNUMBER($I$7)),SQRT(K41^2+($I$7)^2),"N/A")</f>
        <v>8.5970429323592393E-3</v>
      </c>
      <c r="N41" s="1">
        <f>IF(AND(ISNUMBER(L41),ISNUMBER(M41),M41&lt;&gt;0),L41/M41,"NA")</f>
        <v>11.631906550518719</v>
      </c>
      <c r="O41" t="s">
        <v>47</v>
      </c>
    </row>
    <row r="42" spans="1:15" x14ac:dyDescent="0.35">
      <c r="A42" s="16">
        <v>31</v>
      </c>
      <c r="B42" s="15" t="s">
        <v>74</v>
      </c>
      <c r="C42" s="33">
        <v>2.39</v>
      </c>
      <c r="D42" s="13" t="s">
        <v>228</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2.39</v>
      </c>
      <c r="H42">
        <f>LEN(TRIM(D42))</f>
        <v>7</v>
      </c>
      <c r="I42" t="str">
        <f>IF(H42&gt;=3,MID(TRIM(D42),1,3),"NO")</f>
        <v>+/-</v>
      </c>
      <c r="J42" t="str">
        <f>IF(TRIM(I42)="+/-",MID(TRIM(D42),4,H42-3),D42)</f>
        <v>0.01</v>
      </c>
      <c r="K42" s="1">
        <f>IF(TRIM(J42)="*****",0,IF(ISERROR(VALUE(J42)),"NA",VALUE(J42/$I$4)))</f>
        <v>6.0790273556231003E-3</v>
      </c>
      <c r="L42" s="1">
        <f>IF(AND(ISNUMBER(G42),ISNUMBER($I$6)),$I$6-G42,"N/A")</f>
        <v>0.10000000000000009</v>
      </c>
      <c r="M42" s="1">
        <f>IF(AND(ISNUMBER(K42),ISNUMBER($I$7)),SQRT(K42^2+($I$7)^2),"N/A")</f>
        <v>8.5970429323592393E-3</v>
      </c>
      <c r="N42" s="1">
        <f>IF(AND(ISNUMBER(L42),ISNUMBER(M42),M42&lt;&gt;0),L42/M42,"NA")</f>
        <v>11.631906550518719</v>
      </c>
      <c r="O42" t="s">
        <v>37</v>
      </c>
    </row>
    <row r="43" spans="1:15" x14ac:dyDescent="0.35">
      <c r="A43" s="16">
        <v>31</v>
      </c>
      <c r="B43" s="15" t="s">
        <v>67</v>
      </c>
      <c r="C43" s="33">
        <v>2.39</v>
      </c>
      <c r="D43" s="13" t="s">
        <v>226</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2.39</v>
      </c>
      <c r="H43">
        <f>LEN(TRIM(D43))</f>
        <v>7</v>
      </c>
      <c r="I43" t="str">
        <f>IF(H43&gt;=3,MID(TRIM(D43),1,3),"NO")</f>
        <v>+/-</v>
      </c>
      <c r="J43" t="str">
        <f>IF(TRIM(I43)="+/-",MID(TRIM(D43),4,H43-3),D43)</f>
        <v>0.02</v>
      </c>
      <c r="K43" s="1">
        <f>IF(TRIM(J43)="*****",0,IF(ISERROR(VALUE(J43)),"NA",VALUE(J43/$I$4)))</f>
        <v>1.2158054711246201E-2</v>
      </c>
      <c r="L43" s="1">
        <f>IF(AND(ISNUMBER(G43),ISNUMBER($I$6)),$I$6-G43,"N/A")</f>
        <v>0.10000000000000009</v>
      </c>
      <c r="M43" s="1">
        <f>IF(AND(ISNUMBER(K43),ISNUMBER($I$7)),SQRT(K43^2+($I$7)^2),"N/A")</f>
        <v>1.3593118404254039E-2</v>
      </c>
      <c r="N43" s="1">
        <f>IF(AND(ISNUMBER(L43),ISNUMBER(M43),M43&lt;&gt;0),L43/M43,"NA")</f>
        <v>7.3566636459743151</v>
      </c>
      <c r="O43" t="s">
        <v>49</v>
      </c>
    </row>
    <row r="44" spans="1:15" x14ac:dyDescent="0.35">
      <c r="A44" s="16">
        <v>34</v>
      </c>
      <c r="B44" s="15" t="s">
        <v>79</v>
      </c>
      <c r="C44" s="33">
        <v>2.38</v>
      </c>
      <c r="D44" s="13" t="s">
        <v>228</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2.38</v>
      </c>
      <c r="H44">
        <f>LEN(TRIM(D44))</f>
        <v>7</v>
      </c>
      <c r="I44" t="str">
        <f>IF(H44&gt;=3,MID(TRIM(D44),1,3),"NO")</f>
        <v>+/-</v>
      </c>
      <c r="J44" t="str">
        <f>IF(TRIM(I44)="+/-",MID(TRIM(D44),4,H44-3),D44)</f>
        <v>0.01</v>
      </c>
      <c r="K44" s="1">
        <f>IF(TRIM(J44)="*****",0,IF(ISERROR(VALUE(J44)),"NA",VALUE(J44/$I$4)))</f>
        <v>6.0790273556231003E-3</v>
      </c>
      <c r="L44" s="1">
        <f>IF(AND(ISNUMBER(G44),ISNUMBER($I$6)),$I$6-G44,"N/A")</f>
        <v>0.11000000000000032</v>
      </c>
      <c r="M44" s="1">
        <f>IF(AND(ISNUMBER(K44),ISNUMBER($I$7)),SQRT(K44^2+($I$7)^2),"N/A")</f>
        <v>8.5970429323592393E-3</v>
      </c>
      <c r="N44" s="1">
        <f>IF(AND(ISNUMBER(L44),ISNUMBER(M44),M44&lt;&gt;0),L44/M44,"NA")</f>
        <v>12.795097205570617</v>
      </c>
      <c r="O44" t="s">
        <v>64</v>
      </c>
    </row>
    <row r="45" spans="1:15" x14ac:dyDescent="0.35">
      <c r="A45" s="16">
        <v>35</v>
      </c>
      <c r="B45" s="15" t="s">
        <v>75</v>
      </c>
      <c r="C45" s="33">
        <v>2.37</v>
      </c>
      <c r="D45" s="13" t="s">
        <v>228</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2.37</v>
      </c>
      <c r="H45">
        <f>LEN(TRIM(D45))</f>
        <v>7</v>
      </c>
      <c r="I45" t="str">
        <f>IF(H45&gt;=3,MID(TRIM(D45),1,3),"NO")</f>
        <v>+/-</v>
      </c>
      <c r="J45" t="str">
        <f>IF(TRIM(I45)="+/-",MID(TRIM(D45),4,H45-3),D45)</f>
        <v>0.01</v>
      </c>
      <c r="K45" s="1">
        <f>IF(TRIM(J45)="*****",0,IF(ISERROR(VALUE(J45)),"NA",VALUE(J45/$I$4)))</f>
        <v>6.0790273556231003E-3</v>
      </c>
      <c r="L45" s="1">
        <f>IF(AND(ISNUMBER(G45),ISNUMBER($I$6)),$I$6-G45,"N/A")</f>
        <v>0.12000000000000011</v>
      </c>
      <c r="M45" s="1">
        <f>IF(AND(ISNUMBER(K45),ISNUMBER($I$7)),SQRT(K45^2+($I$7)^2),"N/A")</f>
        <v>8.5970429323592393E-3</v>
      </c>
      <c r="N45" s="1">
        <f>IF(AND(ISNUMBER(L45),ISNUMBER(M45),M45&lt;&gt;0),L45/M45,"NA")</f>
        <v>13.958287860622463</v>
      </c>
      <c r="O45" t="s">
        <v>63</v>
      </c>
    </row>
    <row r="46" spans="1:15" x14ac:dyDescent="0.35">
      <c r="A46" s="16">
        <v>35</v>
      </c>
      <c r="B46" s="15" t="s">
        <v>69</v>
      </c>
      <c r="C46" s="33">
        <v>2.37</v>
      </c>
      <c r="D46" s="13" t="s">
        <v>228</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2.37</v>
      </c>
      <c r="H46">
        <f>LEN(TRIM(D46))</f>
        <v>7</v>
      </c>
      <c r="I46" t="str">
        <f>IF(H46&gt;=3,MID(TRIM(D46),1,3),"NO")</f>
        <v>+/-</v>
      </c>
      <c r="J46" t="str">
        <f>IF(TRIM(I46)="+/-",MID(TRIM(D46),4,H46-3),D46)</f>
        <v>0.01</v>
      </c>
      <c r="K46" s="1">
        <f>IF(TRIM(J46)="*****",0,IF(ISERROR(VALUE(J46)),"NA",VALUE(J46/$I$4)))</f>
        <v>6.0790273556231003E-3</v>
      </c>
      <c r="L46" s="1">
        <f>IF(AND(ISNUMBER(G46),ISNUMBER($I$6)),$I$6-G46,"N/A")</f>
        <v>0.12000000000000011</v>
      </c>
      <c r="M46" s="1">
        <f>IF(AND(ISNUMBER(K46),ISNUMBER($I$7)),SQRT(K46^2+($I$7)^2),"N/A")</f>
        <v>8.5970429323592393E-3</v>
      </c>
      <c r="N46" s="1">
        <f>IF(AND(ISNUMBER(L46),ISNUMBER(M46),M46&lt;&gt;0),L46/M46,"NA")</f>
        <v>13.958287860622463</v>
      </c>
      <c r="O46" t="s">
        <v>61</v>
      </c>
    </row>
    <row r="47" spans="1:15" x14ac:dyDescent="0.35">
      <c r="A47" s="16">
        <v>35</v>
      </c>
      <c r="B47" s="15" t="s">
        <v>52</v>
      </c>
      <c r="C47" s="33">
        <v>2.37</v>
      </c>
      <c r="D47" s="13" t="s">
        <v>227</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2.37</v>
      </c>
      <c r="H47">
        <f>LEN(TRIM(D47))</f>
        <v>7</v>
      </c>
      <c r="I47" t="str">
        <f>IF(H47&gt;=3,MID(TRIM(D47),1,3),"NO")</f>
        <v>+/-</v>
      </c>
      <c r="J47" t="str">
        <f>IF(TRIM(I47)="+/-",MID(TRIM(D47),4,H47-3),D47)</f>
        <v>0.03</v>
      </c>
      <c r="K47" s="1">
        <f>IF(TRIM(J47)="*****",0,IF(ISERROR(VALUE(J47)),"NA",VALUE(J47/$I$4)))</f>
        <v>1.82370820668693E-2</v>
      </c>
      <c r="L47" s="1">
        <f>IF(AND(ISNUMBER(G47),ISNUMBER($I$6)),$I$6-G47,"N/A")</f>
        <v>0.12000000000000011</v>
      </c>
      <c r="M47" s="1">
        <f>IF(AND(ISNUMBER(K47),ISNUMBER($I$7)),SQRT(K47^2+($I$7)^2),"N/A")</f>
        <v>1.9223572402239389E-2</v>
      </c>
      <c r="N47" s="1">
        <f>IF(AND(ISNUMBER(L47),ISNUMBER(M47),M47&lt;&gt;0),L47/M47,"NA")</f>
        <v>6.2423361011723859</v>
      </c>
      <c r="O47" t="s">
        <v>59</v>
      </c>
    </row>
    <row r="48" spans="1:15" x14ac:dyDescent="0.35">
      <c r="A48" s="16">
        <v>38</v>
      </c>
      <c r="B48" s="15" t="s">
        <v>72</v>
      </c>
      <c r="C48" s="33">
        <v>2.36</v>
      </c>
      <c r="D48" s="13" t="s">
        <v>228</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2.36</v>
      </c>
      <c r="H48">
        <f>LEN(TRIM(D48))</f>
        <v>7</v>
      </c>
      <c r="I48" t="str">
        <f>IF(H48&gt;=3,MID(TRIM(D48),1,3),"NO")</f>
        <v>+/-</v>
      </c>
      <c r="J48" t="str">
        <f>IF(TRIM(I48)="+/-",MID(TRIM(D48),4,H48-3),D48)</f>
        <v>0.01</v>
      </c>
      <c r="K48" s="1">
        <f>IF(TRIM(J48)="*****",0,IF(ISERROR(VALUE(J48)),"NA",VALUE(J48/$I$4)))</f>
        <v>6.0790273556231003E-3</v>
      </c>
      <c r="L48" s="1">
        <f>IF(AND(ISNUMBER(G48),ISNUMBER($I$6)),$I$6-G48,"N/A")</f>
        <v>0.13000000000000034</v>
      </c>
      <c r="M48" s="1">
        <f>IF(AND(ISNUMBER(K48),ISNUMBER($I$7)),SQRT(K48^2+($I$7)^2),"N/A")</f>
        <v>8.5970429323592393E-3</v>
      </c>
      <c r="N48" s="1">
        <f>IF(AND(ISNUMBER(L48),ISNUMBER(M48),M48&lt;&gt;0),L48/M48,"NA")</f>
        <v>15.12147851567436</v>
      </c>
      <c r="O48" t="s">
        <v>56</v>
      </c>
    </row>
    <row r="49" spans="1:15" x14ac:dyDescent="0.35">
      <c r="A49" s="16">
        <v>38</v>
      </c>
      <c r="B49" s="15" t="s">
        <v>56</v>
      </c>
      <c r="C49" s="33">
        <v>2.36</v>
      </c>
      <c r="D49" s="13" t="s">
        <v>228</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2.36</v>
      </c>
      <c r="H49">
        <f>LEN(TRIM(D49))</f>
        <v>7</v>
      </c>
      <c r="I49" t="str">
        <f>IF(H49&gt;=3,MID(TRIM(D49),1,3),"NO")</f>
        <v>+/-</v>
      </c>
      <c r="J49" t="str">
        <f>IF(TRIM(I49)="+/-",MID(TRIM(D49),4,H49-3),D49)</f>
        <v>0.01</v>
      </c>
      <c r="K49" s="1">
        <f>IF(TRIM(J49)="*****",0,IF(ISERROR(VALUE(J49)),"NA",VALUE(J49/$I$4)))</f>
        <v>6.0790273556231003E-3</v>
      </c>
      <c r="L49" s="1">
        <f>IF(AND(ISNUMBER(G49),ISNUMBER($I$6)),$I$6-G49,"N/A")</f>
        <v>0.13000000000000034</v>
      </c>
      <c r="M49" s="1">
        <f>IF(AND(ISNUMBER(K49),ISNUMBER($I$7)),SQRT(K49^2+($I$7)^2),"N/A")</f>
        <v>8.5970429323592393E-3</v>
      </c>
      <c r="N49" s="1">
        <f>IF(AND(ISNUMBER(L49),ISNUMBER(M49),M49&lt;&gt;0),L49/M49,"NA")</f>
        <v>15.12147851567436</v>
      </c>
      <c r="O49" t="s">
        <v>54</v>
      </c>
    </row>
    <row r="50" spans="1:15" x14ac:dyDescent="0.35">
      <c r="A50" s="16">
        <v>40</v>
      </c>
      <c r="B50" s="15" t="s">
        <v>54</v>
      </c>
      <c r="C50" s="33">
        <v>2.35</v>
      </c>
      <c r="D50" s="13" t="s">
        <v>228</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2.35</v>
      </c>
      <c r="H50">
        <f>LEN(TRIM(D50))</f>
        <v>7</v>
      </c>
      <c r="I50" t="str">
        <f>IF(H50&gt;=3,MID(TRIM(D50),1,3),"NO")</f>
        <v>+/-</v>
      </c>
      <c r="J50" t="str">
        <f>IF(TRIM(I50)="+/-",MID(TRIM(D50),4,H50-3),D50)</f>
        <v>0.01</v>
      </c>
      <c r="K50" s="1">
        <f>IF(TRIM(J50)="*****",0,IF(ISERROR(VALUE(J50)),"NA",VALUE(J50/$I$4)))</f>
        <v>6.0790273556231003E-3</v>
      </c>
      <c r="L50" s="1">
        <f>IF(AND(ISNUMBER(G50),ISNUMBER($I$6)),$I$6-G50,"N/A")</f>
        <v>0.14000000000000012</v>
      </c>
      <c r="M50" s="1">
        <f>IF(AND(ISNUMBER(K50),ISNUMBER($I$7)),SQRT(K50^2+($I$7)^2),"N/A")</f>
        <v>8.5970429323592393E-3</v>
      </c>
      <c r="N50" s="1">
        <f>IF(AND(ISNUMBER(L50),ISNUMBER(M50),M50&lt;&gt;0),L50/M50,"NA")</f>
        <v>16.284669170726207</v>
      </c>
      <c r="O50" t="s">
        <v>52</v>
      </c>
    </row>
    <row r="51" spans="1:15" x14ac:dyDescent="0.35">
      <c r="A51" s="16">
        <v>41</v>
      </c>
      <c r="B51" s="15" t="s">
        <v>61</v>
      </c>
      <c r="C51" s="33">
        <v>2.34</v>
      </c>
      <c r="D51" s="13" t="s">
        <v>228</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2.34</v>
      </c>
      <c r="H51">
        <f>LEN(TRIM(D51))</f>
        <v>7</v>
      </c>
      <c r="I51" t="str">
        <f>IF(H51&gt;=3,MID(TRIM(D51),1,3),"NO")</f>
        <v>+/-</v>
      </c>
      <c r="J51" t="str">
        <f>IF(TRIM(I51)="+/-",MID(TRIM(D51),4,H51-3),D51)</f>
        <v>0.01</v>
      </c>
      <c r="K51" s="1">
        <f>IF(TRIM(J51)="*****",0,IF(ISERROR(VALUE(J51)),"NA",VALUE(J51/$I$4)))</f>
        <v>6.0790273556231003E-3</v>
      </c>
      <c r="L51" s="1">
        <f>IF(AND(ISNUMBER(G51),ISNUMBER($I$6)),$I$6-G51,"N/A")</f>
        <v>0.15000000000000036</v>
      </c>
      <c r="M51" s="1">
        <f>IF(AND(ISNUMBER(K51),ISNUMBER($I$7)),SQRT(K51^2+($I$7)^2),"N/A")</f>
        <v>8.5970429323592393E-3</v>
      </c>
      <c r="N51" s="1">
        <f>IF(AND(ISNUMBER(L51),ISNUMBER(M51),M51&lt;&gt;0),L51/M51,"NA")</f>
        <v>17.447859825778103</v>
      </c>
      <c r="O51" t="s">
        <v>50</v>
      </c>
    </row>
    <row r="52" spans="1:15" x14ac:dyDescent="0.35">
      <c r="A52" s="16">
        <v>41</v>
      </c>
      <c r="B52" s="15" t="s">
        <v>48</v>
      </c>
      <c r="C52" s="33">
        <v>2.34</v>
      </c>
      <c r="D52" s="13" t="s">
        <v>226</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2.34</v>
      </c>
      <c r="H52">
        <f>LEN(TRIM(D52))</f>
        <v>7</v>
      </c>
      <c r="I52" t="str">
        <f>IF(H52&gt;=3,MID(TRIM(D52),1,3),"NO")</f>
        <v>+/-</v>
      </c>
      <c r="J52" t="str">
        <f>IF(TRIM(I52)="+/-",MID(TRIM(D52),4,H52-3),D52)</f>
        <v>0.02</v>
      </c>
      <c r="K52" s="1">
        <f>IF(TRIM(J52)="*****",0,IF(ISERROR(VALUE(J52)),"NA",VALUE(J52/$I$4)))</f>
        <v>1.2158054711246201E-2</v>
      </c>
      <c r="L52" s="1">
        <f>IF(AND(ISNUMBER(G52),ISNUMBER($I$6)),$I$6-G52,"N/A")</f>
        <v>0.15000000000000036</v>
      </c>
      <c r="M52" s="1">
        <f>IF(AND(ISNUMBER(K52),ISNUMBER($I$7)),SQRT(K52^2+($I$7)^2),"N/A")</f>
        <v>1.3593118404254039E-2</v>
      </c>
      <c r="N52" s="1">
        <f>IF(AND(ISNUMBER(L52),ISNUMBER(M52),M52&lt;&gt;0),L52/M52,"NA")</f>
        <v>11.034995468961489</v>
      </c>
      <c r="O52" t="s">
        <v>48</v>
      </c>
    </row>
    <row r="53" spans="1:15" x14ac:dyDescent="0.35">
      <c r="A53" s="16">
        <v>43</v>
      </c>
      <c r="B53" s="15" t="s">
        <v>80</v>
      </c>
      <c r="C53" s="33">
        <v>2.33</v>
      </c>
      <c r="D53" s="13" t="s">
        <v>228</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2.33</v>
      </c>
      <c r="H53">
        <f>LEN(TRIM(D53))</f>
        <v>7</v>
      </c>
      <c r="I53" t="str">
        <f>IF(H53&gt;=3,MID(TRIM(D53),1,3),"NO")</f>
        <v>+/-</v>
      </c>
      <c r="J53" t="str">
        <f>IF(TRIM(I53)="+/-",MID(TRIM(D53),4,H53-3),D53)</f>
        <v>0.01</v>
      </c>
      <c r="K53" s="1">
        <f>IF(TRIM(J53)="*****",0,IF(ISERROR(VALUE(J53)),"NA",VALUE(J53/$I$4)))</f>
        <v>6.0790273556231003E-3</v>
      </c>
      <c r="L53" s="1">
        <f>IF(AND(ISNUMBER(G53),ISNUMBER($I$6)),$I$6-G53,"N/A")</f>
        <v>0.16000000000000014</v>
      </c>
      <c r="M53" s="1">
        <f>IF(AND(ISNUMBER(K53),ISNUMBER($I$7)),SQRT(K53^2+($I$7)^2),"N/A")</f>
        <v>8.5970429323592393E-3</v>
      </c>
      <c r="N53" s="1">
        <f>IF(AND(ISNUMBER(L53),ISNUMBER(M53),M53&lt;&gt;0),L53/M53,"NA")</f>
        <v>18.611050480829949</v>
      </c>
      <c r="O53" t="s">
        <v>46</v>
      </c>
    </row>
    <row r="54" spans="1:15" x14ac:dyDescent="0.35">
      <c r="A54" s="16">
        <v>43</v>
      </c>
      <c r="B54" s="15" t="s">
        <v>70</v>
      </c>
      <c r="C54" s="33">
        <v>2.33</v>
      </c>
      <c r="D54" s="13" t="s">
        <v>226</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2.33</v>
      </c>
      <c r="H54">
        <f>LEN(TRIM(D54))</f>
        <v>7</v>
      </c>
      <c r="I54" t="str">
        <f>IF(H54&gt;=3,MID(TRIM(D54),1,3),"NO")</f>
        <v>+/-</v>
      </c>
      <c r="J54" t="str">
        <f>IF(TRIM(I54)="+/-",MID(TRIM(D54),4,H54-3),D54)</f>
        <v>0.02</v>
      </c>
      <c r="K54" s="1">
        <f>IF(TRIM(J54)="*****",0,IF(ISERROR(VALUE(J54)),"NA",VALUE(J54/$I$4)))</f>
        <v>1.2158054711246201E-2</v>
      </c>
      <c r="L54" s="1">
        <f>IF(AND(ISNUMBER(G54),ISNUMBER($I$6)),$I$6-G54,"N/A")</f>
        <v>0.16000000000000014</v>
      </c>
      <c r="M54" s="1">
        <f>IF(AND(ISNUMBER(K54),ISNUMBER($I$7)),SQRT(K54^2+($I$7)^2),"N/A")</f>
        <v>1.3593118404254039E-2</v>
      </c>
      <c r="N54" s="1">
        <f>IF(AND(ISNUMBER(L54),ISNUMBER(M54),M54&lt;&gt;0),L54/M54,"NA")</f>
        <v>11.770661833558904</v>
      </c>
      <c r="O54" t="s">
        <v>39</v>
      </c>
    </row>
    <row r="55" spans="1:15" x14ac:dyDescent="0.35">
      <c r="A55" s="16">
        <v>45</v>
      </c>
      <c r="B55" s="15" t="s">
        <v>33</v>
      </c>
      <c r="C55" s="33">
        <v>2.31</v>
      </c>
      <c r="D55" s="13" t="s">
        <v>226</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2.31</v>
      </c>
      <c r="H55">
        <f>LEN(TRIM(D55))</f>
        <v>7</v>
      </c>
      <c r="I55" t="str">
        <f>IF(H55&gt;=3,MID(TRIM(D55),1,3),"NO")</f>
        <v>+/-</v>
      </c>
      <c r="J55" t="str">
        <f>IF(TRIM(I55)="+/-",MID(TRIM(D55),4,H55-3),D55)</f>
        <v>0.02</v>
      </c>
      <c r="K55" s="1">
        <f>IF(TRIM(J55)="*****",0,IF(ISERROR(VALUE(J55)),"NA",VALUE(J55/$I$4)))</f>
        <v>1.2158054711246201E-2</v>
      </c>
      <c r="L55" s="1">
        <f>IF(AND(ISNUMBER(G55),ISNUMBER($I$6)),$I$6-G55,"N/A")</f>
        <v>0.18000000000000016</v>
      </c>
      <c r="M55" s="1">
        <f>IF(AND(ISNUMBER(K55),ISNUMBER($I$7)),SQRT(K55^2+($I$7)^2),"N/A")</f>
        <v>1.3593118404254039E-2</v>
      </c>
      <c r="N55" s="1">
        <f>IF(AND(ISNUMBER(L55),ISNUMBER(M55),M55&lt;&gt;0),L55/M55,"NA")</f>
        <v>13.241994562753767</v>
      </c>
      <c r="O55" t="s">
        <v>42</v>
      </c>
    </row>
    <row r="56" spans="1:15" x14ac:dyDescent="0.35">
      <c r="A56" s="16">
        <v>45</v>
      </c>
      <c r="B56" s="15" t="s">
        <v>30</v>
      </c>
      <c r="C56" s="33">
        <v>2.31</v>
      </c>
      <c r="D56" s="13" t="s">
        <v>228</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2.31</v>
      </c>
      <c r="H56">
        <f>LEN(TRIM(D56))</f>
        <v>7</v>
      </c>
      <c r="I56" t="str">
        <f>IF(H56&gt;=3,MID(TRIM(D56),1,3),"NO")</f>
        <v>+/-</v>
      </c>
      <c r="J56" t="str">
        <f>IF(TRIM(I56)="+/-",MID(TRIM(D56),4,H56-3),D56)</f>
        <v>0.01</v>
      </c>
      <c r="K56" s="1">
        <f>IF(TRIM(J56)="*****",0,IF(ISERROR(VALUE(J56)),"NA",VALUE(J56/$I$4)))</f>
        <v>6.0790273556231003E-3</v>
      </c>
      <c r="L56" s="1">
        <f>IF(AND(ISNUMBER(G56),ISNUMBER($I$6)),$I$6-G56,"N/A")</f>
        <v>0.18000000000000016</v>
      </c>
      <c r="M56" s="1">
        <f>IF(AND(ISNUMBER(K56),ISNUMBER($I$7)),SQRT(K56^2+($I$7)^2),"N/A")</f>
        <v>8.5970429323592393E-3</v>
      </c>
      <c r="N56" s="1">
        <f>IF(AND(ISNUMBER(L56),ISNUMBER(M56),M56&lt;&gt;0),L56/M56,"NA")</f>
        <v>20.937431790933694</v>
      </c>
      <c r="O56" t="s">
        <v>40</v>
      </c>
    </row>
    <row r="57" spans="1:15" x14ac:dyDescent="0.35">
      <c r="A57" s="16">
        <v>47</v>
      </c>
      <c r="B57" s="15" t="s">
        <v>27</v>
      </c>
      <c r="C57" s="33">
        <v>2.2999999999999998</v>
      </c>
      <c r="D57" s="13" t="s">
        <v>227</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2.2999999999999998</v>
      </c>
      <c r="H57">
        <f>LEN(TRIM(D57))</f>
        <v>7</v>
      </c>
      <c r="I57" t="str">
        <f>IF(H57&gt;=3,MID(TRIM(D57),1,3),"NO")</f>
        <v>+/-</v>
      </c>
      <c r="J57" t="str">
        <f>IF(TRIM(I57)="+/-",MID(TRIM(D57),4,H57-3),D57)</f>
        <v>0.03</v>
      </c>
      <c r="K57" s="1">
        <f>IF(TRIM(J57)="*****",0,IF(ISERROR(VALUE(J57)),"NA",VALUE(J57/$I$4)))</f>
        <v>1.82370820668693E-2</v>
      </c>
      <c r="L57" s="1">
        <f>IF(AND(ISNUMBER(G57),ISNUMBER($I$6)),$I$6-G57,"N/A")</f>
        <v>0.19000000000000039</v>
      </c>
      <c r="M57" s="1">
        <f>IF(AND(ISNUMBER(K57),ISNUMBER($I$7)),SQRT(K57^2+($I$7)^2),"N/A")</f>
        <v>1.9223572402239389E-2</v>
      </c>
      <c r="N57" s="1">
        <f>IF(AND(ISNUMBER(L57),ISNUMBER(M57),M57&lt;&gt;0),L57/M57,"NA")</f>
        <v>9.8836988268562891</v>
      </c>
      <c r="O57" t="s">
        <v>38</v>
      </c>
    </row>
    <row r="58" spans="1:15" x14ac:dyDescent="0.35">
      <c r="A58" s="16">
        <v>48</v>
      </c>
      <c r="B58" s="15" t="s">
        <v>63</v>
      </c>
      <c r="C58" s="33">
        <v>2.23</v>
      </c>
      <c r="D58" s="13" t="s">
        <v>226</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2.23</v>
      </c>
      <c r="H58">
        <f>LEN(TRIM(D58))</f>
        <v>7</v>
      </c>
      <c r="I58" t="str">
        <f>IF(H58&gt;=3,MID(TRIM(D58),1,3),"NO")</f>
        <v>+/-</v>
      </c>
      <c r="J58" t="str">
        <f>IF(TRIM(I58)="+/-",MID(TRIM(D58),4,H58-3),D58)</f>
        <v>0.02</v>
      </c>
      <c r="K58" s="1">
        <f>IF(TRIM(J58)="*****",0,IF(ISERROR(VALUE(J58)),"NA",VALUE(J58/$I$4)))</f>
        <v>1.2158054711246201E-2</v>
      </c>
      <c r="L58" s="1">
        <f>IF(AND(ISNUMBER(G58),ISNUMBER($I$6)),$I$6-G58,"N/A")</f>
        <v>0.26000000000000023</v>
      </c>
      <c r="M58" s="1">
        <f>IF(AND(ISNUMBER(K58),ISNUMBER($I$7)),SQRT(K58^2+($I$7)^2),"N/A")</f>
        <v>1.3593118404254039E-2</v>
      </c>
      <c r="N58" s="1">
        <f>IF(AND(ISNUMBER(L58),ISNUMBER(M58),M58&lt;&gt;0),L58/M58,"NA")</f>
        <v>19.127325479533219</v>
      </c>
      <c r="O58" t="s">
        <v>36</v>
      </c>
    </row>
    <row r="59" spans="1:15" x14ac:dyDescent="0.35">
      <c r="A59" s="16">
        <v>48</v>
      </c>
      <c r="B59" s="15" t="s">
        <v>40</v>
      </c>
      <c r="C59" s="33">
        <v>2.23</v>
      </c>
      <c r="D59" s="13" t="s">
        <v>227</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2.23</v>
      </c>
      <c r="H59">
        <f>LEN(TRIM(D59))</f>
        <v>7</v>
      </c>
      <c r="I59" t="str">
        <f>IF(H59&gt;=3,MID(TRIM(D59),1,3),"NO")</f>
        <v>+/-</v>
      </c>
      <c r="J59" t="str">
        <f>IF(TRIM(I59)="+/-",MID(TRIM(D59),4,H59-3),D59)</f>
        <v>0.03</v>
      </c>
      <c r="K59" s="1">
        <f>IF(TRIM(J59)="*****",0,IF(ISERROR(VALUE(J59)),"NA",VALUE(J59/$I$4)))</f>
        <v>1.82370820668693E-2</v>
      </c>
      <c r="L59" s="1">
        <f>IF(AND(ISNUMBER(G59),ISNUMBER($I$6)),$I$6-G59,"N/A")</f>
        <v>0.26000000000000023</v>
      </c>
      <c r="M59" s="1">
        <f>IF(AND(ISNUMBER(K59),ISNUMBER($I$7)),SQRT(K59^2+($I$7)^2),"N/A")</f>
        <v>1.9223572402239389E-2</v>
      </c>
      <c r="N59" s="1">
        <f>IF(AND(ISNUMBER(L59),ISNUMBER(M59),M59&lt;&gt;0),L59/M59,"NA")</f>
        <v>13.525061552540169</v>
      </c>
      <c r="O59" t="s">
        <v>33</v>
      </c>
    </row>
    <row r="60" spans="1:15" x14ac:dyDescent="0.35">
      <c r="A60" s="16">
        <v>50</v>
      </c>
      <c r="B60" s="15" t="s">
        <v>77</v>
      </c>
      <c r="C60" s="33">
        <v>2.2000000000000002</v>
      </c>
      <c r="D60" s="13" t="s">
        <v>226</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2.2000000000000002</v>
      </c>
      <c r="H60">
        <f>LEN(TRIM(D60))</f>
        <v>7</v>
      </c>
      <c r="I60" t="str">
        <f>IF(H60&gt;=3,MID(TRIM(D60),1,3),"NO")</f>
        <v>+/-</v>
      </c>
      <c r="J60" t="str">
        <f>IF(TRIM(I60)="+/-",MID(TRIM(D60),4,H60-3),D60)</f>
        <v>0.02</v>
      </c>
      <c r="K60" s="1">
        <f>IF(TRIM(J60)="*****",0,IF(ISERROR(VALUE(J60)),"NA",VALUE(J60/$I$4)))</f>
        <v>1.2158054711246201E-2</v>
      </c>
      <c r="L60" s="1">
        <f>IF(AND(ISNUMBER(G60),ISNUMBER($I$6)),$I$6-G60,"N/A")</f>
        <v>0.29000000000000004</v>
      </c>
      <c r="M60" s="1">
        <f>IF(AND(ISNUMBER(K60),ISNUMBER($I$7)),SQRT(K60^2+($I$7)^2),"N/A")</f>
        <v>1.3593118404254039E-2</v>
      </c>
      <c r="N60" s="1">
        <f>IF(AND(ISNUMBER(L60),ISNUMBER(M60),M60&lt;&gt;0),L60/M60,"NA")</f>
        <v>21.3343245733255</v>
      </c>
      <c r="O60" t="s">
        <v>30</v>
      </c>
    </row>
    <row r="61" spans="1:15" x14ac:dyDescent="0.35">
      <c r="A61" s="16">
        <v>51</v>
      </c>
      <c r="B61" s="15" t="s">
        <v>35</v>
      </c>
      <c r="C61" s="33">
        <v>1.92</v>
      </c>
      <c r="D61" s="13" t="s">
        <v>226</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1.92</v>
      </c>
      <c r="H61">
        <f>LEN(TRIM(D61))</f>
        <v>7</v>
      </c>
      <c r="I61" t="str">
        <f>IF(H61&gt;=3,MID(TRIM(D61),1,3),"NO")</f>
        <v>+/-</v>
      </c>
      <c r="J61" t="str">
        <f>IF(TRIM(I61)="+/-",MID(TRIM(D61),4,H61-3),D61)</f>
        <v>0.02</v>
      </c>
      <c r="K61" s="1">
        <f>IF(TRIM(J61)="*****",0,IF(ISERROR(VALUE(J61)),"NA",VALUE(J61/$I$4)))</f>
        <v>1.2158054711246201E-2</v>
      </c>
      <c r="L61" s="1">
        <f>IF(AND(ISNUMBER(G61),ISNUMBER($I$6)),$I$6-G61,"N/A")</f>
        <v>0.57000000000000028</v>
      </c>
      <c r="M61" s="1">
        <f>IF(AND(ISNUMBER(K61),ISNUMBER($I$7)),SQRT(K61^2+($I$7)^2),"N/A")</f>
        <v>1.3593118404254039E-2</v>
      </c>
      <c r="N61" s="1">
        <f>IF(AND(ISNUMBER(L61),ISNUMBER(M61),M61&lt;&gt;0),L61/M61,"NA")</f>
        <v>41.932982782053578</v>
      </c>
      <c r="O61" t="s">
        <v>27</v>
      </c>
    </row>
    <row r="62" spans="1:15" ht="15" thickBot="1" x14ac:dyDescent="0.4">
      <c r="A62" s="11"/>
      <c r="B62" s="10" t="s">
        <v>25</v>
      </c>
      <c r="C62" s="32">
        <v>2.48</v>
      </c>
      <c r="D62" s="8" t="s">
        <v>226</v>
      </c>
      <c r="E62" s="7" t="str">
        <f>IF($B$4=B62,"Geography Selected",
IF(AND(ISNUMBER(N62),ISNUMBER($I$4)),
IF(ABS(N62)&lt;=$I$4,"Not Significantly Different",
IF(ABS(N62)&gt;$I$4,"Significantly Different","Error - Both Z-score and Confidence Level are Numbers but Comparison Failed")),
IF(N62="NA","Statistical Test not applicable","N/A")
))</f>
        <v>Not Significantly Different</v>
      </c>
      <c r="G62">
        <f>IF(ISNUMBER(C62),C62,"NAN")</f>
        <v>2.48</v>
      </c>
      <c r="H62">
        <f>LEN(TRIM(D62))</f>
        <v>7</v>
      </c>
      <c r="I62" t="str">
        <f>IF(H62&gt;=3,MID(TRIM(D62),1,3),"NO")</f>
        <v>+/-</v>
      </c>
      <c r="J62" t="str">
        <f>IF(TRIM(I62)="+/-",MID(TRIM(D62),4,H62-3),D62)</f>
        <v>0.02</v>
      </c>
      <c r="K62" s="1">
        <f>IF(TRIM(J62)="*****",0,IF(ISERROR(VALUE(J62)),"NA",VALUE(J62/$I$4)))</f>
        <v>1.2158054711246201E-2</v>
      </c>
      <c r="L62" s="1">
        <f>IF(AND(ISNUMBER(G62),ISNUMBER($I$6)),$I$6-G62,"N/A")</f>
        <v>1.0000000000000231E-2</v>
      </c>
      <c r="M62" s="1">
        <f>IF(AND(ISNUMBER(K62),ISNUMBER($I$7)),SQRT(K62^2+($I$7)^2),"N/A")</f>
        <v>1.3593118404254039E-2</v>
      </c>
      <c r="N62" s="1">
        <f>IF(AND(ISNUMBER(L62),ISNUMBER(M62),M62&lt;&gt;0),L62/M62,"NA")</f>
        <v>0.73566636459744783</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304" priority="1" operator="equal">
      <formula>"OTHER ERROR"</formula>
    </cfRule>
    <cfRule type="cellIs" dxfId="303" priority="2" operator="equal">
      <formula>"Statistical Test not applicable"</formula>
    </cfRule>
    <cfRule type="cellIs" dxfId="302" priority="3" operator="equal">
      <formula>"Geography Selected"</formula>
    </cfRule>
  </conditionalFormatting>
  <conditionalFormatting sqref="E10:J62">
    <cfRule type="cellIs" dxfId="301" priority="4" operator="equal">
      <formula>"Not Significantly Different"</formula>
    </cfRule>
  </conditionalFormatting>
  <conditionalFormatting sqref="F10:J62">
    <cfRule type="cellIs" dxfId="30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13B3C3C-B76B-4C9D-B031-BBF4F5C4C4F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AD5EF445-E336-4981-B833-2023DE7DB0D6}"/>
    <hyperlink ref="A68" r:id="rId2" xr:uid="{C81EAA5D-78F6-4D40-A49E-2A44978E7523}"/>
    <hyperlink ref="A66" r:id="rId3" xr:uid="{89E19464-DE2E-4527-A232-FEFDABF5A726}"/>
    <hyperlink ref="A67" r:id="rId4" xr:uid="{ED2C3F05-9901-4529-B26B-97D48959641B}"/>
  </hyperlinks>
  <pageMargins left="0.7" right="0.7" top="0.75" bottom="0.75" header="0.3" footer="0.3"/>
  <pageSetup orientation="portrait" r:id="rId5"/>
  <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5FC37-BEBA-45C9-9BFB-B300F83439ED}">
  <sheetPr codeName="Sheet32"/>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232</v>
      </c>
    </row>
    <row r="2" spans="1:16" x14ac:dyDescent="0.35">
      <c r="A2" s="30" t="s">
        <v>108</v>
      </c>
      <c r="B2" t="s">
        <v>231</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3.8</v>
      </c>
      <c r="C6" t="s">
        <v>102</v>
      </c>
      <c r="H6" s="18" t="s">
        <v>101</v>
      </c>
      <c r="I6">
        <f>VLOOKUP($B$4,$B$9:$K$62,6,FALSE)</f>
        <v>3.8</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3.8</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3.8</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29</v>
      </c>
      <c r="C11" s="14">
        <v>7.7</v>
      </c>
      <c r="D11" s="17" t="s">
        <v>26</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7.7</v>
      </c>
      <c r="H11">
        <f>LEN(TRIM(D11))</f>
        <v>6</v>
      </c>
      <c r="I11" t="str">
        <f>IF(H11&gt;=3,MID(TRIM(D11),1,3),"NO")</f>
        <v>+/-</v>
      </c>
      <c r="J11" t="str">
        <f>IF(TRIM(I11)="+/-",MID(TRIM(D11),4,H11-3),D11)</f>
        <v>0.6</v>
      </c>
      <c r="K11" s="1">
        <f>IF(TRIM(J11)="*****",0,IF(ISERROR(VALUE(J11)),"NA",VALUE(J11/$I$4)))</f>
        <v>0.36474164133738601</v>
      </c>
      <c r="L11" s="1">
        <f>IF(AND(ISNUMBER(G11),ISNUMBER($I$6)),$I$6-G11,"N/A")</f>
        <v>-3.9000000000000004</v>
      </c>
      <c r="M11" s="1">
        <f>IF(AND(ISNUMBER(K11),ISNUMBER($I$7)),SQRT(K11^2+($I$7)^2),"N/A")</f>
        <v>0.36977279819442066</v>
      </c>
      <c r="N11" s="1">
        <f>IF(AND(ISNUMBER(L11),ISNUMBER(M11),M11&lt;&gt;0),L11/M11,"NA")</f>
        <v>-10.547017030575198</v>
      </c>
      <c r="O11" t="s">
        <v>68</v>
      </c>
    </row>
    <row r="12" spans="1:16" x14ac:dyDescent="0.35">
      <c r="A12" s="16">
        <v>2</v>
      </c>
      <c r="B12" s="15" t="s">
        <v>32</v>
      </c>
      <c r="C12" s="14">
        <v>5.9</v>
      </c>
      <c r="D12" s="13" t="s">
        <v>31</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5.9</v>
      </c>
      <c r="H12">
        <f>LEN(TRIM(D12))</f>
        <v>6</v>
      </c>
      <c r="I12" t="str">
        <f>IF(H12&gt;=3,MID(TRIM(D12),1,3),"NO")</f>
        <v>+/-</v>
      </c>
      <c r="J12" t="str">
        <f>IF(TRIM(I12)="+/-",MID(TRIM(D12),4,H12-3),D12)</f>
        <v>0.1</v>
      </c>
      <c r="K12" s="1">
        <f>IF(TRIM(J12)="*****",0,IF(ISERROR(VALUE(J12)),"NA",VALUE(J12/$I$4)))</f>
        <v>6.0790273556231005E-2</v>
      </c>
      <c r="L12" s="1">
        <f>IF(AND(ISNUMBER(G12),ISNUMBER($I$6)),$I$6-G12,"N/A")</f>
        <v>-2.1000000000000005</v>
      </c>
      <c r="M12" s="1">
        <f>IF(AND(ISNUMBER(K12),ISNUMBER($I$7)),SQRT(K12^2+($I$7)^2),"N/A")</f>
        <v>8.5970429323592404E-2</v>
      </c>
      <c r="N12" s="1">
        <f>IF(AND(ISNUMBER(L12),ISNUMBER(M12),M12&lt;&gt;0),L12/M12,"NA")</f>
        <v>-24.427003756089292</v>
      </c>
      <c r="O12" t="s">
        <v>62</v>
      </c>
    </row>
    <row r="13" spans="1:16" x14ac:dyDescent="0.35">
      <c r="A13" s="16">
        <v>3</v>
      </c>
      <c r="B13" s="15" t="s">
        <v>39</v>
      </c>
      <c r="C13" s="14">
        <v>4.8</v>
      </c>
      <c r="D13" s="13" t="s">
        <v>31</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4.8</v>
      </c>
      <c r="H13">
        <f>LEN(TRIM(D13))</f>
        <v>6</v>
      </c>
      <c r="I13" t="str">
        <f>IF(H13&gt;=3,MID(TRIM(D13),1,3),"NO")</f>
        <v>+/-</v>
      </c>
      <c r="J13" t="str">
        <f>IF(TRIM(I13)="+/-",MID(TRIM(D13),4,H13-3),D13)</f>
        <v>0.1</v>
      </c>
      <c r="K13" s="1">
        <f>IF(TRIM(J13)="*****",0,IF(ISERROR(VALUE(J13)),"NA",VALUE(J13/$I$4)))</f>
        <v>6.0790273556231005E-2</v>
      </c>
      <c r="L13" s="1">
        <f>IF(AND(ISNUMBER(G13),ISNUMBER($I$6)),$I$6-G13,"N/A")</f>
        <v>-1</v>
      </c>
      <c r="M13" s="1">
        <f>IF(AND(ISNUMBER(K13),ISNUMBER($I$7)),SQRT(K13^2+($I$7)^2),"N/A")</f>
        <v>8.5970429323592404E-2</v>
      </c>
      <c r="N13" s="1">
        <f>IF(AND(ISNUMBER(L13),ISNUMBER(M13),M13&lt;&gt;0),L13/M13,"NA")</f>
        <v>-11.631906550518707</v>
      </c>
      <c r="O13" t="s">
        <v>58</v>
      </c>
    </row>
    <row r="14" spans="1:16" x14ac:dyDescent="0.35">
      <c r="A14" s="16">
        <v>4</v>
      </c>
      <c r="B14" s="15" t="s">
        <v>60</v>
      </c>
      <c r="C14" s="14">
        <v>4.5</v>
      </c>
      <c r="D14" s="13" t="s">
        <v>83</v>
      </c>
      <c r="E14" s="12" t="str">
        <f>IF($B$4=B14,"Geography Selected",
IF(AND(ISNUMBER(N14),ISNUMBER($I$4)),
IF(ABS(N14)&lt;=$I$4,"Not Significantly Different",
IF(ABS(N14)&gt;$I$4,"Significantly Different","Error - Both Z-score and Confidence Level are Numbers but Comparison Failed")),
IF(N14="NA","Statistical Test not applicable","N/A")
))</f>
        <v>Not Significantly Different</v>
      </c>
      <c r="G14">
        <f>IF(ISNUMBER(C14),C14,"NAN")</f>
        <v>4.5</v>
      </c>
      <c r="H14">
        <f>LEN(TRIM(D14))</f>
        <v>6</v>
      </c>
      <c r="I14" t="str">
        <f>IF(H14&gt;=3,MID(TRIM(D14),1,3),"NO")</f>
        <v>+/-</v>
      </c>
      <c r="J14" t="str">
        <f>IF(TRIM(I14)="+/-",MID(TRIM(D14),4,H14-3),D14)</f>
        <v>0.7</v>
      </c>
      <c r="K14" s="1">
        <f>IF(TRIM(J14)="*****",0,IF(ISERROR(VALUE(J14)),"NA",VALUE(J14/$I$4)))</f>
        <v>0.42553191489361697</v>
      </c>
      <c r="L14" s="1">
        <f>IF(AND(ISNUMBER(G14),ISNUMBER($I$6)),$I$6-G14,"N/A")</f>
        <v>-0.70000000000000018</v>
      </c>
      <c r="M14" s="1">
        <f>IF(AND(ISNUMBER(K14),ISNUMBER($I$7)),SQRT(K14^2+($I$7)^2),"N/A")</f>
        <v>0.42985214661796195</v>
      </c>
      <c r="N14" s="1">
        <f>IF(AND(ISNUMBER(L14),ISNUMBER(M14),M14&lt;&gt;0),L14/M14,"NA")</f>
        <v>-1.6284669170726196</v>
      </c>
      <c r="O14" t="s">
        <v>73</v>
      </c>
    </row>
    <row r="15" spans="1:16" x14ac:dyDescent="0.35">
      <c r="A15" s="16">
        <v>4</v>
      </c>
      <c r="B15" s="15" t="s">
        <v>41</v>
      </c>
      <c r="C15" s="14">
        <v>4.5</v>
      </c>
      <c r="D15" s="13" t="s">
        <v>57</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4.5</v>
      </c>
      <c r="H15">
        <f>LEN(TRIM(D15))</f>
        <v>6</v>
      </c>
      <c r="I15" t="str">
        <f>IF(H15&gt;=3,MID(TRIM(D15),1,3),"NO")</f>
        <v>+/-</v>
      </c>
      <c r="J15" t="str">
        <f>IF(TRIM(I15)="+/-",MID(TRIM(D15),4,H15-3),D15)</f>
        <v>0.3</v>
      </c>
      <c r="K15" s="1">
        <f>IF(TRIM(J15)="*****",0,IF(ISERROR(VALUE(J15)),"NA",VALUE(J15/$I$4)))</f>
        <v>0.18237082066869301</v>
      </c>
      <c r="L15" s="1">
        <f>IF(AND(ISNUMBER(G15),ISNUMBER($I$6)),$I$6-G15,"N/A")</f>
        <v>-0.70000000000000018</v>
      </c>
      <c r="M15" s="1">
        <f>IF(AND(ISNUMBER(K15),ISNUMBER($I$7)),SQRT(K15^2+($I$7)^2),"N/A")</f>
        <v>0.19223572402239389</v>
      </c>
      <c r="N15" s="1">
        <f>IF(AND(ISNUMBER(L15),ISNUMBER(M15),M15&lt;&gt;0),L15/M15,"NA")</f>
        <v>-3.6413627256838894</v>
      </c>
      <c r="O15" t="s">
        <v>32</v>
      </c>
    </row>
    <row r="16" spans="1:16" x14ac:dyDescent="0.35">
      <c r="A16" s="16">
        <v>4</v>
      </c>
      <c r="B16" s="15" t="s">
        <v>47</v>
      </c>
      <c r="C16" s="14">
        <v>4.5</v>
      </c>
      <c r="D16" s="13" t="s">
        <v>28</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4.5</v>
      </c>
      <c r="H16">
        <f>LEN(TRIM(D16))</f>
        <v>6</v>
      </c>
      <c r="I16" t="str">
        <f>IF(H16&gt;=3,MID(TRIM(D16),1,3),"NO")</f>
        <v>+/-</v>
      </c>
      <c r="J16" t="str">
        <f>IF(TRIM(I16)="+/-",MID(TRIM(D16),4,H16-3),D16)</f>
        <v>0.2</v>
      </c>
      <c r="K16" s="1">
        <f>IF(TRIM(J16)="*****",0,IF(ISERROR(VALUE(J16)),"NA",VALUE(J16/$I$4)))</f>
        <v>0.12158054711246201</v>
      </c>
      <c r="L16" s="1">
        <f>IF(AND(ISNUMBER(G16),ISNUMBER($I$6)),$I$6-G16,"N/A")</f>
        <v>-0.70000000000000018</v>
      </c>
      <c r="M16" s="1">
        <f>IF(AND(ISNUMBER(K16),ISNUMBER($I$7)),SQRT(K16^2+($I$7)^2),"N/A")</f>
        <v>0.1359311840425404</v>
      </c>
      <c r="N16" s="1">
        <f>IF(AND(ISNUMBER(L16),ISNUMBER(M16),M16&lt;&gt;0),L16/M16,"NA")</f>
        <v>-5.149664552182017</v>
      </c>
      <c r="O16" t="s">
        <v>75</v>
      </c>
    </row>
    <row r="17" spans="1:15" x14ac:dyDescent="0.35">
      <c r="A17" s="16">
        <v>7</v>
      </c>
      <c r="B17" s="15" t="s">
        <v>45</v>
      </c>
      <c r="C17" s="14">
        <v>4.4000000000000004</v>
      </c>
      <c r="D17" s="13" t="s">
        <v>28</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4.4000000000000004</v>
      </c>
      <c r="H17">
        <f>LEN(TRIM(D17))</f>
        <v>6</v>
      </c>
      <c r="I17" t="str">
        <f>IF(H17&gt;=3,MID(TRIM(D17),1,3),"NO")</f>
        <v>+/-</v>
      </c>
      <c r="J17" t="str">
        <f>IF(TRIM(I17)="+/-",MID(TRIM(D17),4,H17-3),D17)</f>
        <v>0.2</v>
      </c>
      <c r="K17" s="1">
        <f>IF(TRIM(J17)="*****",0,IF(ISERROR(VALUE(J17)),"NA",VALUE(J17/$I$4)))</f>
        <v>0.12158054711246201</v>
      </c>
      <c r="L17" s="1">
        <f>IF(AND(ISNUMBER(G17),ISNUMBER($I$6)),$I$6-G17,"N/A")</f>
        <v>-0.60000000000000053</v>
      </c>
      <c r="M17" s="1">
        <f>IF(AND(ISNUMBER(K17),ISNUMBER($I$7)),SQRT(K17^2+($I$7)^2),"N/A")</f>
        <v>0.1359311840425404</v>
      </c>
      <c r="N17" s="1">
        <f>IF(AND(ISNUMBER(L17),ISNUMBER(M17),M17&lt;&gt;0),L17/M17,"NA")</f>
        <v>-4.4139981875845891</v>
      </c>
      <c r="O17" t="s">
        <v>66</v>
      </c>
    </row>
    <row r="18" spans="1:15" x14ac:dyDescent="0.35">
      <c r="A18" s="16">
        <v>8</v>
      </c>
      <c r="B18" s="15" t="s">
        <v>58</v>
      </c>
      <c r="C18" s="14">
        <v>4.3</v>
      </c>
      <c r="D18" s="13" t="s">
        <v>28</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4.3</v>
      </c>
      <c r="H18">
        <f>LEN(TRIM(D18))</f>
        <v>6</v>
      </c>
      <c r="I18" t="str">
        <f>IF(H18&gt;=3,MID(TRIM(D18),1,3),"NO")</f>
        <v>+/-</v>
      </c>
      <c r="J18" t="str">
        <f>IF(TRIM(I18)="+/-",MID(TRIM(D18),4,H18-3),D18)</f>
        <v>0.2</v>
      </c>
      <c r="K18" s="1">
        <f>IF(TRIM(J18)="*****",0,IF(ISERROR(VALUE(J18)),"NA",VALUE(J18/$I$4)))</f>
        <v>0.12158054711246201</v>
      </c>
      <c r="L18" s="1">
        <f>IF(AND(ISNUMBER(G18),ISNUMBER($I$6)),$I$6-G18,"N/A")</f>
        <v>-0.5</v>
      </c>
      <c r="M18" s="1">
        <f>IF(AND(ISNUMBER(K18),ISNUMBER($I$7)),SQRT(K18^2+($I$7)^2),"N/A")</f>
        <v>0.1359311840425404</v>
      </c>
      <c r="N18" s="1">
        <f>IF(AND(ISNUMBER(L18),ISNUMBER(M18),M18&lt;&gt;0),L18/M18,"NA")</f>
        <v>-3.6783318229871544</v>
      </c>
      <c r="O18" t="s">
        <v>60</v>
      </c>
    </row>
    <row r="19" spans="1:15" x14ac:dyDescent="0.35">
      <c r="A19" s="16">
        <v>8</v>
      </c>
      <c r="B19" s="15" t="s">
        <v>44</v>
      </c>
      <c r="C19" s="14">
        <v>4.3</v>
      </c>
      <c r="D19" s="13" t="s">
        <v>57</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4.3</v>
      </c>
      <c r="H19">
        <f>LEN(TRIM(D19))</f>
        <v>6</v>
      </c>
      <c r="I19" t="str">
        <f>IF(H19&gt;=3,MID(TRIM(D19),1,3),"NO")</f>
        <v>+/-</v>
      </c>
      <c r="J19" t="str">
        <f>IF(TRIM(I19)="+/-",MID(TRIM(D19),4,H19-3),D19)</f>
        <v>0.3</v>
      </c>
      <c r="K19" s="1">
        <f>IF(TRIM(J19)="*****",0,IF(ISERROR(VALUE(J19)),"NA",VALUE(J19/$I$4)))</f>
        <v>0.18237082066869301</v>
      </c>
      <c r="L19" s="1">
        <f>IF(AND(ISNUMBER(G19),ISNUMBER($I$6)),$I$6-G19,"N/A")</f>
        <v>-0.5</v>
      </c>
      <c r="M19" s="1">
        <f>IF(AND(ISNUMBER(K19),ISNUMBER($I$7)),SQRT(K19^2+($I$7)^2),"N/A")</f>
        <v>0.19223572402239389</v>
      </c>
      <c r="N19" s="1">
        <f>IF(AND(ISNUMBER(L19),ISNUMBER(M19),M19&lt;&gt;0),L19/M19,"NA")</f>
        <v>-2.6009733754884921</v>
      </c>
      <c r="O19" t="s">
        <v>35</v>
      </c>
    </row>
    <row r="20" spans="1:15" x14ac:dyDescent="0.35">
      <c r="A20" s="16">
        <v>10</v>
      </c>
      <c r="B20" s="15" t="s">
        <v>51</v>
      </c>
      <c r="C20" s="14">
        <v>4.2</v>
      </c>
      <c r="D20" s="17" t="s">
        <v>31</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4.2</v>
      </c>
      <c r="H20">
        <f>LEN(TRIM(D20))</f>
        <v>6</v>
      </c>
      <c r="I20" t="str">
        <f>IF(H20&gt;=3,MID(TRIM(D20),1,3),"NO")</f>
        <v>+/-</v>
      </c>
      <c r="J20" t="str">
        <f>IF(TRIM(I20)="+/-",MID(TRIM(D20),4,H20-3),D20)</f>
        <v>0.1</v>
      </c>
      <c r="K20" s="1">
        <f>IF(TRIM(J20)="*****",0,IF(ISERROR(VALUE(J20)),"NA",VALUE(J20/$I$4)))</f>
        <v>6.0790273556231005E-2</v>
      </c>
      <c r="L20" s="1">
        <f>IF(AND(ISNUMBER(G20),ISNUMBER($I$6)),$I$6-G20,"N/A")</f>
        <v>-0.40000000000000036</v>
      </c>
      <c r="M20" s="1">
        <f>IF(AND(ISNUMBER(K20),ISNUMBER($I$7)),SQRT(K20^2+($I$7)^2),"N/A")</f>
        <v>8.5970429323592404E-2</v>
      </c>
      <c r="N20" s="1">
        <f>IF(AND(ISNUMBER(L20),ISNUMBER(M20),M20&lt;&gt;0),L20/M20,"NA")</f>
        <v>-4.6527626202074872</v>
      </c>
      <c r="O20" t="s">
        <v>51</v>
      </c>
    </row>
    <row r="21" spans="1:15" x14ac:dyDescent="0.35">
      <c r="A21" s="16">
        <v>10</v>
      </c>
      <c r="B21" s="15" t="s">
        <v>49</v>
      </c>
      <c r="C21" s="14">
        <v>4.2</v>
      </c>
      <c r="D21" s="13" t="s">
        <v>31</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4.2</v>
      </c>
      <c r="H21">
        <f>LEN(TRIM(D21))</f>
        <v>6</v>
      </c>
      <c r="I21" t="str">
        <f>IF(H21&gt;=3,MID(TRIM(D21),1,3),"NO")</f>
        <v>+/-</v>
      </c>
      <c r="J21" t="str">
        <f>IF(TRIM(I21)="+/-",MID(TRIM(D21),4,H21-3),D21)</f>
        <v>0.1</v>
      </c>
      <c r="K21" s="1">
        <f>IF(TRIM(J21)="*****",0,IF(ISERROR(VALUE(J21)),"NA",VALUE(J21/$I$4)))</f>
        <v>6.0790273556231005E-2</v>
      </c>
      <c r="L21" s="1">
        <f>IF(AND(ISNUMBER(G21),ISNUMBER($I$6)),$I$6-G21,"N/A")</f>
        <v>-0.40000000000000036</v>
      </c>
      <c r="M21" s="1">
        <f>IF(AND(ISNUMBER(K21),ISNUMBER($I$7)),SQRT(K21^2+($I$7)^2),"N/A")</f>
        <v>8.5970429323592404E-2</v>
      </c>
      <c r="N21" s="1">
        <f>IF(AND(ISNUMBER(L21),ISNUMBER(M21),M21&lt;&gt;0),L21/M21,"NA")</f>
        <v>-4.6527626202074872</v>
      </c>
      <c r="O21" t="s">
        <v>45</v>
      </c>
    </row>
    <row r="22" spans="1:15" x14ac:dyDescent="0.35">
      <c r="A22" s="16">
        <v>10</v>
      </c>
      <c r="B22" s="15" t="s">
        <v>52</v>
      </c>
      <c r="C22" s="14">
        <v>4.2</v>
      </c>
      <c r="D22" s="13" t="s">
        <v>26</v>
      </c>
      <c r="E22" s="12" t="str">
        <f>IF($B$4=B22,"Geography Selected",
IF(AND(ISNUMBER(N22),ISNUMBER($I$4)),
IF(ABS(N22)&lt;=$I$4,"Not Significantly Different",
IF(ABS(N22)&gt;$I$4,"Significantly Different","Error - Both Z-score and Confidence Level are Numbers but Comparison Failed")),
IF(N22="NA","Statistical Test not applicable","N/A")
))</f>
        <v>Not Significantly Different</v>
      </c>
      <c r="G22">
        <f>IF(ISNUMBER(C22),C22,"NAN")</f>
        <v>4.2</v>
      </c>
      <c r="H22">
        <f>LEN(TRIM(D22))</f>
        <v>6</v>
      </c>
      <c r="I22" t="str">
        <f>IF(H22&gt;=3,MID(TRIM(D22),1,3),"NO")</f>
        <v>+/-</v>
      </c>
      <c r="J22" t="str">
        <f>IF(TRIM(I22)="+/-",MID(TRIM(D22),4,H22-3),D22)</f>
        <v>0.6</v>
      </c>
      <c r="K22" s="1">
        <f>IF(TRIM(J22)="*****",0,IF(ISERROR(VALUE(J22)),"NA",VALUE(J22/$I$4)))</f>
        <v>0.36474164133738601</v>
      </c>
      <c r="L22" s="1">
        <f>IF(AND(ISNUMBER(G22),ISNUMBER($I$6)),$I$6-G22,"N/A")</f>
        <v>-0.40000000000000036</v>
      </c>
      <c r="M22" s="1">
        <f>IF(AND(ISNUMBER(K22),ISNUMBER($I$7)),SQRT(K22^2+($I$7)^2),"N/A")</f>
        <v>0.36977279819442066</v>
      </c>
      <c r="N22" s="1">
        <f>IF(AND(ISNUMBER(L22),ISNUMBER(M22),M22&lt;&gt;0),L22/M22,"NA")</f>
        <v>-1.081745336469252</v>
      </c>
      <c r="O22" t="s">
        <v>29</v>
      </c>
    </row>
    <row r="23" spans="1:15" x14ac:dyDescent="0.35">
      <c r="A23" s="16">
        <v>13</v>
      </c>
      <c r="B23" s="15" t="s">
        <v>53</v>
      </c>
      <c r="C23" s="14">
        <v>4</v>
      </c>
      <c r="D23" s="13" t="s">
        <v>57</v>
      </c>
      <c r="E23" s="12" t="str">
        <f>IF($B$4=B23,"Geography Selected",
IF(AND(ISNUMBER(N23),ISNUMBER($I$4)),
IF(ABS(N23)&lt;=$I$4,"Not Significantly Different",
IF(ABS(N23)&gt;$I$4,"Significantly Different","Error - Both Z-score and Confidence Level are Numbers but Comparison Failed")),
IF(N23="NA","Statistical Test not applicable","N/A")
))</f>
        <v>Not Significantly Different</v>
      </c>
      <c r="G23">
        <f>IF(ISNUMBER(C23),C23,"NAN")</f>
        <v>4</v>
      </c>
      <c r="H23">
        <f>LEN(TRIM(D23))</f>
        <v>6</v>
      </c>
      <c r="I23" t="str">
        <f>IF(H23&gt;=3,MID(TRIM(D23),1,3),"NO")</f>
        <v>+/-</v>
      </c>
      <c r="J23" t="str">
        <f>IF(TRIM(I23)="+/-",MID(TRIM(D23),4,H23-3),D23)</f>
        <v>0.3</v>
      </c>
      <c r="K23" s="1">
        <f>IF(TRIM(J23)="*****",0,IF(ISERROR(VALUE(J23)),"NA",VALUE(J23/$I$4)))</f>
        <v>0.18237082066869301</v>
      </c>
      <c r="L23" s="1">
        <f>IF(AND(ISNUMBER(G23),ISNUMBER($I$6)),$I$6-G23,"N/A")</f>
        <v>-0.20000000000000018</v>
      </c>
      <c r="M23" s="1">
        <f>IF(AND(ISNUMBER(K23),ISNUMBER($I$7)),SQRT(K23^2+($I$7)^2),"N/A")</f>
        <v>0.19223572402239389</v>
      </c>
      <c r="N23" s="1">
        <f>IF(AND(ISNUMBER(L23),ISNUMBER(M23),M23&lt;&gt;0),L23/M23,"NA")</f>
        <v>-1.0403893501953976</v>
      </c>
      <c r="O23" t="s">
        <v>82</v>
      </c>
    </row>
    <row r="24" spans="1:15" x14ac:dyDescent="0.35">
      <c r="A24" s="16">
        <v>13</v>
      </c>
      <c r="B24" s="15" t="s">
        <v>42</v>
      </c>
      <c r="C24" s="14">
        <v>4</v>
      </c>
      <c r="D24" s="13" t="s">
        <v>57</v>
      </c>
      <c r="E24" s="12" t="str">
        <f>IF($B$4=B24,"Geography Selected",
IF(AND(ISNUMBER(N24),ISNUMBER($I$4)),
IF(ABS(N24)&lt;=$I$4,"Not Significantly Different",
IF(ABS(N24)&gt;$I$4,"Significantly Different","Error - Both Z-score and Confidence Level are Numbers but Comparison Failed")),
IF(N24="NA","Statistical Test not applicable","N/A")
))</f>
        <v>Not Significantly Different</v>
      </c>
      <c r="G24">
        <f>IF(ISNUMBER(C24),C24,"NAN")</f>
        <v>4</v>
      </c>
      <c r="H24">
        <f>LEN(TRIM(D24))</f>
        <v>6</v>
      </c>
      <c r="I24" t="str">
        <f>IF(H24&gt;=3,MID(TRIM(D24),1,3),"NO")</f>
        <v>+/-</v>
      </c>
      <c r="J24" t="str">
        <f>IF(TRIM(I24)="+/-",MID(TRIM(D24),4,H24-3),D24)</f>
        <v>0.3</v>
      </c>
      <c r="K24" s="1">
        <f>IF(TRIM(J24)="*****",0,IF(ISERROR(VALUE(J24)),"NA",VALUE(J24/$I$4)))</f>
        <v>0.18237082066869301</v>
      </c>
      <c r="L24" s="1">
        <f>IF(AND(ISNUMBER(G24),ISNUMBER($I$6)),$I$6-G24,"N/A")</f>
        <v>-0.20000000000000018</v>
      </c>
      <c r="M24" s="1">
        <f>IF(AND(ISNUMBER(K24),ISNUMBER($I$7)),SQRT(K24^2+($I$7)^2),"N/A")</f>
        <v>0.19223572402239389</v>
      </c>
      <c r="N24" s="1">
        <f>IF(AND(ISNUMBER(L24),ISNUMBER(M24),M24&lt;&gt;0),L24/M24,"NA")</f>
        <v>-1.0403893501953976</v>
      </c>
      <c r="O24" t="s">
        <v>65</v>
      </c>
    </row>
    <row r="25" spans="1:15" x14ac:dyDescent="0.35">
      <c r="A25" s="16">
        <v>15</v>
      </c>
      <c r="B25" s="15" t="s">
        <v>38</v>
      </c>
      <c r="C25" s="14">
        <v>3.8</v>
      </c>
      <c r="D25" s="13" t="s">
        <v>28</v>
      </c>
      <c r="E25" s="12" t="str">
        <f>IF($B$4=B25,"Geography Selected",
IF(AND(ISNUMBER(N25),ISNUMBER($I$4)),
IF(ABS(N25)&lt;=$I$4,"Not Significantly Different",
IF(ABS(N25)&gt;$I$4,"Significantly Different","Error - Both Z-score and Confidence Level are Numbers but Comparison Failed")),
IF(N25="NA","Statistical Test not applicable","N/A")
))</f>
        <v>Not Significantly Different</v>
      </c>
      <c r="G25">
        <f>IF(ISNUMBER(C25),C25,"NAN")</f>
        <v>3.8</v>
      </c>
      <c r="H25">
        <f>LEN(TRIM(D25))</f>
        <v>6</v>
      </c>
      <c r="I25" t="str">
        <f>IF(H25&gt;=3,MID(TRIM(D25),1,3),"NO")</f>
        <v>+/-</v>
      </c>
      <c r="J25" t="str">
        <f>IF(TRIM(I25)="+/-",MID(TRIM(D25),4,H25-3),D25)</f>
        <v>0.2</v>
      </c>
      <c r="K25" s="1">
        <f>IF(TRIM(J25)="*****",0,IF(ISERROR(VALUE(J25)),"NA",VALUE(J25/$I$4)))</f>
        <v>0.12158054711246201</v>
      </c>
      <c r="L25" s="1">
        <f>IF(AND(ISNUMBER(G25),ISNUMBER($I$6)),$I$6-G25,"N/A")</f>
        <v>0</v>
      </c>
      <c r="M25" s="1">
        <f>IF(AND(ISNUMBER(K25),ISNUMBER($I$7)),SQRT(K25^2+($I$7)^2),"N/A")</f>
        <v>0.1359311840425404</v>
      </c>
      <c r="N25" s="1">
        <f>IF(AND(ISNUMBER(L25),ISNUMBER(M25),M25&lt;&gt;0),L25/M25,"NA")</f>
        <v>0</v>
      </c>
      <c r="O25" t="s">
        <v>81</v>
      </c>
    </row>
    <row r="26" spans="1:15" x14ac:dyDescent="0.35">
      <c r="A26" s="16">
        <v>16</v>
      </c>
      <c r="B26" s="15" t="s">
        <v>37</v>
      </c>
      <c r="C26" s="14">
        <v>3.7</v>
      </c>
      <c r="D26" s="13" t="s">
        <v>34</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3.7</v>
      </c>
      <c r="H26">
        <f>LEN(TRIM(D26))</f>
        <v>6</v>
      </c>
      <c r="I26" t="str">
        <f>IF(H26&gt;=3,MID(TRIM(D26),1,3),"NO")</f>
        <v>+/-</v>
      </c>
      <c r="J26" t="str">
        <f>IF(TRIM(I26)="+/-",MID(TRIM(D26),4,H26-3),D26)</f>
        <v>0.4</v>
      </c>
      <c r="K26" s="1">
        <f>IF(TRIM(J26)="*****",0,IF(ISERROR(VALUE(J26)),"NA",VALUE(J26/$I$4)))</f>
        <v>0.24316109422492402</v>
      </c>
      <c r="L26" s="1">
        <f>IF(AND(ISNUMBER(G26),ISNUMBER($I$6)),$I$6-G26,"N/A")</f>
        <v>9.9999999999999645E-2</v>
      </c>
      <c r="M26" s="1">
        <f>IF(AND(ISNUMBER(K26),ISNUMBER($I$7)),SQRT(K26^2+($I$7)^2),"N/A")</f>
        <v>0.25064471888253259</v>
      </c>
      <c r="N26" s="1">
        <f>IF(AND(ISNUMBER(L26),ISNUMBER(M26),M26&lt;&gt;0),L26/M26,"NA")</f>
        <v>0.39897110318476625</v>
      </c>
      <c r="O26" t="s">
        <v>80</v>
      </c>
    </row>
    <row r="27" spans="1:15" x14ac:dyDescent="0.35">
      <c r="A27" s="16">
        <v>17</v>
      </c>
      <c r="B27" s="15" t="s">
        <v>68</v>
      </c>
      <c r="C27" s="14">
        <v>3.6</v>
      </c>
      <c r="D27" s="13" t="s">
        <v>28</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3.6</v>
      </c>
      <c r="H27">
        <f>LEN(TRIM(D27))</f>
        <v>6</v>
      </c>
      <c r="I27" t="str">
        <f>IF(H27&gt;=3,MID(TRIM(D27),1,3),"NO")</f>
        <v>+/-</v>
      </c>
      <c r="J27" t="str">
        <f>IF(TRIM(I27)="+/-",MID(TRIM(D27),4,H27-3),D27)</f>
        <v>0.2</v>
      </c>
      <c r="K27" s="1">
        <f>IF(TRIM(J27)="*****",0,IF(ISERROR(VALUE(J27)),"NA",VALUE(J27/$I$4)))</f>
        <v>0.12158054711246201</v>
      </c>
      <c r="L27" s="1">
        <f>IF(AND(ISNUMBER(G27),ISNUMBER($I$6)),$I$6-G27,"N/A")</f>
        <v>0.19999999999999973</v>
      </c>
      <c r="M27" s="1">
        <f>IF(AND(ISNUMBER(K27),ISNUMBER($I$7)),SQRT(K27^2+($I$7)^2),"N/A")</f>
        <v>0.1359311840425404</v>
      </c>
      <c r="N27" s="1">
        <f>IF(AND(ISNUMBER(L27),ISNUMBER(M27),M27&lt;&gt;0),L27/M27,"NA")</f>
        <v>1.4713327291948597</v>
      </c>
      <c r="O27" t="s">
        <v>78</v>
      </c>
    </row>
    <row r="28" spans="1:15" x14ac:dyDescent="0.35">
      <c r="A28" s="16">
        <v>17</v>
      </c>
      <c r="B28" s="15" t="s">
        <v>55</v>
      </c>
      <c r="C28" s="14">
        <v>3.6</v>
      </c>
      <c r="D28" s="13" t="s">
        <v>57</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3.6</v>
      </c>
      <c r="H28">
        <f>LEN(TRIM(D28))</f>
        <v>6</v>
      </c>
      <c r="I28" t="str">
        <f>IF(H28&gt;=3,MID(TRIM(D28),1,3),"NO")</f>
        <v>+/-</v>
      </c>
      <c r="J28" t="str">
        <f>IF(TRIM(I28)="+/-",MID(TRIM(D28),4,H28-3),D28)</f>
        <v>0.3</v>
      </c>
      <c r="K28" s="1">
        <f>IF(TRIM(J28)="*****",0,IF(ISERROR(VALUE(J28)),"NA",VALUE(J28/$I$4)))</f>
        <v>0.18237082066869301</v>
      </c>
      <c r="L28" s="1">
        <f>IF(AND(ISNUMBER(G28),ISNUMBER($I$6)),$I$6-G28,"N/A")</f>
        <v>0.19999999999999973</v>
      </c>
      <c r="M28" s="1">
        <f>IF(AND(ISNUMBER(K28),ISNUMBER($I$7)),SQRT(K28^2+($I$7)^2),"N/A")</f>
        <v>0.19223572402239389</v>
      </c>
      <c r="N28" s="1">
        <f>IF(AND(ISNUMBER(L28),ISNUMBER(M28),M28&lt;&gt;0),L28/M28,"NA")</f>
        <v>1.0403893501953954</v>
      </c>
      <c r="O28" t="s">
        <v>79</v>
      </c>
    </row>
    <row r="29" spans="1:15" x14ac:dyDescent="0.35">
      <c r="A29" s="16">
        <v>19</v>
      </c>
      <c r="B29" s="15" t="s">
        <v>66</v>
      </c>
      <c r="C29" s="14">
        <v>3.4</v>
      </c>
      <c r="D29" s="13" t="s">
        <v>57</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3.4</v>
      </c>
      <c r="H29">
        <f>LEN(TRIM(D29))</f>
        <v>6</v>
      </c>
      <c r="I29" t="str">
        <f>IF(H29&gt;=3,MID(TRIM(D29),1,3),"NO")</f>
        <v>+/-</v>
      </c>
      <c r="J29" t="str">
        <f>IF(TRIM(I29)="+/-",MID(TRIM(D29),4,H29-3),D29)</f>
        <v>0.3</v>
      </c>
      <c r="K29" s="1">
        <f>IF(TRIM(J29)="*****",0,IF(ISERROR(VALUE(J29)),"NA",VALUE(J29/$I$4)))</f>
        <v>0.18237082066869301</v>
      </c>
      <c r="L29" s="1">
        <f>IF(AND(ISNUMBER(G29),ISNUMBER($I$6)),$I$6-G29,"N/A")</f>
        <v>0.39999999999999991</v>
      </c>
      <c r="M29" s="1">
        <f>IF(AND(ISNUMBER(K29),ISNUMBER($I$7)),SQRT(K29^2+($I$7)^2),"N/A")</f>
        <v>0.19223572402239389</v>
      </c>
      <c r="N29" s="1">
        <f>IF(AND(ISNUMBER(L29),ISNUMBER(M29),M29&lt;&gt;0),L29/M29,"NA")</f>
        <v>2.0807787003907929</v>
      </c>
      <c r="O29" t="s">
        <v>55</v>
      </c>
    </row>
    <row r="30" spans="1:15" x14ac:dyDescent="0.35">
      <c r="A30" s="16">
        <v>19</v>
      </c>
      <c r="B30" s="15" t="s">
        <v>65</v>
      </c>
      <c r="C30" s="14">
        <v>3.4</v>
      </c>
      <c r="D30" s="13" t="s">
        <v>31</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3.4</v>
      </c>
      <c r="H30">
        <f>LEN(TRIM(D30))</f>
        <v>6</v>
      </c>
      <c r="I30" t="str">
        <f>IF(H30&gt;=3,MID(TRIM(D30),1,3),"NO")</f>
        <v>+/-</v>
      </c>
      <c r="J30" t="str">
        <f>IF(TRIM(I30)="+/-",MID(TRIM(D30),4,H30-3),D30)</f>
        <v>0.1</v>
      </c>
      <c r="K30" s="1">
        <f>IF(TRIM(J30)="*****",0,IF(ISERROR(VALUE(J30)),"NA",VALUE(J30/$I$4)))</f>
        <v>6.0790273556231005E-2</v>
      </c>
      <c r="L30" s="1">
        <f>IF(AND(ISNUMBER(G30),ISNUMBER($I$6)),$I$6-G30,"N/A")</f>
        <v>0.39999999999999991</v>
      </c>
      <c r="M30" s="1">
        <f>IF(AND(ISNUMBER(K30),ISNUMBER($I$7)),SQRT(K30^2+($I$7)^2),"N/A")</f>
        <v>8.5970429323592404E-2</v>
      </c>
      <c r="N30" s="1">
        <f>IF(AND(ISNUMBER(L30),ISNUMBER(M30),M30&lt;&gt;0),L30/M30,"NA")</f>
        <v>4.6527626202074819</v>
      </c>
      <c r="O30" t="s">
        <v>77</v>
      </c>
    </row>
    <row r="31" spans="1:15" x14ac:dyDescent="0.35">
      <c r="A31" s="16">
        <v>19</v>
      </c>
      <c r="B31" s="15" t="s">
        <v>71</v>
      </c>
      <c r="C31" s="14">
        <v>3.4</v>
      </c>
      <c r="D31" s="13" t="s">
        <v>28</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3.4</v>
      </c>
      <c r="H31">
        <f>LEN(TRIM(D31))</f>
        <v>6</v>
      </c>
      <c r="I31" t="str">
        <f>IF(H31&gt;=3,MID(TRIM(D31),1,3),"NO")</f>
        <v>+/-</v>
      </c>
      <c r="J31" t="str">
        <f>IF(TRIM(I31)="+/-",MID(TRIM(D31),4,H31-3),D31)</f>
        <v>0.2</v>
      </c>
      <c r="K31" s="1">
        <f>IF(TRIM(J31)="*****",0,IF(ISERROR(VALUE(J31)),"NA",VALUE(J31/$I$4)))</f>
        <v>0.12158054711246201</v>
      </c>
      <c r="L31" s="1">
        <f>IF(AND(ISNUMBER(G31),ISNUMBER($I$6)),$I$6-G31,"N/A")</f>
        <v>0.39999999999999991</v>
      </c>
      <c r="M31" s="1">
        <f>IF(AND(ISNUMBER(K31),ISNUMBER($I$7)),SQRT(K31^2+($I$7)^2),"N/A")</f>
        <v>0.1359311840425404</v>
      </c>
      <c r="N31" s="1">
        <f>IF(AND(ISNUMBER(L31),ISNUMBER(M31),M31&lt;&gt;0),L31/M31,"NA")</f>
        <v>2.9426654583897229</v>
      </c>
      <c r="O31" t="s">
        <v>41</v>
      </c>
    </row>
    <row r="32" spans="1:15" x14ac:dyDescent="0.35">
      <c r="A32" s="16">
        <v>19</v>
      </c>
      <c r="B32" s="15" t="s">
        <v>50</v>
      </c>
      <c r="C32" s="14">
        <v>3.4</v>
      </c>
      <c r="D32" s="13" t="s">
        <v>57</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3.4</v>
      </c>
      <c r="H32">
        <f>LEN(TRIM(D32))</f>
        <v>6</v>
      </c>
      <c r="I32" t="str">
        <f>IF(H32&gt;=3,MID(TRIM(D32),1,3),"NO")</f>
        <v>+/-</v>
      </c>
      <c r="J32" t="str">
        <f>IF(TRIM(I32)="+/-",MID(TRIM(D32),4,H32-3),D32)</f>
        <v>0.3</v>
      </c>
      <c r="K32" s="1">
        <f>IF(TRIM(J32)="*****",0,IF(ISERROR(VALUE(J32)),"NA",VALUE(J32/$I$4)))</f>
        <v>0.18237082066869301</v>
      </c>
      <c r="L32" s="1">
        <f>IF(AND(ISNUMBER(G32),ISNUMBER($I$6)),$I$6-G32,"N/A")</f>
        <v>0.39999999999999991</v>
      </c>
      <c r="M32" s="1">
        <f>IF(AND(ISNUMBER(K32),ISNUMBER($I$7)),SQRT(K32^2+($I$7)^2),"N/A")</f>
        <v>0.19223572402239389</v>
      </c>
      <c r="N32" s="1">
        <f>IF(AND(ISNUMBER(L32),ISNUMBER(M32),M32&lt;&gt;0),L32/M32,"NA")</f>
        <v>2.0807787003907929</v>
      </c>
      <c r="O32" t="s">
        <v>71</v>
      </c>
    </row>
    <row r="33" spans="1:15" x14ac:dyDescent="0.35">
      <c r="A33" s="16">
        <v>23</v>
      </c>
      <c r="B33" s="15" t="s">
        <v>46</v>
      </c>
      <c r="C33" s="14">
        <v>3.3</v>
      </c>
      <c r="D33" s="13" t="s">
        <v>28</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3.3</v>
      </c>
      <c r="H33">
        <f>LEN(TRIM(D33))</f>
        <v>6</v>
      </c>
      <c r="I33" t="str">
        <f>IF(H33&gt;=3,MID(TRIM(D33),1,3),"NO")</f>
        <v>+/-</v>
      </c>
      <c r="J33" t="str">
        <f>IF(TRIM(I33)="+/-",MID(TRIM(D33),4,H33-3),D33)</f>
        <v>0.2</v>
      </c>
      <c r="K33" s="1">
        <f>IF(TRIM(J33)="*****",0,IF(ISERROR(VALUE(J33)),"NA",VALUE(J33/$I$4)))</f>
        <v>0.12158054711246201</v>
      </c>
      <c r="L33" s="1">
        <f>IF(AND(ISNUMBER(G33),ISNUMBER($I$6)),$I$6-G33,"N/A")</f>
        <v>0.5</v>
      </c>
      <c r="M33" s="1">
        <f>IF(AND(ISNUMBER(K33),ISNUMBER($I$7)),SQRT(K33^2+($I$7)^2),"N/A")</f>
        <v>0.1359311840425404</v>
      </c>
      <c r="N33" s="1">
        <f>IF(AND(ISNUMBER(L33),ISNUMBER(M33),M33&lt;&gt;0),L33/M33,"NA")</f>
        <v>3.6783318229871544</v>
      </c>
      <c r="O33" t="s">
        <v>76</v>
      </c>
    </row>
    <row r="34" spans="1:15" x14ac:dyDescent="0.35">
      <c r="A34" s="16">
        <v>24</v>
      </c>
      <c r="B34" s="15" t="s">
        <v>73</v>
      </c>
      <c r="C34" s="14">
        <v>3.2</v>
      </c>
      <c r="D34" s="13" t="s">
        <v>57</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3.2</v>
      </c>
      <c r="H34">
        <f>LEN(TRIM(D34))</f>
        <v>6</v>
      </c>
      <c r="I34" t="str">
        <f>IF(H34&gt;=3,MID(TRIM(D34),1,3),"NO")</f>
        <v>+/-</v>
      </c>
      <c r="J34" t="str">
        <f>IF(TRIM(I34)="+/-",MID(TRIM(D34),4,H34-3),D34)</f>
        <v>0.3</v>
      </c>
      <c r="K34" s="1">
        <f>IF(TRIM(J34)="*****",0,IF(ISERROR(VALUE(J34)),"NA",VALUE(J34/$I$4)))</f>
        <v>0.18237082066869301</v>
      </c>
      <c r="L34" s="1">
        <f>IF(AND(ISNUMBER(G34),ISNUMBER($I$6)),$I$6-G34,"N/A")</f>
        <v>0.59999999999999964</v>
      </c>
      <c r="M34" s="1">
        <f>IF(AND(ISNUMBER(K34),ISNUMBER($I$7)),SQRT(K34^2+($I$7)^2),"N/A")</f>
        <v>0.19223572402239389</v>
      </c>
      <c r="N34" s="1">
        <f>IF(AND(ISNUMBER(L34),ISNUMBER(M34),M34&lt;&gt;0),L34/M34,"NA")</f>
        <v>3.1211680505861885</v>
      </c>
      <c r="O34" t="s">
        <v>74</v>
      </c>
    </row>
    <row r="35" spans="1:15" x14ac:dyDescent="0.35">
      <c r="A35" s="16">
        <v>24</v>
      </c>
      <c r="B35" s="15" t="s">
        <v>79</v>
      </c>
      <c r="C35" s="14">
        <v>3.2</v>
      </c>
      <c r="D35" s="13" t="s">
        <v>28</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3.2</v>
      </c>
      <c r="H35">
        <f>LEN(TRIM(D35))</f>
        <v>6</v>
      </c>
      <c r="I35" t="str">
        <f>IF(H35&gt;=3,MID(TRIM(D35),1,3),"NO")</f>
        <v>+/-</v>
      </c>
      <c r="J35" t="str">
        <f>IF(TRIM(I35)="+/-",MID(TRIM(D35),4,H35-3),D35)</f>
        <v>0.2</v>
      </c>
      <c r="K35" s="1">
        <f>IF(TRIM(J35)="*****",0,IF(ISERROR(VALUE(J35)),"NA",VALUE(J35/$I$4)))</f>
        <v>0.12158054711246201</v>
      </c>
      <c r="L35" s="1">
        <f>IF(AND(ISNUMBER(G35),ISNUMBER($I$6)),$I$6-G35,"N/A")</f>
        <v>0.59999999999999964</v>
      </c>
      <c r="M35" s="1">
        <f>IF(AND(ISNUMBER(K35),ISNUMBER($I$7)),SQRT(K35^2+($I$7)^2),"N/A")</f>
        <v>0.1359311840425404</v>
      </c>
      <c r="N35" s="1">
        <f>IF(AND(ISNUMBER(L35),ISNUMBER(M35),M35&lt;&gt;0),L35/M35,"NA")</f>
        <v>4.4139981875845828</v>
      </c>
      <c r="O35" t="s">
        <v>53</v>
      </c>
    </row>
    <row r="36" spans="1:15" x14ac:dyDescent="0.35">
      <c r="A36" s="16">
        <v>24</v>
      </c>
      <c r="B36" s="15" t="s">
        <v>64</v>
      </c>
      <c r="C36" s="14">
        <v>3.2</v>
      </c>
      <c r="D36" s="13" t="s">
        <v>28</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3.2</v>
      </c>
      <c r="H36">
        <f>LEN(TRIM(D36))</f>
        <v>6</v>
      </c>
      <c r="I36" t="str">
        <f>IF(H36&gt;=3,MID(TRIM(D36),1,3),"NO")</f>
        <v>+/-</v>
      </c>
      <c r="J36" t="str">
        <f>IF(TRIM(I36)="+/-",MID(TRIM(D36),4,H36-3),D36)</f>
        <v>0.2</v>
      </c>
      <c r="K36" s="1">
        <f>IF(TRIM(J36)="*****",0,IF(ISERROR(VALUE(J36)),"NA",VALUE(J36/$I$4)))</f>
        <v>0.12158054711246201</v>
      </c>
      <c r="L36" s="1">
        <f>IF(AND(ISNUMBER(G36),ISNUMBER($I$6)),$I$6-G36,"N/A")</f>
        <v>0.59999999999999964</v>
      </c>
      <c r="M36" s="1">
        <f>IF(AND(ISNUMBER(K36),ISNUMBER($I$7)),SQRT(K36^2+($I$7)^2),"N/A")</f>
        <v>0.1359311840425404</v>
      </c>
      <c r="N36" s="1">
        <f>IF(AND(ISNUMBER(L36),ISNUMBER(M36),M36&lt;&gt;0),L36/M36,"NA")</f>
        <v>4.4139981875845828</v>
      </c>
      <c r="O36" t="s">
        <v>72</v>
      </c>
    </row>
    <row r="37" spans="1:15" x14ac:dyDescent="0.35">
      <c r="A37" s="16">
        <v>24</v>
      </c>
      <c r="B37" s="15" t="s">
        <v>36</v>
      </c>
      <c r="C37" s="14">
        <v>3.2</v>
      </c>
      <c r="D37" s="13" t="s">
        <v>28</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3.2</v>
      </c>
      <c r="H37">
        <f>LEN(TRIM(D37))</f>
        <v>6</v>
      </c>
      <c r="I37" t="str">
        <f>IF(H37&gt;=3,MID(TRIM(D37),1,3),"NO")</f>
        <v>+/-</v>
      </c>
      <c r="J37" t="str">
        <f>IF(TRIM(I37)="+/-",MID(TRIM(D37),4,H37-3),D37)</f>
        <v>0.2</v>
      </c>
      <c r="K37" s="1">
        <f>IF(TRIM(J37)="*****",0,IF(ISERROR(VALUE(J37)),"NA",VALUE(J37/$I$4)))</f>
        <v>0.12158054711246201</v>
      </c>
      <c r="L37" s="1">
        <f>IF(AND(ISNUMBER(G37),ISNUMBER($I$6)),$I$6-G37,"N/A")</f>
        <v>0.59999999999999964</v>
      </c>
      <c r="M37" s="1">
        <f>IF(AND(ISNUMBER(K37),ISNUMBER($I$7)),SQRT(K37^2+($I$7)^2),"N/A")</f>
        <v>0.1359311840425404</v>
      </c>
      <c r="N37" s="1">
        <f>IF(AND(ISNUMBER(L37),ISNUMBER(M37),M37&lt;&gt;0),L37/M37,"NA")</f>
        <v>4.4139981875845828</v>
      </c>
      <c r="O37" t="s">
        <v>70</v>
      </c>
    </row>
    <row r="38" spans="1:15" x14ac:dyDescent="0.35">
      <c r="A38" s="16">
        <v>28</v>
      </c>
      <c r="B38" s="15" t="s">
        <v>59</v>
      </c>
      <c r="C38" s="14">
        <v>3.1</v>
      </c>
      <c r="D38" s="13" t="s">
        <v>28</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3.1</v>
      </c>
      <c r="H38">
        <f>LEN(TRIM(D38))</f>
        <v>6</v>
      </c>
      <c r="I38" t="str">
        <f>IF(H38&gt;=3,MID(TRIM(D38),1,3),"NO")</f>
        <v>+/-</v>
      </c>
      <c r="J38" t="str">
        <f>IF(TRIM(I38)="+/-",MID(TRIM(D38),4,H38-3),D38)</f>
        <v>0.2</v>
      </c>
      <c r="K38" s="1">
        <f>IF(TRIM(J38)="*****",0,IF(ISERROR(VALUE(J38)),"NA",VALUE(J38/$I$4)))</f>
        <v>0.12158054711246201</v>
      </c>
      <c r="L38" s="1">
        <f>IF(AND(ISNUMBER(G38),ISNUMBER($I$6)),$I$6-G38,"N/A")</f>
        <v>0.69999999999999973</v>
      </c>
      <c r="M38" s="1">
        <f>IF(AND(ISNUMBER(K38),ISNUMBER($I$7)),SQRT(K38^2+($I$7)^2),"N/A")</f>
        <v>0.1359311840425404</v>
      </c>
      <c r="N38" s="1">
        <f>IF(AND(ISNUMBER(L38),ISNUMBER(M38),M38&lt;&gt;0),L38/M38,"NA")</f>
        <v>5.1496645521820144</v>
      </c>
      <c r="O38" t="s">
        <v>69</v>
      </c>
    </row>
    <row r="39" spans="1:15" x14ac:dyDescent="0.35">
      <c r="A39" s="16">
        <v>29</v>
      </c>
      <c r="B39" s="15" t="s">
        <v>82</v>
      </c>
      <c r="C39" s="14">
        <v>3</v>
      </c>
      <c r="D39" s="13" t="s">
        <v>57</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3</v>
      </c>
      <c r="H39">
        <f>LEN(TRIM(D39))</f>
        <v>6</v>
      </c>
      <c r="I39" t="str">
        <f>IF(H39&gt;=3,MID(TRIM(D39),1,3),"NO")</f>
        <v>+/-</v>
      </c>
      <c r="J39" t="str">
        <f>IF(TRIM(I39)="+/-",MID(TRIM(D39),4,H39-3),D39)</f>
        <v>0.3</v>
      </c>
      <c r="K39" s="1">
        <f>IF(TRIM(J39)="*****",0,IF(ISERROR(VALUE(J39)),"NA",VALUE(J39/$I$4)))</f>
        <v>0.18237082066869301</v>
      </c>
      <c r="L39" s="1">
        <f>IF(AND(ISNUMBER(G39),ISNUMBER($I$6)),$I$6-G39,"N/A")</f>
        <v>0.79999999999999982</v>
      </c>
      <c r="M39" s="1">
        <f>IF(AND(ISNUMBER(K39),ISNUMBER($I$7)),SQRT(K39^2+($I$7)^2),"N/A")</f>
        <v>0.19223572402239389</v>
      </c>
      <c r="N39" s="1">
        <f>IF(AND(ISNUMBER(L39),ISNUMBER(M39),M39&lt;&gt;0),L39/M39,"NA")</f>
        <v>4.1615574007815859</v>
      </c>
      <c r="O39" t="s">
        <v>44</v>
      </c>
    </row>
    <row r="40" spans="1:15" x14ac:dyDescent="0.35">
      <c r="A40" s="16">
        <v>29</v>
      </c>
      <c r="B40" s="15" t="s">
        <v>67</v>
      </c>
      <c r="C40" s="14">
        <v>3</v>
      </c>
      <c r="D40" s="13" t="s">
        <v>34</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3</v>
      </c>
      <c r="H40">
        <f>LEN(TRIM(D40))</f>
        <v>6</v>
      </c>
      <c r="I40" t="str">
        <f>IF(H40&gt;=3,MID(TRIM(D40),1,3),"NO")</f>
        <v>+/-</v>
      </c>
      <c r="J40" t="str">
        <f>IF(TRIM(I40)="+/-",MID(TRIM(D40),4,H40-3),D40)</f>
        <v>0.4</v>
      </c>
      <c r="K40" s="1">
        <f>IF(TRIM(J40)="*****",0,IF(ISERROR(VALUE(J40)),"NA",VALUE(J40/$I$4)))</f>
        <v>0.24316109422492402</v>
      </c>
      <c r="L40" s="1">
        <f>IF(AND(ISNUMBER(G40),ISNUMBER($I$6)),$I$6-G40,"N/A")</f>
        <v>0.79999999999999982</v>
      </c>
      <c r="M40" s="1">
        <f>IF(AND(ISNUMBER(K40),ISNUMBER($I$7)),SQRT(K40^2+($I$7)^2),"N/A")</f>
        <v>0.25064471888253259</v>
      </c>
      <c r="N40" s="1">
        <f>IF(AND(ISNUMBER(L40),ISNUMBER(M40),M40&lt;&gt;0),L40/M40,"NA")</f>
        <v>3.1917688254781407</v>
      </c>
      <c r="O40" t="s">
        <v>67</v>
      </c>
    </row>
    <row r="41" spans="1:15" x14ac:dyDescent="0.35">
      <c r="A41" s="16">
        <v>29</v>
      </c>
      <c r="B41" s="15" t="s">
        <v>54</v>
      </c>
      <c r="C41" s="14">
        <v>3</v>
      </c>
      <c r="D41" s="13" t="s">
        <v>31</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3</v>
      </c>
      <c r="H41">
        <f>LEN(TRIM(D41))</f>
        <v>6</v>
      </c>
      <c r="I41" t="str">
        <f>IF(H41&gt;=3,MID(TRIM(D41),1,3),"NO")</f>
        <v>+/-</v>
      </c>
      <c r="J41" t="str">
        <f>IF(TRIM(I41)="+/-",MID(TRIM(D41),4,H41-3),D41)</f>
        <v>0.1</v>
      </c>
      <c r="K41" s="1">
        <f>IF(TRIM(J41)="*****",0,IF(ISERROR(VALUE(J41)),"NA",VALUE(J41/$I$4)))</f>
        <v>6.0790273556231005E-2</v>
      </c>
      <c r="L41" s="1">
        <f>IF(AND(ISNUMBER(G41),ISNUMBER($I$6)),$I$6-G41,"N/A")</f>
        <v>0.79999999999999982</v>
      </c>
      <c r="M41" s="1">
        <f>IF(AND(ISNUMBER(K41),ISNUMBER($I$7)),SQRT(K41^2+($I$7)^2),"N/A")</f>
        <v>8.5970429323592404E-2</v>
      </c>
      <c r="N41" s="1">
        <f>IF(AND(ISNUMBER(L41),ISNUMBER(M41),M41&lt;&gt;0),L41/M41,"NA")</f>
        <v>9.3055252404149638</v>
      </c>
      <c r="O41" t="s">
        <v>47</v>
      </c>
    </row>
    <row r="42" spans="1:15" x14ac:dyDescent="0.35">
      <c r="A42" s="16">
        <v>32</v>
      </c>
      <c r="B42" s="15" t="s">
        <v>62</v>
      </c>
      <c r="C42" s="14">
        <v>2.9</v>
      </c>
      <c r="D42" s="13" t="s">
        <v>43</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2.9</v>
      </c>
      <c r="H42">
        <f>LEN(TRIM(D42))</f>
        <v>6</v>
      </c>
      <c r="I42" t="str">
        <f>IF(H42&gt;=3,MID(TRIM(D42),1,3),"NO")</f>
        <v>+/-</v>
      </c>
      <c r="J42" t="str">
        <f>IF(TRIM(I42)="+/-",MID(TRIM(D42),4,H42-3),D42)</f>
        <v>0.5</v>
      </c>
      <c r="K42" s="1">
        <f>IF(TRIM(J42)="*****",0,IF(ISERROR(VALUE(J42)),"NA",VALUE(J42/$I$4)))</f>
        <v>0.303951367781155</v>
      </c>
      <c r="L42" s="1">
        <f>IF(AND(ISNUMBER(G42),ISNUMBER($I$6)),$I$6-G42,"N/A")</f>
        <v>0.89999999999999991</v>
      </c>
      <c r="M42" s="1">
        <f>IF(AND(ISNUMBER(K42),ISNUMBER($I$7)),SQRT(K42^2+($I$7)^2),"N/A")</f>
        <v>0.30997079109986531</v>
      </c>
      <c r="N42" s="1">
        <f>IF(AND(ISNUMBER(L42),ISNUMBER(M42),M42&lt;&gt;0),L42/M42,"NA")</f>
        <v>2.9034993807208145</v>
      </c>
      <c r="O42" t="s">
        <v>37</v>
      </c>
    </row>
    <row r="43" spans="1:15" x14ac:dyDescent="0.35">
      <c r="A43" s="16">
        <v>33</v>
      </c>
      <c r="B43" s="15" t="s">
        <v>56</v>
      </c>
      <c r="C43" s="14">
        <v>2.8</v>
      </c>
      <c r="D43" s="13" t="s">
        <v>28</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2.8</v>
      </c>
      <c r="H43">
        <f>LEN(TRIM(D43))</f>
        <v>6</v>
      </c>
      <c r="I43" t="str">
        <f>IF(H43&gt;=3,MID(TRIM(D43),1,3),"NO")</f>
        <v>+/-</v>
      </c>
      <c r="J43" t="str">
        <f>IF(TRIM(I43)="+/-",MID(TRIM(D43),4,H43-3),D43)</f>
        <v>0.2</v>
      </c>
      <c r="K43" s="1">
        <f>IF(TRIM(J43)="*****",0,IF(ISERROR(VALUE(J43)),"NA",VALUE(J43/$I$4)))</f>
        <v>0.12158054711246201</v>
      </c>
      <c r="L43" s="1">
        <f>IF(AND(ISNUMBER(G43),ISNUMBER($I$6)),$I$6-G43,"N/A")</f>
        <v>1</v>
      </c>
      <c r="M43" s="1">
        <f>IF(AND(ISNUMBER(K43),ISNUMBER($I$7)),SQRT(K43^2+($I$7)^2),"N/A")</f>
        <v>0.1359311840425404</v>
      </c>
      <c r="N43" s="1">
        <f>IF(AND(ISNUMBER(L43),ISNUMBER(M43),M43&lt;&gt;0),L43/M43,"NA")</f>
        <v>7.3566636459743089</v>
      </c>
      <c r="O43" t="s">
        <v>49</v>
      </c>
    </row>
    <row r="44" spans="1:15" x14ac:dyDescent="0.35">
      <c r="A44" s="16">
        <v>33</v>
      </c>
      <c r="B44" s="15" t="s">
        <v>33</v>
      </c>
      <c r="C44" s="14">
        <v>2.8</v>
      </c>
      <c r="D44" s="13" t="s">
        <v>57</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2.8</v>
      </c>
      <c r="H44">
        <f>LEN(TRIM(D44))</f>
        <v>6</v>
      </c>
      <c r="I44" t="str">
        <f>IF(H44&gt;=3,MID(TRIM(D44),1,3),"NO")</f>
        <v>+/-</v>
      </c>
      <c r="J44" t="str">
        <f>IF(TRIM(I44)="+/-",MID(TRIM(D44),4,H44-3),D44)</f>
        <v>0.3</v>
      </c>
      <c r="K44" s="1">
        <f>IF(TRIM(J44)="*****",0,IF(ISERROR(VALUE(J44)),"NA",VALUE(J44/$I$4)))</f>
        <v>0.18237082066869301</v>
      </c>
      <c r="L44" s="1">
        <f>IF(AND(ISNUMBER(G44),ISNUMBER($I$6)),$I$6-G44,"N/A")</f>
        <v>1</v>
      </c>
      <c r="M44" s="1">
        <f>IF(AND(ISNUMBER(K44),ISNUMBER($I$7)),SQRT(K44^2+($I$7)^2),"N/A")</f>
        <v>0.19223572402239389</v>
      </c>
      <c r="N44" s="1">
        <f>IF(AND(ISNUMBER(L44),ISNUMBER(M44),M44&lt;&gt;0),L44/M44,"NA")</f>
        <v>5.2019467509769841</v>
      </c>
      <c r="O44" t="s">
        <v>64</v>
      </c>
    </row>
    <row r="45" spans="1:15" x14ac:dyDescent="0.35">
      <c r="A45" s="16">
        <v>35</v>
      </c>
      <c r="B45" s="15" t="s">
        <v>75</v>
      </c>
      <c r="C45" s="14">
        <v>2.7</v>
      </c>
      <c r="D45" s="13" t="s">
        <v>28</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2.7</v>
      </c>
      <c r="H45">
        <f>LEN(TRIM(D45))</f>
        <v>6</v>
      </c>
      <c r="I45" t="str">
        <f>IF(H45&gt;=3,MID(TRIM(D45),1,3),"NO")</f>
        <v>+/-</v>
      </c>
      <c r="J45" t="str">
        <f>IF(TRIM(I45)="+/-",MID(TRIM(D45),4,H45-3),D45)</f>
        <v>0.2</v>
      </c>
      <c r="K45" s="1">
        <f>IF(TRIM(J45)="*****",0,IF(ISERROR(VALUE(J45)),"NA",VALUE(J45/$I$4)))</f>
        <v>0.12158054711246201</v>
      </c>
      <c r="L45" s="1">
        <f>IF(AND(ISNUMBER(G45),ISNUMBER($I$6)),$I$6-G45,"N/A")</f>
        <v>1.0999999999999996</v>
      </c>
      <c r="M45" s="1">
        <f>IF(AND(ISNUMBER(K45),ISNUMBER($I$7)),SQRT(K45^2+($I$7)^2),"N/A")</f>
        <v>0.1359311840425404</v>
      </c>
      <c r="N45" s="1">
        <f>IF(AND(ISNUMBER(L45),ISNUMBER(M45),M45&lt;&gt;0),L45/M45,"NA")</f>
        <v>8.092330010571736</v>
      </c>
      <c r="O45" t="s">
        <v>63</v>
      </c>
    </row>
    <row r="46" spans="1:15" x14ac:dyDescent="0.35">
      <c r="A46" s="16">
        <v>35</v>
      </c>
      <c r="B46" s="15" t="s">
        <v>81</v>
      </c>
      <c r="C46" s="14">
        <v>2.7</v>
      </c>
      <c r="D46" s="13" t="s">
        <v>28</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2.7</v>
      </c>
      <c r="H46">
        <f>LEN(TRIM(D46))</f>
        <v>6</v>
      </c>
      <c r="I46" t="str">
        <f>IF(H46&gt;=3,MID(TRIM(D46),1,3),"NO")</f>
        <v>+/-</v>
      </c>
      <c r="J46" t="str">
        <f>IF(TRIM(I46)="+/-",MID(TRIM(D46),4,H46-3),D46)</f>
        <v>0.2</v>
      </c>
      <c r="K46" s="1">
        <f>IF(TRIM(J46)="*****",0,IF(ISERROR(VALUE(J46)),"NA",VALUE(J46/$I$4)))</f>
        <v>0.12158054711246201</v>
      </c>
      <c r="L46" s="1">
        <f>IF(AND(ISNUMBER(G46),ISNUMBER($I$6)),$I$6-G46,"N/A")</f>
        <v>1.0999999999999996</v>
      </c>
      <c r="M46" s="1">
        <f>IF(AND(ISNUMBER(K46),ISNUMBER($I$7)),SQRT(K46^2+($I$7)^2),"N/A")</f>
        <v>0.1359311840425404</v>
      </c>
      <c r="N46" s="1">
        <f>IF(AND(ISNUMBER(L46),ISNUMBER(M46),M46&lt;&gt;0),L46/M46,"NA")</f>
        <v>8.092330010571736</v>
      </c>
      <c r="O46" t="s">
        <v>61</v>
      </c>
    </row>
    <row r="47" spans="1:15" x14ac:dyDescent="0.35">
      <c r="A47" s="16">
        <v>35</v>
      </c>
      <c r="B47" s="15" t="s">
        <v>76</v>
      </c>
      <c r="C47" s="14">
        <v>2.7</v>
      </c>
      <c r="D47" s="13" t="s">
        <v>31</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2.7</v>
      </c>
      <c r="H47">
        <f>LEN(TRIM(D47))</f>
        <v>6</v>
      </c>
      <c r="I47" t="str">
        <f>IF(H47&gt;=3,MID(TRIM(D47),1,3),"NO")</f>
        <v>+/-</v>
      </c>
      <c r="J47" t="str">
        <f>IF(TRIM(I47)="+/-",MID(TRIM(D47),4,H47-3),D47)</f>
        <v>0.1</v>
      </c>
      <c r="K47" s="1">
        <f>IF(TRIM(J47)="*****",0,IF(ISERROR(VALUE(J47)),"NA",VALUE(J47/$I$4)))</f>
        <v>6.0790273556231005E-2</v>
      </c>
      <c r="L47" s="1">
        <f>IF(AND(ISNUMBER(G47),ISNUMBER($I$6)),$I$6-G47,"N/A")</f>
        <v>1.0999999999999996</v>
      </c>
      <c r="M47" s="1">
        <f>IF(AND(ISNUMBER(K47),ISNUMBER($I$7)),SQRT(K47^2+($I$7)^2),"N/A")</f>
        <v>8.5970429323592404E-2</v>
      </c>
      <c r="N47" s="1">
        <f>IF(AND(ISNUMBER(L47),ISNUMBER(M47),M47&lt;&gt;0),L47/M47,"NA")</f>
        <v>12.795097205570574</v>
      </c>
      <c r="O47" t="s">
        <v>59</v>
      </c>
    </row>
    <row r="48" spans="1:15" x14ac:dyDescent="0.35">
      <c r="A48" s="16">
        <v>38</v>
      </c>
      <c r="B48" s="15" t="s">
        <v>61</v>
      </c>
      <c r="C48" s="14">
        <v>2.6</v>
      </c>
      <c r="D48" s="13" t="s">
        <v>31</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2.6</v>
      </c>
      <c r="H48">
        <f>LEN(TRIM(D48))</f>
        <v>6</v>
      </c>
      <c r="I48" t="str">
        <f>IF(H48&gt;=3,MID(TRIM(D48),1,3),"NO")</f>
        <v>+/-</v>
      </c>
      <c r="J48" t="str">
        <f>IF(TRIM(I48)="+/-",MID(TRIM(D48),4,H48-3),D48)</f>
        <v>0.1</v>
      </c>
      <c r="K48" s="1">
        <f>IF(TRIM(J48)="*****",0,IF(ISERROR(VALUE(J48)),"NA",VALUE(J48/$I$4)))</f>
        <v>6.0790273556231005E-2</v>
      </c>
      <c r="L48" s="1">
        <f>IF(AND(ISNUMBER(G48),ISNUMBER($I$6)),$I$6-G48,"N/A")</f>
        <v>1.1999999999999997</v>
      </c>
      <c r="M48" s="1">
        <f>IF(AND(ISNUMBER(K48),ISNUMBER($I$7)),SQRT(K48^2+($I$7)^2),"N/A")</f>
        <v>8.5970429323592404E-2</v>
      </c>
      <c r="N48" s="1">
        <f>IF(AND(ISNUMBER(L48),ISNUMBER(M48),M48&lt;&gt;0),L48/M48,"NA")</f>
        <v>13.958287860622445</v>
      </c>
      <c r="O48" t="s">
        <v>56</v>
      </c>
    </row>
    <row r="49" spans="1:15" x14ac:dyDescent="0.35">
      <c r="A49" s="16">
        <v>39</v>
      </c>
      <c r="B49" s="15" t="s">
        <v>72</v>
      </c>
      <c r="C49" s="14">
        <v>2.5</v>
      </c>
      <c r="D49" s="13" t="s">
        <v>28</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2.5</v>
      </c>
      <c r="H49">
        <f>LEN(TRIM(D49))</f>
        <v>6</v>
      </c>
      <c r="I49" t="str">
        <f>IF(H49&gt;=3,MID(TRIM(D49),1,3),"NO")</f>
        <v>+/-</v>
      </c>
      <c r="J49" t="str">
        <f>IF(TRIM(I49)="+/-",MID(TRIM(D49),4,H49-3),D49)</f>
        <v>0.2</v>
      </c>
      <c r="K49" s="1">
        <f>IF(TRIM(J49)="*****",0,IF(ISERROR(VALUE(J49)),"NA",VALUE(J49/$I$4)))</f>
        <v>0.12158054711246201</v>
      </c>
      <c r="L49" s="1">
        <f>IF(AND(ISNUMBER(G49),ISNUMBER($I$6)),$I$6-G49,"N/A")</f>
        <v>1.2999999999999998</v>
      </c>
      <c r="M49" s="1">
        <f>IF(AND(ISNUMBER(K49),ISNUMBER($I$7)),SQRT(K49^2+($I$7)^2),"N/A")</f>
        <v>0.1359311840425404</v>
      </c>
      <c r="N49" s="1">
        <f>IF(AND(ISNUMBER(L49),ISNUMBER(M49),M49&lt;&gt;0),L49/M49,"NA")</f>
        <v>9.563662739766599</v>
      </c>
      <c r="O49" t="s">
        <v>54</v>
      </c>
    </row>
    <row r="50" spans="1:15" x14ac:dyDescent="0.35">
      <c r="A50" s="16">
        <v>40</v>
      </c>
      <c r="B50" s="15" t="s">
        <v>35</v>
      </c>
      <c r="C50" s="14">
        <v>2.2000000000000002</v>
      </c>
      <c r="D50" s="13" t="s">
        <v>26</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2.2000000000000002</v>
      </c>
      <c r="H50">
        <f>LEN(TRIM(D50))</f>
        <v>6</v>
      </c>
      <c r="I50" t="str">
        <f>IF(H50&gt;=3,MID(TRIM(D50),1,3),"NO")</f>
        <v>+/-</v>
      </c>
      <c r="J50" t="str">
        <f>IF(TRIM(I50)="+/-",MID(TRIM(D50),4,H50-3),D50)</f>
        <v>0.6</v>
      </c>
      <c r="K50" s="1">
        <f>IF(TRIM(J50)="*****",0,IF(ISERROR(VALUE(J50)),"NA",VALUE(J50/$I$4)))</f>
        <v>0.36474164133738601</v>
      </c>
      <c r="L50" s="1">
        <f>IF(AND(ISNUMBER(G50),ISNUMBER($I$6)),$I$6-G50,"N/A")</f>
        <v>1.5999999999999996</v>
      </c>
      <c r="M50" s="1">
        <f>IF(AND(ISNUMBER(K50),ISNUMBER($I$7)),SQRT(K50^2+($I$7)^2),"N/A")</f>
        <v>0.36977279819442066</v>
      </c>
      <c r="N50" s="1">
        <f>IF(AND(ISNUMBER(L50),ISNUMBER(M50),M50&lt;&gt;0),L50/M50,"NA")</f>
        <v>4.3269813458770026</v>
      </c>
      <c r="O50" t="s">
        <v>52</v>
      </c>
    </row>
    <row r="51" spans="1:15" x14ac:dyDescent="0.35">
      <c r="A51" s="16">
        <v>41</v>
      </c>
      <c r="B51" s="15" t="s">
        <v>78</v>
      </c>
      <c r="C51" s="14">
        <v>2.1</v>
      </c>
      <c r="D51" s="13" t="s">
        <v>28</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2.1</v>
      </c>
      <c r="H51">
        <f>LEN(TRIM(D51))</f>
        <v>6</v>
      </c>
      <c r="I51" t="str">
        <f>IF(H51&gt;=3,MID(TRIM(D51),1,3),"NO")</f>
        <v>+/-</v>
      </c>
      <c r="J51" t="str">
        <f>IF(TRIM(I51)="+/-",MID(TRIM(D51),4,H51-3),D51)</f>
        <v>0.2</v>
      </c>
      <c r="K51" s="1">
        <f>IF(TRIM(J51)="*****",0,IF(ISERROR(VALUE(J51)),"NA",VALUE(J51/$I$4)))</f>
        <v>0.12158054711246201</v>
      </c>
      <c r="L51" s="1">
        <f>IF(AND(ISNUMBER(G51),ISNUMBER($I$6)),$I$6-G51,"N/A")</f>
        <v>1.6999999999999997</v>
      </c>
      <c r="M51" s="1">
        <f>IF(AND(ISNUMBER(K51),ISNUMBER($I$7)),SQRT(K51^2+($I$7)^2),"N/A")</f>
        <v>0.1359311840425404</v>
      </c>
      <c r="N51" s="1">
        <f>IF(AND(ISNUMBER(L51),ISNUMBER(M51),M51&lt;&gt;0),L51/M51,"NA")</f>
        <v>12.506328198156323</v>
      </c>
      <c r="O51" t="s">
        <v>50</v>
      </c>
    </row>
    <row r="52" spans="1:15" x14ac:dyDescent="0.35">
      <c r="A52" s="16">
        <v>42</v>
      </c>
      <c r="B52" s="15" t="s">
        <v>69</v>
      </c>
      <c r="C52" s="14">
        <v>2</v>
      </c>
      <c r="D52" s="13" t="s">
        <v>57</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2</v>
      </c>
      <c r="H52">
        <f>LEN(TRIM(D52))</f>
        <v>6</v>
      </c>
      <c r="I52" t="str">
        <f>IF(H52&gt;=3,MID(TRIM(D52),1,3),"NO")</f>
        <v>+/-</v>
      </c>
      <c r="J52" t="str">
        <f>IF(TRIM(I52)="+/-",MID(TRIM(D52),4,H52-3),D52)</f>
        <v>0.3</v>
      </c>
      <c r="K52" s="1">
        <f>IF(TRIM(J52)="*****",0,IF(ISERROR(VALUE(J52)),"NA",VALUE(J52/$I$4)))</f>
        <v>0.18237082066869301</v>
      </c>
      <c r="L52" s="1">
        <f>IF(AND(ISNUMBER(G52),ISNUMBER($I$6)),$I$6-G52,"N/A")</f>
        <v>1.7999999999999998</v>
      </c>
      <c r="M52" s="1">
        <f>IF(AND(ISNUMBER(K52),ISNUMBER($I$7)),SQRT(K52^2+($I$7)^2),"N/A")</f>
        <v>0.19223572402239389</v>
      </c>
      <c r="N52" s="1">
        <f>IF(AND(ISNUMBER(L52),ISNUMBER(M52),M52&lt;&gt;0),L52/M52,"NA")</f>
        <v>9.3635041517585691</v>
      </c>
      <c r="O52" t="s">
        <v>48</v>
      </c>
    </row>
    <row r="53" spans="1:15" x14ac:dyDescent="0.35">
      <c r="A53" s="16">
        <v>43</v>
      </c>
      <c r="B53" s="15" t="s">
        <v>77</v>
      </c>
      <c r="C53" s="14">
        <v>1.9</v>
      </c>
      <c r="D53" s="13" t="s">
        <v>57</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1.9</v>
      </c>
      <c r="H53">
        <f>LEN(TRIM(D53))</f>
        <v>6</v>
      </c>
      <c r="I53" t="str">
        <f>IF(H53&gt;=3,MID(TRIM(D53),1,3),"NO")</f>
        <v>+/-</v>
      </c>
      <c r="J53" t="str">
        <f>IF(TRIM(I53)="+/-",MID(TRIM(D53),4,H53-3),D53)</f>
        <v>0.3</v>
      </c>
      <c r="K53" s="1">
        <f>IF(TRIM(J53)="*****",0,IF(ISERROR(VALUE(J53)),"NA",VALUE(J53/$I$4)))</f>
        <v>0.18237082066869301</v>
      </c>
      <c r="L53" s="1">
        <f>IF(AND(ISNUMBER(G53),ISNUMBER($I$6)),$I$6-G53,"N/A")</f>
        <v>1.9</v>
      </c>
      <c r="M53" s="1">
        <f>IF(AND(ISNUMBER(K53),ISNUMBER($I$7)),SQRT(K53^2+($I$7)^2),"N/A")</f>
        <v>0.19223572402239389</v>
      </c>
      <c r="N53" s="1">
        <f>IF(AND(ISNUMBER(L53),ISNUMBER(M53),M53&lt;&gt;0),L53/M53,"NA")</f>
        <v>9.8836988268562695</v>
      </c>
      <c r="O53" t="s">
        <v>46</v>
      </c>
    </row>
    <row r="54" spans="1:15" x14ac:dyDescent="0.35">
      <c r="A54" s="16">
        <v>43</v>
      </c>
      <c r="B54" s="15" t="s">
        <v>27</v>
      </c>
      <c r="C54" s="14">
        <v>1.9</v>
      </c>
      <c r="D54" s="13" t="s">
        <v>34</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1.9</v>
      </c>
      <c r="H54">
        <f>LEN(TRIM(D54))</f>
        <v>6</v>
      </c>
      <c r="I54" t="str">
        <f>IF(H54&gt;=3,MID(TRIM(D54),1,3),"NO")</f>
        <v>+/-</v>
      </c>
      <c r="J54" t="str">
        <f>IF(TRIM(I54)="+/-",MID(TRIM(D54),4,H54-3),D54)</f>
        <v>0.4</v>
      </c>
      <c r="K54" s="1">
        <f>IF(TRIM(J54)="*****",0,IF(ISERROR(VALUE(J54)),"NA",VALUE(J54/$I$4)))</f>
        <v>0.24316109422492402</v>
      </c>
      <c r="L54" s="1">
        <f>IF(AND(ISNUMBER(G54),ISNUMBER($I$6)),$I$6-G54,"N/A")</f>
        <v>1.9</v>
      </c>
      <c r="M54" s="1">
        <f>IF(AND(ISNUMBER(K54),ISNUMBER($I$7)),SQRT(K54^2+($I$7)^2),"N/A")</f>
        <v>0.25064471888253259</v>
      </c>
      <c r="N54" s="1">
        <f>IF(AND(ISNUMBER(L54),ISNUMBER(M54),M54&lt;&gt;0),L54/M54,"NA")</f>
        <v>7.5804509605105856</v>
      </c>
      <c r="O54" t="s">
        <v>39</v>
      </c>
    </row>
    <row r="55" spans="1:15" x14ac:dyDescent="0.35">
      <c r="A55" s="16">
        <v>45</v>
      </c>
      <c r="B55" s="15" t="s">
        <v>74</v>
      </c>
      <c r="C55" s="14">
        <v>1.8</v>
      </c>
      <c r="D55" s="13" t="s">
        <v>31</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1.8</v>
      </c>
      <c r="H55">
        <f>LEN(TRIM(D55))</f>
        <v>6</v>
      </c>
      <c r="I55" t="str">
        <f>IF(H55&gt;=3,MID(TRIM(D55),1,3),"NO")</f>
        <v>+/-</v>
      </c>
      <c r="J55" t="str">
        <f>IF(TRIM(I55)="+/-",MID(TRIM(D55),4,H55-3),D55)</f>
        <v>0.1</v>
      </c>
      <c r="K55" s="1">
        <f>IF(TRIM(J55)="*****",0,IF(ISERROR(VALUE(J55)),"NA",VALUE(J55/$I$4)))</f>
        <v>6.0790273556231005E-2</v>
      </c>
      <c r="L55" s="1">
        <f>IF(AND(ISNUMBER(G55),ISNUMBER($I$6)),$I$6-G55,"N/A")</f>
        <v>1.9999999999999998</v>
      </c>
      <c r="M55" s="1">
        <f>IF(AND(ISNUMBER(K55),ISNUMBER($I$7)),SQRT(K55^2+($I$7)^2),"N/A")</f>
        <v>8.5970429323592404E-2</v>
      </c>
      <c r="N55" s="1">
        <f>IF(AND(ISNUMBER(L55),ISNUMBER(M55),M55&lt;&gt;0),L55/M55,"NA")</f>
        <v>23.26381310103741</v>
      </c>
      <c r="O55" t="s">
        <v>42</v>
      </c>
    </row>
    <row r="56" spans="1:15" x14ac:dyDescent="0.35">
      <c r="A56" s="16">
        <v>45</v>
      </c>
      <c r="B56" s="15" t="s">
        <v>70</v>
      </c>
      <c r="C56" s="14">
        <v>1.8</v>
      </c>
      <c r="D56" s="13" t="s">
        <v>57</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1.8</v>
      </c>
      <c r="H56">
        <f>LEN(TRIM(D56))</f>
        <v>6</v>
      </c>
      <c r="I56" t="str">
        <f>IF(H56&gt;=3,MID(TRIM(D56),1,3),"NO")</f>
        <v>+/-</v>
      </c>
      <c r="J56" t="str">
        <f>IF(TRIM(I56)="+/-",MID(TRIM(D56),4,H56-3),D56)</f>
        <v>0.3</v>
      </c>
      <c r="K56" s="1">
        <f>IF(TRIM(J56)="*****",0,IF(ISERROR(VALUE(J56)),"NA",VALUE(J56/$I$4)))</f>
        <v>0.18237082066869301</v>
      </c>
      <c r="L56" s="1">
        <f>IF(AND(ISNUMBER(G56),ISNUMBER($I$6)),$I$6-G56,"N/A")</f>
        <v>1.9999999999999998</v>
      </c>
      <c r="M56" s="1">
        <f>IF(AND(ISNUMBER(K56),ISNUMBER($I$7)),SQRT(K56^2+($I$7)^2),"N/A")</f>
        <v>0.19223572402239389</v>
      </c>
      <c r="N56" s="1">
        <f>IF(AND(ISNUMBER(L56),ISNUMBER(M56),M56&lt;&gt;0),L56/M56,"NA")</f>
        <v>10.403893501953966</v>
      </c>
      <c r="O56" t="s">
        <v>40</v>
      </c>
    </row>
    <row r="57" spans="1:15" x14ac:dyDescent="0.35">
      <c r="A57" s="16">
        <v>45</v>
      </c>
      <c r="B57" s="15" t="s">
        <v>48</v>
      </c>
      <c r="C57" s="14">
        <v>1.8</v>
      </c>
      <c r="D57" s="13" t="s">
        <v>57</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1.8</v>
      </c>
      <c r="H57">
        <f>LEN(TRIM(D57))</f>
        <v>6</v>
      </c>
      <c r="I57" t="str">
        <f>IF(H57&gt;=3,MID(TRIM(D57),1,3),"NO")</f>
        <v>+/-</v>
      </c>
      <c r="J57" t="str">
        <f>IF(TRIM(I57)="+/-",MID(TRIM(D57),4,H57-3),D57)</f>
        <v>0.3</v>
      </c>
      <c r="K57" s="1">
        <f>IF(TRIM(J57)="*****",0,IF(ISERROR(VALUE(J57)),"NA",VALUE(J57/$I$4)))</f>
        <v>0.18237082066869301</v>
      </c>
      <c r="L57" s="1">
        <f>IF(AND(ISNUMBER(G57),ISNUMBER($I$6)),$I$6-G57,"N/A")</f>
        <v>1.9999999999999998</v>
      </c>
      <c r="M57" s="1">
        <f>IF(AND(ISNUMBER(K57),ISNUMBER($I$7)),SQRT(K57^2+($I$7)^2),"N/A")</f>
        <v>0.19223572402239389</v>
      </c>
      <c r="N57" s="1">
        <f>IF(AND(ISNUMBER(L57),ISNUMBER(M57),M57&lt;&gt;0),L57/M57,"NA")</f>
        <v>10.403893501953966</v>
      </c>
      <c r="O57" t="s">
        <v>38</v>
      </c>
    </row>
    <row r="58" spans="1:15" x14ac:dyDescent="0.35">
      <c r="A58" s="16">
        <v>45</v>
      </c>
      <c r="B58" s="15" t="s">
        <v>30</v>
      </c>
      <c r="C58" s="14">
        <v>1.8</v>
      </c>
      <c r="D58" s="13" t="s">
        <v>31</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1.8</v>
      </c>
      <c r="H58">
        <f>LEN(TRIM(D58))</f>
        <v>6</v>
      </c>
      <c r="I58" t="str">
        <f>IF(H58&gt;=3,MID(TRIM(D58),1,3),"NO")</f>
        <v>+/-</v>
      </c>
      <c r="J58" t="str">
        <f>IF(TRIM(I58)="+/-",MID(TRIM(D58),4,H58-3),D58)</f>
        <v>0.1</v>
      </c>
      <c r="K58" s="1">
        <f>IF(TRIM(J58)="*****",0,IF(ISERROR(VALUE(J58)),"NA",VALUE(J58/$I$4)))</f>
        <v>6.0790273556231005E-2</v>
      </c>
      <c r="L58" s="1">
        <f>IF(AND(ISNUMBER(G58),ISNUMBER($I$6)),$I$6-G58,"N/A")</f>
        <v>1.9999999999999998</v>
      </c>
      <c r="M58" s="1">
        <f>IF(AND(ISNUMBER(K58),ISNUMBER($I$7)),SQRT(K58^2+($I$7)^2),"N/A")</f>
        <v>8.5970429323592404E-2</v>
      </c>
      <c r="N58" s="1">
        <f>IF(AND(ISNUMBER(L58),ISNUMBER(M58),M58&lt;&gt;0),L58/M58,"NA")</f>
        <v>23.26381310103741</v>
      </c>
      <c r="O58" t="s">
        <v>36</v>
      </c>
    </row>
    <row r="59" spans="1:15" x14ac:dyDescent="0.35">
      <c r="A59" s="16">
        <v>49</v>
      </c>
      <c r="B59" s="15" t="s">
        <v>80</v>
      </c>
      <c r="C59" s="14">
        <v>1.6</v>
      </c>
      <c r="D59" s="13" t="s">
        <v>28</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1.6</v>
      </c>
      <c r="H59">
        <f>LEN(TRIM(D59))</f>
        <v>6</v>
      </c>
      <c r="I59" t="str">
        <f>IF(H59&gt;=3,MID(TRIM(D59),1,3),"NO")</f>
        <v>+/-</v>
      </c>
      <c r="J59" t="str">
        <f>IF(TRIM(I59)="+/-",MID(TRIM(D59),4,H59-3),D59)</f>
        <v>0.2</v>
      </c>
      <c r="K59" s="1">
        <f>IF(TRIM(J59)="*****",0,IF(ISERROR(VALUE(J59)),"NA",VALUE(J59/$I$4)))</f>
        <v>0.12158054711246201</v>
      </c>
      <c r="L59" s="1">
        <f>IF(AND(ISNUMBER(G59),ISNUMBER($I$6)),$I$6-G59,"N/A")</f>
        <v>2.1999999999999997</v>
      </c>
      <c r="M59" s="1">
        <f>IF(AND(ISNUMBER(K59),ISNUMBER($I$7)),SQRT(K59^2+($I$7)^2),"N/A")</f>
        <v>0.1359311840425404</v>
      </c>
      <c r="N59" s="1">
        <f>IF(AND(ISNUMBER(L59),ISNUMBER(M59),M59&lt;&gt;0),L59/M59,"NA")</f>
        <v>16.184660021143475</v>
      </c>
      <c r="O59" t="s">
        <v>33</v>
      </c>
    </row>
    <row r="60" spans="1:15" x14ac:dyDescent="0.35">
      <c r="A60" s="16">
        <v>50</v>
      </c>
      <c r="B60" s="15" t="s">
        <v>40</v>
      </c>
      <c r="C60" s="14">
        <v>1.3</v>
      </c>
      <c r="D60" s="13" t="s">
        <v>57</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1.3</v>
      </c>
      <c r="H60">
        <f>LEN(TRIM(D60))</f>
        <v>6</v>
      </c>
      <c r="I60" t="str">
        <f>IF(H60&gt;=3,MID(TRIM(D60),1,3),"NO")</f>
        <v>+/-</v>
      </c>
      <c r="J60" t="str">
        <f>IF(TRIM(I60)="+/-",MID(TRIM(D60),4,H60-3),D60)</f>
        <v>0.3</v>
      </c>
      <c r="K60" s="1">
        <f>IF(TRIM(J60)="*****",0,IF(ISERROR(VALUE(J60)),"NA",VALUE(J60/$I$4)))</f>
        <v>0.18237082066869301</v>
      </c>
      <c r="L60" s="1">
        <f>IF(AND(ISNUMBER(G60),ISNUMBER($I$6)),$I$6-G60,"N/A")</f>
        <v>2.5</v>
      </c>
      <c r="M60" s="1">
        <f>IF(AND(ISNUMBER(K60),ISNUMBER($I$7)),SQRT(K60^2+($I$7)^2),"N/A")</f>
        <v>0.19223572402239389</v>
      </c>
      <c r="N60" s="1">
        <f>IF(AND(ISNUMBER(L60),ISNUMBER(M60),M60&lt;&gt;0),L60/M60,"NA")</f>
        <v>13.00486687744246</v>
      </c>
      <c r="O60" t="s">
        <v>30</v>
      </c>
    </row>
    <row r="61" spans="1:15" x14ac:dyDescent="0.35">
      <c r="A61" s="16">
        <v>51</v>
      </c>
      <c r="B61" s="15" t="s">
        <v>63</v>
      </c>
      <c r="C61" s="14">
        <v>0.9</v>
      </c>
      <c r="D61" s="13" t="s">
        <v>28</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0.9</v>
      </c>
      <c r="H61">
        <f>LEN(TRIM(D61))</f>
        <v>6</v>
      </c>
      <c r="I61" t="str">
        <f>IF(H61&gt;=3,MID(TRIM(D61),1,3),"NO")</f>
        <v>+/-</v>
      </c>
      <c r="J61" t="str">
        <f>IF(TRIM(I61)="+/-",MID(TRIM(D61),4,H61-3),D61)</f>
        <v>0.2</v>
      </c>
      <c r="K61" s="1">
        <f>IF(TRIM(J61)="*****",0,IF(ISERROR(VALUE(J61)),"NA",VALUE(J61/$I$4)))</f>
        <v>0.12158054711246201</v>
      </c>
      <c r="L61" s="1">
        <f>IF(AND(ISNUMBER(G61),ISNUMBER($I$6)),$I$6-G61,"N/A")</f>
        <v>2.9</v>
      </c>
      <c r="M61" s="1">
        <f>IF(AND(ISNUMBER(K61),ISNUMBER($I$7)),SQRT(K61^2+($I$7)^2),"N/A")</f>
        <v>0.1359311840425404</v>
      </c>
      <c r="N61" s="1">
        <f>IF(AND(ISNUMBER(L61),ISNUMBER(M61),M61&lt;&gt;0),L61/M61,"NA")</f>
        <v>21.334324573325492</v>
      </c>
      <c r="O61" t="s">
        <v>27</v>
      </c>
    </row>
    <row r="62" spans="1:15" ht="15" thickBot="1" x14ac:dyDescent="0.4">
      <c r="A62" s="11"/>
      <c r="B62" s="10" t="s">
        <v>25</v>
      </c>
      <c r="C62" s="9">
        <v>3.7</v>
      </c>
      <c r="D62" s="8" t="s">
        <v>57</v>
      </c>
      <c r="E62" s="7" t="str">
        <f>IF($B$4=B62,"Geography Selected",
IF(AND(ISNUMBER(N62),ISNUMBER($I$4)),
IF(ABS(N62)&lt;=$I$4,"Not Significantly Different",
IF(ABS(N62)&gt;$I$4,"Significantly Different","Error - Both Z-score and Confidence Level are Numbers but Comparison Failed")),
IF(N62="NA","Statistical Test not applicable","N/A")
))</f>
        <v>Not Significantly Different</v>
      </c>
      <c r="G62">
        <f>IF(ISNUMBER(C62),C62,"NAN")</f>
        <v>3.7</v>
      </c>
      <c r="H62">
        <f>LEN(TRIM(D62))</f>
        <v>6</v>
      </c>
      <c r="I62" t="str">
        <f>IF(H62&gt;=3,MID(TRIM(D62),1,3),"NO")</f>
        <v>+/-</v>
      </c>
      <c r="J62" t="str">
        <f>IF(TRIM(I62)="+/-",MID(TRIM(D62),4,H62-3),D62)</f>
        <v>0.3</v>
      </c>
      <c r="K62" s="1">
        <f>IF(TRIM(J62)="*****",0,IF(ISERROR(VALUE(J62)),"NA",VALUE(J62/$I$4)))</f>
        <v>0.18237082066869301</v>
      </c>
      <c r="L62" s="1">
        <f>IF(AND(ISNUMBER(G62),ISNUMBER($I$6)),$I$6-G62,"N/A")</f>
        <v>9.9999999999999645E-2</v>
      </c>
      <c r="M62" s="1">
        <f>IF(AND(ISNUMBER(K62),ISNUMBER($I$7)),SQRT(K62^2+($I$7)^2),"N/A")</f>
        <v>0.19223572402239389</v>
      </c>
      <c r="N62" s="1">
        <f>IF(AND(ISNUMBER(L62),ISNUMBER(M62),M62&lt;&gt;0),L62/M62,"NA")</f>
        <v>0.52019467509769657</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299" priority="1" operator="equal">
      <formula>"OTHER ERROR"</formula>
    </cfRule>
    <cfRule type="cellIs" dxfId="298" priority="2" operator="equal">
      <formula>"Statistical Test not applicable"</formula>
    </cfRule>
    <cfRule type="cellIs" dxfId="297" priority="3" operator="equal">
      <formula>"Geography Selected"</formula>
    </cfRule>
  </conditionalFormatting>
  <conditionalFormatting sqref="E10:J62">
    <cfRule type="cellIs" dxfId="296" priority="4" operator="equal">
      <formula>"Not Significantly Different"</formula>
    </cfRule>
  </conditionalFormatting>
  <conditionalFormatting sqref="F10:J62">
    <cfRule type="cellIs" dxfId="29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0758935-BE97-44A5-AF14-6434FDBF418C}">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46785746-9EC0-4C2C-B905-6DB11D792F7D}"/>
    <hyperlink ref="A68" r:id="rId2" xr:uid="{216906D7-3341-4A86-9969-E3C86CCD9A52}"/>
    <hyperlink ref="A66" r:id="rId3" xr:uid="{6EC5953D-E04E-4FE3-8595-A335D4595CE4}"/>
    <hyperlink ref="A67" r:id="rId4" xr:uid="{8E4690BD-91F9-440E-8148-3B59E87FF917}"/>
  </hyperlinks>
  <pageMargins left="0.7" right="0.7" top="0.75" bottom="0.75" header="0.3" footer="0.3"/>
  <pageSetup orientation="portrait" r:id="rId5"/>
  <drawing r:id="rId6"/>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63D2-613B-42D0-A469-161DE8574B1A}">
  <sheetPr codeName="Sheet33"/>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234</v>
      </c>
    </row>
    <row r="2" spans="1:16" x14ac:dyDescent="0.35">
      <c r="A2" s="30" t="s">
        <v>108</v>
      </c>
      <c r="B2" t="s">
        <v>233</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37.200000000000003</v>
      </c>
      <c r="C6" t="s">
        <v>102</v>
      </c>
      <c r="H6" s="18" t="s">
        <v>101</v>
      </c>
      <c r="I6">
        <f>VLOOKUP($B$4,$B$9:$K$62,6,FALSE)</f>
        <v>37.200000000000003</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37.200000000000003</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37.200000000000003</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35</v>
      </c>
      <c r="C11" s="14">
        <v>54.2</v>
      </c>
      <c r="D11" s="17" t="s">
        <v>158</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54.2</v>
      </c>
      <c r="H11">
        <f>LEN(TRIM(D11))</f>
        <v>6</v>
      </c>
      <c r="I11" t="str">
        <f>IF(H11&gt;=3,MID(TRIM(D11),1,3),"NO")</f>
        <v>+/-</v>
      </c>
      <c r="J11" t="str">
        <f>IF(TRIM(I11)="+/-",MID(TRIM(D11),4,H11-3),D11)</f>
        <v>1.9</v>
      </c>
      <c r="K11" s="1">
        <f>IF(TRIM(J11)="*****",0,IF(ISERROR(VALUE(J11)),"NA",VALUE(J11/$I$4)))</f>
        <v>1.1550151975683889</v>
      </c>
      <c r="L11" s="1">
        <f>IF(AND(ISNUMBER(G11),ISNUMBER($I$6)),$I$6-G11,"N/A")</f>
        <v>-17</v>
      </c>
      <c r="M11" s="1">
        <f>IF(AND(ISNUMBER(K11),ISNUMBER($I$7)),SQRT(K11^2+($I$7)^2),"N/A")</f>
        <v>1.1566138352851334</v>
      </c>
      <c r="N11" s="1">
        <f>IF(AND(ISNUMBER(L11),ISNUMBER(M11),M11&lt;&gt;0),L11/M11,"NA")</f>
        <v>-14.698077682780863</v>
      </c>
      <c r="O11" t="s">
        <v>68</v>
      </c>
    </row>
    <row r="12" spans="1:16" x14ac:dyDescent="0.35">
      <c r="A12" s="16">
        <v>2</v>
      </c>
      <c r="B12" s="15" t="s">
        <v>32</v>
      </c>
      <c r="C12" s="14">
        <v>41.4</v>
      </c>
      <c r="D12" s="13" t="s">
        <v>28</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41.4</v>
      </c>
      <c r="H12">
        <f>LEN(TRIM(D12))</f>
        <v>6</v>
      </c>
      <c r="I12" t="str">
        <f>IF(H12&gt;=3,MID(TRIM(D12),1,3),"NO")</f>
        <v>+/-</v>
      </c>
      <c r="J12" t="str">
        <f>IF(TRIM(I12)="+/-",MID(TRIM(D12),4,H12-3),D12)</f>
        <v>0.2</v>
      </c>
      <c r="K12" s="1">
        <f>IF(TRIM(J12)="*****",0,IF(ISERROR(VALUE(J12)),"NA",VALUE(J12/$I$4)))</f>
        <v>0.12158054711246201</v>
      </c>
      <c r="L12" s="1">
        <f>IF(AND(ISNUMBER(G12),ISNUMBER($I$6)),$I$6-G12,"N/A")</f>
        <v>-4.1999999999999957</v>
      </c>
      <c r="M12" s="1">
        <f>IF(AND(ISNUMBER(K12),ISNUMBER($I$7)),SQRT(K12^2+($I$7)^2),"N/A")</f>
        <v>0.1359311840425404</v>
      </c>
      <c r="N12" s="1">
        <f>IF(AND(ISNUMBER(L12),ISNUMBER(M12),M12&lt;&gt;0),L12/M12,"NA")</f>
        <v>-30.897987313092063</v>
      </c>
      <c r="O12" t="s">
        <v>62</v>
      </c>
    </row>
    <row r="13" spans="1:16" x14ac:dyDescent="0.35">
      <c r="A13" s="16">
        <v>3</v>
      </c>
      <c r="B13" s="15" t="s">
        <v>49</v>
      </c>
      <c r="C13" s="14">
        <v>40.700000000000003</v>
      </c>
      <c r="D13" s="13" t="s">
        <v>57</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40.700000000000003</v>
      </c>
      <c r="H13">
        <f>LEN(TRIM(D13))</f>
        <v>6</v>
      </c>
      <c r="I13" t="str">
        <f>IF(H13&gt;=3,MID(TRIM(D13),1,3),"NO")</f>
        <v>+/-</v>
      </c>
      <c r="J13" t="str">
        <f>IF(TRIM(I13)="+/-",MID(TRIM(D13),4,H13-3),D13)</f>
        <v>0.3</v>
      </c>
      <c r="K13" s="1">
        <f>IF(TRIM(J13)="*****",0,IF(ISERROR(VALUE(J13)),"NA",VALUE(J13/$I$4)))</f>
        <v>0.18237082066869301</v>
      </c>
      <c r="L13" s="1">
        <f>IF(AND(ISNUMBER(G13),ISNUMBER($I$6)),$I$6-G13,"N/A")</f>
        <v>-3.5</v>
      </c>
      <c r="M13" s="1">
        <f>IF(AND(ISNUMBER(K13),ISNUMBER($I$7)),SQRT(K13^2+($I$7)^2),"N/A")</f>
        <v>0.19223572402239389</v>
      </c>
      <c r="N13" s="1">
        <f>IF(AND(ISNUMBER(L13),ISNUMBER(M13),M13&lt;&gt;0),L13/M13,"NA")</f>
        <v>-18.206813628419443</v>
      </c>
      <c r="O13" t="s">
        <v>58</v>
      </c>
    </row>
    <row r="14" spans="1:16" x14ac:dyDescent="0.35">
      <c r="A14" s="16">
        <v>4</v>
      </c>
      <c r="B14" s="15" t="s">
        <v>52</v>
      </c>
      <c r="C14" s="14">
        <v>40.299999999999997</v>
      </c>
      <c r="D14" s="13" t="s">
        <v>133</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40.299999999999997</v>
      </c>
      <c r="H14">
        <f>LEN(TRIM(D14))</f>
        <v>6</v>
      </c>
      <c r="I14" t="str">
        <f>IF(H14&gt;=3,MID(TRIM(D14),1,3),"NO")</f>
        <v>+/-</v>
      </c>
      <c r="J14" t="str">
        <f>IF(TRIM(I14)="+/-",MID(TRIM(D14),4,H14-3),D14)</f>
        <v>1.2</v>
      </c>
      <c r="K14" s="1">
        <f>IF(TRIM(J14)="*****",0,IF(ISERROR(VALUE(J14)),"NA",VALUE(J14/$I$4)))</f>
        <v>0.72948328267477203</v>
      </c>
      <c r="L14" s="1">
        <f>IF(AND(ISNUMBER(G14),ISNUMBER($I$6)),$I$6-G14,"N/A")</f>
        <v>-3.0999999999999943</v>
      </c>
      <c r="M14" s="1">
        <f>IF(AND(ISNUMBER(K14),ISNUMBER($I$7)),SQRT(K14^2+($I$7)^2),"N/A")</f>
        <v>0.73201182849801194</v>
      </c>
      <c r="N14" s="1">
        <f>IF(AND(ISNUMBER(L14),ISNUMBER(M14),M14&lt;&gt;0),L14/M14,"NA")</f>
        <v>-4.234904245141462</v>
      </c>
      <c r="O14" t="s">
        <v>73</v>
      </c>
    </row>
    <row r="15" spans="1:16" x14ac:dyDescent="0.35">
      <c r="A15" s="16">
        <v>5</v>
      </c>
      <c r="B15" s="15" t="s">
        <v>71</v>
      </c>
      <c r="C15" s="14">
        <v>40.1</v>
      </c>
      <c r="D15" s="13" t="s">
        <v>43</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40.1</v>
      </c>
      <c r="H15">
        <f>LEN(TRIM(D15))</f>
        <v>6</v>
      </c>
      <c r="I15" t="str">
        <f>IF(H15&gt;=3,MID(TRIM(D15),1,3),"NO")</f>
        <v>+/-</v>
      </c>
      <c r="J15" t="str">
        <f>IF(TRIM(I15)="+/-",MID(TRIM(D15),4,H15-3),D15)</f>
        <v>0.5</v>
      </c>
      <c r="K15" s="1">
        <f>IF(TRIM(J15)="*****",0,IF(ISERROR(VALUE(J15)),"NA",VALUE(J15/$I$4)))</f>
        <v>0.303951367781155</v>
      </c>
      <c r="L15" s="1">
        <f>IF(AND(ISNUMBER(G15),ISNUMBER($I$6)),$I$6-G15,"N/A")</f>
        <v>-2.8999999999999986</v>
      </c>
      <c r="M15" s="1">
        <f>IF(AND(ISNUMBER(K15),ISNUMBER($I$7)),SQRT(K15^2+($I$7)^2),"N/A")</f>
        <v>0.30997079109986531</v>
      </c>
      <c r="N15" s="1">
        <f>IF(AND(ISNUMBER(L15),ISNUMBER(M15),M15&lt;&gt;0),L15/M15,"NA")</f>
        <v>-9.3557202267670654</v>
      </c>
      <c r="O15" t="s">
        <v>32</v>
      </c>
    </row>
    <row r="16" spans="1:16" x14ac:dyDescent="0.35">
      <c r="A16" s="16">
        <v>6</v>
      </c>
      <c r="B16" s="15" t="s">
        <v>37</v>
      </c>
      <c r="C16" s="14">
        <v>39.799999999999997</v>
      </c>
      <c r="D16" s="13" t="s">
        <v>121</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39.799999999999997</v>
      </c>
      <c r="H16">
        <f>LEN(TRIM(D16))</f>
        <v>6</v>
      </c>
      <c r="I16" t="str">
        <f>IF(H16&gt;=3,MID(TRIM(D16),1,3),"NO")</f>
        <v>+/-</v>
      </c>
      <c r="J16" t="str">
        <f>IF(TRIM(I16)="+/-",MID(TRIM(D16),4,H16-3),D16)</f>
        <v>0.8</v>
      </c>
      <c r="K16" s="1">
        <f>IF(TRIM(J16)="*****",0,IF(ISERROR(VALUE(J16)),"NA",VALUE(J16/$I$4)))</f>
        <v>0.48632218844984804</v>
      </c>
      <c r="L16" s="1">
        <f>IF(AND(ISNUMBER(G16),ISNUMBER($I$6)),$I$6-G16,"N/A")</f>
        <v>-2.5999999999999943</v>
      </c>
      <c r="M16" s="1">
        <f>IF(AND(ISNUMBER(K16),ISNUMBER($I$7)),SQRT(K16^2+($I$7)^2),"N/A")</f>
        <v>0.49010685399991183</v>
      </c>
      <c r="N16" s="1">
        <f>IF(AND(ISNUMBER(L16),ISNUMBER(M16),M16&lt;&gt;0),L16/M16,"NA")</f>
        <v>-5.3049655983804342</v>
      </c>
      <c r="O16" t="s">
        <v>75</v>
      </c>
    </row>
    <row r="17" spans="1:15" x14ac:dyDescent="0.35">
      <c r="A17" s="16">
        <v>7</v>
      </c>
      <c r="B17" s="15" t="s">
        <v>44</v>
      </c>
      <c r="C17" s="14">
        <v>39.4</v>
      </c>
      <c r="D17" s="13" t="s">
        <v>83</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39.4</v>
      </c>
      <c r="H17">
        <f>LEN(TRIM(D17))</f>
        <v>6</v>
      </c>
      <c r="I17" t="str">
        <f>IF(H17&gt;=3,MID(TRIM(D17),1,3),"NO")</f>
        <v>+/-</v>
      </c>
      <c r="J17" t="str">
        <f>IF(TRIM(I17)="+/-",MID(TRIM(D17),4,H17-3),D17)</f>
        <v>0.7</v>
      </c>
      <c r="K17" s="1">
        <f>IF(TRIM(J17)="*****",0,IF(ISERROR(VALUE(J17)),"NA",VALUE(J17/$I$4)))</f>
        <v>0.42553191489361697</v>
      </c>
      <c r="L17" s="1">
        <f>IF(AND(ISNUMBER(G17),ISNUMBER($I$6)),$I$6-G17,"N/A")</f>
        <v>-2.1999999999999957</v>
      </c>
      <c r="M17" s="1">
        <f>IF(AND(ISNUMBER(K17),ISNUMBER($I$7)),SQRT(K17^2+($I$7)^2),"N/A")</f>
        <v>0.42985214661796195</v>
      </c>
      <c r="N17" s="1">
        <f>IF(AND(ISNUMBER(L17),ISNUMBER(M17),M17&lt;&gt;0),L17/M17,"NA")</f>
        <v>-5.1180388822282223</v>
      </c>
      <c r="O17" t="s">
        <v>66</v>
      </c>
    </row>
    <row r="18" spans="1:15" x14ac:dyDescent="0.35">
      <c r="A18" s="16">
        <v>8</v>
      </c>
      <c r="B18" s="15" t="s">
        <v>65</v>
      </c>
      <c r="C18" s="14">
        <v>38.9</v>
      </c>
      <c r="D18" s="13" t="s">
        <v>57</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38.9</v>
      </c>
      <c r="H18">
        <f>LEN(TRIM(D18))</f>
        <v>6</v>
      </c>
      <c r="I18" t="str">
        <f>IF(H18&gt;=3,MID(TRIM(D18),1,3),"NO")</f>
        <v>+/-</v>
      </c>
      <c r="J18" t="str">
        <f>IF(TRIM(I18)="+/-",MID(TRIM(D18),4,H18-3),D18)</f>
        <v>0.3</v>
      </c>
      <c r="K18" s="1">
        <f>IF(TRIM(J18)="*****",0,IF(ISERROR(VALUE(J18)),"NA",VALUE(J18/$I$4)))</f>
        <v>0.18237082066869301</v>
      </c>
      <c r="L18" s="1">
        <f>IF(AND(ISNUMBER(G18),ISNUMBER($I$6)),$I$6-G18,"N/A")</f>
        <v>-1.6999999999999957</v>
      </c>
      <c r="M18" s="1">
        <f>IF(AND(ISNUMBER(K18),ISNUMBER($I$7)),SQRT(K18^2+($I$7)^2),"N/A")</f>
        <v>0.19223572402239389</v>
      </c>
      <c r="N18" s="1">
        <f>IF(AND(ISNUMBER(L18),ISNUMBER(M18),M18&lt;&gt;0),L18/M18,"NA")</f>
        <v>-8.8433094766608509</v>
      </c>
      <c r="O18" t="s">
        <v>60</v>
      </c>
    </row>
    <row r="19" spans="1:15" x14ac:dyDescent="0.35">
      <c r="A19" s="16">
        <v>8</v>
      </c>
      <c r="B19" s="15" t="s">
        <v>55</v>
      </c>
      <c r="C19" s="14">
        <v>38.9</v>
      </c>
      <c r="D19" s="13" t="s">
        <v>26</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38.9</v>
      </c>
      <c r="H19">
        <f>LEN(TRIM(D19))</f>
        <v>6</v>
      </c>
      <c r="I19" t="str">
        <f>IF(H19&gt;=3,MID(TRIM(D19),1,3),"NO")</f>
        <v>+/-</v>
      </c>
      <c r="J19" t="str">
        <f>IF(TRIM(I19)="+/-",MID(TRIM(D19),4,H19-3),D19)</f>
        <v>0.6</v>
      </c>
      <c r="K19" s="1">
        <f>IF(TRIM(J19)="*****",0,IF(ISERROR(VALUE(J19)),"NA",VALUE(J19/$I$4)))</f>
        <v>0.36474164133738601</v>
      </c>
      <c r="L19" s="1">
        <f>IF(AND(ISNUMBER(G19),ISNUMBER($I$6)),$I$6-G19,"N/A")</f>
        <v>-1.6999999999999957</v>
      </c>
      <c r="M19" s="1">
        <f>IF(AND(ISNUMBER(K19),ISNUMBER($I$7)),SQRT(K19^2+($I$7)^2),"N/A")</f>
        <v>0.36977279819442066</v>
      </c>
      <c r="N19" s="1">
        <f>IF(AND(ISNUMBER(L19),ISNUMBER(M19),M19&lt;&gt;0),L19/M19,"NA")</f>
        <v>-4.5974176799943045</v>
      </c>
      <c r="O19" t="s">
        <v>35</v>
      </c>
    </row>
    <row r="20" spans="1:15" x14ac:dyDescent="0.35">
      <c r="A20" s="16">
        <v>10</v>
      </c>
      <c r="B20" s="15" t="s">
        <v>62</v>
      </c>
      <c r="C20" s="14">
        <v>38.5</v>
      </c>
      <c r="D20" s="17" t="s">
        <v>155</v>
      </c>
      <c r="E20" s="12" t="str">
        <f>IF($B$4=B20,"Geography Selected",
IF(AND(ISNUMBER(N20),ISNUMBER($I$4)),
IF(ABS(N20)&lt;=$I$4,"Not Significantly Different",
IF(ABS(N20)&gt;$I$4,"Significantly Different","Error - Both Z-score and Confidence Level are Numbers but Comparison Failed")),
IF(N20="NA","Statistical Test not applicable","N/A")
))</f>
        <v>Not Significantly Different</v>
      </c>
      <c r="G20">
        <f>IF(ISNUMBER(C20),C20,"NAN")</f>
        <v>38.5</v>
      </c>
      <c r="H20">
        <f>LEN(TRIM(D20))</f>
        <v>6</v>
      </c>
      <c r="I20" t="str">
        <f>IF(H20&gt;=3,MID(TRIM(D20),1,3),"NO")</f>
        <v>+/-</v>
      </c>
      <c r="J20" t="str">
        <f>IF(TRIM(I20)="+/-",MID(TRIM(D20),4,H20-3),D20)</f>
        <v>2.4</v>
      </c>
      <c r="K20" s="1">
        <f>IF(TRIM(J20)="*****",0,IF(ISERROR(VALUE(J20)),"NA",VALUE(J20/$I$4)))</f>
        <v>1.4589665653495441</v>
      </c>
      <c r="L20" s="1">
        <f>IF(AND(ISNUMBER(G20),ISNUMBER($I$6)),$I$6-G20,"N/A")</f>
        <v>-1.2999999999999972</v>
      </c>
      <c r="M20" s="1">
        <f>IF(AND(ISNUMBER(K20),ISNUMBER($I$7)),SQRT(K20^2+($I$7)^2),"N/A")</f>
        <v>1.460232480178032</v>
      </c>
      <c r="N20" s="1">
        <f>IF(AND(ISNUMBER(L20),ISNUMBER(M20),M20&lt;&gt;0),L20/M20,"NA")</f>
        <v>-0.89026919866999588</v>
      </c>
      <c r="O20" t="s">
        <v>51</v>
      </c>
    </row>
    <row r="21" spans="1:15" x14ac:dyDescent="0.35">
      <c r="A21" s="16">
        <v>11</v>
      </c>
      <c r="B21" s="15" t="s">
        <v>66</v>
      </c>
      <c r="C21" s="14">
        <v>38.299999999999997</v>
      </c>
      <c r="D21" s="13" t="s">
        <v>83</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38.299999999999997</v>
      </c>
      <c r="H21">
        <f>LEN(TRIM(D21))</f>
        <v>6</v>
      </c>
      <c r="I21" t="str">
        <f>IF(H21&gt;=3,MID(TRIM(D21),1,3),"NO")</f>
        <v>+/-</v>
      </c>
      <c r="J21" t="str">
        <f>IF(TRIM(I21)="+/-",MID(TRIM(D21),4,H21-3),D21)</f>
        <v>0.7</v>
      </c>
      <c r="K21" s="1">
        <f>IF(TRIM(J21)="*****",0,IF(ISERROR(VALUE(J21)),"NA",VALUE(J21/$I$4)))</f>
        <v>0.42553191489361697</v>
      </c>
      <c r="L21" s="1">
        <f>IF(AND(ISNUMBER(G21),ISNUMBER($I$6)),$I$6-G21,"N/A")</f>
        <v>-1.0999999999999943</v>
      </c>
      <c r="M21" s="1">
        <f>IF(AND(ISNUMBER(K21),ISNUMBER($I$7)),SQRT(K21^2+($I$7)^2),"N/A")</f>
        <v>0.42985214661796195</v>
      </c>
      <c r="N21" s="1">
        <f>IF(AND(ISNUMBER(L21),ISNUMBER(M21),M21&lt;&gt;0),L21/M21,"NA")</f>
        <v>-2.5590194411141027</v>
      </c>
      <c r="O21" t="s">
        <v>45</v>
      </c>
    </row>
    <row r="22" spans="1:15" x14ac:dyDescent="0.35">
      <c r="A22" s="16">
        <v>12</v>
      </c>
      <c r="B22" s="15" t="s">
        <v>41</v>
      </c>
      <c r="C22" s="14">
        <v>38.1</v>
      </c>
      <c r="D22" s="13" t="s">
        <v>43</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38.1</v>
      </c>
      <c r="H22">
        <f>LEN(TRIM(D22))</f>
        <v>6</v>
      </c>
      <c r="I22" t="str">
        <f>IF(H22&gt;=3,MID(TRIM(D22),1,3),"NO")</f>
        <v>+/-</v>
      </c>
      <c r="J22" t="str">
        <f>IF(TRIM(I22)="+/-",MID(TRIM(D22),4,H22-3),D22)</f>
        <v>0.5</v>
      </c>
      <c r="K22" s="1">
        <f>IF(TRIM(J22)="*****",0,IF(ISERROR(VALUE(J22)),"NA",VALUE(J22/$I$4)))</f>
        <v>0.303951367781155</v>
      </c>
      <c r="L22" s="1">
        <f>IF(AND(ISNUMBER(G22),ISNUMBER($I$6)),$I$6-G22,"N/A")</f>
        <v>-0.89999999999999858</v>
      </c>
      <c r="M22" s="1">
        <f>IF(AND(ISNUMBER(K22),ISNUMBER($I$7)),SQRT(K22^2+($I$7)^2),"N/A")</f>
        <v>0.30997079109986531</v>
      </c>
      <c r="N22" s="1">
        <f>IF(AND(ISNUMBER(L22),ISNUMBER(M22),M22&lt;&gt;0),L22/M22,"NA")</f>
        <v>-2.9034993807208105</v>
      </c>
      <c r="O22" t="s">
        <v>29</v>
      </c>
    </row>
    <row r="23" spans="1:15" x14ac:dyDescent="0.35">
      <c r="A23" s="16">
        <v>13</v>
      </c>
      <c r="B23" s="15" t="s">
        <v>29</v>
      </c>
      <c r="C23" s="14">
        <v>37.9</v>
      </c>
      <c r="D23" s="13" t="s">
        <v>120</v>
      </c>
      <c r="E23" s="12" t="str">
        <f>IF($B$4=B23,"Geography Selected",
IF(AND(ISNUMBER(N23),ISNUMBER($I$4)),
IF(ABS(N23)&lt;=$I$4,"Not Significantly Different",
IF(ABS(N23)&gt;$I$4,"Significantly Different","Error - Both Z-score and Confidence Level are Numbers but Comparison Failed")),
IF(N23="NA","Statistical Test not applicable","N/A")
))</f>
        <v>Not Significantly Different</v>
      </c>
      <c r="G23">
        <f>IF(ISNUMBER(C23),C23,"NAN")</f>
        <v>37.9</v>
      </c>
      <c r="H23">
        <f>LEN(TRIM(D23))</f>
        <v>6</v>
      </c>
      <c r="I23" t="str">
        <f>IF(H23&gt;=3,MID(TRIM(D23),1,3),"NO")</f>
        <v>+/-</v>
      </c>
      <c r="J23" t="str">
        <f>IF(TRIM(I23)="+/-",MID(TRIM(D23),4,H23-3),D23)</f>
        <v>0.9</v>
      </c>
      <c r="K23" s="1">
        <f>IF(TRIM(J23)="*****",0,IF(ISERROR(VALUE(J23)),"NA",VALUE(J23/$I$4)))</f>
        <v>0.54711246200607899</v>
      </c>
      <c r="L23" s="1">
        <f>IF(AND(ISNUMBER(G23),ISNUMBER($I$6)),$I$6-G23,"N/A")</f>
        <v>-0.69999999999999574</v>
      </c>
      <c r="M23" s="1">
        <f>IF(AND(ISNUMBER(K23),ISNUMBER($I$7)),SQRT(K23^2+($I$7)^2),"N/A")</f>
        <v>0.55047933970440222</v>
      </c>
      <c r="N23" s="1">
        <f>IF(AND(ISNUMBER(L23),ISNUMBER(M23),M23&lt;&gt;0),L23/M23,"NA")</f>
        <v>-1.2716190227518502</v>
      </c>
      <c r="O23" t="s">
        <v>82</v>
      </c>
    </row>
    <row r="24" spans="1:15" x14ac:dyDescent="0.35">
      <c r="A24" s="16">
        <v>14</v>
      </c>
      <c r="B24" s="15" t="s">
        <v>45</v>
      </c>
      <c r="C24" s="14">
        <v>37.700000000000003</v>
      </c>
      <c r="D24" s="13" t="s">
        <v>34</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37.700000000000003</v>
      </c>
      <c r="H24">
        <f>LEN(TRIM(D24))</f>
        <v>6</v>
      </c>
      <c r="I24" t="str">
        <f>IF(H24&gt;=3,MID(TRIM(D24),1,3),"NO")</f>
        <v>+/-</v>
      </c>
      <c r="J24" t="str">
        <f>IF(TRIM(I24)="+/-",MID(TRIM(D24),4,H24-3),D24)</f>
        <v>0.4</v>
      </c>
      <c r="K24" s="1">
        <f>IF(TRIM(J24)="*****",0,IF(ISERROR(VALUE(J24)),"NA",VALUE(J24/$I$4)))</f>
        <v>0.24316109422492402</v>
      </c>
      <c r="L24" s="1">
        <f>IF(AND(ISNUMBER(G24),ISNUMBER($I$6)),$I$6-G24,"N/A")</f>
        <v>-0.5</v>
      </c>
      <c r="M24" s="1">
        <f>IF(AND(ISNUMBER(K24),ISNUMBER($I$7)),SQRT(K24^2+($I$7)^2),"N/A")</f>
        <v>0.25064471888253259</v>
      </c>
      <c r="N24" s="1">
        <f>IF(AND(ISNUMBER(L24),ISNUMBER(M24),M24&lt;&gt;0),L24/M24,"NA")</f>
        <v>-1.9948555159238384</v>
      </c>
      <c r="O24" t="s">
        <v>65</v>
      </c>
    </row>
    <row r="25" spans="1:15" x14ac:dyDescent="0.35">
      <c r="A25" s="16">
        <v>15</v>
      </c>
      <c r="B25" s="15" t="s">
        <v>58</v>
      </c>
      <c r="C25" s="14">
        <v>37.6</v>
      </c>
      <c r="D25" s="13" t="s">
        <v>43</v>
      </c>
      <c r="E25" s="12" t="str">
        <f>IF($B$4=B25,"Geography Selected",
IF(AND(ISNUMBER(N25),ISNUMBER($I$4)),
IF(ABS(N25)&lt;=$I$4,"Not Significantly Different",
IF(ABS(N25)&gt;$I$4,"Significantly Different","Error - Both Z-score and Confidence Level are Numbers but Comparison Failed")),
IF(N25="NA","Statistical Test not applicable","N/A")
))</f>
        <v>Not Significantly Different</v>
      </c>
      <c r="G25">
        <f>IF(ISNUMBER(C25),C25,"NAN")</f>
        <v>37.6</v>
      </c>
      <c r="H25">
        <f>LEN(TRIM(D25))</f>
        <v>6</v>
      </c>
      <c r="I25" t="str">
        <f>IF(H25&gt;=3,MID(TRIM(D25),1,3),"NO")</f>
        <v>+/-</v>
      </c>
      <c r="J25" t="str">
        <f>IF(TRIM(I25)="+/-",MID(TRIM(D25),4,H25-3),D25)</f>
        <v>0.5</v>
      </c>
      <c r="K25" s="1">
        <f>IF(TRIM(J25)="*****",0,IF(ISERROR(VALUE(J25)),"NA",VALUE(J25/$I$4)))</f>
        <v>0.303951367781155</v>
      </c>
      <c r="L25" s="1">
        <f>IF(AND(ISNUMBER(G25),ISNUMBER($I$6)),$I$6-G25,"N/A")</f>
        <v>-0.39999999999999858</v>
      </c>
      <c r="M25" s="1">
        <f>IF(AND(ISNUMBER(K25),ISNUMBER($I$7)),SQRT(K25^2+($I$7)^2),"N/A")</f>
        <v>0.30997079109986531</v>
      </c>
      <c r="N25" s="1">
        <f>IF(AND(ISNUMBER(L25),ISNUMBER(M25),M25&lt;&gt;0),L25/M25,"NA")</f>
        <v>-1.2904441692092465</v>
      </c>
      <c r="O25" t="s">
        <v>81</v>
      </c>
    </row>
    <row r="26" spans="1:15" x14ac:dyDescent="0.35">
      <c r="A26" s="16">
        <v>15</v>
      </c>
      <c r="B26" s="15" t="s">
        <v>63</v>
      </c>
      <c r="C26" s="14">
        <v>37.6</v>
      </c>
      <c r="D26" s="13" t="s">
        <v>134</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37.6</v>
      </c>
      <c r="H26">
        <f>LEN(TRIM(D26))</f>
        <v>6</v>
      </c>
      <c r="I26" t="str">
        <f>IF(H26&gt;=3,MID(TRIM(D26),1,3),"NO")</f>
        <v>+/-</v>
      </c>
      <c r="J26" t="str">
        <f>IF(TRIM(I26)="+/-",MID(TRIM(D26),4,H26-3),D26)</f>
        <v>1.4</v>
      </c>
      <c r="K26" s="1">
        <f>IF(TRIM(J26)="*****",0,IF(ISERROR(VALUE(J26)),"NA",VALUE(J26/$I$4)))</f>
        <v>0.85106382978723394</v>
      </c>
      <c r="L26" s="1">
        <f>IF(AND(ISNUMBER(G26),ISNUMBER($I$6)),$I$6-G26,"N/A")</f>
        <v>-0.39999999999999858</v>
      </c>
      <c r="M26" s="1">
        <f>IF(AND(ISNUMBER(K26),ISNUMBER($I$7)),SQRT(K26^2+($I$7)^2),"N/A")</f>
        <v>0.85323214879137987</v>
      </c>
      <c r="N26" s="1">
        <f>IF(AND(ISNUMBER(L26),ISNUMBER(M26),M26&lt;&gt;0),L26/M26,"NA")</f>
        <v>-0.46880558892044383</v>
      </c>
      <c r="O26" t="s">
        <v>80</v>
      </c>
    </row>
    <row r="27" spans="1:15" x14ac:dyDescent="0.35">
      <c r="A27" s="16">
        <v>15</v>
      </c>
      <c r="B27" s="15" t="s">
        <v>54</v>
      </c>
      <c r="C27" s="14">
        <v>37.6</v>
      </c>
      <c r="D27" s="13" t="s">
        <v>57</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37.6</v>
      </c>
      <c r="H27">
        <f>LEN(TRIM(D27))</f>
        <v>6</v>
      </c>
      <c r="I27" t="str">
        <f>IF(H27&gt;=3,MID(TRIM(D27),1,3),"NO")</f>
        <v>+/-</v>
      </c>
      <c r="J27" t="str">
        <f>IF(TRIM(I27)="+/-",MID(TRIM(D27),4,H27-3),D27)</f>
        <v>0.3</v>
      </c>
      <c r="K27" s="1">
        <f>IF(TRIM(J27)="*****",0,IF(ISERROR(VALUE(J27)),"NA",VALUE(J27/$I$4)))</f>
        <v>0.18237082066869301</v>
      </c>
      <c r="L27" s="1">
        <f>IF(AND(ISNUMBER(G27),ISNUMBER($I$6)),$I$6-G27,"N/A")</f>
        <v>-0.39999999999999858</v>
      </c>
      <c r="M27" s="1">
        <f>IF(AND(ISNUMBER(K27),ISNUMBER($I$7)),SQRT(K27^2+($I$7)^2),"N/A")</f>
        <v>0.19223572402239389</v>
      </c>
      <c r="N27" s="1">
        <f>IF(AND(ISNUMBER(L27),ISNUMBER(M27),M27&lt;&gt;0),L27/M27,"NA")</f>
        <v>-2.0807787003907863</v>
      </c>
      <c r="O27" t="s">
        <v>78</v>
      </c>
    </row>
    <row r="28" spans="1:15" x14ac:dyDescent="0.35">
      <c r="A28" s="16">
        <v>18</v>
      </c>
      <c r="B28" s="15" t="s">
        <v>47</v>
      </c>
      <c r="C28" s="14">
        <v>37.1</v>
      </c>
      <c r="D28" s="13" t="s">
        <v>34</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37.1</v>
      </c>
      <c r="H28">
        <f>LEN(TRIM(D28))</f>
        <v>6</v>
      </c>
      <c r="I28" t="str">
        <f>IF(H28&gt;=3,MID(TRIM(D28),1,3),"NO")</f>
        <v>+/-</v>
      </c>
      <c r="J28" t="str">
        <f>IF(TRIM(I28)="+/-",MID(TRIM(D28),4,H28-3),D28)</f>
        <v>0.4</v>
      </c>
      <c r="K28" s="1">
        <f>IF(TRIM(J28)="*****",0,IF(ISERROR(VALUE(J28)),"NA",VALUE(J28/$I$4)))</f>
        <v>0.24316109422492402</v>
      </c>
      <c r="L28" s="1">
        <f>IF(AND(ISNUMBER(G28),ISNUMBER($I$6)),$I$6-G28,"N/A")</f>
        <v>0.10000000000000142</v>
      </c>
      <c r="M28" s="1">
        <f>IF(AND(ISNUMBER(K28),ISNUMBER($I$7)),SQRT(K28^2+($I$7)^2),"N/A")</f>
        <v>0.25064471888253259</v>
      </c>
      <c r="N28" s="1">
        <f>IF(AND(ISNUMBER(L28),ISNUMBER(M28),M28&lt;&gt;0),L28/M28,"NA")</f>
        <v>0.39897110318477336</v>
      </c>
      <c r="O28" t="s">
        <v>79</v>
      </c>
    </row>
    <row r="29" spans="1:15" x14ac:dyDescent="0.35">
      <c r="A29" s="16">
        <v>19</v>
      </c>
      <c r="B29" s="15" t="s">
        <v>76</v>
      </c>
      <c r="C29" s="14">
        <v>37</v>
      </c>
      <c r="D29" s="13" t="s">
        <v>57</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37</v>
      </c>
      <c r="H29">
        <f>LEN(TRIM(D29))</f>
        <v>6</v>
      </c>
      <c r="I29" t="str">
        <f>IF(H29&gt;=3,MID(TRIM(D29),1,3),"NO")</f>
        <v>+/-</v>
      </c>
      <c r="J29" t="str">
        <f>IF(TRIM(I29)="+/-",MID(TRIM(D29),4,H29-3),D29)</f>
        <v>0.3</v>
      </c>
      <c r="K29" s="1">
        <f>IF(TRIM(J29)="*****",0,IF(ISERROR(VALUE(J29)),"NA",VALUE(J29/$I$4)))</f>
        <v>0.18237082066869301</v>
      </c>
      <c r="L29" s="1">
        <f>IF(AND(ISNUMBER(G29),ISNUMBER($I$6)),$I$6-G29,"N/A")</f>
        <v>0.20000000000000284</v>
      </c>
      <c r="M29" s="1">
        <f>IF(AND(ISNUMBER(K29),ISNUMBER($I$7)),SQRT(K29^2+($I$7)^2),"N/A")</f>
        <v>0.19223572402239389</v>
      </c>
      <c r="N29" s="1">
        <f>IF(AND(ISNUMBER(L29),ISNUMBER(M29),M29&lt;&gt;0),L29/M29,"NA")</f>
        <v>1.0403893501954116</v>
      </c>
      <c r="O29" t="s">
        <v>55</v>
      </c>
    </row>
    <row r="30" spans="1:15" x14ac:dyDescent="0.35">
      <c r="A30" s="16">
        <v>19</v>
      </c>
      <c r="B30" s="15" t="s">
        <v>39</v>
      </c>
      <c r="C30" s="14">
        <v>37</v>
      </c>
      <c r="D30" s="13" t="s">
        <v>28</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37</v>
      </c>
      <c r="H30">
        <f>LEN(TRIM(D30))</f>
        <v>6</v>
      </c>
      <c r="I30" t="str">
        <f>IF(H30&gt;=3,MID(TRIM(D30),1,3),"NO")</f>
        <v>+/-</v>
      </c>
      <c r="J30" t="str">
        <f>IF(TRIM(I30)="+/-",MID(TRIM(D30),4,H30-3),D30)</f>
        <v>0.2</v>
      </c>
      <c r="K30" s="1">
        <f>IF(TRIM(J30)="*****",0,IF(ISERROR(VALUE(J30)),"NA",VALUE(J30/$I$4)))</f>
        <v>0.12158054711246201</v>
      </c>
      <c r="L30" s="1">
        <f>IF(AND(ISNUMBER(G30),ISNUMBER($I$6)),$I$6-G30,"N/A")</f>
        <v>0.20000000000000284</v>
      </c>
      <c r="M30" s="1">
        <f>IF(AND(ISNUMBER(K30),ISNUMBER($I$7)),SQRT(K30^2+($I$7)^2),"N/A")</f>
        <v>0.1359311840425404</v>
      </c>
      <c r="N30" s="1">
        <f>IF(AND(ISNUMBER(L30),ISNUMBER(M30),M30&lt;&gt;0),L30/M30,"NA")</f>
        <v>1.4713327291948826</v>
      </c>
      <c r="O30" t="s">
        <v>77</v>
      </c>
    </row>
    <row r="31" spans="1:15" x14ac:dyDescent="0.35">
      <c r="A31" s="16">
        <v>21</v>
      </c>
      <c r="B31" s="15" t="s">
        <v>61</v>
      </c>
      <c r="C31" s="14">
        <v>36.799999999999997</v>
      </c>
      <c r="D31" s="13" t="s">
        <v>34</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36.799999999999997</v>
      </c>
      <c r="H31">
        <f>LEN(TRIM(D31))</f>
        <v>6</v>
      </c>
      <c r="I31" t="str">
        <f>IF(H31&gt;=3,MID(TRIM(D31),1,3),"NO")</f>
        <v>+/-</v>
      </c>
      <c r="J31" t="str">
        <f>IF(TRIM(I31)="+/-",MID(TRIM(D31),4,H31-3),D31)</f>
        <v>0.4</v>
      </c>
      <c r="K31" s="1">
        <f>IF(TRIM(J31)="*****",0,IF(ISERROR(VALUE(J31)),"NA",VALUE(J31/$I$4)))</f>
        <v>0.24316109422492402</v>
      </c>
      <c r="L31" s="1">
        <f>IF(AND(ISNUMBER(G31),ISNUMBER($I$6)),$I$6-G31,"N/A")</f>
        <v>0.40000000000000568</v>
      </c>
      <c r="M31" s="1">
        <f>IF(AND(ISNUMBER(K31),ISNUMBER($I$7)),SQRT(K31^2+($I$7)^2),"N/A")</f>
        <v>0.25064471888253259</v>
      </c>
      <c r="N31" s="1">
        <f>IF(AND(ISNUMBER(L31),ISNUMBER(M31),M31&lt;&gt;0),L31/M31,"NA")</f>
        <v>1.5958844127390934</v>
      </c>
      <c r="O31" t="s">
        <v>41</v>
      </c>
    </row>
    <row r="32" spans="1:15" x14ac:dyDescent="0.35">
      <c r="A32" s="16">
        <v>22</v>
      </c>
      <c r="B32" s="15" t="s">
        <v>53</v>
      </c>
      <c r="C32" s="14">
        <v>36.700000000000003</v>
      </c>
      <c r="D32" s="13" t="s">
        <v>83</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36.700000000000003</v>
      </c>
      <c r="H32">
        <f>LEN(TRIM(D32))</f>
        <v>6</v>
      </c>
      <c r="I32" t="str">
        <f>IF(H32&gt;=3,MID(TRIM(D32),1,3),"NO")</f>
        <v>+/-</v>
      </c>
      <c r="J32" t="str">
        <f>IF(TRIM(I32)="+/-",MID(TRIM(D32),4,H32-3),D32)</f>
        <v>0.7</v>
      </c>
      <c r="K32" s="1">
        <f>IF(TRIM(J32)="*****",0,IF(ISERROR(VALUE(J32)),"NA",VALUE(J32/$I$4)))</f>
        <v>0.42553191489361697</v>
      </c>
      <c r="L32" s="1">
        <f>IF(AND(ISNUMBER(G32),ISNUMBER($I$6)),$I$6-G32,"N/A")</f>
        <v>0.5</v>
      </c>
      <c r="M32" s="1">
        <f>IF(AND(ISNUMBER(K32),ISNUMBER($I$7)),SQRT(K32^2+($I$7)^2),"N/A")</f>
        <v>0.42985214661796195</v>
      </c>
      <c r="N32" s="1">
        <f>IF(AND(ISNUMBER(L32),ISNUMBER(M32),M32&lt;&gt;0),L32/M32,"NA")</f>
        <v>1.1631906550518709</v>
      </c>
      <c r="O32" t="s">
        <v>71</v>
      </c>
    </row>
    <row r="33" spans="1:15" x14ac:dyDescent="0.35">
      <c r="A33" s="16">
        <v>22</v>
      </c>
      <c r="B33" s="15" t="s">
        <v>30</v>
      </c>
      <c r="C33" s="14">
        <v>36.700000000000003</v>
      </c>
      <c r="D33" s="13" t="s">
        <v>34</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36.700000000000003</v>
      </c>
      <c r="H33">
        <f>LEN(TRIM(D33))</f>
        <v>6</v>
      </c>
      <c r="I33" t="str">
        <f>IF(H33&gt;=3,MID(TRIM(D33),1,3),"NO")</f>
        <v>+/-</v>
      </c>
      <c r="J33" t="str">
        <f>IF(TRIM(I33)="+/-",MID(TRIM(D33),4,H33-3),D33)</f>
        <v>0.4</v>
      </c>
      <c r="K33" s="1">
        <f>IF(TRIM(J33)="*****",0,IF(ISERROR(VALUE(J33)),"NA",VALUE(J33/$I$4)))</f>
        <v>0.24316109422492402</v>
      </c>
      <c r="L33" s="1">
        <f>IF(AND(ISNUMBER(G33),ISNUMBER($I$6)),$I$6-G33,"N/A")</f>
        <v>0.5</v>
      </c>
      <c r="M33" s="1">
        <f>IF(AND(ISNUMBER(K33),ISNUMBER($I$7)),SQRT(K33^2+($I$7)^2),"N/A")</f>
        <v>0.25064471888253259</v>
      </c>
      <c r="N33" s="1">
        <f>IF(AND(ISNUMBER(L33),ISNUMBER(M33),M33&lt;&gt;0),L33/M33,"NA")</f>
        <v>1.9948555159238384</v>
      </c>
      <c r="O33" t="s">
        <v>76</v>
      </c>
    </row>
    <row r="34" spans="1:15" x14ac:dyDescent="0.35">
      <c r="A34" s="16">
        <v>24</v>
      </c>
      <c r="B34" s="15" t="s">
        <v>40</v>
      </c>
      <c r="C34" s="14">
        <v>36.6</v>
      </c>
      <c r="D34" s="13" t="s">
        <v>135</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36.6</v>
      </c>
      <c r="H34">
        <f>LEN(TRIM(D34))</f>
        <v>6</v>
      </c>
      <c r="I34" t="str">
        <f>IF(H34&gt;=3,MID(TRIM(D34),1,3),"NO")</f>
        <v>+/-</v>
      </c>
      <c r="J34" t="str">
        <f>IF(TRIM(I34)="+/-",MID(TRIM(D34),4,H34-3),D34)</f>
        <v>1.3</v>
      </c>
      <c r="K34" s="1">
        <f>IF(TRIM(J34)="*****",0,IF(ISERROR(VALUE(J34)),"NA",VALUE(J34/$I$4)))</f>
        <v>0.79027355623100304</v>
      </c>
      <c r="L34" s="1">
        <f>IF(AND(ISNUMBER(G34),ISNUMBER($I$6)),$I$6-G34,"N/A")</f>
        <v>0.60000000000000142</v>
      </c>
      <c r="M34" s="1">
        <f>IF(AND(ISNUMBER(K34),ISNUMBER($I$7)),SQRT(K34^2+($I$7)^2),"N/A")</f>
        <v>0.79260819516141623</v>
      </c>
      <c r="N34" s="1">
        <f>IF(AND(ISNUMBER(L34),ISNUMBER(M34),M34&lt;&gt;0),L34/M34,"NA")</f>
        <v>0.75699444399235649</v>
      </c>
      <c r="O34" t="s">
        <v>74</v>
      </c>
    </row>
    <row r="35" spans="1:15" x14ac:dyDescent="0.35">
      <c r="A35" s="16">
        <v>25</v>
      </c>
      <c r="B35" s="15" t="s">
        <v>75</v>
      </c>
      <c r="C35" s="14">
        <v>36.5</v>
      </c>
      <c r="D35" s="13" t="s">
        <v>34</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36.5</v>
      </c>
      <c r="H35">
        <f>LEN(TRIM(D35))</f>
        <v>6</v>
      </c>
      <c r="I35" t="str">
        <f>IF(H35&gt;=3,MID(TRIM(D35),1,3),"NO")</f>
        <v>+/-</v>
      </c>
      <c r="J35" t="str">
        <f>IF(TRIM(I35)="+/-",MID(TRIM(D35),4,H35-3),D35)</f>
        <v>0.4</v>
      </c>
      <c r="K35" s="1">
        <f>IF(TRIM(J35)="*****",0,IF(ISERROR(VALUE(J35)),"NA",VALUE(J35/$I$4)))</f>
        <v>0.24316109422492402</v>
      </c>
      <c r="L35" s="1">
        <f>IF(AND(ISNUMBER(G35),ISNUMBER($I$6)),$I$6-G35,"N/A")</f>
        <v>0.70000000000000284</v>
      </c>
      <c r="M35" s="1">
        <f>IF(AND(ISNUMBER(K35),ISNUMBER($I$7)),SQRT(K35^2+($I$7)^2),"N/A")</f>
        <v>0.25064471888253259</v>
      </c>
      <c r="N35" s="1">
        <f>IF(AND(ISNUMBER(L35),ISNUMBER(M35),M35&lt;&gt;0),L35/M35,"NA")</f>
        <v>2.7927977222933853</v>
      </c>
      <c r="O35" t="s">
        <v>53</v>
      </c>
    </row>
    <row r="36" spans="1:15" x14ac:dyDescent="0.35">
      <c r="A36" s="16">
        <v>26</v>
      </c>
      <c r="B36" s="15" t="s">
        <v>74</v>
      </c>
      <c r="C36" s="14">
        <v>36.4</v>
      </c>
      <c r="D36" s="13" t="s">
        <v>34</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36.4</v>
      </c>
      <c r="H36">
        <f>LEN(TRIM(D36))</f>
        <v>6</v>
      </c>
      <c r="I36" t="str">
        <f>IF(H36&gt;=3,MID(TRIM(D36),1,3),"NO")</f>
        <v>+/-</v>
      </c>
      <c r="J36" t="str">
        <f>IF(TRIM(I36)="+/-",MID(TRIM(D36),4,H36-3),D36)</f>
        <v>0.4</v>
      </c>
      <c r="K36" s="1">
        <f>IF(TRIM(J36)="*****",0,IF(ISERROR(VALUE(J36)),"NA",VALUE(J36/$I$4)))</f>
        <v>0.24316109422492402</v>
      </c>
      <c r="L36" s="1">
        <f>IF(AND(ISNUMBER(G36),ISNUMBER($I$6)),$I$6-G36,"N/A")</f>
        <v>0.80000000000000426</v>
      </c>
      <c r="M36" s="1">
        <f>IF(AND(ISNUMBER(K36),ISNUMBER($I$7)),SQRT(K36^2+($I$7)^2),"N/A")</f>
        <v>0.25064471888253259</v>
      </c>
      <c r="N36" s="1">
        <f>IF(AND(ISNUMBER(L36),ISNUMBER(M36),M36&lt;&gt;0),L36/M36,"NA")</f>
        <v>3.1917688254781584</v>
      </c>
      <c r="O36" t="s">
        <v>72</v>
      </c>
    </row>
    <row r="37" spans="1:15" x14ac:dyDescent="0.35">
      <c r="A37" s="16">
        <v>27</v>
      </c>
      <c r="B37" s="15" t="s">
        <v>36</v>
      </c>
      <c r="C37" s="14">
        <v>36.200000000000003</v>
      </c>
      <c r="D37" s="13" t="s">
        <v>34</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36.200000000000003</v>
      </c>
      <c r="H37">
        <f>LEN(TRIM(D37))</f>
        <v>6</v>
      </c>
      <c r="I37" t="str">
        <f>IF(H37&gt;=3,MID(TRIM(D37),1,3),"NO")</f>
        <v>+/-</v>
      </c>
      <c r="J37" t="str">
        <f>IF(TRIM(I37)="+/-",MID(TRIM(D37),4,H37-3),D37)</f>
        <v>0.4</v>
      </c>
      <c r="K37" s="1">
        <f>IF(TRIM(J37)="*****",0,IF(ISERROR(VALUE(J37)),"NA",VALUE(J37/$I$4)))</f>
        <v>0.24316109422492402</v>
      </c>
      <c r="L37" s="1">
        <f>IF(AND(ISNUMBER(G37),ISNUMBER($I$6)),$I$6-G37,"N/A")</f>
        <v>1</v>
      </c>
      <c r="M37" s="1">
        <f>IF(AND(ISNUMBER(K37),ISNUMBER($I$7)),SQRT(K37^2+($I$7)^2),"N/A")</f>
        <v>0.25064471888253259</v>
      </c>
      <c r="N37" s="1">
        <f>IF(AND(ISNUMBER(L37),ISNUMBER(M37),M37&lt;&gt;0),L37/M37,"NA")</f>
        <v>3.9897110318476767</v>
      </c>
      <c r="O37" t="s">
        <v>70</v>
      </c>
    </row>
    <row r="38" spans="1:15" x14ac:dyDescent="0.35">
      <c r="A38" s="16">
        <v>28</v>
      </c>
      <c r="B38" s="15" t="s">
        <v>56</v>
      </c>
      <c r="C38" s="14">
        <v>35.799999999999997</v>
      </c>
      <c r="D38" s="13" t="s">
        <v>43</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35.799999999999997</v>
      </c>
      <c r="H38">
        <f>LEN(TRIM(D38))</f>
        <v>6</v>
      </c>
      <c r="I38" t="str">
        <f>IF(H38&gt;=3,MID(TRIM(D38),1,3),"NO")</f>
        <v>+/-</v>
      </c>
      <c r="J38" t="str">
        <f>IF(TRIM(I38)="+/-",MID(TRIM(D38),4,H38-3),D38)</f>
        <v>0.5</v>
      </c>
      <c r="K38" s="1">
        <f>IF(TRIM(J38)="*****",0,IF(ISERROR(VALUE(J38)),"NA",VALUE(J38/$I$4)))</f>
        <v>0.303951367781155</v>
      </c>
      <c r="L38" s="1">
        <f>IF(AND(ISNUMBER(G38),ISNUMBER($I$6)),$I$6-G38,"N/A")</f>
        <v>1.4000000000000057</v>
      </c>
      <c r="M38" s="1">
        <f>IF(AND(ISNUMBER(K38),ISNUMBER($I$7)),SQRT(K38^2+($I$7)^2),"N/A")</f>
        <v>0.30997079109986531</v>
      </c>
      <c r="N38" s="1">
        <f>IF(AND(ISNUMBER(L38),ISNUMBER(M38),M38&lt;&gt;0),L38/M38,"NA")</f>
        <v>4.5165545922323966</v>
      </c>
      <c r="O38" t="s">
        <v>69</v>
      </c>
    </row>
    <row r="39" spans="1:15" x14ac:dyDescent="0.35">
      <c r="A39" s="16">
        <v>29</v>
      </c>
      <c r="B39" s="15" t="s">
        <v>38</v>
      </c>
      <c r="C39" s="14">
        <v>35.700000000000003</v>
      </c>
      <c r="D39" s="13" t="s">
        <v>34</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35.700000000000003</v>
      </c>
      <c r="H39">
        <f>LEN(TRIM(D39))</f>
        <v>6</v>
      </c>
      <c r="I39" t="str">
        <f>IF(H39&gt;=3,MID(TRIM(D39),1,3),"NO")</f>
        <v>+/-</v>
      </c>
      <c r="J39" t="str">
        <f>IF(TRIM(I39)="+/-",MID(TRIM(D39),4,H39-3),D39)</f>
        <v>0.4</v>
      </c>
      <c r="K39" s="1">
        <f>IF(TRIM(J39)="*****",0,IF(ISERROR(VALUE(J39)),"NA",VALUE(J39/$I$4)))</f>
        <v>0.24316109422492402</v>
      </c>
      <c r="L39" s="1">
        <f>IF(AND(ISNUMBER(G39),ISNUMBER($I$6)),$I$6-G39,"N/A")</f>
        <v>1.5</v>
      </c>
      <c r="M39" s="1">
        <f>IF(AND(ISNUMBER(K39),ISNUMBER($I$7)),SQRT(K39^2+($I$7)^2),"N/A")</f>
        <v>0.25064471888253259</v>
      </c>
      <c r="N39" s="1">
        <f>IF(AND(ISNUMBER(L39),ISNUMBER(M39),M39&lt;&gt;0),L39/M39,"NA")</f>
        <v>5.9845665477715153</v>
      </c>
      <c r="O39" t="s">
        <v>44</v>
      </c>
    </row>
    <row r="40" spans="1:15" x14ac:dyDescent="0.35">
      <c r="A40" s="16">
        <v>30</v>
      </c>
      <c r="B40" s="15" t="s">
        <v>81</v>
      </c>
      <c r="C40" s="14">
        <v>35.4</v>
      </c>
      <c r="D40" s="13" t="s">
        <v>34</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35.4</v>
      </c>
      <c r="H40">
        <f>LEN(TRIM(D40))</f>
        <v>6</v>
      </c>
      <c r="I40" t="str">
        <f>IF(H40&gt;=3,MID(TRIM(D40),1,3),"NO")</f>
        <v>+/-</v>
      </c>
      <c r="J40" t="str">
        <f>IF(TRIM(I40)="+/-",MID(TRIM(D40),4,H40-3),D40)</f>
        <v>0.4</v>
      </c>
      <c r="K40" s="1">
        <f>IF(TRIM(J40)="*****",0,IF(ISERROR(VALUE(J40)),"NA",VALUE(J40/$I$4)))</f>
        <v>0.24316109422492402</v>
      </c>
      <c r="L40" s="1">
        <f>IF(AND(ISNUMBER(G40),ISNUMBER($I$6)),$I$6-G40,"N/A")</f>
        <v>1.8000000000000043</v>
      </c>
      <c r="M40" s="1">
        <f>IF(AND(ISNUMBER(K40),ISNUMBER($I$7)),SQRT(K40^2+($I$7)^2),"N/A")</f>
        <v>0.25064471888253259</v>
      </c>
      <c r="N40" s="1">
        <f>IF(AND(ISNUMBER(L40),ISNUMBER(M40),M40&lt;&gt;0),L40/M40,"NA")</f>
        <v>7.1814798573258356</v>
      </c>
      <c r="O40" t="s">
        <v>67</v>
      </c>
    </row>
    <row r="41" spans="1:15" x14ac:dyDescent="0.35">
      <c r="A41" s="16">
        <v>31</v>
      </c>
      <c r="B41" s="15" t="s">
        <v>60</v>
      </c>
      <c r="C41" s="14">
        <v>35.299999999999997</v>
      </c>
      <c r="D41" s="13" t="s">
        <v>141</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35.299999999999997</v>
      </c>
      <c r="H41">
        <f>LEN(TRIM(D41))</f>
        <v>6</v>
      </c>
      <c r="I41" t="str">
        <f>IF(H41&gt;=3,MID(TRIM(D41),1,3),"NO")</f>
        <v>+/-</v>
      </c>
      <c r="J41" t="str">
        <f>IF(TRIM(I41)="+/-",MID(TRIM(D41),4,H41-3),D41)</f>
        <v>1.1</v>
      </c>
      <c r="K41" s="1">
        <f>IF(TRIM(J41)="*****",0,IF(ISERROR(VALUE(J41)),"NA",VALUE(J41/$I$4)))</f>
        <v>0.66869300911854113</v>
      </c>
      <c r="L41" s="1">
        <f>IF(AND(ISNUMBER(G41),ISNUMBER($I$6)),$I$6-G41,"N/A")</f>
        <v>1.9000000000000057</v>
      </c>
      <c r="M41" s="1">
        <f>IF(AND(ISNUMBER(K41),ISNUMBER($I$7)),SQRT(K41^2+($I$7)^2),"N/A")</f>
        <v>0.67145051776214359</v>
      </c>
      <c r="N41" s="1">
        <f>IF(AND(ISNUMBER(L41),ISNUMBER(M41),M41&lt;&gt;0),L41/M41,"NA")</f>
        <v>2.8296947425589249</v>
      </c>
      <c r="O41" t="s">
        <v>47</v>
      </c>
    </row>
    <row r="42" spans="1:15" x14ac:dyDescent="0.35">
      <c r="A42" s="16">
        <v>32</v>
      </c>
      <c r="B42" s="15" t="s">
        <v>64</v>
      </c>
      <c r="C42" s="14">
        <v>35.200000000000003</v>
      </c>
      <c r="D42" s="13" t="s">
        <v>57</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35.200000000000003</v>
      </c>
      <c r="H42">
        <f>LEN(TRIM(D42))</f>
        <v>6</v>
      </c>
      <c r="I42" t="str">
        <f>IF(H42&gt;=3,MID(TRIM(D42),1,3),"NO")</f>
        <v>+/-</v>
      </c>
      <c r="J42" t="str">
        <f>IF(TRIM(I42)="+/-",MID(TRIM(D42),4,H42-3),D42)</f>
        <v>0.3</v>
      </c>
      <c r="K42" s="1">
        <f>IF(TRIM(J42)="*****",0,IF(ISERROR(VALUE(J42)),"NA",VALUE(J42/$I$4)))</f>
        <v>0.18237082066869301</v>
      </c>
      <c r="L42" s="1">
        <f>IF(AND(ISNUMBER(G42),ISNUMBER($I$6)),$I$6-G42,"N/A")</f>
        <v>2</v>
      </c>
      <c r="M42" s="1">
        <f>IF(AND(ISNUMBER(K42),ISNUMBER($I$7)),SQRT(K42^2+($I$7)^2),"N/A")</f>
        <v>0.19223572402239389</v>
      </c>
      <c r="N42" s="1">
        <f>IF(AND(ISNUMBER(L42),ISNUMBER(M42),M42&lt;&gt;0),L42/M42,"NA")</f>
        <v>10.403893501953968</v>
      </c>
      <c r="O42" t="s">
        <v>37</v>
      </c>
    </row>
    <row r="43" spans="1:15" x14ac:dyDescent="0.35">
      <c r="A43" s="16">
        <v>32</v>
      </c>
      <c r="B43" s="15" t="s">
        <v>48</v>
      </c>
      <c r="C43" s="14">
        <v>35.200000000000003</v>
      </c>
      <c r="D43" s="13" t="s">
        <v>141</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35.200000000000003</v>
      </c>
      <c r="H43">
        <f>LEN(TRIM(D43))</f>
        <v>6</v>
      </c>
      <c r="I43" t="str">
        <f>IF(H43&gt;=3,MID(TRIM(D43),1,3),"NO")</f>
        <v>+/-</v>
      </c>
      <c r="J43" t="str">
        <f>IF(TRIM(I43)="+/-",MID(TRIM(D43),4,H43-3),D43)</f>
        <v>1.1</v>
      </c>
      <c r="K43" s="1">
        <f>IF(TRIM(J43)="*****",0,IF(ISERROR(VALUE(J43)),"NA",VALUE(J43/$I$4)))</f>
        <v>0.66869300911854113</v>
      </c>
      <c r="L43" s="1">
        <f>IF(AND(ISNUMBER(G43),ISNUMBER($I$6)),$I$6-G43,"N/A")</f>
        <v>2</v>
      </c>
      <c r="M43" s="1">
        <f>IF(AND(ISNUMBER(K43),ISNUMBER($I$7)),SQRT(K43^2+($I$7)^2),"N/A")</f>
        <v>0.67145051776214359</v>
      </c>
      <c r="N43" s="1">
        <f>IF(AND(ISNUMBER(L43),ISNUMBER(M43),M43&lt;&gt;0),L43/M43,"NA")</f>
        <v>2.9786260447988595</v>
      </c>
      <c r="O43" t="s">
        <v>49</v>
      </c>
    </row>
    <row r="44" spans="1:15" x14ac:dyDescent="0.35">
      <c r="A44" s="16">
        <v>34</v>
      </c>
      <c r="B44" s="15" t="s">
        <v>78</v>
      </c>
      <c r="C44" s="14">
        <v>34.9</v>
      </c>
      <c r="D44" s="13" t="s">
        <v>26</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34.9</v>
      </c>
      <c r="H44">
        <f>LEN(TRIM(D44))</f>
        <v>6</v>
      </c>
      <c r="I44" t="str">
        <f>IF(H44&gt;=3,MID(TRIM(D44),1,3),"NO")</f>
        <v>+/-</v>
      </c>
      <c r="J44" t="str">
        <f>IF(TRIM(I44)="+/-",MID(TRIM(D44),4,H44-3),D44)</f>
        <v>0.6</v>
      </c>
      <c r="K44" s="1">
        <f>IF(TRIM(J44)="*****",0,IF(ISERROR(VALUE(J44)),"NA",VALUE(J44/$I$4)))</f>
        <v>0.36474164133738601</v>
      </c>
      <c r="L44" s="1">
        <f>IF(AND(ISNUMBER(G44),ISNUMBER($I$6)),$I$6-G44,"N/A")</f>
        <v>2.3000000000000043</v>
      </c>
      <c r="M44" s="1">
        <f>IF(AND(ISNUMBER(K44),ISNUMBER($I$7)),SQRT(K44^2+($I$7)^2),"N/A")</f>
        <v>0.36977279819442066</v>
      </c>
      <c r="N44" s="1">
        <f>IF(AND(ISNUMBER(L44),ISNUMBER(M44),M44&lt;&gt;0),L44/M44,"NA")</f>
        <v>6.2200356846982041</v>
      </c>
      <c r="O44" t="s">
        <v>64</v>
      </c>
    </row>
    <row r="45" spans="1:15" x14ac:dyDescent="0.35">
      <c r="A45" s="16">
        <v>35</v>
      </c>
      <c r="B45" s="15" t="s">
        <v>69</v>
      </c>
      <c r="C45" s="14">
        <v>34.700000000000003</v>
      </c>
      <c r="D45" s="13" t="s">
        <v>26</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34.700000000000003</v>
      </c>
      <c r="H45">
        <f>LEN(TRIM(D45))</f>
        <v>6</v>
      </c>
      <c r="I45" t="str">
        <f>IF(H45&gt;=3,MID(TRIM(D45),1,3),"NO")</f>
        <v>+/-</v>
      </c>
      <c r="J45" t="str">
        <f>IF(TRIM(I45)="+/-",MID(TRIM(D45),4,H45-3),D45)</f>
        <v>0.6</v>
      </c>
      <c r="K45" s="1">
        <f>IF(TRIM(J45)="*****",0,IF(ISERROR(VALUE(J45)),"NA",VALUE(J45/$I$4)))</f>
        <v>0.36474164133738601</v>
      </c>
      <c r="L45" s="1">
        <f>IF(AND(ISNUMBER(G45),ISNUMBER($I$6)),$I$6-G45,"N/A")</f>
        <v>2.5</v>
      </c>
      <c r="M45" s="1">
        <f>IF(AND(ISNUMBER(K45),ISNUMBER($I$7)),SQRT(K45^2+($I$7)^2),"N/A")</f>
        <v>0.36977279819442066</v>
      </c>
      <c r="N45" s="1">
        <f>IF(AND(ISNUMBER(L45),ISNUMBER(M45),M45&lt;&gt;0),L45/M45,"NA")</f>
        <v>6.7609083529328187</v>
      </c>
      <c r="O45" t="s">
        <v>63</v>
      </c>
    </row>
    <row r="46" spans="1:15" x14ac:dyDescent="0.35">
      <c r="A46" s="16">
        <v>36</v>
      </c>
      <c r="B46" s="15" t="s">
        <v>80</v>
      </c>
      <c r="C46" s="14">
        <v>34.6</v>
      </c>
      <c r="D46" s="13" t="s">
        <v>43</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34.6</v>
      </c>
      <c r="H46">
        <f>LEN(TRIM(D46))</f>
        <v>6</v>
      </c>
      <c r="I46" t="str">
        <f>IF(H46&gt;=3,MID(TRIM(D46),1,3),"NO")</f>
        <v>+/-</v>
      </c>
      <c r="J46" t="str">
        <f>IF(TRIM(I46)="+/-",MID(TRIM(D46),4,H46-3),D46)</f>
        <v>0.5</v>
      </c>
      <c r="K46" s="1">
        <f>IF(TRIM(J46)="*****",0,IF(ISERROR(VALUE(J46)),"NA",VALUE(J46/$I$4)))</f>
        <v>0.303951367781155</v>
      </c>
      <c r="L46" s="1">
        <f>IF(AND(ISNUMBER(G46),ISNUMBER($I$6)),$I$6-G46,"N/A")</f>
        <v>2.6000000000000014</v>
      </c>
      <c r="M46" s="1">
        <f>IF(AND(ISNUMBER(K46),ISNUMBER($I$7)),SQRT(K46^2+($I$7)^2),"N/A")</f>
        <v>0.30997079109986531</v>
      </c>
      <c r="N46" s="1">
        <f>IF(AND(ISNUMBER(L46),ISNUMBER(M46),M46&lt;&gt;0),L46/M46,"NA")</f>
        <v>8.3878870998601371</v>
      </c>
      <c r="O46" t="s">
        <v>61</v>
      </c>
    </row>
    <row r="47" spans="1:15" x14ac:dyDescent="0.35">
      <c r="A47" s="16">
        <v>36</v>
      </c>
      <c r="B47" s="15" t="s">
        <v>72</v>
      </c>
      <c r="C47" s="14">
        <v>34.6</v>
      </c>
      <c r="D47" s="13" t="s">
        <v>43</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34.6</v>
      </c>
      <c r="H47">
        <f>LEN(TRIM(D47))</f>
        <v>6</v>
      </c>
      <c r="I47" t="str">
        <f>IF(H47&gt;=3,MID(TRIM(D47),1,3),"NO")</f>
        <v>+/-</v>
      </c>
      <c r="J47" t="str">
        <f>IF(TRIM(I47)="+/-",MID(TRIM(D47),4,H47-3),D47)</f>
        <v>0.5</v>
      </c>
      <c r="K47" s="1">
        <f>IF(TRIM(J47)="*****",0,IF(ISERROR(VALUE(J47)),"NA",VALUE(J47/$I$4)))</f>
        <v>0.303951367781155</v>
      </c>
      <c r="L47" s="1">
        <f>IF(AND(ISNUMBER(G47),ISNUMBER($I$6)),$I$6-G47,"N/A")</f>
        <v>2.6000000000000014</v>
      </c>
      <c r="M47" s="1">
        <f>IF(AND(ISNUMBER(K47),ISNUMBER($I$7)),SQRT(K47^2+($I$7)^2),"N/A")</f>
        <v>0.30997079109986531</v>
      </c>
      <c r="N47" s="1">
        <f>IF(AND(ISNUMBER(L47),ISNUMBER(M47),M47&lt;&gt;0),L47/M47,"NA")</f>
        <v>8.3878870998601371</v>
      </c>
      <c r="O47" t="s">
        <v>59</v>
      </c>
    </row>
    <row r="48" spans="1:15" x14ac:dyDescent="0.35">
      <c r="A48" s="16">
        <v>36</v>
      </c>
      <c r="B48" s="15" t="s">
        <v>59</v>
      </c>
      <c r="C48" s="14">
        <v>34.6</v>
      </c>
      <c r="D48" s="13" t="s">
        <v>34</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34.6</v>
      </c>
      <c r="H48">
        <f>LEN(TRIM(D48))</f>
        <v>6</v>
      </c>
      <c r="I48" t="str">
        <f>IF(H48&gt;=3,MID(TRIM(D48),1,3),"NO")</f>
        <v>+/-</v>
      </c>
      <c r="J48" t="str">
        <f>IF(TRIM(I48)="+/-",MID(TRIM(D48),4,H48-3),D48)</f>
        <v>0.4</v>
      </c>
      <c r="K48" s="1">
        <f>IF(TRIM(J48)="*****",0,IF(ISERROR(VALUE(J48)),"NA",VALUE(J48/$I$4)))</f>
        <v>0.24316109422492402</v>
      </c>
      <c r="L48" s="1">
        <f>IF(AND(ISNUMBER(G48),ISNUMBER($I$6)),$I$6-G48,"N/A")</f>
        <v>2.6000000000000014</v>
      </c>
      <c r="M48" s="1">
        <f>IF(AND(ISNUMBER(K48),ISNUMBER($I$7)),SQRT(K48^2+($I$7)^2),"N/A")</f>
        <v>0.25064471888253259</v>
      </c>
      <c r="N48" s="1">
        <f>IF(AND(ISNUMBER(L48),ISNUMBER(M48),M48&lt;&gt;0),L48/M48,"NA")</f>
        <v>10.373248682803965</v>
      </c>
      <c r="O48" t="s">
        <v>56</v>
      </c>
    </row>
    <row r="49" spans="1:15" x14ac:dyDescent="0.35">
      <c r="A49" s="16">
        <v>39</v>
      </c>
      <c r="B49" s="15" t="s">
        <v>50</v>
      </c>
      <c r="C49" s="14">
        <v>34.5</v>
      </c>
      <c r="D49" s="13" t="s">
        <v>43</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34.5</v>
      </c>
      <c r="H49">
        <f>LEN(TRIM(D49))</f>
        <v>6</v>
      </c>
      <c r="I49" t="str">
        <f>IF(H49&gt;=3,MID(TRIM(D49),1,3),"NO")</f>
        <v>+/-</v>
      </c>
      <c r="J49" t="str">
        <f>IF(TRIM(I49)="+/-",MID(TRIM(D49),4,H49-3),D49)</f>
        <v>0.5</v>
      </c>
      <c r="K49" s="1">
        <f>IF(TRIM(J49)="*****",0,IF(ISERROR(VALUE(J49)),"NA",VALUE(J49/$I$4)))</f>
        <v>0.303951367781155</v>
      </c>
      <c r="L49" s="1">
        <f>IF(AND(ISNUMBER(G49),ISNUMBER($I$6)),$I$6-G49,"N/A")</f>
        <v>2.7000000000000028</v>
      </c>
      <c r="M49" s="1">
        <f>IF(AND(ISNUMBER(K49),ISNUMBER($I$7)),SQRT(K49^2+($I$7)^2),"N/A")</f>
        <v>0.30997079109986531</v>
      </c>
      <c r="N49" s="1">
        <f>IF(AND(ISNUMBER(L49),ISNUMBER(M49),M49&lt;&gt;0),L49/M49,"NA")</f>
        <v>8.7104981421624537</v>
      </c>
      <c r="O49" t="s">
        <v>54</v>
      </c>
    </row>
    <row r="50" spans="1:15" x14ac:dyDescent="0.35">
      <c r="A50" s="16">
        <v>40</v>
      </c>
      <c r="B50" s="15" t="s">
        <v>51</v>
      </c>
      <c r="C50" s="14">
        <v>34.299999999999997</v>
      </c>
      <c r="D50" s="13" t="s">
        <v>57</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34.299999999999997</v>
      </c>
      <c r="H50">
        <f>LEN(TRIM(D50))</f>
        <v>6</v>
      </c>
      <c r="I50" t="str">
        <f>IF(H50&gt;=3,MID(TRIM(D50),1,3),"NO")</f>
        <v>+/-</v>
      </c>
      <c r="J50" t="str">
        <f>IF(TRIM(I50)="+/-",MID(TRIM(D50),4,H50-3),D50)</f>
        <v>0.3</v>
      </c>
      <c r="K50" s="1">
        <f>IF(TRIM(J50)="*****",0,IF(ISERROR(VALUE(J50)),"NA",VALUE(J50/$I$4)))</f>
        <v>0.18237082066869301</v>
      </c>
      <c r="L50" s="1">
        <f>IF(AND(ISNUMBER(G50),ISNUMBER($I$6)),$I$6-G50,"N/A")</f>
        <v>2.9000000000000057</v>
      </c>
      <c r="M50" s="1">
        <f>IF(AND(ISNUMBER(K50),ISNUMBER($I$7)),SQRT(K50^2+($I$7)^2),"N/A")</f>
        <v>0.19223572402239389</v>
      </c>
      <c r="N50" s="1">
        <f>IF(AND(ISNUMBER(L50),ISNUMBER(M50),M50&lt;&gt;0),L50/M50,"NA")</f>
        <v>15.085645577833283</v>
      </c>
      <c r="O50" t="s">
        <v>52</v>
      </c>
    </row>
    <row r="51" spans="1:15" x14ac:dyDescent="0.35">
      <c r="A51" s="16">
        <v>41</v>
      </c>
      <c r="B51" s="15" t="s">
        <v>68</v>
      </c>
      <c r="C51" s="14">
        <v>34.200000000000003</v>
      </c>
      <c r="D51" s="13" t="s">
        <v>43</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34.200000000000003</v>
      </c>
      <c r="H51">
        <f>LEN(TRIM(D51))</f>
        <v>6</v>
      </c>
      <c r="I51" t="str">
        <f>IF(H51&gt;=3,MID(TRIM(D51),1,3),"NO")</f>
        <v>+/-</v>
      </c>
      <c r="J51" t="str">
        <f>IF(TRIM(I51)="+/-",MID(TRIM(D51),4,H51-3),D51)</f>
        <v>0.5</v>
      </c>
      <c r="K51" s="1">
        <f>IF(TRIM(J51)="*****",0,IF(ISERROR(VALUE(J51)),"NA",VALUE(J51/$I$4)))</f>
        <v>0.303951367781155</v>
      </c>
      <c r="L51" s="1">
        <f>IF(AND(ISNUMBER(G51),ISNUMBER($I$6)),$I$6-G51,"N/A")</f>
        <v>3</v>
      </c>
      <c r="M51" s="1">
        <f>IF(AND(ISNUMBER(K51),ISNUMBER($I$7)),SQRT(K51^2+($I$7)^2),"N/A")</f>
        <v>0.30997079109986531</v>
      </c>
      <c r="N51" s="1">
        <f>IF(AND(ISNUMBER(L51),ISNUMBER(M51),M51&lt;&gt;0),L51/M51,"NA")</f>
        <v>9.6783312690693837</v>
      </c>
      <c r="O51" t="s">
        <v>50</v>
      </c>
    </row>
    <row r="52" spans="1:15" x14ac:dyDescent="0.35">
      <c r="A52" s="16">
        <v>42</v>
      </c>
      <c r="B52" s="15" t="s">
        <v>46</v>
      </c>
      <c r="C52" s="14">
        <v>33.9</v>
      </c>
      <c r="D52" s="13" t="s">
        <v>43</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33.9</v>
      </c>
      <c r="H52">
        <f>LEN(TRIM(D52))</f>
        <v>6</v>
      </c>
      <c r="I52" t="str">
        <f>IF(H52&gt;=3,MID(TRIM(D52),1,3),"NO")</f>
        <v>+/-</v>
      </c>
      <c r="J52" t="str">
        <f>IF(TRIM(I52)="+/-",MID(TRIM(D52),4,H52-3),D52)</f>
        <v>0.5</v>
      </c>
      <c r="K52" s="1">
        <f>IF(TRIM(J52)="*****",0,IF(ISERROR(VALUE(J52)),"NA",VALUE(J52/$I$4)))</f>
        <v>0.303951367781155</v>
      </c>
      <c r="L52" s="1">
        <f>IF(AND(ISNUMBER(G52),ISNUMBER($I$6)),$I$6-G52,"N/A")</f>
        <v>3.3000000000000043</v>
      </c>
      <c r="M52" s="1">
        <f>IF(AND(ISNUMBER(K52),ISNUMBER($I$7)),SQRT(K52^2+($I$7)^2),"N/A")</f>
        <v>0.30997079109986531</v>
      </c>
      <c r="N52" s="1">
        <f>IF(AND(ISNUMBER(L52),ISNUMBER(M52),M52&lt;&gt;0),L52/M52,"NA")</f>
        <v>10.646164395976335</v>
      </c>
      <c r="O52" t="s">
        <v>48</v>
      </c>
    </row>
    <row r="53" spans="1:15" x14ac:dyDescent="0.35">
      <c r="A53" s="16">
        <v>42</v>
      </c>
      <c r="B53" s="15" t="s">
        <v>42</v>
      </c>
      <c r="C53" s="14">
        <v>33.9</v>
      </c>
      <c r="D53" s="13" t="s">
        <v>26</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33.9</v>
      </c>
      <c r="H53">
        <f>LEN(TRIM(D53))</f>
        <v>6</v>
      </c>
      <c r="I53" t="str">
        <f>IF(H53&gt;=3,MID(TRIM(D53),1,3),"NO")</f>
        <v>+/-</v>
      </c>
      <c r="J53" t="str">
        <f>IF(TRIM(I53)="+/-",MID(TRIM(D53),4,H53-3),D53)</f>
        <v>0.6</v>
      </c>
      <c r="K53" s="1">
        <f>IF(TRIM(J53)="*****",0,IF(ISERROR(VALUE(J53)),"NA",VALUE(J53/$I$4)))</f>
        <v>0.36474164133738601</v>
      </c>
      <c r="L53" s="1">
        <f>IF(AND(ISNUMBER(G53),ISNUMBER($I$6)),$I$6-G53,"N/A")</f>
        <v>3.3000000000000043</v>
      </c>
      <c r="M53" s="1">
        <f>IF(AND(ISNUMBER(K53),ISNUMBER($I$7)),SQRT(K53^2+($I$7)^2),"N/A")</f>
        <v>0.36977279819442066</v>
      </c>
      <c r="N53" s="1">
        <f>IF(AND(ISNUMBER(L53),ISNUMBER(M53),M53&lt;&gt;0),L53/M53,"NA")</f>
        <v>8.924399025871331</v>
      </c>
      <c r="O53" t="s">
        <v>46</v>
      </c>
    </row>
    <row r="54" spans="1:15" x14ac:dyDescent="0.35">
      <c r="A54" s="16">
        <v>44</v>
      </c>
      <c r="B54" s="15" t="s">
        <v>33</v>
      </c>
      <c r="C54" s="14">
        <v>33.700000000000003</v>
      </c>
      <c r="D54" s="13" t="s">
        <v>121</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33.700000000000003</v>
      </c>
      <c r="H54">
        <f>LEN(TRIM(D54))</f>
        <v>6</v>
      </c>
      <c r="I54" t="str">
        <f>IF(H54&gt;=3,MID(TRIM(D54),1,3),"NO")</f>
        <v>+/-</v>
      </c>
      <c r="J54" t="str">
        <f>IF(TRIM(I54)="+/-",MID(TRIM(D54),4,H54-3),D54)</f>
        <v>0.8</v>
      </c>
      <c r="K54" s="1">
        <f>IF(TRIM(J54)="*****",0,IF(ISERROR(VALUE(J54)),"NA",VALUE(J54/$I$4)))</f>
        <v>0.48632218844984804</v>
      </c>
      <c r="L54" s="1">
        <f>IF(AND(ISNUMBER(G54),ISNUMBER($I$6)),$I$6-G54,"N/A")</f>
        <v>3.5</v>
      </c>
      <c r="M54" s="1">
        <f>IF(AND(ISNUMBER(K54),ISNUMBER($I$7)),SQRT(K54^2+($I$7)^2),"N/A")</f>
        <v>0.49010685399991183</v>
      </c>
      <c r="N54" s="1">
        <f>IF(AND(ISNUMBER(L54),ISNUMBER(M54),M54&lt;&gt;0),L54/M54,"NA")</f>
        <v>7.1412998439736768</v>
      </c>
      <c r="O54" t="s">
        <v>39</v>
      </c>
    </row>
    <row r="55" spans="1:15" x14ac:dyDescent="0.35">
      <c r="A55" s="16">
        <v>45</v>
      </c>
      <c r="B55" s="15" t="s">
        <v>67</v>
      </c>
      <c r="C55" s="14">
        <v>33.5</v>
      </c>
      <c r="D55" s="13" t="s">
        <v>120</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33.5</v>
      </c>
      <c r="H55">
        <f>LEN(TRIM(D55))</f>
        <v>6</v>
      </c>
      <c r="I55" t="str">
        <f>IF(H55&gt;=3,MID(TRIM(D55),1,3),"NO")</f>
        <v>+/-</v>
      </c>
      <c r="J55" t="str">
        <f>IF(TRIM(I55)="+/-",MID(TRIM(D55),4,H55-3),D55)</f>
        <v>0.9</v>
      </c>
      <c r="K55" s="1">
        <f>IF(TRIM(J55)="*****",0,IF(ISERROR(VALUE(J55)),"NA",VALUE(J55/$I$4)))</f>
        <v>0.54711246200607899</v>
      </c>
      <c r="L55" s="1">
        <f>IF(AND(ISNUMBER(G55),ISNUMBER($I$6)),$I$6-G55,"N/A")</f>
        <v>3.7000000000000028</v>
      </c>
      <c r="M55" s="1">
        <f>IF(AND(ISNUMBER(K55),ISNUMBER($I$7)),SQRT(K55^2+($I$7)^2),"N/A")</f>
        <v>0.55047933970440222</v>
      </c>
      <c r="N55" s="1">
        <f>IF(AND(ISNUMBER(L55),ISNUMBER(M55),M55&lt;&gt;0),L55/M55,"NA")</f>
        <v>6.7214148345455405</v>
      </c>
      <c r="O55" t="s">
        <v>42</v>
      </c>
    </row>
    <row r="56" spans="1:15" x14ac:dyDescent="0.35">
      <c r="A56" s="16">
        <v>46</v>
      </c>
      <c r="B56" s="15" t="s">
        <v>73</v>
      </c>
      <c r="C56" s="14">
        <v>33.4</v>
      </c>
      <c r="D56" s="13" t="s">
        <v>26</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33.4</v>
      </c>
      <c r="H56">
        <f>LEN(TRIM(D56))</f>
        <v>6</v>
      </c>
      <c r="I56" t="str">
        <f>IF(H56&gt;=3,MID(TRIM(D56),1,3),"NO")</f>
        <v>+/-</v>
      </c>
      <c r="J56" t="str">
        <f>IF(TRIM(I56)="+/-",MID(TRIM(D56),4,H56-3),D56)</f>
        <v>0.6</v>
      </c>
      <c r="K56" s="1">
        <f>IF(TRIM(J56)="*****",0,IF(ISERROR(VALUE(J56)),"NA",VALUE(J56/$I$4)))</f>
        <v>0.36474164133738601</v>
      </c>
      <c r="L56" s="1">
        <f>IF(AND(ISNUMBER(G56),ISNUMBER($I$6)),$I$6-G56,"N/A")</f>
        <v>3.8000000000000043</v>
      </c>
      <c r="M56" s="1">
        <f>IF(AND(ISNUMBER(K56),ISNUMBER($I$7)),SQRT(K56^2+($I$7)^2),"N/A")</f>
        <v>0.36977279819442066</v>
      </c>
      <c r="N56" s="1">
        <f>IF(AND(ISNUMBER(L56),ISNUMBER(M56),M56&lt;&gt;0),L56/M56,"NA")</f>
        <v>10.276580696457895</v>
      </c>
      <c r="O56" t="s">
        <v>40</v>
      </c>
    </row>
    <row r="57" spans="1:15" x14ac:dyDescent="0.35">
      <c r="A57" s="16">
        <v>47</v>
      </c>
      <c r="B57" s="15" t="s">
        <v>70</v>
      </c>
      <c r="C57" s="14">
        <v>33.200000000000003</v>
      </c>
      <c r="D57" s="13" t="s">
        <v>111</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33.200000000000003</v>
      </c>
      <c r="H57">
        <f>LEN(TRIM(D57))</f>
        <v>6</v>
      </c>
      <c r="I57" t="str">
        <f>IF(H57&gt;=3,MID(TRIM(D57),1,3),"NO")</f>
        <v>+/-</v>
      </c>
      <c r="J57" t="str">
        <f>IF(TRIM(I57)="+/-",MID(TRIM(D57),4,H57-3),D57)</f>
        <v>1.0</v>
      </c>
      <c r="K57" s="1">
        <f>IF(TRIM(J57)="*****",0,IF(ISERROR(VALUE(J57)),"NA",VALUE(J57/$I$4)))</f>
        <v>0.60790273556231</v>
      </c>
      <c r="L57" s="1">
        <f>IF(AND(ISNUMBER(G57),ISNUMBER($I$6)),$I$6-G57,"N/A")</f>
        <v>4</v>
      </c>
      <c r="M57" s="1">
        <f>IF(AND(ISNUMBER(K57),ISNUMBER($I$7)),SQRT(K57^2+($I$7)^2),"N/A")</f>
        <v>0.61093468821403585</v>
      </c>
      <c r="N57" s="1">
        <f>IF(AND(ISNUMBER(L57),ISNUMBER(M57),M57&lt;&gt;0),L57/M57,"NA")</f>
        <v>6.5473447115817285</v>
      </c>
      <c r="O57" t="s">
        <v>38</v>
      </c>
    </row>
    <row r="58" spans="1:15" x14ac:dyDescent="0.35">
      <c r="A58" s="16">
        <v>48</v>
      </c>
      <c r="B58" s="15" t="s">
        <v>79</v>
      </c>
      <c r="C58" s="14">
        <v>32.6</v>
      </c>
      <c r="D58" s="13" t="s">
        <v>43</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32.6</v>
      </c>
      <c r="H58">
        <f>LEN(TRIM(D58))</f>
        <v>6</v>
      </c>
      <c r="I58" t="str">
        <f>IF(H58&gt;=3,MID(TRIM(D58),1,3),"NO")</f>
        <v>+/-</v>
      </c>
      <c r="J58" t="str">
        <f>IF(TRIM(I58)="+/-",MID(TRIM(D58),4,H58-3),D58)</f>
        <v>0.5</v>
      </c>
      <c r="K58" s="1">
        <f>IF(TRIM(J58)="*****",0,IF(ISERROR(VALUE(J58)),"NA",VALUE(J58/$I$4)))</f>
        <v>0.303951367781155</v>
      </c>
      <c r="L58" s="1">
        <f>IF(AND(ISNUMBER(G58),ISNUMBER($I$6)),$I$6-G58,"N/A")</f>
        <v>4.6000000000000014</v>
      </c>
      <c r="M58" s="1">
        <f>IF(AND(ISNUMBER(K58),ISNUMBER($I$7)),SQRT(K58^2+($I$7)^2),"N/A")</f>
        <v>0.30997079109986531</v>
      </c>
      <c r="N58" s="1">
        <f>IF(AND(ISNUMBER(L58),ISNUMBER(M58),M58&lt;&gt;0),L58/M58,"NA")</f>
        <v>14.840107945906391</v>
      </c>
      <c r="O58" t="s">
        <v>36</v>
      </c>
    </row>
    <row r="59" spans="1:15" x14ac:dyDescent="0.35">
      <c r="A59" s="16">
        <v>49</v>
      </c>
      <c r="B59" s="15" t="s">
        <v>27</v>
      </c>
      <c r="C59" s="14">
        <v>32.5</v>
      </c>
      <c r="D59" s="13" t="s">
        <v>153</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32.5</v>
      </c>
      <c r="H59">
        <f>LEN(TRIM(D59))</f>
        <v>6</v>
      </c>
      <c r="I59" t="str">
        <f>IF(H59&gt;=3,MID(TRIM(D59),1,3),"NO")</f>
        <v>+/-</v>
      </c>
      <c r="J59" t="str">
        <f>IF(TRIM(I59)="+/-",MID(TRIM(D59),4,H59-3),D59)</f>
        <v>1.7</v>
      </c>
      <c r="K59" s="1">
        <f>IF(TRIM(J59)="*****",0,IF(ISERROR(VALUE(J59)),"NA",VALUE(J59/$I$4)))</f>
        <v>1.0334346504559271</v>
      </c>
      <c r="L59" s="1">
        <f>IF(AND(ISNUMBER(G59),ISNUMBER($I$6)),$I$6-G59,"N/A")</f>
        <v>4.7000000000000028</v>
      </c>
      <c r="M59" s="1">
        <f>IF(AND(ISNUMBER(K59),ISNUMBER($I$7)),SQRT(K59^2+($I$7)^2),"N/A")</f>
        <v>1.0352210556794166</v>
      </c>
      <c r="N59" s="1">
        <f>IF(AND(ISNUMBER(L59),ISNUMBER(M59),M59&lt;&gt;0),L59/M59,"NA")</f>
        <v>4.5400931271779328</v>
      </c>
      <c r="O59" t="s">
        <v>33</v>
      </c>
    </row>
    <row r="60" spans="1:15" x14ac:dyDescent="0.35">
      <c r="A60" s="16">
        <v>50</v>
      </c>
      <c r="B60" s="15" t="s">
        <v>77</v>
      </c>
      <c r="C60" s="14">
        <v>32.4</v>
      </c>
      <c r="D60" s="13" t="s">
        <v>120</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32.4</v>
      </c>
      <c r="H60">
        <f>LEN(TRIM(D60))</f>
        <v>6</v>
      </c>
      <c r="I60" t="str">
        <f>IF(H60&gt;=3,MID(TRIM(D60),1,3),"NO")</f>
        <v>+/-</v>
      </c>
      <c r="J60" t="str">
        <f>IF(TRIM(I60)="+/-",MID(TRIM(D60),4,H60-3),D60)</f>
        <v>0.9</v>
      </c>
      <c r="K60" s="1">
        <f>IF(TRIM(J60)="*****",0,IF(ISERROR(VALUE(J60)),"NA",VALUE(J60/$I$4)))</f>
        <v>0.54711246200607899</v>
      </c>
      <c r="L60" s="1">
        <f>IF(AND(ISNUMBER(G60),ISNUMBER($I$6)),$I$6-G60,"N/A")</f>
        <v>4.8000000000000043</v>
      </c>
      <c r="M60" s="1">
        <f>IF(AND(ISNUMBER(K60),ISNUMBER($I$7)),SQRT(K60^2+($I$7)^2),"N/A")</f>
        <v>0.55047933970440222</v>
      </c>
      <c r="N60" s="1">
        <f>IF(AND(ISNUMBER(L60),ISNUMBER(M60),M60&lt;&gt;0),L60/M60,"NA")</f>
        <v>8.7196732988698908</v>
      </c>
      <c r="O60" t="s">
        <v>30</v>
      </c>
    </row>
    <row r="61" spans="1:15" x14ac:dyDescent="0.35">
      <c r="A61" s="16">
        <v>51</v>
      </c>
      <c r="B61" s="15" t="s">
        <v>82</v>
      </c>
      <c r="C61" s="14">
        <v>31.6</v>
      </c>
      <c r="D61" s="13" t="s">
        <v>83</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31.6</v>
      </c>
      <c r="H61">
        <f>LEN(TRIM(D61))</f>
        <v>6</v>
      </c>
      <c r="I61" t="str">
        <f>IF(H61&gt;=3,MID(TRIM(D61),1,3),"NO")</f>
        <v>+/-</v>
      </c>
      <c r="J61" t="str">
        <f>IF(TRIM(I61)="+/-",MID(TRIM(D61),4,H61-3),D61)</f>
        <v>0.7</v>
      </c>
      <c r="K61" s="1">
        <f>IF(TRIM(J61)="*****",0,IF(ISERROR(VALUE(J61)),"NA",VALUE(J61/$I$4)))</f>
        <v>0.42553191489361697</v>
      </c>
      <c r="L61" s="1">
        <f>IF(AND(ISNUMBER(G61),ISNUMBER($I$6)),$I$6-G61,"N/A")</f>
        <v>5.6000000000000014</v>
      </c>
      <c r="M61" s="1">
        <f>IF(AND(ISNUMBER(K61),ISNUMBER($I$7)),SQRT(K61^2+($I$7)^2),"N/A")</f>
        <v>0.42985214661796195</v>
      </c>
      <c r="N61" s="1">
        <f>IF(AND(ISNUMBER(L61),ISNUMBER(M61),M61&lt;&gt;0),L61/M61,"NA")</f>
        <v>13.027735336580957</v>
      </c>
      <c r="O61" t="s">
        <v>27</v>
      </c>
    </row>
    <row r="62" spans="1:15" ht="15" thickBot="1" x14ac:dyDescent="0.4">
      <c r="A62" s="11"/>
      <c r="B62" s="10" t="s">
        <v>25</v>
      </c>
      <c r="C62" s="9">
        <v>46.2</v>
      </c>
      <c r="D62" s="8" t="s">
        <v>83</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46.2</v>
      </c>
      <c r="H62">
        <f>LEN(TRIM(D62))</f>
        <v>6</v>
      </c>
      <c r="I62" t="str">
        <f>IF(H62&gt;=3,MID(TRIM(D62),1,3),"NO")</f>
        <v>+/-</v>
      </c>
      <c r="J62" t="str">
        <f>IF(TRIM(I62)="+/-",MID(TRIM(D62),4,H62-3),D62)</f>
        <v>0.7</v>
      </c>
      <c r="K62" s="1">
        <f>IF(TRIM(J62)="*****",0,IF(ISERROR(VALUE(J62)),"NA",VALUE(J62/$I$4)))</f>
        <v>0.42553191489361697</v>
      </c>
      <c r="L62" s="1">
        <f>IF(AND(ISNUMBER(G62),ISNUMBER($I$6)),$I$6-G62,"N/A")</f>
        <v>-9</v>
      </c>
      <c r="M62" s="1">
        <f>IF(AND(ISNUMBER(K62),ISNUMBER($I$7)),SQRT(K62^2+($I$7)^2),"N/A")</f>
        <v>0.42985214661796195</v>
      </c>
      <c r="N62" s="1">
        <f>IF(AND(ISNUMBER(L62),ISNUMBER(M62),M62&lt;&gt;0),L62/M62,"NA")</f>
        <v>-20.937431790933676</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294" priority="1" operator="equal">
      <formula>"OTHER ERROR"</formula>
    </cfRule>
    <cfRule type="cellIs" dxfId="293" priority="2" operator="equal">
      <formula>"Statistical Test not applicable"</formula>
    </cfRule>
    <cfRule type="cellIs" dxfId="292" priority="3" operator="equal">
      <formula>"Geography Selected"</formula>
    </cfRule>
  </conditionalFormatting>
  <conditionalFormatting sqref="E10:J62">
    <cfRule type="cellIs" dxfId="291" priority="4" operator="equal">
      <formula>"Not Significantly Different"</formula>
    </cfRule>
  </conditionalFormatting>
  <conditionalFormatting sqref="F10:J62">
    <cfRule type="cellIs" dxfId="29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7C6BF69-0067-4D86-AA12-5DC27264133C}">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26655A8C-E3FD-4866-A30A-9A6E25487FB9}"/>
    <hyperlink ref="A68" r:id="rId2" xr:uid="{F1C865D6-224D-42F8-8E9A-EB020C830422}"/>
    <hyperlink ref="A66" r:id="rId3" xr:uid="{4A36C790-DDB5-4DC3-A04D-CC92AFE3C7ED}"/>
    <hyperlink ref="A67" r:id="rId4" xr:uid="{B7CAB5D4-1175-4992-941A-4192C7646045}"/>
  </hyperlinks>
  <pageMargins left="0.7" right="0.7" top="0.75" bottom="0.75" header="0.3" footer="0.3"/>
  <pageSetup orientation="portrait" r:id="rId5"/>
  <drawing r:id="rId6"/>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FA111-FA78-4AB9-BBF4-3BC3C6F7417E}">
  <sheetPr codeName="Sheet34"/>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236</v>
      </c>
    </row>
    <row r="2" spans="1:16" x14ac:dyDescent="0.35">
      <c r="A2" s="30" t="s">
        <v>108</v>
      </c>
      <c r="B2" t="s">
        <v>235</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31.6</v>
      </c>
      <c r="C6" t="s">
        <v>102</v>
      </c>
      <c r="H6" s="18" t="s">
        <v>101</v>
      </c>
      <c r="I6">
        <f>VLOOKUP($B$4,$B$9:$K$62,6,FALSE)</f>
        <v>31.6</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31.6</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31.6</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35</v>
      </c>
      <c r="C11" s="14">
        <v>54.6</v>
      </c>
      <c r="D11" s="17" t="s">
        <v>139</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54.6</v>
      </c>
      <c r="H11">
        <f>LEN(TRIM(D11))</f>
        <v>6</v>
      </c>
      <c r="I11" t="str">
        <f>IF(H11&gt;=3,MID(TRIM(D11),1,3),"NO")</f>
        <v>+/-</v>
      </c>
      <c r="J11" t="str">
        <f>IF(TRIM(I11)="+/-",MID(TRIM(D11),4,H11-3),D11)</f>
        <v>1.5</v>
      </c>
      <c r="K11" s="1">
        <f>IF(TRIM(J11)="*****",0,IF(ISERROR(VALUE(J11)),"NA",VALUE(J11/$I$4)))</f>
        <v>0.91185410334346506</v>
      </c>
      <c r="L11" s="1">
        <f>IF(AND(ISNUMBER(G11),ISNUMBER($I$6)),$I$6-G11,"N/A")</f>
        <v>-23</v>
      </c>
      <c r="M11" s="1">
        <f>IF(AND(ISNUMBER(K11),ISNUMBER($I$7)),SQRT(K11^2+($I$7)^2),"N/A")</f>
        <v>0.91387819929318592</v>
      </c>
      <c r="N11" s="1">
        <f>IF(AND(ISNUMBER(L11),ISNUMBER(M11),M11&lt;&gt;0),L11/M11,"NA")</f>
        <v>-25.167467631669865</v>
      </c>
      <c r="O11" t="s">
        <v>68</v>
      </c>
    </row>
    <row r="12" spans="1:16" x14ac:dyDescent="0.35">
      <c r="A12" s="16">
        <v>2</v>
      </c>
      <c r="B12" s="15" t="s">
        <v>49</v>
      </c>
      <c r="C12" s="14">
        <v>36.6</v>
      </c>
      <c r="D12" s="13" t="s">
        <v>57</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36.6</v>
      </c>
      <c r="H12">
        <f>LEN(TRIM(D12))</f>
        <v>6</v>
      </c>
      <c r="I12" t="str">
        <f>IF(H12&gt;=3,MID(TRIM(D12),1,3),"NO")</f>
        <v>+/-</v>
      </c>
      <c r="J12" t="str">
        <f>IF(TRIM(I12)="+/-",MID(TRIM(D12),4,H12-3),D12)</f>
        <v>0.3</v>
      </c>
      <c r="K12" s="1">
        <f>IF(TRIM(J12)="*****",0,IF(ISERROR(VALUE(J12)),"NA",VALUE(J12/$I$4)))</f>
        <v>0.18237082066869301</v>
      </c>
      <c r="L12" s="1">
        <f>IF(AND(ISNUMBER(G12),ISNUMBER($I$6)),$I$6-G12,"N/A")</f>
        <v>-5</v>
      </c>
      <c r="M12" s="1">
        <f>IF(AND(ISNUMBER(K12),ISNUMBER($I$7)),SQRT(K12^2+($I$7)^2),"N/A")</f>
        <v>0.19223572402239389</v>
      </c>
      <c r="N12" s="1">
        <f>IF(AND(ISNUMBER(L12),ISNUMBER(M12),M12&lt;&gt;0),L12/M12,"NA")</f>
        <v>-26.00973375488492</v>
      </c>
      <c r="O12" t="s">
        <v>62</v>
      </c>
    </row>
    <row r="13" spans="1:16" x14ac:dyDescent="0.35">
      <c r="A13" s="16">
        <v>3</v>
      </c>
      <c r="B13" s="15" t="s">
        <v>71</v>
      </c>
      <c r="C13" s="14">
        <v>36</v>
      </c>
      <c r="D13" s="13" t="s">
        <v>34</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36</v>
      </c>
      <c r="H13">
        <f>LEN(TRIM(D13))</f>
        <v>6</v>
      </c>
      <c r="I13" t="str">
        <f>IF(H13&gt;=3,MID(TRIM(D13),1,3),"NO")</f>
        <v>+/-</v>
      </c>
      <c r="J13" t="str">
        <f>IF(TRIM(I13)="+/-",MID(TRIM(D13),4,H13-3),D13)</f>
        <v>0.4</v>
      </c>
      <c r="K13" s="1">
        <f>IF(TRIM(J13)="*****",0,IF(ISERROR(VALUE(J13)),"NA",VALUE(J13/$I$4)))</f>
        <v>0.24316109422492402</v>
      </c>
      <c r="L13" s="1">
        <f>IF(AND(ISNUMBER(G13),ISNUMBER($I$6)),$I$6-G13,"N/A")</f>
        <v>-4.3999999999999986</v>
      </c>
      <c r="M13" s="1">
        <f>IF(AND(ISNUMBER(K13),ISNUMBER($I$7)),SQRT(K13^2+($I$7)^2),"N/A")</f>
        <v>0.25064471888253259</v>
      </c>
      <c r="N13" s="1">
        <f>IF(AND(ISNUMBER(L13),ISNUMBER(M13),M13&lt;&gt;0),L13/M13,"NA")</f>
        <v>-17.554728540129773</v>
      </c>
      <c r="O13" t="s">
        <v>58</v>
      </c>
    </row>
    <row r="14" spans="1:16" x14ac:dyDescent="0.35">
      <c r="A14" s="16">
        <v>4</v>
      </c>
      <c r="B14" s="15" t="s">
        <v>32</v>
      </c>
      <c r="C14" s="14">
        <v>35.4</v>
      </c>
      <c r="D14" s="13" t="s">
        <v>28</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35.4</v>
      </c>
      <c r="H14">
        <f>LEN(TRIM(D14))</f>
        <v>6</v>
      </c>
      <c r="I14" t="str">
        <f>IF(H14&gt;=3,MID(TRIM(D14),1,3),"NO")</f>
        <v>+/-</v>
      </c>
      <c r="J14" t="str">
        <f>IF(TRIM(I14)="+/-",MID(TRIM(D14),4,H14-3),D14)</f>
        <v>0.2</v>
      </c>
      <c r="K14" s="1">
        <f>IF(TRIM(J14)="*****",0,IF(ISERROR(VALUE(J14)),"NA",VALUE(J14/$I$4)))</f>
        <v>0.12158054711246201</v>
      </c>
      <c r="L14" s="1">
        <f>IF(AND(ISNUMBER(G14),ISNUMBER($I$6)),$I$6-G14,"N/A")</f>
        <v>-3.7999999999999972</v>
      </c>
      <c r="M14" s="1">
        <f>IF(AND(ISNUMBER(K14),ISNUMBER($I$7)),SQRT(K14^2+($I$7)^2),"N/A")</f>
        <v>0.1359311840425404</v>
      </c>
      <c r="N14" s="1">
        <f>IF(AND(ISNUMBER(L14),ISNUMBER(M14),M14&lt;&gt;0),L14/M14,"NA")</f>
        <v>-27.955321854702351</v>
      </c>
      <c r="O14" t="s">
        <v>73</v>
      </c>
    </row>
    <row r="15" spans="1:16" x14ac:dyDescent="0.35">
      <c r="A15" s="16">
        <v>5</v>
      </c>
      <c r="B15" s="15" t="s">
        <v>41</v>
      </c>
      <c r="C15" s="14">
        <v>34.799999999999997</v>
      </c>
      <c r="D15" s="13" t="s">
        <v>43</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34.799999999999997</v>
      </c>
      <c r="H15">
        <f>LEN(TRIM(D15))</f>
        <v>6</v>
      </c>
      <c r="I15" t="str">
        <f>IF(H15&gt;=3,MID(TRIM(D15),1,3),"NO")</f>
        <v>+/-</v>
      </c>
      <c r="J15" t="str">
        <f>IF(TRIM(I15)="+/-",MID(TRIM(D15),4,H15-3),D15)</f>
        <v>0.5</v>
      </c>
      <c r="K15" s="1">
        <f>IF(TRIM(J15)="*****",0,IF(ISERROR(VALUE(J15)),"NA",VALUE(J15/$I$4)))</f>
        <v>0.303951367781155</v>
      </c>
      <c r="L15" s="1">
        <f>IF(AND(ISNUMBER(G15),ISNUMBER($I$6)),$I$6-G15,"N/A")</f>
        <v>-3.1999999999999957</v>
      </c>
      <c r="M15" s="1">
        <f>IF(AND(ISNUMBER(K15),ISNUMBER($I$7)),SQRT(K15^2+($I$7)^2),"N/A")</f>
        <v>0.30997079109986531</v>
      </c>
      <c r="N15" s="1">
        <f>IF(AND(ISNUMBER(L15),ISNUMBER(M15),M15&lt;&gt;0),L15/M15,"NA")</f>
        <v>-10.323553353673995</v>
      </c>
      <c r="O15" t="s">
        <v>32</v>
      </c>
    </row>
    <row r="16" spans="1:16" x14ac:dyDescent="0.35">
      <c r="A16" s="16">
        <v>6</v>
      </c>
      <c r="B16" s="15" t="s">
        <v>65</v>
      </c>
      <c r="C16" s="14">
        <v>34</v>
      </c>
      <c r="D16" s="13" t="s">
        <v>57</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34</v>
      </c>
      <c r="H16">
        <f>LEN(TRIM(D16))</f>
        <v>6</v>
      </c>
      <c r="I16" t="str">
        <f>IF(H16&gt;=3,MID(TRIM(D16),1,3),"NO")</f>
        <v>+/-</v>
      </c>
      <c r="J16" t="str">
        <f>IF(TRIM(I16)="+/-",MID(TRIM(D16),4,H16-3),D16)</f>
        <v>0.3</v>
      </c>
      <c r="K16" s="1">
        <f>IF(TRIM(J16)="*****",0,IF(ISERROR(VALUE(J16)),"NA",VALUE(J16/$I$4)))</f>
        <v>0.18237082066869301</v>
      </c>
      <c r="L16" s="1">
        <f>IF(AND(ISNUMBER(G16),ISNUMBER($I$6)),$I$6-G16,"N/A")</f>
        <v>-2.3999999999999986</v>
      </c>
      <c r="M16" s="1">
        <f>IF(AND(ISNUMBER(K16),ISNUMBER($I$7)),SQRT(K16^2+($I$7)^2),"N/A")</f>
        <v>0.19223572402239389</v>
      </c>
      <c r="N16" s="1">
        <f>IF(AND(ISNUMBER(L16),ISNUMBER(M16),M16&lt;&gt;0),L16/M16,"NA")</f>
        <v>-12.484672202344754</v>
      </c>
      <c r="O16" t="s">
        <v>75</v>
      </c>
    </row>
    <row r="17" spans="1:15" x14ac:dyDescent="0.35">
      <c r="A17" s="16">
        <v>7</v>
      </c>
      <c r="B17" s="15" t="s">
        <v>55</v>
      </c>
      <c r="C17" s="14">
        <v>33.5</v>
      </c>
      <c r="D17" s="13" t="s">
        <v>43</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33.5</v>
      </c>
      <c r="H17">
        <f>LEN(TRIM(D17))</f>
        <v>6</v>
      </c>
      <c r="I17" t="str">
        <f>IF(H17&gt;=3,MID(TRIM(D17),1,3),"NO")</f>
        <v>+/-</v>
      </c>
      <c r="J17" t="str">
        <f>IF(TRIM(I17)="+/-",MID(TRIM(D17),4,H17-3),D17)</f>
        <v>0.5</v>
      </c>
      <c r="K17" s="1">
        <f>IF(TRIM(J17)="*****",0,IF(ISERROR(VALUE(J17)),"NA",VALUE(J17/$I$4)))</f>
        <v>0.303951367781155</v>
      </c>
      <c r="L17" s="1">
        <f>IF(AND(ISNUMBER(G17),ISNUMBER($I$6)),$I$6-G17,"N/A")</f>
        <v>-1.8999999999999986</v>
      </c>
      <c r="M17" s="1">
        <f>IF(AND(ISNUMBER(K17),ISNUMBER($I$7)),SQRT(K17^2+($I$7)^2),"N/A")</f>
        <v>0.30997079109986531</v>
      </c>
      <c r="N17" s="1">
        <f>IF(AND(ISNUMBER(L17),ISNUMBER(M17),M17&lt;&gt;0),L17/M17,"NA")</f>
        <v>-6.1296098037439384</v>
      </c>
      <c r="O17" t="s">
        <v>66</v>
      </c>
    </row>
    <row r="18" spans="1:15" x14ac:dyDescent="0.35">
      <c r="A18" s="16">
        <v>7</v>
      </c>
      <c r="B18" s="15" t="s">
        <v>52</v>
      </c>
      <c r="C18" s="14">
        <v>33.5</v>
      </c>
      <c r="D18" s="13" t="s">
        <v>111</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33.5</v>
      </c>
      <c r="H18">
        <f>LEN(TRIM(D18))</f>
        <v>6</v>
      </c>
      <c r="I18" t="str">
        <f>IF(H18&gt;=3,MID(TRIM(D18),1,3),"NO")</f>
        <v>+/-</v>
      </c>
      <c r="J18" t="str">
        <f>IF(TRIM(I18)="+/-",MID(TRIM(D18),4,H18-3),D18)</f>
        <v>1.0</v>
      </c>
      <c r="K18" s="1">
        <f>IF(TRIM(J18)="*****",0,IF(ISERROR(VALUE(J18)),"NA",VALUE(J18/$I$4)))</f>
        <v>0.60790273556231</v>
      </c>
      <c r="L18" s="1">
        <f>IF(AND(ISNUMBER(G18),ISNUMBER($I$6)),$I$6-G18,"N/A")</f>
        <v>-1.8999999999999986</v>
      </c>
      <c r="M18" s="1">
        <f>IF(AND(ISNUMBER(K18),ISNUMBER($I$7)),SQRT(K18^2+($I$7)^2),"N/A")</f>
        <v>0.61093468821403585</v>
      </c>
      <c r="N18" s="1">
        <f>IF(AND(ISNUMBER(L18),ISNUMBER(M18),M18&lt;&gt;0),L18/M18,"NA")</f>
        <v>-3.1099887380013187</v>
      </c>
      <c r="O18" t="s">
        <v>60</v>
      </c>
    </row>
    <row r="19" spans="1:15" x14ac:dyDescent="0.35">
      <c r="A19" s="16">
        <v>9</v>
      </c>
      <c r="B19" s="15" t="s">
        <v>66</v>
      </c>
      <c r="C19" s="14">
        <v>33.4</v>
      </c>
      <c r="D19" s="13" t="s">
        <v>26</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33.4</v>
      </c>
      <c r="H19">
        <f>LEN(TRIM(D19))</f>
        <v>6</v>
      </c>
      <c r="I19" t="str">
        <f>IF(H19&gt;=3,MID(TRIM(D19),1,3),"NO")</f>
        <v>+/-</v>
      </c>
      <c r="J19" t="str">
        <f>IF(TRIM(I19)="+/-",MID(TRIM(D19),4,H19-3),D19)</f>
        <v>0.6</v>
      </c>
      <c r="K19" s="1">
        <f>IF(TRIM(J19)="*****",0,IF(ISERROR(VALUE(J19)),"NA",VALUE(J19/$I$4)))</f>
        <v>0.36474164133738601</v>
      </c>
      <c r="L19" s="1">
        <f>IF(AND(ISNUMBER(G19),ISNUMBER($I$6)),$I$6-G19,"N/A")</f>
        <v>-1.7999999999999972</v>
      </c>
      <c r="M19" s="1">
        <f>IF(AND(ISNUMBER(K19),ISNUMBER($I$7)),SQRT(K19^2+($I$7)^2),"N/A")</f>
        <v>0.36977279819442066</v>
      </c>
      <c r="N19" s="1">
        <f>IF(AND(ISNUMBER(L19),ISNUMBER(M19),M19&lt;&gt;0),L19/M19,"NA")</f>
        <v>-4.8678540141116216</v>
      </c>
      <c r="O19" t="s">
        <v>35</v>
      </c>
    </row>
    <row r="20" spans="1:15" x14ac:dyDescent="0.35">
      <c r="A20" s="16">
        <v>10</v>
      </c>
      <c r="B20" s="15" t="s">
        <v>45</v>
      </c>
      <c r="C20" s="14">
        <v>33</v>
      </c>
      <c r="D20" s="17" t="s">
        <v>57</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33</v>
      </c>
      <c r="H20">
        <f>LEN(TRIM(D20))</f>
        <v>6</v>
      </c>
      <c r="I20" t="str">
        <f>IF(H20&gt;=3,MID(TRIM(D20),1,3),"NO")</f>
        <v>+/-</v>
      </c>
      <c r="J20" t="str">
        <f>IF(TRIM(I20)="+/-",MID(TRIM(D20),4,H20-3),D20)</f>
        <v>0.3</v>
      </c>
      <c r="K20" s="1">
        <f>IF(TRIM(J20)="*****",0,IF(ISERROR(VALUE(J20)),"NA",VALUE(J20/$I$4)))</f>
        <v>0.18237082066869301</v>
      </c>
      <c r="L20" s="1">
        <f>IF(AND(ISNUMBER(G20),ISNUMBER($I$6)),$I$6-G20,"N/A")</f>
        <v>-1.3999999999999986</v>
      </c>
      <c r="M20" s="1">
        <f>IF(AND(ISNUMBER(K20),ISNUMBER($I$7)),SQRT(K20^2+($I$7)^2),"N/A")</f>
        <v>0.19223572402239389</v>
      </c>
      <c r="N20" s="1">
        <f>IF(AND(ISNUMBER(L20),ISNUMBER(M20),M20&lt;&gt;0),L20/M20,"NA")</f>
        <v>-7.2827254513677699</v>
      </c>
      <c r="O20" t="s">
        <v>51</v>
      </c>
    </row>
    <row r="21" spans="1:15" x14ac:dyDescent="0.35">
      <c r="A21" s="16">
        <v>11</v>
      </c>
      <c r="B21" s="15" t="s">
        <v>47</v>
      </c>
      <c r="C21" s="14">
        <v>32.799999999999997</v>
      </c>
      <c r="D21" s="13" t="s">
        <v>34</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32.799999999999997</v>
      </c>
      <c r="H21">
        <f>LEN(TRIM(D21))</f>
        <v>6</v>
      </c>
      <c r="I21" t="str">
        <f>IF(H21&gt;=3,MID(TRIM(D21),1,3),"NO")</f>
        <v>+/-</v>
      </c>
      <c r="J21" t="str">
        <f>IF(TRIM(I21)="+/-",MID(TRIM(D21),4,H21-3),D21)</f>
        <v>0.4</v>
      </c>
      <c r="K21" s="1">
        <f>IF(TRIM(J21)="*****",0,IF(ISERROR(VALUE(J21)),"NA",VALUE(J21/$I$4)))</f>
        <v>0.24316109422492402</v>
      </c>
      <c r="L21" s="1">
        <f>IF(AND(ISNUMBER(G21),ISNUMBER($I$6)),$I$6-G21,"N/A")</f>
        <v>-1.1999999999999957</v>
      </c>
      <c r="M21" s="1">
        <f>IF(AND(ISNUMBER(K21),ISNUMBER($I$7)),SQRT(K21^2+($I$7)^2),"N/A")</f>
        <v>0.25064471888253259</v>
      </c>
      <c r="N21" s="1">
        <f>IF(AND(ISNUMBER(L21),ISNUMBER(M21),M21&lt;&gt;0),L21/M21,"NA")</f>
        <v>-4.787653238217195</v>
      </c>
      <c r="O21" t="s">
        <v>45</v>
      </c>
    </row>
    <row r="22" spans="1:15" x14ac:dyDescent="0.35">
      <c r="A22" s="16">
        <v>12</v>
      </c>
      <c r="B22" s="15" t="s">
        <v>37</v>
      </c>
      <c r="C22" s="14">
        <v>32.5</v>
      </c>
      <c r="D22" s="13" t="s">
        <v>120</v>
      </c>
      <c r="E22" s="12" t="str">
        <f>IF($B$4=B22,"Geography Selected",
IF(AND(ISNUMBER(N22),ISNUMBER($I$4)),
IF(ABS(N22)&lt;=$I$4,"Not Significantly Different",
IF(ABS(N22)&gt;$I$4,"Significantly Different","Error - Both Z-score and Confidence Level are Numbers but Comparison Failed")),
IF(N22="NA","Statistical Test not applicable","N/A")
))</f>
        <v>Not Significantly Different</v>
      </c>
      <c r="G22">
        <f>IF(ISNUMBER(C22),C22,"NAN")</f>
        <v>32.5</v>
      </c>
      <c r="H22">
        <f>LEN(TRIM(D22))</f>
        <v>6</v>
      </c>
      <c r="I22" t="str">
        <f>IF(H22&gt;=3,MID(TRIM(D22),1,3),"NO")</f>
        <v>+/-</v>
      </c>
      <c r="J22" t="str">
        <f>IF(TRIM(I22)="+/-",MID(TRIM(D22),4,H22-3),D22)</f>
        <v>0.9</v>
      </c>
      <c r="K22" s="1">
        <f>IF(TRIM(J22)="*****",0,IF(ISERROR(VALUE(J22)),"NA",VALUE(J22/$I$4)))</f>
        <v>0.54711246200607899</v>
      </c>
      <c r="L22" s="1">
        <f>IF(AND(ISNUMBER(G22),ISNUMBER($I$6)),$I$6-G22,"N/A")</f>
        <v>-0.89999999999999858</v>
      </c>
      <c r="M22" s="1">
        <f>IF(AND(ISNUMBER(K22),ISNUMBER($I$7)),SQRT(K22^2+($I$7)^2),"N/A")</f>
        <v>0.55047933970440222</v>
      </c>
      <c r="N22" s="1">
        <f>IF(AND(ISNUMBER(L22),ISNUMBER(M22),M22&lt;&gt;0),L22/M22,"NA")</f>
        <v>-1.6349387435381006</v>
      </c>
      <c r="O22" t="s">
        <v>29</v>
      </c>
    </row>
    <row r="23" spans="1:15" x14ac:dyDescent="0.35">
      <c r="A23" s="16">
        <v>13</v>
      </c>
      <c r="B23" s="15" t="s">
        <v>44</v>
      </c>
      <c r="C23" s="14">
        <v>31.8</v>
      </c>
      <c r="D23" s="13" t="s">
        <v>26</v>
      </c>
      <c r="E23" s="12" t="str">
        <f>IF($B$4=B23,"Geography Selected",
IF(AND(ISNUMBER(N23),ISNUMBER($I$4)),
IF(ABS(N23)&lt;=$I$4,"Not Significantly Different",
IF(ABS(N23)&gt;$I$4,"Significantly Different","Error - Both Z-score and Confidence Level are Numbers but Comparison Failed")),
IF(N23="NA","Statistical Test not applicable","N/A")
))</f>
        <v>Not Significantly Different</v>
      </c>
      <c r="G23">
        <f>IF(ISNUMBER(C23),C23,"NAN")</f>
        <v>31.8</v>
      </c>
      <c r="H23">
        <f>LEN(TRIM(D23))</f>
        <v>6</v>
      </c>
      <c r="I23" t="str">
        <f>IF(H23&gt;=3,MID(TRIM(D23),1,3),"NO")</f>
        <v>+/-</v>
      </c>
      <c r="J23" t="str">
        <f>IF(TRIM(I23)="+/-",MID(TRIM(D23),4,H23-3),D23)</f>
        <v>0.6</v>
      </c>
      <c r="K23" s="1">
        <f>IF(TRIM(J23)="*****",0,IF(ISERROR(VALUE(J23)),"NA",VALUE(J23/$I$4)))</f>
        <v>0.36474164133738601</v>
      </c>
      <c r="L23" s="1">
        <f>IF(AND(ISNUMBER(G23),ISNUMBER($I$6)),$I$6-G23,"N/A")</f>
        <v>-0.19999999999999929</v>
      </c>
      <c r="M23" s="1">
        <f>IF(AND(ISNUMBER(K23),ISNUMBER($I$7)),SQRT(K23^2+($I$7)^2),"N/A")</f>
        <v>0.36977279819442066</v>
      </c>
      <c r="N23" s="1">
        <f>IF(AND(ISNUMBER(L23),ISNUMBER(M23),M23&lt;&gt;0),L23/M23,"NA")</f>
        <v>-0.54087266823462354</v>
      </c>
      <c r="O23" t="s">
        <v>82</v>
      </c>
    </row>
    <row r="24" spans="1:15" x14ac:dyDescent="0.35">
      <c r="A24" s="16">
        <v>13</v>
      </c>
      <c r="B24" s="15" t="s">
        <v>54</v>
      </c>
      <c r="C24" s="14">
        <v>31.8</v>
      </c>
      <c r="D24" s="13" t="s">
        <v>57</v>
      </c>
      <c r="E24" s="12" t="str">
        <f>IF($B$4=B24,"Geography Selected",
IF(AND(ISNUMBER(N24),ISNUMBER($I$4)),
IF(ABS(N24)&lt;=$I$4,"Not Significantly Different",
IF(ABS(N24)&gt;$I$4,"Significantly Different","Error - Both Z-score and Confidence Level are Numbers but Comparison Failed")),
IF(N24="NA","Statistical Test not applicable","N/A")
))</f>
        <v>Not Significantly Different</v>
      </c>
      <c r="G24">
        <f>IF(ISNUMBER(C24),C24,"NAN")</f>
        <v>31.8</v>
      </c>
      <c r="H24">
        <f>LEN(TRIM(D24))</f>
        <v>6</v>
      </c>
      <c r="I24" t="str">
        <f>IF(H24&gt;=3,MID(TRIM(D24),1,3),"NO")</f>
        <v>+/-</v>
      </c>
      <c r="J24" t="str">
        <f>IF(TRIM(I24)="+/-",MID(TRIM(D24),4,H24-3),D24)</f>
        <v>0.3</v>
      </c>
      <c r="K24" s="1">
        <f>IF(TRIM(J24)="*****",0,IF(ISERROR(VALUE(J24)),"NA",VALUE(J24/$I$4)))</f>
        <v>0.18237082066869301</v>
      </c>
      <c r="L24" s="1">
        <f>IF(AND(ISNUMBER(G24),ISNUMBER($I$6)),$I$6-G24,"N/A")</f>
        <v>-0.19999999999999929</v>
      </c>
      <c r="M24" s="1">
        <f>IF(AND(ISNUMBER(K24),ISNUMBER($I$7)),SQRT(K24^2+($I$7)^2),"N/A")</f>
        <v>0.19223572402239389</v>
      </c>
      <c r="N24" s="1">
        <f>IF(AND(ISNUMBER(L24),ISNUMBER(M24),M24&lt;&gt;0),L24/M24,"NA")</f>
        <v>-1.0403893501953931</v>
      </c>
      <c r="O24" t="s">
        <v>65</v>
      </c>
    </row>
    <row r="25" spans="1:15" x14ac:dyDescent="0.35">
      <c r="A25" s="16">
        <v>15</v>
      </c>
      <c r="B25" s="15" t="s">
        <v>76</v>
      </c>
      <c r="C25" s="14">
        <v>31.5</v>
      </c>
      <c r="D25" s="13" t="s">
        <v>57</v>
      </c>
      <c r="E25" s="12" t="str">
        <f>IF($B$4=B25,"Geography Selected",
IF(AND(ISNUMBER(N25),ISNUMBER($I$4)),
IF(ABS(N25)&lt;=$I$4,"Not Significantly Different",
IF(ABS(N25)&gt;$I$4,"Significantly Different","Error - Both Z-score and Confidence Level are Numbers but Comparison Failed")),
IF(N25="NA","Statistical Test not applicable","N/A")
))</f>
        <v>Not Significantly Different</v>
      </c>
      <c r="G25">
        <f>IF(ISNUMBER(C25),C25,"NAN")</f>
        <v>31.5</v>
      </c>
      <c r="H25">
        <f>LEN(TRIM(D25))</f>
        <v>6</v>
      </c>
      <c r="I25" t="str">
        <f>IF(H25&gt;=3,MID(TRIM(D25),1,3),"NO")</f>
        <v>+/-</v>
      </c>
      <c r="J25" t="str">
        <f>IF(TRIM(I25)="+/-",MID(TRIM(D25),4,H25-3),D25)</f>
        <v>0.3</v>
      </c>
      <c r="K25" s="1">
        <f>IF(TRIM(J25)="*****",0,IF(ISERROR(VALUE(J25)),"NA",VALUE(J25/$I$4)))</f>
        <v>0.18237082066869301</v>
      </c>
      <c r="L25" s="1">
        <f>IF(AND(ISNUMBER(G25),ISNUMBER($I$6)),$I$6-G25,"N/A")</f>
        <v>0.10000000000000142</v>
      </c>
      <c r="M25" s="1">
        <f>IF(AND(ISNUMBER(K25),ISNUMBER($I$7)),SQRT(K25^2+($I$7)^2),"N/A")</f>
        <v>0.19223572402239389</v>
      </c>
      <c r="N25" s="1">
        <f>IF(AND(ISNUMBER(L25),ISNUMBER(M25),M25&lt;&gt;0),L25/M25,"NA")</f>
        <v>0.52019467509770578</v>
      </c>
      <c r="O25" t="s">
        <v>81</v>
      </c>
    </row>
    <row r="26" spans="1:15" x14ac:dyDescent="0.35">
      <c r="A26" s="16">
        <v>16</v>
      </c>
      <c r="B26" s="15" t="s">
        <v>39</v>
      </c>
      <c r="C26" s="14">
        <v>31.4</v>
      </c>
      <c r="D26" s="13" t="s">
        <v>28</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31.4</v>
      </c>
      <c r="H26">
        <f>LEN(TRIM(D26))</f>
        <v>6</v>
      </c>
      <c r="I26" t="str">
        <f>IF(H26&gt;=3,MID(TRIM(D26),1,3),"NO")</f>
        <v>+/-</v>
      </c>
      <c r="J26" t="str">
        <f>IF(TRIM(I26)="+/-",MID(TRIM(D26),4,H26-3),D26)</f>
        <v>0.2</v>
      </c>
      <c r="K26" s="1">
        <f>IF(TRIM(J26)="*****",0,IF(ISERROR(VALUE(J26)),"NA",VALUE(J26/$I$4)))</f>
        <v>0.12158054711246201</v>
      </c>
      <c r="L26" s="1">
        <f>IF(AND(ISNUMBER(G26),ISNUMBER($I$6)),$I$6-G26,"N/A")</f>
        <v>0.20000000000000284</v>
      </c>
      <c r="M26" s="1">
        <f>IF(AND(ISNUMBER(K26),ISNUMBER($I$7)),SQRT(K26^2+($I$7)^2),"N/A")</f>
        <v>0.1359311840425404</v>
      </c>
      <c r="N26" s="1">
        <f>IF(AND(ISNUMBER(L26),ISNUMBER(M26),M26&lt;&gt;0),L26/M26,"NA")</f>
        <v>1.4713327291948826</v>
      </c>
      <c r="O26" t="s">
        <v>80</v>
      </c>
    </row>
    <row r="27" spans="1:15" x14ac:dyDescent="0.35">
      <c r="A27" s="16">
        <v>17</v>
      </c>
      <c r="B27" s="15" t="s">
        <v>60</v>
      </c>
      <c r="C27" s="14">
        <v>31.3</v>
      </c>
      <c r="D27" s="13" t="s">
        <v>141</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31.3</v>
      </c>
      <c r="H27">
        <f>LEN(TRIM(D27))</f>
        <v>6</v>
      </c>
      <c r="I27" t="str">
        <f>IF(H27&gt;=3,MID(TRIM(D27),1,3),"NO")</f>
        <v>+/-</v>
      </c>
      <c r="J27" t="str">
        <f>IF(TRIM(I27)="+/-",MID(TRIM(D27),4,H27-3),D27)</f>
        <v>1.1</v>
      </c>
      <c r="K27" s="1">
        <f>IF(TRIM(J27)="*****",0,IF(ISERROR(VALUE(J27)),"NA",VALUE(J27/$I$4)))</f>
        <v>0.66869300911854113</v>
      </c>
      <c r="L27" s="1">
        <f>IF(AND(ISNUMBER(G27),ISNUMBER($I$6)),$I$6-G27,"N/A")</f>
        <v>0.30000000000000071</v>
      </c>
      <c r="M27" s="1">
        <f>IF(AND(ISNUMBER(K27),ISNUMBER($I$7)),SQRT(K27^2+($I$7)^2),"N/A")</f>
        <v>0.67145051776214359</v>
      </c>
      <c r="N27" s="1">
        <f>IF(AND(ISNUMBER(L27),ISNUMBER(M27),M27&lt;&gt;0),L27/M27,"NA")</f>
        <v>0.44679390671982994</v>
      </c>
      <c r="O27" t="s">
        <v>78</v>
      </c>
    </row>
    <row r="28" spans="1:15" x14ac:dyDescent="0.35">
      <c r="A28" s="16">
        <v>18</v>
      </c>
      <c r="B28" s="15" t="s">
        <v>53</v>
      </c>
      <c r="C28" s="14">
        <v>31.2</v>
      </c>
      <c r="D28" s="13" t="s">
        <v>83</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31.2</v>
      </c>
      <c r="H28">
        <f>LEN(TRIM(D28))</f>
        <v>6</v>
      </c>
      <c r="I28" t="str">
        <f>IF(H28&gt;=3,MID(TRIM(D28),1,3),"NO")</f>
        <v>+/-</v>
      </c>
      <c r="J28" t="str">
        <f>IF(TRIM(I28)="+/-",MID(TRIM(D28),4,H28-3),D28)</f>
        <v>0.7</v>
      </c>
      <c r="K28" s="1">
        <f>IF(TRIM(J28)="*****",0,IF(ISERROR(VALUE(J28)),"NA",VALUE(J28/$I$4)))</f>
        <v>0.42553191489361697</v>
      </c>
      <c r="L28" s="1">
        <f>IF(AND(ISNUMBER(G28),ISNUMBER($I$6)),$I$6-G28,"N/A")</f>
        <v>0.40000000000000213</v>
      </c>
      <c r="M28" s="1">
        <f>IF(AND(ISNUMBER(K28),ISNUMBER($I$7)),SQRT(K28^2+($I$7)^2),"N/A")</f>
        <v>0.42985214661796195</v>
      </c>
      <c r="N28" s="1">
        <f>IF(AND(ISNUMBER(L28),ISNUMBER(M28),M28&lt;&gt;0),L28/M28,"NA")</f>
        <v>0.93055252404150168</v>
      </c>
      <c r="O28" t="s">
        <v>79</v>
      </c>
    </row>
    <row r="29" spans="1:15" x14ac:dyDescent="0.35">
      <c r="A29" s="16">
        <v>19</v>
      </c>
      <c r="B29" s="15" t="s">
        <v>58</v>
      </c>
      <c r="C29" s="14">
        <v>31</v>
      </c>
      <c r="D29" s="13" t="s">
        <v>34</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31</v>
      </c>
      <c r="H29">
        <f>LEN(TRIM(D29))</f>
        <v>6</v>
      </c>
      <c r="I29" t="str">
        <f>IF(H29&gt;=3,MID(TRIM(D29),1,3),"NO")</f>
        <v>+/-</v>
      </c>
      <c r="J29" t="str">
        <f>IF(TRIM(I29)="+/-",MID(TRIM(D29),4,H29-3),D29)</f>
        <v>0.4</v>
      </c>
      <c r="K29" s="1">
        <f>IF(TRIM(J29)="*****",0,IF(ISERROR(VALUE(J29)),"NA",VALUE(J29/$I$4)))</f>
        <v>0.24316109422492402</v>
      </c>
      <c r="L29" s="1">
        <f>IF(AND(ISNUMBER(G29),ISNUMBER($I$6)),$I$6-G29,"N/A")</f>
        <v>0.60000000000000142</v>
      </c>
      <c r="M29" s="1">
        <f>IF(AND(ISNUMBER(K29),ISNUMBER($I$7)),SQRT(K29^2+($I$7)^2),"N/A")</f>
        <v>0.25064471888253259</v>
      </c>
      <c r="N29" s="1">
        <f>IF(AND(ISNUMBER(L29),ISNUMBER(M29),M29&lt;&gt;0),L29/M29,"NA")</f>
        <v>2.3938266191086117</v>
      </c>
      <c r="O29" t="s">
        <v>55</v>
      </c>
    </row>
    <row r="30" spans="1:15" x14ac:dyDescent="0.35">
      <c r="A30" s="16">
        <v>20</v>
      </c>
      <c r="B30" s="15" t="s">
        <v>61</v>
      </c>
      <c r="C30" s="14">
        <v>30.8</v>
      </c>
      <c r="D30" s="13" t="s">
        <v>57</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30.8</v>
      </c>
      <c r="H30">
        <f>LEN(TRIM(D30))</f>
        <v>6</v>
      </c>
      <c r="I30" t="str">
        <f>IF(H30&gt;=3,MID(TRIM(D30),1,3),"NO")</f>
        <v>+/-</v>
      </c>
      <c r="J30" t="str">
        <f>IF(TRIM(I30)="+/-",MID(TRIM(D30),4,H30-3),D30)</f>
        <v>0.3</v>
      </c>
      <c r="K30" s="1">
        <f>IF(TRIM(J30)="*****",0,IF(ISERROR(VALUE(J30)),"NA",VALUE(J30/$I$4)))</f>
        <v>0.18237082066869301</v>
      </c>
      <c r="L30" s="1">
        <f>IF(AND(ISNUMBER(G30),ISNUMBER($I$6)),$I$6-G30,"N/A")</f>
        <v>0.80000000000000071</v>
      </c>
      <c r="M30" s="1">
        <f>IF(AND(ISNUMBER(K30),ISNUMBER($I$7)),SQRT(K30^2+($I$7)^2),"N/A")</f>
        <v>0.19223572402239389</v>
      </c>
      <c r="N30" s="1">
        <f>IF(AND(ISNUMBER(L30),ISNUMBER(M30),M30&lt;&gt;0),L30/M30,"NA")</f>
        <v>4.1615574007815903</v>
      </c>
      <c r="O30" t="s">
        <v>77</v>
      </c>
    </row>
    <row r="31" spans="1:15" x14ac:dyDescent="0.35">
      <c r="A31" s="16">
        <v>20</v>
      </c>
      <c r="B31" s="15" t="s">
        <v>30</v>
      </c>
      <c r="C31" s="14">
        <v>30.8</v>
      </c>
      <c r="D31" s="13" t="s">
        <v>34</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30.8</v>
      </c>
      <c r="H31">
        <f>LEN(TRIM(D31))</f>
        <v>6</v>
      </c>
      <c r="I31" t="str">
        <f>IF(H31&gt;=3,MID(TRIM(D31),1,3),"NO")</f>
        <v>+/-</v>
      </c>
      <c r="J31" t="str">
        <f>IF(TRIM(I31)="+/-",MID(TRIM(D31),4,H31-3),D31)</f>
        <v>0.4</v>
      </c>
      <c r="K31" s="1">
        <f>IF(TRIM(J31)="*****",0,IF(ISERROR(VALUE(J31)),"NA",VALUE(J31/$I$4)))</f>
        <v>0.24316109422492402</v>
      </c>
      <c r="L31" s="1">
        <f>IF(AND(ISNUMBER(G31),ISNUMBER($I$6)),$I$6-G31,"N/A")</f>
        <v>0.80000000000000071</v>
      </c>
      <c r="M31" s="1">
        <f>IF(AND(ISNUMBER(K31),ISNUMBER($I$7)),SQRT(K31^2+($I$7)^2),"N/A")</f>
        <v>0.25064471888253259</v>
      </c>
      <c r="N31" s="1">
        <f>IF(AND(ISNUMBER(L31),ISNUMBER(M31),M31&lt;&gt;0),L31/M31,"NA")</f>
        <v>3.1917688254781442</v>
      </c>
      <c r="O31" t="s">
        <v>41</v>
      </c>
    </row>
    <row r="32" spans="1:15" x14ac:dyDescent="0.35">
      <c r="A32" s="16">
        <v>22</v>
      </c>
      <c r="B32" s="15" t="s">
        <v>38</v>
      </c>
      <c r="C32" s="14">
        <v>30.7</v>
      </c>
      <c r="D32" s="13" t="s">
        <v>57</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30.7</v>
      </c>
      <c r="H32">
        <f>LEN(TRIM(D32))</f>
        <v>6</v>
      </c>
      <c r="I32" t="str">
        <f>IF(H32&gt;=3,MID(TRIM(D32),1,3),"NO")</f>
        <v>+/-</v>
      </c>
      <c r="J32" t="str">
        <f>IF(TRIM(I32)="+/-",MID(TRIM(D32),4,H32-3),D32)</f>
        <v>0.3</v>
      </c>
      <c r="K32" s="1">
        <f>IF(TRIM(J32)="*****",0,IF(ISERROR(VALUE(J32)),"NA",VALUE(J32/$I$4)))</f>
        <v>0.18237082066869301</v>
      </c>
      <c r="L32" s="1">
        <f>IF(AND(ISNUMBER(G32),ISNUMBER($I$6)),$I$6-G32,"N/A")</f>
        <v>0.90000000000000213</v>
      </c>
      <c r="M32" s="1">
        <f>IF(AND(ISNUMBER(K32),ISNUMBER($I$7)),SQRT(K32^2+($I$7)^2),"N/A")</f>
        <v>0.19223572402239389</v>
      </c>
      <c r="N32" s="1">
        <f>IF(AND(ISNUMBER(L32),ISNUMBER(M32),M32&lt;&gt;0),L32/M32,"NA")</f>
        <v>4.6817520758792961</v>
      </c>
      <c r="O32" t="s">
        <v>71</v>
      </c>
    </row>
    <row r="33" spans="1:15" x14ac:dyDescent="0.35">
      <c r="A33" s="16">
        <v>23</v>
      </c>
      <c r="B33" s="15" t="s">
        <v>74</v>
      </c>
      <c r="C33" s="14">
        <v>30.4</v>
      </c>
      <c r="D33" s="13" t="s">
        <v>34</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30.4</v>
      </c>
      <c r="H33">
        <f>LEN(TRIM(D33))</f>
        <v>6</v>
      </c>
      <c r="I33" t="str">
        <f>IF(H33&gt;=3,MID(TRIM(D33),1,3),"NO")</f>
        <v>+/-</v>
      </c>
      <c r="J33" t="str">
        <f>IF(TRIM(I33)="+/-",MID(TRIM(D33),4,H33-3),D33)</f>
        <v>0.4</v>
      </c>
      <c r="K33" s="1">
        <f>IF(TRIM(J33)="*****",0,IF(ISERROR(VALUE(J33)),"NA",VALUE(J33/$I$4)))</f>
        <v>0.24316109422492402</v>
      </c>
      <c r="L33" s="1">
        <f>IF(AND(ISNUMBER(G33),ISNUMBER($I$6)),$I$6-G33,"N/A")</f>
        <v>1.2000000000000028</v>
      </c>
      <c r="M33" s="1">
        <f>IF(AND(ISNUMBER(K33),ISNUMBER($I$7)),SQRT(K33^2+($I$7)^2),"N/A")</f>
        <v>0.25064471888253259</v>
      </c>
      <c r="N33" s="1">
        <f>IF(AND(ISNUMBER(L33),ISNUMBER(M33),M33&lt;&gt;0),L33/M33,"NA")</f>
        <v>4.7876532382172234</v>
      </c>
      <c r="O33" t="s">
        <v>76</v>
      </c>
    </row>
    <row r="34" spans="1:15" x14ac:dyDescent="0.35">
      <c r="A34" s="16">
        <v>24</v>
      </c>
      <c r="B34" s="15" t="s">
        <v>64</v>
      </c>
      <c r="C34" s="14">
        <v>30.2</v>
      </c>
      <c r="D34" s="13" t="s">
        <v>34</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30.2</v>
      </c>
      <c r="H34">
        <f>LEN(TRIM(D34))</f>
        <v>6</v>
      </c>
      <c r="I34" t="str">
        <f>IF(H34&gt;=3,MID(TRIM(D34),1,3),"NO")</f>
        <v>+/-</v>
      </c>
      <c r="J34" t="str">
        <f>IF(TRIM(I34)="+/-",MID(TRIM(D34),4,H34-3),D34)</f>
        <v>0.4</v>
      </c>
      <c r="K34" s="1">
        <f>IF(TRIM(J34)="*****",0,IF(ISERROR(VALUE(J34)),"NA",VALUE(J34/$I$4)))</f>
        <v>0.24316109422492402</v>
      </c>
      <c r="L34" s="1">
        <f>IF(AND(ISNUMBER(G34),ISNUMBER($I$6)),$I$6-G34,"N/A")</f>
        <v>1.4000000000000021</v>
      </c>
      <c r="M34" s="1">
        <f>IF(AND(ISNUMBER(K34),ISNUMBER($I$7)),SQRT(K34^2+($I$7)^2),"N/A")</f>
        <v>0.25064471888253259</v>
      </c>
      <c r="N34" s="1">
        <f>IF(AND(ISNUMBER(L34),ISNUMBER(M34),M34&lt;&gt;0),L34/M34,"NA")</f>
        <v>5.5855954445867564</v>
      </c>
      <c r="O34" t="s">
        <v>74</v>
      </c>
    </row>
    <row r="35" spans="1:15" x14ac:dyDescent="0.35">
      <c r="A35" s="16">
        <v>25</v>
      </c>
      <c r="B35" s="15" t="s">
        <v>62</v>
      </c>
      <c r="C35" s="14">
        <v>30.1</v>
      </c>
      <c r="D35" s="13" t="s">
        <v>134</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30.1</v>
      </c>
      <c r="H35">
        <f>LEN(TRIM(D35))</f>
        <v>6</v>
      </c>
      <c r="I35" t="str">
        <f>IF(H35&gt;=3,MID(TRIM(D35),1,3),"NO")</f>
        <v>+/-</v>
      </c>
      <c r="J35" t="str">
        <f>IF(TRIM(I35)="+/-",MID(TRIM(D35),4,H35-3),D35)</f>
        <v>1.4</v>
      </c>
      <c r="K35" s="1">
        <f>IF(TRIM(J35)="*****",0,IF(ISERROR(VALUE(J35)),"NA",VALUE(J35/$I$4)))</f>
        <v>0.85106382978723394</v>
      </c>
      <c r="L35" s="1">
        <f>IF(AND(ISNUMBER(G35),ISNUMBER($I$6)),$I$6-G35,"N/A")</f>
        <v>1.5</v>
      </c>
      <c r="M35" s="1">
        <f>IF(AND(ISNUMBER(K35),ISNUMBER($I$7)),SQRT(K35^2+($I$7)^2),"N/A")</f>
        <v>0.85323214879137987</v>
      </c>
      <c r="N35" s="1">
        <f>IF(AND(ISNUMBER(L35),ISNUMBER(M35),M35&lt;&gt;0),L35/M35,"NA")</f>
        <v>1.7580209584516706</v>
      </c>
      <c r="O35" t="s">
        <v>53</v>
      </c>
    </row>
    <row r="36" spans="1:15" x14ac:dyDescent="0.35">
      <c r="A36" s="16">
        <v>26</v>
      </c>
      <c r="B36" s="15" t="s">
        <v>29</v>
      </c>
      <c r="C36" s="14">
        <v>29.9</v>
      </c>
      <c r="D36" s="13" t="s">
        <v>83</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29.9</v>
      </c>
      <c r="H36">
        <f>LEN(TRIM(D36))</f>
        <v>6</v>
      </c>
      <c r="I36" t="str">
        <f>IF(H36&gt;=3,MID(TRIM(D36),1,3),"NO")</f>
        <v>+/-</v>
      </c>
      <c r="J36" t="str">
        <f>IF(TRIM(I36)="+/-",MID(TRIM(D36),4,H36-3),D36)</f>
        <v>0.7</v>
      </c>
      <c r="K36" s="1">
        <f>IF(TRIM(J36)="*****",0,IF(ISERROR(VALUE(J36)),"NA",VALUE(J36/$I$4)))</f>
        <v>0.42553191489361697</v>
      </c>
      <c r="L36" s="1">
        <f>IF(AND(ISNUMBER(G36),ISNUMBER($I$6)),$I$6-G36,"N/A")</f>
        <v>1.7000000000000028</v>
      </c>
      <c r="M36" s="1">
        <f>IF(AND(ISNUMBER(K36),ISNUMBER($I$7)),SQRT(K36^2+($I$7)^2),"N/A")</f>
        <v>0.42985214661796195</v>
      </c>
      <c r="N36" s="1">
        <f>IF(AND(ISNUMBER(L36),ISNUMBER(M36),M36&lt;&gt;0),L36/M36,"NA")</f>
        <v>3.9548482271763676</v>
      </c>
      <c r="O36" t="s">
        <v>72</v>
      </c>
    </row>
    <row r="37" spans="1:15" x14ac:dyDescent="0.35">
      <c r="A37" s="16">
        <v>27</v>
      </c>
      <c r="B37" s="15" t="s">
        <v>50</v>
      </c>
      <c r="C37" s="14">
        <v>29.8</v>
      </c>
      <c r="D37" s="13" t="s">
        <v>43</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29.8</v>
      </c>
      <c r="H37">
        <f>LEN(TRIM(D37))</f>
        <v>6</v>
      </c>
      <c r="I37" t="str">
        <f>IF(H37&gt;=3,MID(TRIM(D37),1,3),"NO")</f>
        <v>+/-</v>
      </c>
      <c r="J37" t="str">
        <f>IF(TRIM(I37)="+/-",MID(TRIM(D37),4,H37-3),D37)</f>
        <v>0.5</v>
      </c>
      <c r="K37" s="1">
        <f>IF(TRIM(J37)="*****",0,IF(ISERROR(VALUE(J37)),"NA",VALUE(J37/$I$4)))</f>
        <v>0.303951367781155</v>
      </c>
      <c r="L37" s="1">
        <f>IF(AND(ISNUMBER(G37),ISNUMBER($I$6)),$I$6-G37,"N/A")</f>
        <v>1.8000000000000007</v>
      </c>
      <c r="M37" s="1">
        <f>IF(AND(ISNUMBER(K37),ISNUMBER($I$7)),SQRT(K37^2+($I$7)^2),"N/A")</f>
        <v>0.30997079109986531</v>
      </c>
      <c r="N37" s="1">
        <f>IF(AND(ISNUMBER(L37),ISNUMBER(M37),M37&lt;&gt;0),L37/M37,"NA")</f>
        <v>5.8069987614416325</v>
      </c>
      <c r="O37" t="s">
        <v>70</v>
      </c>
    </row>
    <row r="38" spans="1:15" x14ac:dyDescent="0.35">
      <c r="A38" s="16">
        <v>28</v>
      </c>
      <c r="B38" s="15" t="s">
        <v>75</v>
      </c>
      <c r="C38" s="14">
        <v>29.7</v>
      </c>
      <c r="D38" s="13" t="s">
        <v>57</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29.7</v>
      </c>
      <c r="H38">
        <f>LEN(TRIM(D38))</f>
        <v>6</v>
      </c>
      <c r="I38" t="str">
        <f>IF(H38&gt;=3,MID(TRIM(D38),1,3),"NO")</f>
        <v>+/-</v>
      </c>
      <c r="J38" t="str">
        <f>IF(TRIM(I38)="+/-",MID(TRIM(D38),4,H38-3),D38)</f>
        <v>0.3</v>
      </c>
      <c r="K38" s="1">
        <f>IF(TRIM(J38)="*****",0,IF(ISERROR(VALUE(J38)),"NA",VALUE(J38/$I$4)))</f>
        <v>0.18237082066869301</v>
      </c>
      <c r="L38" s="1">
        <f>IF(AND(ISNUMBER(G38),ISNUMBER($I$6)),$I$6-G38,"N/A")</f>
        <v>1.9000000000000021</v>
      </c>
      <c r="M38" s="1">
        <f>IF(AND(ISNUMBER(K38),ISNUMBER($I$7)),SQRT(K38^2+($I$7)^2),"N/A")</f>
        <v>0.19223572402239389</v>
      </c>
      <c r="N38" s="1">
        <f>IF(AND(ISNUMBER(L38),ISNUMBER(M38),M38&lt;&gt;0),L38/M38,"NA")</f>
        <v>9.8836988268562802</v>
      </c>
      <c r="O38" t="s">
        <v>69</v>
      </c>
    </row>
    <row r="39" spans="1:15" x14ac:dyDescent="0.35">
      <c r="A39" s="16">
        <v>29</v>
      </c>
      <c r="B39" s="15" t="s">
        <v>81</v>
      </c>
      <c r="C39" s="14">
        <v>29.6</v>
      </c>
      <c r="D39" s="13" t="s">
        <v>34</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29.6</v>
      </c>
      <c r="H39">
        <f>LEN(TRIM(D39))</f>
        <v>6</v>
      </c>
      <c r="I39" t="str">
        <f>IF(H39&gt;=3,MID(TRIM(D39),1,3),"NO")</f>
        <v>+/-</v>
      </c>
      <c r="J39" t="str">
        <f>IF(TRIM(I39)="+/-",MID(TRIM(D39),4,H39-3),D39)</f>
        <v>0.4</v>
      </c>
      <c r="K39" s="1">
        <f>IF(TRIM(J39)="*****",0,IF(ISERROR(VALUE(J39)),"NA",VALUE(J39/$I$4)))</f>
        <v>0.24316109422492402</v>
      </c>
      <c r="L39" s="1">
        <f>IF(AND(ISNUMBER(G39),ISNUMBER($I$6)),$I$6-G39,"N/A")</f>
        <v>2</v>
      </c>
      <c r="M39" s="1">
        <f>IF(AND(ISNUMBER(K39),ISNUMBER($I$7)),SQRT(K39^2+($I$7)^2),"N/A")</f>
        <v>0.25064471888253259</v>
      </c>
      <c r="N39" s="1">
        <f>IF(AND(ISNUMBER(L39),ISNUMBER(M39),M39&lt;&gt;0),L39/M39,"NA")</f>
        <v>7.9794220636953535</v>
      </c>
      <c r="O39" t="s">
        <v>44</v>
      </c>
    </row>
    <row r="40" spans="1:15" x14ac:dyDescent="0.35">
      <c r="A40" s="16">
        <v>29</v>
      </c>
      <c r="B40" s="15" t="s">
        <v>56</v>
      </c>
      <c r="C40" s="14">
        <v>29.6</v>
      </c>
      <c r="D40" s="13" t="s">
        <v>43</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29.6</v>
      </c>
      <c r="H40">
        <f>LEN(TRIM(D40))</f>
        <v>6</v>
      </c>
      <c r="I40" t="str">
        <f>IF(H40&gt;=3,MID(TRIM(D40),1,3),"NO")</f>
        <v>+/-</v>
      </c>
      <c r="J40" t="str">
        <f>IF(TRIM(I40)="+/-",MID(TRIM(D40),4,H40-3),D40)</f>
        <v>0.5</v>
      </c>
      <c r="K40" s="1">
        <f>IF(TRIM(J40)="*****",0,IF(ISERROR(VALUE(J40)),"NA",VALUE(J40/$I$4)))</f>
        <v>0.303951367781155</v>
      </c>
      <c r="L40" s="1">
        <f>IF(AND(ISNUMBER(G40),ISNUMBER($I$6)),$I$6-G40,"N/A")</f>
        <v>2</v>
      </c>
      <c r="M40" s="1">
        <f>IF(AND(ISNUMBER(K40),ISNUMBER($I$7)),SQRT(K40^2+($I$7)^2),"N/A")</f>
        <v>0.30997079109986531</v>
      </c>
      <c r="N40" s="1">
        <f>IF(AND(ISNUMBER(L40),ISNUMBER(M40),M40&lt;&gt;0),L40/M40,"NA")</f>
        <v>6.4522208460462549</v>
      </c>
      <c r="O40" t="s">
        <v>67</v>
      </c>
    </row>
    <row r="41" spans="1:15" x14ac:dyDescent="0.35">
      <c r="A41" s="16">
        <v>29</v>
      </c>
      <c r="B41" s="15" t="s">
        <v>40</v>
      </c>
      <c r="C41" s="14">
        <v>29.6</v>
      </c>
      <c r="D41" s="13" t="s">
        <v>111</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29.6</v>
      </c>
      <c r="H41">
        <f>LEN(TRIM(D41))</f>
        <v>6</v>
      </c>
      <c r="I41" t="str">
        <f>IF(H41&gt;=3,MID(TRIM(D41),1,3),"NO")</f>
        <v>+/-</v>
      </c>
      <c r="J41" t="str">
        <f>IF(TRIM(I41)="+/-",MID(TRIM(D41),4,H41-3),D41)</f>
        <v>1.0</v>
      </c>
      <c r="K41" s="1">
        <f>IF(TRIM(J41)="*****",0,IF(ISERROR(VALUE(J41)),"NA",VALUE(J41/$I$4)))</f>
        <v>0.60790273556231</v>
      </c>
      <c r="L41" s="1">
        <f>IF(AND(ISNUMBER(G41),ISNUMBER($I$6)),$I$6-G41,"N/A")</f>
        <v>2</v>
      </c>
      <c r="M41" s="1">
        <f>IF(AND(ISNUMBER(K41),ISNUMBER($I$7)),SQRT(K41^2+($I$7)^2),"N/A")</f>
        <v>0.61093468821403585</v>
      </c>
      <c r="N41" s="1">
        <f>IF(AND(ISNUMBER(L41),ISNUMBER(M41),M41&lt;&gt;0),L41/M41,"NA")</f>
        <v>3.2736723557908642</v>
      </c>
      <c r="O41" t="s">
        <v>47</v>
      </c>
    </row>
    <row r="42" spans="1:15" x14ac:dyDescent="0.35">
      <c r="A42" s="16">
        <v>32</v>
      </c>
      <c r="B42" s="15" t="s">
        <v>68</v>
      </c>
      <c r="C42" s="14">
        <v>29.4</v>
      </c>
      <c r="D42" s="13" t="s">
        <v>34</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29.4</v>
      </c>
      <c r="H42">
        <f>LEN(TRIM(D42))</f>
        <v>6</v>
      </c>
      <c r="I42" t="str">
        <f>IF(H42&gt;=3,MID(TRIM(D42),1,3),"NO")</f>
        <v>+/-</v>
      </c>
      <c r="J42" t="str">
        <f>IF(TRIM(I42)="+/-",MID(TRIM(D42),4,H42-3),D42)</f>
        <v>0.4</v>
      </c>
      <c r="K42" s="1">
        <f>IF(TRIM(J42)="*****",0,IF(ISERROR(VALUE(J42)),"NA",VALUE(J42/$I$4)))</f>
        <v>0.24316109422492402</v>
      </c>
      <c r="L42" s="1">
        <f>IF(AND(ISNUMBER(G42),ISNUMBER($I$6)),$I$6-G42,"N/A")</f>
        <v>2.2000000000000028</v>
      </c>
      <c r="M42" s="1">
        <f>IF(AND(ISNUMBER(K42),ISNUMBER($I$7)),SQRT(K42^2+($I$7)^2),"N/A")</f>
        <v>0.25064471888253259</v>
      </c>
      <c r="N42" s="1">
        <f>IF(AND(ISNUMBER(L42),ISNUMBER(M42),M42&lt;&gt;0),L42/M42,"NA")</f>
        <v>8.7773642700649006</v>
      </c>
      <c r="O42" t="s">
        <v>37</v>
      </c>
    </row>
    <row r="43" spans="1:15" x14ac:dyDescent="0.35">
      <c r="A43" s="16">
        <v>33</v>
      </c>
      <c r="B43" s="15" t="s">
        <v>63</v>
      </c>
      <c r="C43" s="14">
        <v>29.2</v>
      </c>
      <c r="D43" s="13" t="s">
        <v>133</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29.2</v>
      </c>
      <c r="H43">
        <f>LEN(TRIM(D43))</f>
        <v>6</v>
      </c>
      <c r="I43" t="str">
        <f>IF(H43&gt;=3,MID(TRIM(D43),1,3),"NO")</f>
        <v>+/-</v>
      </c>
      <c r="J43" t="str">
        <f>IF(TRIM(I43)="+/-",MID(TRIM(D43),4,H43-3),D43)</f>
        <v>1.2</v>
      </c>
      <c r="K43" s="1">
        <f>IF(TRIM(J43)="*****",0,IF(ISERROR(VALUE(J43)),"NA",VALUE(J43/$I$4)))</f>
        <v>0.72948328267477203</v>
      </c>
      <c r="L43" s="1">
        <f>IF(AND(ISNUMBER(G43),ISNUMBER($I$6)),$I$6-G43,"N/A")</f>
        <v>2.4000000000000021</v>
      </c>
      <c r="M43" s="1">
        <f>IF(AND(ISNUMBER(K43),ISNUMBER($I$7)),SQRT(K43^2+($I$7)^2),"N/A")</f>
        <v>0.73201182849801194</v>
      </c>
      <c r="N43" s="1">
        <f>IF(AND(ISNUMBER(L43),ISNUMBER(M43),M43&lt;&gt;0),L43/M43,"NA")</f>
        <v>3.2786355446256565</v>
      </c>
      <c r="O43" t="s">
        <v>49</v>
      </c>
    </row>
    <row r="44" spans="1:15" x14ac:dyDescent="0.35">
      <c r="A44" s="16">
        <v>34</v>
      </c>
      <c r="B44" s="15" t="s">
        <v>48</v>
      </c>
      <c r="C44" s="14">
        <v>29.1</v>
      </c>
      <c r="D44" s="13" t="s">
        <v>141</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29.1</v>
      </c>
      <c r="H44">
        <f>LEN(TRIM(D44))</f>
        <v>6</v>
      </c>
      <c r="I44" t="str">
        <f>IF(H44&gt;=3,MID(TRIM(D44),1,3),"NO")</f>
        <v>+/-</v>
      </c>
      <c r="J44" t="str">
        <f>IF(TRIM(I44)="+/-",MID(TRIM(D44),4,H44-3),D44)</f>
        <v>1.1</v>
      </c>
      <c r="K44" s="1">
        <f>IF(TRIM(J44)="*****",0,IF(ISERROR(VALUE(J44)),"NA",VALUE(J44/$I$4)))</f>
        <v>0.66869300911854113</v>
      </c>
      <c r="L44" s="1">
        <f>IF(AND(ISNUMBER(G44),ISNUMBER($I$6)),$I$6-G44,"N/A")</f>
        <v>2.5</v>
      </c>
      <c r="M44" s="1">
        <f>IF(AND(ISNUMBER(K44),ISNUMBER($I$7)),SQRT(K44^2+($I$7)^2),"N/A")</f>
        <v>0.67145051776214359</v>
      </c>
      <c r="N44" s="1">
        <f>IF(AND(ISNUMBER(L44),ISNUMBER(M44),M44&lt;&gt;0),L44/M44,"NA")</f>
        <v>3.7232825559985741</v>
      </c>
      <c r="O44" t="s">
        <v>64</v>
      </c>
    </row>
    <row r="45" spans="1:15" x14ac:dyDescent="0.35">
      <c r="A45" s="16">
        <v>35</v>
      </c>
      <c r="B45" s="15" t="s">
        <v>72</v>
      </c>
      <c r="C45" s="14">
        <v>29</v>
      </c>
      <c r="D45" s="13" t="s">
        <v>34</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29</v>
      </c>
      <c r="H45">
        <f>LEN(TRIM(D45))</f>
        <v>6</v>
      </c>
      <c r="I45" t="str">
        <f>IF(H45&gt;=3,MID(TRIM(D45),1,3),"NO")</f>
        <v>+/-</v>
      </c>
      <c r="J45" t="str">
        <f>IF(TRIM(I45)="+/-",MID(TRIM(D45),4,H45-3),D45)</f>
        <v>0.4</v>
      </c>
      <c r="K45" s="1">
        <f>IF(TRIM(J45)="*****",0,IF(ISERROR(VALUE(J45)),"NA",VALUE(J45/$I$4)))</f>
        <v>0.24316109422492402</v>
      </c>
      <c r="L45" s="1">
        <f>IF(AND(ISNUMBER(G45),ISNUMBER($I$6)),$I$6-G45,"N/A")</f>
        <v>2.6000000000000014</v>
      </c>
      <c r="M45" s="1">
        <f>IF(AND(ISNUMBER(K45),ISNUMBER($I$7)),SQRT(K45^2+($I$7)^2),"N/A")</f>
        <v>0.25064471888253259</v>
      </c>
      <c r="N45" s="1">
        <f>IF(AND(ISNUMBER(L45),ISNUMBER(M45),M45&lt;&gt;0),L45/M45,"NA")</f>
        <v>10.373248682803965</v>
      </c>
      <c r="O45" t="s">
        <v>63</v>
      </c>
    </row>
    <row r="46" spans="1:15" x14ac:dyDescent="0.35">
      <c r="A46" s="16">
        <v>36</v>
      </c>
      <c r="B46" s="15" t="s">
        <v>36</v>
      </c>
      <c r="C46" s="14">
        <v>28.9</v>
      </c>
      <c r="D46" s="13" t="s">
        <v>34</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28.9</v>
      </c>
      <c r="H46">
        <f>LEN(TRIM(D46))</f>
        <v>6</v>
      </c>
      <c r="I46" t="str">
        <f>IF(H46&gt;=3,MID(TRIM(D46),1,3),"NO")</f>
        <v>+/-</v>
      </c>
      <c r="J46" t="str">
        <f>IF(TRIM(I46)="+/-",MID(TRIM(D46),4,H46-3),D46)</f>
        <v>0.4</v>
      </c>
      <c r="K46" s="1">
        <f>IF(TRIM(J46)="*****",0,IF(ISERROR(VALUE(J46)),"NA",VALUE(J46/$I$4)))</f>
        <v>0.24316109422492402</v>
      </c>
      <c r="L46" s="1">
        <f>IF(AND(ISNUMBER(G46),ISNUMBER($I$6)),$I$6-G46,"N/A")</f>
        <v>2.7000000000000028</v>
      </c>
      <c r="M46" s="1">
        <f>IF(AND(ISNUMBER(K46),ISNUMBER($I$7)),SQRT(K46^2+($I$7)^2),"N/A")</f>
        <v>0.25064471888253259</v>
      </c>
      <c r="N46" s="1">
        <f>IF(AND(ISNUMBER(L46),ISNUMBER(M46),M46&lt;&gt;0),L46/M46,"NA")</f>
        <v>10.772219785988739</v>
      </c>
      <c r="O46" t="s">
        <v>61</v>
      </c>
    </row>
    <row r="47" spans="1:15" x14ac:dyDescent="0.35">
      <c r="A47" s="16">
        <v>37</v>
      </c>
      <c r="B47" s="15" t="s">
        <v>46</v>
      </c>
      <c r="C47" s="14">
        <v>28.8</v>
      </c>
      <c r="D47" s="13" t="s">
        <v>34</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28.8</v>
      </c>
      <c r="H47">
        <f>LEN(TRIM(D47))</f>
        <v>6</v>
      </c>
      <c r="I47" t="str">
        <f>IF(H47&gt;=3,MID(TRIM(D47),1,3),"NO")</f>
        <v>+/-</v>
      </c>
      <c r="J47" t="str">
        <f>IF(TRIM(I47)="+/-",MID(TRIM(D47),4,H47-3),D47)</f>
        <v>0.4</v>
      </c>
      <c r="K47" s="1">
        <f>IF(TRIM(J47)="*****",0,IF(ISERROR(VALUE(J47)),"NA",VALUE(J47/$I$4)))</f>
        <v>0.24316109422492402</v>
      </c>
      <c r="L47" s="1">
        <f>IF(AND(ISNUMBER(G47),ISNUMBER($I$6)),$I$6-G47,"N/A")</f>
        <v>2.8000000000000007</v>
      </c>
      <c r="M47" s="1">
        <f>IF(AND(ISNUMBER(K47),ISNUMBER($I$7)),SQRT(K47^2+($I$7)^2),"N/A")</f>
        <v>0.25064471888253259</v>
      </c>
      <c r="N47" s="1">
        <f>IF(AND(ISNUMBER(L47),ISNUMBER(M47),M47&lt;&gt;0),L47/M47,"NA")</f>
        <v>11.171190889173499</v>
      </c>
      <c r="O47" t="s">
        <v>59</v>
      </c>
    </row>
    <row r="48" spans="1:15" x14ac:dyDescent="0.35">
      <c r="A48" s="16">
        <v>37</v>
      </c>
      <c r="B48" s="15" t="s">
        <v>42</v>
      </c>
      <c r="C48" s="14">
        <v>28.8</v>
      </c>
      <c r="D48" s="13" t="s">
        <v>26</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28.8</v>
      </c>
      <c r="H48">
        <f>LEN(TRIM(D48))</f>
        <v>6</v>
      </c>
      <c r="I48" t="str">
        <f>IF(H48&gt;=3,MID(TRIM(D48),1,3),"NO")</f>
        <v>+/-</v>
      </c>
      <c r="J48" t="str">
        <f>IF(TRIM(I48)="+/-",MID(TRIM(D48),4,H48-3),D48)</f>
        <v>0.6</v>
      </c>
      <c r="K48" s="1">
        <f>IF(TRIM(J48)="*****",0,IF(ISERROR(VALUE(J48)),"NA",VALUE(J48/$I$4)))</f>
        <v>0.36474164133738601</v>
      </c>
      <c r="L48" s="1">
        <f>IF(AND(ISNUMBER(G48),ISNUMBER($I$6)),$I$6-G48,"N/A")</f>
        <v>2.8000000000000007</v>
      </c>
      <c r="M48" s="1">
        <f>IF(AND(ISNUMBER(K48),ISNUMBER($I$7)),SQRT(K48^2+($I$7)^2),"N/A")</f>
        <v>0.36977279819442066</v>
      </c>
      <c r="N48" s="1">
        <f>IF(AND(ISNUMBER(L48),ISNUMBER(M48),M48&lt;&gt;0),L48/M48,"NA")</f>
        <v>7.5722173552847583</v>
      </c>
      <c r="O48" t="s">
        <v>56</v>
      </c>
    </row>
    <row r="49" spans="1:15" x14ac:dyDescent="0.35">
      <c r="A49" s="16">
        <v>39</v>
      </c>
      <c r="B49" s="15" t="s">
        <v>51</v>
      </c>
      <c r="C49" s="14">
        <v>28.5</v>
      </c>
      <c r="D49" s="13" t="s">
        <v>28</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28.5</v>
      </c>
      <c r="H49">
        <f>LEN(TRIM(D49))</f>
        <v>6</v>
      </c>
      <c r="I49" t="str">
        <f>IF(H49&gt;=3,MID(TRIM(D49),1,3),"NO")</f>
        <v>+/-</v>
      </c>
      <c r="J49" t="str">
        <f>IF(TRIM(I49)="+/-",MID(TRIM(D49),4,H49-3),D49)</f>
        <v>0.2</v>
      </c>
      <c r="K49" s="1">
        <f>IF(TRIM(J49)="*****",0,IF(ISERROR(VALUE(J49)),"NA",VALUE(J49/$I$4)))</f>
        <v>0.12158054711246201</v>
      </c>
      <c r="L49" s="1">
        <f>IF(AND(ISNUMBER(G49),ISNUMBER($I$6)),$I$6-G49,"N/A")</f>
        <v>3.1000000000000014</v>
      </c>
      <c r="M49" s="1">
        <f>IF(AND(ISNUMBER(K49),ISNUMBER($I$7)),SQRT(K49^2+($I$7)^2),"N/A")</f>
        <v>0.1359311840425404</v>
      </c>
      <c r="N49" s="1">
        <f>IF(AND(ISNUMBER(L49),ISNUMBER(M49),M49&lt;&gt;0),L49/M49,"NA")</f>
        <v>22.805657302520366</v>
      </c>
      <c r="O49" t="s">
        <v>54</v>
      </c>
    </row>
    <row r="50" spans="1:15" x14ac:dyDescent="0.35">
      <c r="A50" s="16">
        <v>40</v>
      </c>
      <c r="B50" s="15" t="s">
        <v>80</v>
      </c>
      <c r="C50" s="14">
        <v>28.2</v>
      </c>
      <c r="D50" s="13" t="s">
        <v>26</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28.2</v>
      </c>
      <c r="H50">
        <f>LEN(TRIM(D50))</f>
        <v>6</v>
      </c>
      <c r="I50" t="str">
        <f>IF(H50&gt;=3,MID(TRIM(D50),1,3),"NO")</f>
        <v>+/-</v>
      </c>
      <c r="J50" t="str">
        <f>IF(TRIM(I50)="+/-",MID(TRIM(D50),4,H50-3),D50)</f>
        <v>0.6</v>
      </c>
      <c r="K50" s="1">
        <f>IF(TRIM(J50)="*****",0,IF(ISERROR(VALUE(J50)),"NA",VALUE(J50/$I$4)))</f>
        <v>0.36474164133738601</v>
      </c>
      <c r="L50" s="1">
        <f>IF(AND(ISNUMBER(G50),ISNUMBER($I$6)),$I$6-G50,"N/A")</f>
        <v>3.4000000000000021</v>
      </c>
      <c r="M50" s="1">
        <f>IF(AND(ISNUMBER(K50),ISNUMBER($I$7)),SQRT(K50^2+($I$7)^2),"N/A")</f>
        <v>0.36977279819442066</v>
      </c>
      <c r="N50" s="1">
        <f>IF(AND(ISNUMBER(L50),ISNUMBER(M50),M50&lt;&gt;0),L50/M50,"NA")</f>
        <v>9.1948353599886392</v>
      </c>
      <c r="O50" t="s">
        <v>52</v>
      </c>
    </row>
    <row r="51" spans="1:15" x14ac:dyDescent="0.35">
      <c r="A51" s="16">
        <v>40</v>
      </c>
      <c r="B51" s="15" t="s">
        <v>69</v>
      </c>
      <c r="C51" s="14">
        <v>28.2</v>
      </c>
      <c r="D51" s="13" t="s">
        <v>83</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28.2</v>
      </c>
      <c r="H51">
        <f>LEN(TRIM(D51))</f>
        <v>6</v>
      </c>
      <c r="I51" t="str">
        <f>IF(H51&gt;=3,MID(TRIM(D51),1,3),"NO")</f>
        <v>+/-</v>
      </c>
      <c r="J51" t="str">
        <f>IF(TRIM(I51)="+/-",MID(TRIM(D51),4,H51-3),D51)</f>
        <v>0.7</v>
      </c>
      <c r="K51" s="1">
        <f>IF(TRIM(J51)="*****",0,IF(ISERROR(VALUE(J51)),"NA",VALUE(J51/$I$4)))</f>
        <v>0.42553191489361697</v>
      </c>
      <c r="L51" s="1">
        <f>IF(AND(ISNUMBER(G51),ISNUMBER($I$6)),$I$6-G51,"N/A")</f>
        <v>3.4000000000000021</v>
      </c>
      <c r="M51" s="1">
        <f>IF(AND(ISNUMBER(K51),ISNUMBER($I$7)),SQRT(K51^2+($I$7)^2),"N/A")</f>
        <v>0.42985214661796195</v>
      </c>
      <c r="N51" s="1">
        <f>IF(AND(ISNUMBER(L51),ISNUMBER(M51),M51&lt;&gt;0),L51/M51,"NA")</f>
        <v>7.9096964543527273</v>
      </c>
      <c r="O51" t="s">
        <v>50</v>
      </c>
    </row>
    <row r="52" spans="1:15" x14ac:dyDescent="0.35">
      <c r="A52" s="16">
        <v>42</v>
      </c>
      <c r="B52" s="15" t="s">
        <v>73</v>
      </c>
      <c r="C52" s="14">
        <v>27.7</v>
      </c>
      <c r="D52" s="13" t="s">
        <v>26</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27.7</v>
      </c>
      <c r="H52">
        <f>LEN(TRIM(D52))</f>
        <v>6</v>
      </c>
      <c r="I52" t="str">
        <f>IF(H52&gt;=3,MID(TRIM(D52),1,3),"NO")</f>
        <v>+/-</v>
      </c>
      <c r="J52" t="str">
        <f>IF(TRIM(I52)="+/-",MID(TRIM(D52),4,H52-3),D52)</f>
        <v>0.6</v>
      </c>
      <c r="K52" s="1">
        <f>IF(TRIM(J52)="*****",0,IF(ISERROR(VALUE(J52)),"NA",VALUE(J52/$I$4)))</f>
        <v>0.36474164133738601</v>
      </c>
      <c r="L52" s="1">
        <f>IF(AND(ISNUMBER(G52),ISNUMBER($I$6)),$I$6-G52,"N/A")</f>
        <v>3.9000000000000021</v>
      </c>
      <c r="M52" s="1">
        <f>IF(AND(ISNUMBER(K52),ISNUMBER($I$7)),SQRT(K52^2+($I$7)^2),"N/A")</f>
        <v>0.36977279819442066</v>
      </c>
      <c r="N52" s="1">
        <f>IF(AND(ISNUMBER(L52),ISNUMBER(M52),M52&lt;&gt;0),L52/M52,"NA")</f>
        <v>10.547017030575203</v>
      </c>
      <c r="O52" t="s">
        <v>48</v>
      </c>
    </row>
    <row r="53" spans="1:15" x14ac:dyDescent="0.35">
      <c r="A53" s="16">
        <v>42</v>
      </c>
      <c r="B53" s="15" t="s">
        <v>59</v>
      </c>
      <c r="C53" s="14">
        <v>27.7</v>
      </c>
      <c r="D53" s="13" t="s">
        <v>34</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27.7</v>
      </c>
      <c r="H53">
        <f>LEN(TRIM(D53))</f>
        <v>6</v>
      </c>
      <c r="I53" t="str">
        <f>IF(H53&gt;=3,MID(TRIM(D53),1,3),"NO")</f>
        <v>+/-</v>
      </c>
      <c r="J53" t="str">
        <f>IF(TRIM(I53)="+/-",MID(TRIM(D53),4,H53-3),D53)</f>
        <v>0.4</v>
      </c>
      <c r="K53" s="1">
        <f>IF(TRIM(J53)="*****",0,IF(ISERROR(VALUE(J53)),"NA",VALUE(J53/$I$4)))</f>
        <v>0.24316109422492402</v>
      </c>
      <c r="L53" s="1">
        <f>IF(AND(ISNUMBER(G53),ISNUMBER($I$6)),$I$6-G53,"N/A")</f>
        <v>3.9000000000000021</v>
      </c>
      <c r="M53" s="1">
        <f>IF(AND(ISNUMBER(K53),ISNUMBER($I$7)),SQRT(K53^2+($I$7)^2),"N/A")</f>
        <v>0.25064471888253259</v>
      </c>
      <c r="N53" s="1">
        <f>IF(AND(ISNUMBER(L53),ISNUMBER(M53),M53&lt;&gt;0),L53/M53,"NA")</f>
        <v>15.559873024205949</v>
      </c>
      <c r="O53" t="s">
        <v>46</v>
      </c>
    </row>
    <row r="54" spans="1:15" x14ac:dyDescent="0.35">
      <c r="A54" s="16">
        <v>44</v>
      </c>
      <c r="B54" s="15" t="s">
        <v>67</v>
      </c>
      <c r="C54" s="14">
        <v>27.5</v>
      </c>
      <c r="D54" s="13" t="s">
        <v>121</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27.5</v>
      </c>
      <c r="H54">
        <f>LEN(TRIM(D54))</f>
        <v>6</v>
      </c>
      <c r="I54" t="str">
        <f>IF(H54&gt;=3,MID(TRIM(D54),1,3),"NO")</f>
        <v>+/-</v>
      </c>
      <c r="J54" t="str">
        <f>IF(TRIM(I54)="+/-",MID(TRIM(D54),4,H54-3),D54)</f>
        <v>0.8</v>
      </c>
      <c r="K54" s="1">
        <f>IF(TRIM(J54)="*****",0,IF(ISERROR(VALUE(J54)),"NA",VALUE(J54/$I$4)))</f>
        <v>0.48632218844984804</v>
      </c>
      <c r="L54" s="1">
        <f>IF(AND(ISNUMBER(G54),ISNUMBER($I$6)),$I$6-G54,"N/A")</f>
        <v>4.1000000000000014</v>
      </c>
      <c r="M54" s="1">
        <f>IF(AND(ISNUMBER(K54),ISNUMBER($I$7)),SQRT(K54^2+($I$7)^2),"N/A")</f>
        <v>0.49010685399991183</v>
      </c>
      <c r="N54" s="1">
        <f>IF(AND(ISNUMBER(L54),ISNUMBER(M54),M54&lt;&gt;0),L54/M54,"NA")</f>
        <v>8.3655226743691671</v>
      </c>
      <c r="O54" t="s">
        <v>39</v>
      </c>
    </row>
    <row r="55" spans="1:15" x14ac:dyDescent="0.35">
      <c r="A55" s="16">
        <v>45</v>
      </c>
      <c r="B55" s="15" t="s">
        <v>78</v>
      </c>
      <c r="C55" s="14">
        <v>27.2</v>
      </c>
      <c r="D55" s="13" t="s">
        <v>26</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27.2</v>
      </c>
      <c r="H55">
        <f>LEN(TRIM(D55))</f>
        <v>6</v>
      </c>
      <c r="I55" t="str">
        <f>IF(H55&gt;=3,MID(TRIM(D55),1,3),"NO")</f>
        <v>+/-</v>
      </c>
      <c r="J55" t="str">
        <f>IF(TRIM(I55)="+/-",MID(TRIM(D55),4,H55-3),D55)</f>
        <v>0.6</v>
      </c>
      <c r="K55" s="1">
        <f>IF(TRIM(J55)="*****",0,IF(ISERROR(VALUE(J55)),"NA",VALUE(J55/$I$4)))</f>
        <v>0.36474164133738601</v>
      </c>
      <c r="L55" s="1">
        <f>IF(AND(ISNUMBER(G55),ISNUMBER($I$6)),$I$6-G55,"N/A")</f>
        <v>4.4000000000000021</v>
      </c>
      <c r="M55" s="1">
        <f>IF(AND(ISNUMBER(K55),ISNUMBER($I$7)),SQRT(K55^2+($I$7)^2),"N/A")</f>
        <v>0.36977279819442066</v>
      </c>
      <c r="N55" s="1">
        <f>IF(AND(ISNUMBER(L55),ISNUMBER(M55),M55&lt;&gt;0),L55/M55,"NA")</f>
        <v>11.899198701161765</v>
      </c>
      <c r="O55" t="s">
        <v>42</v>
      </c>
    </row>
    <row r="56" spans="1:15" x14ac:dyDescent="0.35">
      <c r="A56" s="16">
        <v>46</v>
      </c>
      <c r="B56" s="15" t="s">
        <v>79</v>
      </c>
      <c r="C56" s="14">
        <v>26.6</v>
      </c>
      <c r="D56" s="13" t="s">
        <v>43</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26.6</v>
      </c>
      <c r="H56">
        <f>LEN(TRIM(D56))</f>
        <v>6</v>
      </c>
      <c r="I56" t="str">
        <f>IF(H56&gt;=3,MID(TRIM(D56),1,3),"NO")</f>
        <v>+/-</v>
      </c>
      <c r="J56" t="str">
        <f>IF(TRIM(I56)="+/-",MID(TRIM(D56),4,H56-3),D56)</f>
        <v>0.5</v>
      </c>
      <c r="K56" s="1">
        <f>IF(TRIM(J56)="*****",0,IF(ISERROR(VALUE(J56)),"NA",VALUE(J56/$I$4)))</f>
        <v>0.303951367781155</v>
      </c>
      <c r="L56" s="1">
        <f>IF(AND(ISNUMBER(G56),ISNUMBER($I$6)),$I$6-G56,"N/A")</f>
        <v>5</v>
      </c>
      <c r="M56" s="1">
        <f>IF(AND(ISNUMBER(K56),ISNUMBER($I$7)),SQRT(K56^2+($I$7)^2),"N/A")</f>
        <v>0.30997079109986531</v>
      </c>
      <c r="N56" s="1">
        <f>IF(AND(ISNUMBER(L56),ISNUMBER(M56),M56&lt;&gt;0),L56/M56,"NA")</f>
        <v>16.130552115115638</v>
      </c>
      <c r="O56" t="s">
        <v>40</v>
      </c>
    </row>
    <row r="57" spans="1:15" x14ac:dyDescent="0.35">
      <c r="A57" s="16">
        <v>47</v>
      </c>
      <c r="B57" s="15" t="s">
        <v>70</v>
      </c>
      <c r="C57" s="14">
        <v>26.2</v>
      </c>
      <c r="D57" s="13" t="s">
        <v>120</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26.2</v>
      </c>
      <c r="H57">
        <f>LEN(TRIM(D57))</f>
        <v>6</v>
      </c>
      <c r="I57" t="str">
        <f>IF(H57&gt;=3,MID(TRIM(D57),1,3),"NO")</f>
        <v>+/-</v>
      </c>
      <c r="J57" t="str">
        <f>IF(TRIM(I57)="+/-",MID(TRIM(D57),4,H57-3),D57)</f>
        <v>0.9</v>
      </c>
      <c r="K57" s="1">
        <f>IF(TRIM(J57)="*****",0,IF(ISERROR(VALUE(J57)),"NA",VALUE(J57/$I$4)))</f>
        <v>0.54711246200607899</v>
      </c>
      <c r="L57" s="1">
        <f>IF(AND(ISNUMBER(G57),ISNUMBER($I$6)),$I$6-G57,"N/A")</f>
        <v>5.4000000000000021</v>
      </c>
      <c r="M57" s="1">
        <f>IF(AND(ISNUMBER(K57),ISNUMBER($I$7)),SQRT(K57^2+($I$7)^2),"N/A")</f>
        <v>0.55047933970440222</v>
      </c>
      <c r="N57" s="1">
        <f>IF(AND(ISNUMBER(L57),ISNUMBER(M57),M57&lt;&gt;0),L57/M57,"NA")</f>
        <v>9.8096324612286221</v>
      </c>
      <c r="O57" t="s">
        <v>38</v>
      </c>
    </row>
    <row r="58" spans="1:15" x14ac:dyDescent="0.35">
      <c r="A58" s="16">
        <v>48</v>
      </c>
      <c r="B58" s="15" t="s">
        <v>77</v>
      </c>
      <c r="C58" s="14">
        <v>25.9</v>
      </c>
      <c r="D58" s="13" t="s">
        <v>83</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25.9</v>
      </c>
      <c r="H58">
        <f>LEN(TRIM(D58))</f>
        <v>6</v>
      </c>
      <c r="I58" t="str">
        <f>IF(H58&gt;=3,MID(TRIM(D58),1,3),"NO")</f>
        <v>+/-</v>
      </c>
      <c r="J58" t="str">
        <f>IF(TRIM(I58)="+/-",MID(TRIM(D58),4,H58-3),D58)</f>
        <v>0.7</v>
      </c>
      <c r="K58" s="1">
        <f>IF(TRIM(J58)="*****",0,IF(ISERROR(VALUE(J58)),"NA",VALUE(J58/$I$4)))</f>
        <v>0.42553191489361697</v>
      </c>
      <c r="L58" s="1">
        <f>IF(AND(ISNUMBER(G58),ISNUMBER($I$6)),$I$6-G58,"N/A")</f>
        <v>5.7000000000000028</v>
      </c>
      <c r="M58" s="1">
        <f>IF(AND(ISNUMBER(K58),ISNUMBER($I$7)),SQRT(K58^2+($I$7)^2),"N/A")</f>
        <v>0.42985214661796195</v>
      </c>
      <c r="N58" s="1">
        <f>IF(AND(ISNUMBER(L58),ISNUMBER(M58),M58&lt;&gt;0),L58/M58,"NA")</f>
        <v>13.260373467591334</v>
      </c>
      <c r="O58" t="s">
        <v>36</v>
      </c>
    </row>
    <row r="59" spans="1:15" x14ac:dyDescent="0.35">
      <c r="A59" s="16">
        <v>49</v>
      </c>
      <c r="B59" s="15" t="s">
        <v>82</v>
      </c>
      <c r="C59" s="14">
        <v>25.2</v>
      </c>
      <c r="D59" s="13" t="s">
        <v>26</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25.2</v>
      </c>
      <c r="H59">
        <f>LEN(TRIM(D59))</f>
        <v>6</v>
      </c>
      <c r="I59" t="str">
        <f>IF(H59&gt;=3,MID(TRIM(D59),1,3),"NO")</f>
        <v>+/-</v>
      </c>
      <c r="J59" t="str">
        <f>IF(TRIM(I59)="+/-",MID(TRIM(D59),4,H59-3),D59)</f>
        <v>0.6</v>
      </c>
      <c r="K59" s="1">
        <f>IF(TRIM(J59)="*****",0,IF(ISERROR(VALUE(J59)),"NA",VALUE(J59/$I$4)))</f>
        <v>0.36474164133738601</v>
      </c>
      <c r="L59" s="1">
        <f>IF(AND(ISNUMBER(G59),ISNUMBER($I$6)),$I$6-G59,"N/A")</f>
        <v>6.4000000000000021</v>
      </c>
      <c r="M59" s="1">
        <f>IF(AND(ISNUMBER(K59),ISNUMBER($I$7)),SQRT(K59^2+($I$7)^2),"N/A")</f>
        <v>0.36977279819442066</v>
      </c>
      <c r="N59" s="1">
        <f>IF(AND(ISNUMBER(L59),ISNUMBER(M59),M59&lt;&gt;0),L59/M59,"NA")</f>
        <v>17.307925383508021</v>
      </c>
      <c r="O59" t="s">
        <v>33</v>
      </c>
    </row>
    <row r="60" spans="1:15" x14ac:dyDescent="0.35">
      <c r="A60" s="16">
        <v>50</v>
      </c>
      <c r="B60" s="15" t="s">
        <v>33</v>
      </c>
      <c r="C60" s="14">
        <v>24.9</v>
      </c>
      <c r="D60" s="13" t="s">
        <v>121</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24.9</v>
      </c>
      <c r="H60">
        <f>LEN(TRIM(D60))</f>
        <v>6</v>
      </c>
      <c r="I60" t="str">
        <f>IF(H60&gt;=3,MID(TRIM(D60),1,3),"NO")</f>
        <v>+/-</v>
      </c>
      <c r="J60" t="str">
        <f>IF(TRIM(I60)="+/-",MID(TRIM(D60),4,H60-3),D60)</f>
        <v>0.8</v>
      </c>
      <c r="K60" s="1">
        <f>IF(TRIM(J60)="*****",0,IF(ISERROR(VALUE(J60)),"NA",VALUE(J60/$I$4)))</f>
        <v>0.48632218844984804</v>
      </c>
      <c r="L60" s="1">
        <f>IF(AND(ISNUMBER(G60),ISNUMBER($I$6)),$I$6-G60,"N/A")</f>
        <v>6.7000000000000028</v>
      </c>
      <c r="M60" s="1">
        <f>IF(AND(ISNUMBER(K60),ISNUMBER($I$7)),SQRT(K60^2+($I$7)^2),"N/A")</f>
        <v>0.49010685399991183</v>
      </c>
      <c r="N60" s="1">
        <f>IF(AND(ISNUMBER(L60),ISNUMBER(M60),M60&lt;&gt;0),L60/M60,"NA")</f>
        <v>13.670488272749616</v>
      </c>
      <c r="O60" t="s">
        <v>30</v>
      </c>
    </row>
    <row r="61" spans="1:15" x14ac:dyDescent="0.35">
      <c r="A61" s="16">
        <v>51</v>
      </c>
      <c r="B61" s="15" t="s">
        <v>27</v>
      </c>
      <c r="C61" s="14">
        <v>24.5</v>
      </c>
      <c r="D61" s="13" t="s">
        <v>134</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24.5</v>
      </c>
      <c r="H61">
        <f>LEN(TRIM(D61))</f>
        <v>6</v>
      </c>
      <c r="I61" t="str">
        <f>IF(H61&gt;=3,MID(TRIM(D61),1,3),"NO")</f>
        <v>+/-</v>
      </c>
      <c r="J61" t="str">
        <f>IF(TRIM(I61)="+/-",MID(TRIM(D61),4,H61-3),D61)</f>
        <v>1.4</v>
      </c>
      <c r="K61" s="1">
        <f>IF(TRIM(J61)="*****",0,IF(ISERROR(VALUE(J61)),"NA",VALUE(J61/$I$4)))</f>
        <v>0.85106382978723394</v>
      </c>
      <c r="L61" s="1">
        <f>IF(AND(ISNUMBER(G61),ISNUMBER($I$6)),$I$6-G61,"N/A")</f>
        <v>7.1000000000000014</v>
      </c>
      <c r="M61" s="1">
        <f>IF(AND(ISNUMBER(K61),ISNUMBER($I$7)),SQRT(K61^2+($I$7)^2),"N/A")</f>
        <v>0.85323214879137987</v>
      </c>
      <c r="N61" s="1">
        <f>IF(AND(ISNUMBER(L61),ISNUMBER(M61),M61&lt;&gt;0),L61/M61,"NA")</f>
        <v>8.3212992033379081</v>
      </c>
      <c r="O61" t="s">
        <v>27</v>
      </c>
    </row>
    <row r="62" spans="1:15" ht="15" thickBot="1" x14ac:dyDescent="0.4">
      <c r="A62" s="11"/>
      <c r="B62" s="10" t="s">
        <v>25</v>
      </c>
      <c r="C62" s="9">
        <v>38</v>
      </c>
      <c r="D62" s="8" t="s">
        <v>83</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38</v>
      </c>
      <c r="H62">
        <f>LEN(TRIM(D62))</f>
        <v>6</v>
      </c>
      <c r="I62" t="str">
        <f>IF(H62&gt;=3,MID(TRIM(D62),1,3),"NO")</f>
        <v>+/-</v>
      </c>
      <c r="J62" t="str">
        <f>IF(TRIM(I62)="+/-",MID(TRIM(D62),4,H62-3),D62)</f>
        <v>0.7</v>
      </c>
      <c r="K62" s="1">
        <f>IF(TRIM(J62)="*****",0,IF(ISERROR(VALUE(J62)),"NA",VALUE(J62/$I$4)))</f>
        <v>0.42553191489361697</v>
      </c>
      <c r="L62" s="1">
        <f>IF(AND(ISNUMBER(G62),ISNUMBER($I$6)),$I$6-G62,"N/A")</f>
        <v>-6.3999999999999986</v>
      </c>
      <c r="M62" s="1">
        <f>IF(AND(ISNUMBER(K62),ISNUMBER($I$7)),SQRT(K62^2+($I$7)^2),"N/A")</f>
        <v>0.42985214661796195</v>
      </c>
      <c r="N62" s="1">
        <f>IF(AND(ISNUMBER(L62),ISNUMBER(M62),M62&lt;&gt;0),L62/M62,"NA")</f>
        <v>-14.888840384663943</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289" priority="1" operator="equal">
      <formula>"OTHER ERROR"</formula>
    </cfRule>
    <cfRule type="cellIs" dxfId="288" priority="2" operator="equal">
      <formula>"Statistical Test not applicable"</formula>
    </cfRule>
    <cfRule type="cellIs" dxfId="287" priority="3" operator="equal">
      <formula>"Geography Selected"</formula>
    </cfRule>
  </conditionalFormatting>
  <conditionalFormatting sqref="E10:J62">
    <cfRule type="cellIs" dxfId="286" priority="4" operator="equal">
      <formula>"Not Significantly Different"</formula>
    </cfRule>
  </conditionalFormatting>
  <conditionalFormatting sqref="F10:J62">
    <cfRule type="cellIs" dxfId="28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477FE4D-083E-4C01-8C9B-146A716C6B26}">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E4C1C8B9-7F07-4942-B28C-CF5BA8284C47}"/>
    <hyperlink ref="A68" r:id="rId2" xr:uid="{7FA66944-8EE9-447F-BB73-1C7B88576B91}"/>
    <hyperlink ref="A66" r:id="rId3" xr:uid="{3CB1E6DB-1B87-4752-8F77-4A3DFD0E32EB}"/>
    <hyperlink ref="A67" r:id="rId4" xr:uid="{51FBD5BF-138D-42ED-B195-875533AA19F0}"/>
  </hyperlinks>
  <pageMargins left="0.7" right="0.7" top="0.75" bottom="0.75" header="0.3" footer="0.3"/>
  <pageSetup orientation="portrait" r:id="rId5"/>
  <drawing r:id="rId6"/>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E011E-51E5-4D2B-A794-5FCB9B85CBF8}">
  <sheetPr codeName="Sheet35"/>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239</v>
      </c>
    </row>
    <row r="2" spans="1:16" x14ac:dyDescent="0.35">
      <c r="A2" s="30" t="s">
        <v>108</v>
      </c>
      <c r="B2" t="s">
        <v>238</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110.4</v>
      </c>
      <c r="C6" t="s">
        <v>102</v>
      </c>
      <c r="H6" s="18" t="s">
        <v>101</v>
      </c>
      <c r="I6">
        <f>VLOOKUP($B$4,$B$9:$K$62,6,FALSE)</f>
        <v>110.4</v>
      </c>
      <c r="K6" s="19"/>
    </row>
    <row r="7" spans="1:16" ht="15" thickBot="1" x14ac:dyDescent="0.4">
      <c r="A7" s="25" t="s">
        <v>100</v>
      </c>
      <c r="B7" s="24" t="str">
        <f>VLOOKUP($B$4,$B$10:$D$62,3,FALSE)</f>
        <v>+/-0.2</v>
      </c>
      <c r="C7" t="s">
        <v>99</v>
      </c>
      <c r="H7" s="18" t="s">
        <v>98</v>
      </c>
      <c r="I7" s="23">
        <f>VLOOKUP($B$4,$B$9:$K$62,10,FALSE)</f>
        <v>0.12158054711246201</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110.4</v>
      </c>
      <c r="D10" s="13" t="s">
        <v>28</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110.4</v>
      </c>
      <c r="H10">
        <f>LEN(TRIM(D10))</f>
        <v>6</v>
      </c>
      <c r="I10" t="str">
        <f>IF(H10&gt;=3,MID(TRIM(D10),1,3),"NO")</f>
        <v>+/-</v>
      </c>
      <c r="J10" t="str">
        <f>IF(TRIM(I10)="+/-",MID(TRIM(D10),4,H10-3),D10)</f>
        <v>0.2</v>
      </c>
      <c r="K10" s="1">
        <f>IF(TRIM(J10)="*****",0,IF(ISERROR(VALUE(J10)),"NA",VALUE(J10/$I$4)))</f>
        <v>0.12158054711246201</v>
      </c>
      <c r="L10" s="1">
        <f>IF(AND(ISNUMBER(G10),ISNUMBER($I$6)),$I$6-G10,"N/A")</f>
        <v>0</v>
      </c>
      <c r="M10" s="1">
        <f>IF(AND(ISNUMBER(K10),ISNUMBER($I$7)),SQRT(K10^2+($I$7)^2),"N/A")</f>
        <v>0.17194085864718481</v>
      </c>
      <c r="N10" s="1">
        <f>IF(AND(ISNUMBER(L10),ISNUMBER(M10),M10&lt;&gt;0),L10/M10,"NA")</f>
        <v>0</v>
      </c>
      <c r="O10" t="s">
        <v>84</v>
      </c>
    </row>
    <row r="11" spans="1:16" x14ac:dyDescent="0.35">
      <c r="A11" s="16">
        <v>1</v>
      </c>
      <c r="B11" s="15" t="s">
        <v>62</v>
      </c>
      <c r="C11" s="14">
        <v>129.19999999999999</v>
      </c>
      <c r="D11" s="17" t="s">
        <v>237</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129.19999999999999</v>
      </c>
      <c r="H11">
        <f>LEN(TRIM(D11))</f>
        <v>7</v>
      </c>
      <c r="I11" t="str">
        <f>IF(H11&gt;=3,MID(TRIM(D11),1,3),"NO")</f>
        <v>+/-</v>
      </c>
      <c r="J11" t="str">
        <f>IF(TRIM(I11)="+/-",MID(TRIM(D11),4,H11-3),D11)</f>
        <v>11.8</v>
      </c>
      <c r="K11" s="1">
        <f>IF(TRIM(J11)="*****",0,IF(ISERROR(VALUE(J11)),"NA",VALUE(J11/$I$4)))</f>
        <v>7.1732522796352587</v>
      </c>
      <c r="L11" s="1">
        <f>IF(AND(ISNUMBER(G11),ISNUMBER($I$6)),$I$6-G11,"N/A")</f>
        <v>-18.799999999999983</v>
      </c>
      <c r="M11" s="1">
        <f>IF(AND(ISNUMBER(K11),ISNUMBER($I$7)),SQRT(K11^2+($I$7)^2),"N/A")</f>
        <v>7.174282549267808</v>
      </c>
      <c r="N11" s="1">
        <f>IF(AND(ISNUMBER(L11),ISNUMBER(M11),M11&lt;&gt;0),L11/M11,"NA")</f>
        <v>-2.6204710883485722</v>
      </c>
      <c r="O11" t="s">
        <v>68</v>
      </c>
    </row>
    <row r="12" spans="1:16" x14ac:dyDescent="0.35">
      <c r="A12" s="16">
        <v>2</v>
      </c>
      <c r="B12" s="15" t="s">
        <v>63</v>
      </c>
      <c r="C12" s="14">
        <v>127.2</v>
      </c>
      <c r="D12" s="13" t="s">
        <v>201</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127.2</v>
      </c>
      <c r="H12">
        <f>LEN(TRIM(D12))</f>
        <v>6</v>
      </c>
      <c r="I12" t="str">
        <f>IF(H12&gt;=3,MID(TRIM(D12),1,3),"NO")</f>
        <v>+/-</v>
      </c>
      <c r="J12" t="str">
        <f>IF(TRIM(I12)="+/-",MID(TRIM(D12),4,H12-3),D12)</f>
        <v>6.6</v>
      </c>
      <c r="K12" s="1">
        <f>IF(TRIM(J12)="*****",0,IF(ISERROR(VALUE(J12)),"NA",VALUE(J12/$I$4)))</f>
        <v>4.0121580547112456</v>
      </c>
      <c r="L12" s="1">
        <f>IF(AND(ISNUMBER(G12),ISNUMBER($I$6)),$I$6-G12,"N/A")</f>
        <v>-16.799999999999997</v>
      </c>
      <c r="M12" s="1">
        <f>IF(AND(ISNUMBER(K12),ISNUMBER($I$7)),SQRT(K12^2+($I$7)^2),"N/A")</f>
        <v>4.0139997615122613</v>
      </c>
      <c r="N12" s="1">
        <f>IF(AND(ISNUMBER(L12),ISNUMBER(M12),M12&lt;&gt;0),L12/M12,"NA")</f>
        <v>-4.185351519221479</v>
      </c>
      <c r="O12" t="s">
        <v>62</v>
      </c>
    </row>
    <row r="13" spans="1:16" x14ac:dyDescent="0.35">
      <c r="A13" s="16">
        <v>3</v>
      </c>
      <c r="B13" s="15" t="s">
        <v>27</v>
      </c>
      <c r="C13" s="14">
        <v>123.6</v>
      </c>
      <c r="D13" s="13" t="s">
        <v>215</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123.6</v>
      </c>
      <c r="H13">
        <f>LEN(TRIM(D13))</f>
        <v>6</v>
      </c>
      <c r="I13" t="str">
        <f>IF(H13&gt;=3,MID(TRIM(D13),1,3),"NO")</f>
        <v>+/-</v>
      </c>
      <c r="J13" t="str">
        <f>IF(TRIM(I13)="+/-",MID(TRIM(D13),4,H13-3),D13)</f>
        <v>8.8</v>
      </c>
      <c r="K13" s="1">
        <f>IF(TRIM(J13)="*****",0,IF(ISERROR(VALUE(J13)),"NA",VALUE(J13/$I$4)))</f>
        <v>5.349544072948329</v>
      </c>
      <c r="L13" s="1">
        <f>IF(AND(ISNUMBER(G13),ISNUMBER($I$6)),$I$6-G13,"N/A")</f>
        <v>-13.199999999999989</v>
      </c>
      <c r="M13" s="1">
        <f>IF(AND(ISNUMBER(K13),ISNUMBER($I$7)),SQRT(K13^2+($I$7)^2),"N/A")</f>
        <v>5.3509254917119486</v>
      </c>
      <c r="N13" s="1">
        <f>IF(AND(ISNUMBER(L13),ISNUMBER(M13),M13&lt;&gt;0),L13/M13,"NA")</f>
        <v>-2.4668629792071437</v>
      </c>
      <c r="O13" t="s">
        <v>58</v>
      </c>
    </row>
    <row r="14" spans="1:16" x14ac:dyDescent="0.35">
      <c r="A14" s="16">
        <v>4</v>
      </c>
      <c r="B14" s="15" t="s">
        <v>70</v>
      </c>
      <c r="C14" s="14">
        <v>123</v>
      </c>
      <c r="D14" s="13" t="s">
        <v>147</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123</v>
      </c>
      <c r="H14">
        <f>LEN(TRIM(D14))</f>
        <v>6</v>
      </c>
      <c r="I14" t="str">
        <f>IF(H14&gt;=3,MID(TRIM(D14),1,3),"NO")</f>
        <v>+/-</v>
      </c>
      <c r="J14" t="str">
        <f>IF(TRIM(I14)="+/-",MID(TRIM(D14),4,H14-3),D14)</f>
        <v>4.4</v>
      </c>
      <c r="K14" s="1">
        <f>IF(TRIM(J14)="*****",0,IF(ISERROR(VALUE(J14)),"NA",VALUE(J14/$I$4)))</f>
        <v>2.6747720364741645</v>
      </c>
      <c r="L14" s="1">
        <f>IF(AND(ISNUMBER(G14),ISNUMBER($I$6)),$I$6-G14,"N/A")</f>
        <v>-12.599999999999994</v>
      </c>
      <c r="M14" s="1">
        <f>IF(AND(ISNUMBER(K14),ISNUMBER($I$7)),SQRT(K14^2+($I$7)^2),"N/A")</f>
        <v>2.6775338049295128</v>
      </c>
      <c r="N14" s="1">
        <f>IF(AND(ISNUMBER(L14),ISNUMBER(M14),M14&lt;&gt;0),L14/M14,"NA")</f>
        <v>-4.7058229393042881</v>
      </c>
      <c r="O14" t="s">
        <v>73</v>
      </c>
    </row>
    <row r="15" spans="1:16" x14ac:dyDescent="0.35">
      <c r="A15" s="16">
        <v>5</v>
      </c>
      <c r="B15" s="15" t="s">
        <v>29</v>
      </c>
      <c r="C15" s="14">
        <v>122.8</v>
      </c>
      <c r="D15" s="13" t="s">
        <v>168</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122.8</v>
      </c>
      <c r="H15">
        <f>LEN(TRIM(D15))</f>
        <v>6</v>
      </c>
      <c r="I15" t="str">
        <f>IF(H15&gt;=3,MID(TRIM(D15),1,3),"NO")</f>
        <v>+/-</v>
      </c>
      <c r="J15" t="str">
        <f>IF(TRIM(I15)="+/-",MID(TRIM(D15),4,H15-3),D15)</f>
        <v>3.7</v>
      </c>
      <c r="K15" s="1">
        <f>IF(TRIM(J15)="*****",0,IF(ISERROR(VALUE(J15)),"NA",VALUE(J15/$I$4)))</f>
        <v>2.2492401215805473</v>
      </c>
      <c r="L15" s="1">
        <f>IF(AND(ISNUMBER(G15),ISNUMBER($I$6)),$I$6-G15,"N/A")</f>
        <v>-12.399999999999991</v>
      </c>
      <c r="M15" s="1">
        <f>IF(AND(ISNUMBER(K15),ISNUMBER($I$7)),SQRT(K15^2+($I$7)^2),"N/A")</f>
        <v>2.252523685550019</v>
      </c>
      <c r="N15" s="1">
        <f>IF(AND(ISNUMBER(L15),ISNUMBER(M15),M15&lt;&gt;0),L15/M15,"NA")</f>
        <v>-5.5049365649498911</v>
      </c>
      <c r="O15" t="s">
        <v>32</v>
      </c>
    </row>
    <row r="16" spans="1:16" x14ac:dyDescent="0.35">
      <c r="A16" s="16">
        <v>6</v>
      </c>
      <c r="B16" s="15" t="s">
        <v>78</v>
      </c>
      <c r="C16" s="14">
        <v>122</v>
      </c>
      <c r="D16" s="13" t="s">
        <v>176</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122</v>
      </c>
      <c r="H16">
        <f>LEN(TRIM(D16))</f>
        <v>6</v>
      </c>
      <c r="I16" t="str">
        <f>IF(H16&gt;=3,MID(TRIM(D16),1,3),"NO")</f>
        <v>+/-</v>
      </c>
      <c r="J16" t="str">
        <f>IF(TRIM(I16)="+/-",MID(TRIM(D16),4,H16-3),D16)</f>
        <v>2.9</v>
      </c>
      <c r="K16" s="1">
        <f>IF(TRIM(J16)="*****",0,IF(ISERROR(VALUE(J16)),"NA",VALUE(J16/$I$4)))</f>
        <v>1.762917933130699</v>
      </c>
      <c r="L16" s="1">
        <f>IF(AND(ISNUMBER(G16),ISNUMBER($I$6)),$I$6-G16,"N/A")</f>
        <v>-11.599999999999994</v>
      </c>
      <c r="M16" s="1">
        <f>IF(AND(ISNUMBER(K16),ISNUMBER($I$7)),SQRT(K16^2+($I$7)^2),"N/A")</f>
        <v>1.7671053925530251</v>
      </c>
      <c r="N16" s="1">
        <f>IF(AND(ISNUMBER(L16),ISNUMBER(M16),M16&lt;&gt;0),L16/M16,"NA")</f>
        <v>-6.5644075610232262</v>
      </c>
      <c r="O16" t="s">
        <v>75</v>
      </c>
    </row>
    <row r="17" spans="1:15" x14ac:dyDescent="0.35">
      <c r="A17" s="16">
        <v>7</v>
      </c>
      <c r="B17" s="15" t="s">
        <v>33</v>
      </c>
      <c r="C17" s="14">
        <v>120.3</v>
      </c>
      <c r="D17" s="13" t="s">
        <v>166</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120.3</v>
      </c>
      <c r="H17">
        <f>LEN(TRIM(D17))</f>
        <v>6</v>
      </c>
      <c r="I17" t="str">
        <f>IF(H17&gt;=3,MID(TRIM(D17),1,3),"NO")</f>
        <v>+/-</v>
      </c>
      <c r="J17" t="str">
        <f>IF(TRIM(I17)="+/-",MID(TRIM(D17),4,H17-3),D17)</f>
        <v>3.6</v>
      </c>
      <c r="K17" s="1">
        <f>IF(TRIM(J17)="*****",0,IF(ISERROR(VALUE(J17)),"NA",VALUE(J17/$I$4)))</f>
        <v>2.188449848024316</v>
      </c>
      <c r="L17" s="1">
        <f>IF(AND(ISNUMBER(G17),ISNUMBER($I$6)),$I$6-G17,"N/A")</f>
        <v>-9.8999999999999915</v>
      </c>
      <c r="M17" s="1">
        <f>IF(AND(ISNUMBER(K17),ISNUMBER($I$7)),SQRT(K17^2+($I$7)^2),"N/A")</f>
        <v>2.1918244835647349</v>
      </c>
      <c r="N17" s="1">
        <f>IF(AND(ISNUMBER(L17),ISNUMBER(M17),M17&lt;&gt;0),L17/M17,"NA")</f>
        <v>-4.5167850228129813</v>
      </c>
      <c r="O17" t="s">
        <v>66</v>
      </c>
    </row>
    <row r="18" spans="1:15" x14ac:dyDescent="0.35">
      <c r="A18" s="16">
        <v>8</v>
      </c>
      <c r="B18" s="15" t="s">
        <v>75</v>
      </c>
      <c r="C18" s="14">
        <v>119.6</v>
      </c>
      <c r="D18" s="13" t="s">
        <v>138</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119.6</v>
      </c>
      <c r="H18">
        <f>LEN(TRIM(D18))</f>
        <v>6</v>
      </c>
      <c r="I18" t="str">
        <f>IF(H18&gt;=3,MID(TRIM(D18),1,3),"NO")</f>
        <v>+/-</v>
      </c>
      <c r="J18" t="str">
        <f>IF(TRIM(I18)="+/-",MID(TRIM(D18),4,H18-3),D18)</f>
        <v>1.8</v>
      </c>
      <c r="K18" s="1">
        <f>IF(TRIM(J18)="*****",0,IF(ISERROR(VALUE(J18)),"NA",VALUE(J18/$I$4)))</f>
        <v>1.094224924012158</v>
      </c>
      <c r="L18" s="1">
        <f>IF(AND(ISNUMBER(G18),ISNUMBER($I$6)),$I$6-G18,"N/A")</f>
        <v>-9.1999999999999886</v>
      </c>
      <c r="M18" s="1">
        <f>IF(AND(ISNUMBER(K18),ISNUMBER($I$7)),SQRT(K18^2+($I$7)^2),"N/A")</f>
        <v>1.1009586794088044</v>
      </c>
      <c r="N18" s="1">
        <f>IF(AND(ISNUMBER(L18),ISNUMBER(M18),M18&lt;&gt;0),L18/M18,"NA")</f>
        <v>-8.3563535780836276</v>
      </c>
      <c r="O18" t="s">
        <v>60</v>
      </c>
    </row>
    <row r="19" spans="1:15" x14ac:dyDescent="0.35">
      <c r="A19" s="16">
        <v>9</v>
      </c>
      <c r="B19" s="15" t="s">
        <v>36</v>
      </c>
      <c r="C19" s="14">
        <v>119.5</v>
      </c>
      <c r="D19" s="13" t="s">
        <v>139</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119.5</v>
      </c>
      <c r="H19">
        <f>LEN(TRIM(D19))</f>
        <v>6</v>
      </c>
      <c r="I19" t="str">
        <f>IF(H19&gt;=3,MID(TRIM(D19),1,3),"NO")</f>
        <v>+/-</v>
      </c>
      <c r="J19" t="str">
        <f>IF(TRIM(I19)="+/-",MID(TRIM(D19),4,H19-3),D19)</f>
        <v>1.5</v>
      </c>
      <c r="K19" s="1">
        <f>IF(TRIM(J19)="*****",0,IF(ISERROR(VALUE(J19)),"NA",VALUE(J19/$I$4)))</f>
        <v>0.91185410334346506</v>
      </c>
      <c r="L19" s="1">
        <f>IF(AND(ISNUMBER(G19),ISNUMBER($I$6)),$I$6-G19,"N/A")</f>
        <v>-9.0999999999999943</v>
      </c>
      <c r="M19" s="1">
        <f>IF(AND(ISNUMBER(K19),ISNUMBER($I$7)),SQRT(K19^2+($I$7)^2),"N/A")</f>
        <v>0.91992376598307335</v>
      </c>
      <c r="N19" s="1">
        <f>IF(AND(ISNUMBER(L19),ISNUMBER(M19),M19&lt;&gt;0),L19/M19,"NA")</f>
        <v>-9.8921240395124599</v>
      </c>
      <c r="O19" t="s">
        <v>35</v>
      </c>
    </row>
    <row r="20" spans="1:15" x14ac:dyDescent="0.35">
      <c r="A20" s="16">
        <v>10</v>
      </c>
      <c r="B20" s="15" t="s">
        <v>48</v>
      </c>
      <c r="C20" s="14">
        <v>117.5</v>
      </c>
      <c r="D20" s="17" t="s">
        <v>167</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117.5</v>
      </c>
      <c r="H20">
        <f>LEN(TRIM(D20))</f>
        <v>6</v>
      </c>
      <c r="I20" t="str">
        <f>IF(H20&gt;=3,MID(TRIM(D20),1,3),"NO")</f>
        <v>+/-</v>
      </c>
      <c r="J20" t="str">
        <f>IF(TRIM(I20)="+/-",MID(TRIM(D20),4,H20-3),D20)</f>
        <v>4.8</v>
      </c>
      <c r="K20" s="1">
        <f>IF(TRIM(J20)="*****",0,IF(ISERROR(VALUE(J20)),"NA",VALUE(J20/$I$4)))</f>
        <v>2.9179331306990881</v>
      </c>
      <c r="L20" s="1">
        <f>IF(AND(ISNUMBER(G20),ISNUMBER($I$6)),$I$6-G20,"N/A")</f>
        <v>-7.0999999999999943</v>
      </c>
      <c r="M20" s="1">
        <f>IF(AND(ISNUMBER(K20),ISNUMBER($I$7)),SQRT(K20^2+($I$7)^2),"N/A")</f>
        <v>2.920464960356064</v>
      </c>
      <c r="N20" s="1">
        <f>IF(AND(ISNUMBER(L20),ISNUMBER(M20),M20&lt;&gt;0),L20/M20,"NA")</f>
        <v>-2.4311197348296076</v>
      </c>
      <c r="O20" t="s">
        <v>51</v>
      </c>
    </row>
    <row r="21" spans="1:15" x14ac:dyDescent="0.35">
      <c r="A21" s="16">
        <v>11</v>
      </c>
      <c r="B21" s="15" t="s">
        <v>42</v>
      </c>
      <c r="C21" s="14">
        <v>116.7</v>
      </c>
      <c r="D21" s="13" t="s">
        <v>142</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116.7</v>
      </c>
      <c r="H21">
        <f>LEN(TRIM(D21))</f>
        <v>6</v>
      </c>
      <c r="I21" t="str">
        <f>IF(H21&gt;=3,MID(TRIM(D21),1,3),"NO")</f>
        <v>+/-</v>
      </c>
      <c r="J21" t="str">
        <f>IF(TRIM(I21)="+/-",MID(TRIM(D21),4,H21-3),D21)</f>
        <v>2.6</v>
      </c>
      <c r="K21" s="1">
        <f>IF(TRIM(J21)="*****",0,IF(ISERROR(VALUE(J21)),"NA",VALUE(J21/$I$4)))</f>
        <v>1.5805471124620061</v>
      </c>
      <c r="L21" s="1">
        <f>IF(AND(ISNUMBER(G21),ISNUMBER($I$6)),$I$6-G21,"N/A")</f>
        <v>-6.2999999999999972</v>
      </c>
      <c r="M21" s="1">
        <f>IF(AND(ISNUMBER(K21),ISNUMBER($I$7)),SQRT(K21^2+($I$7)^2),"N/A")</f>
        <v>1.5852163903228325</v>
      </c>
      <c r="N21" s="1">
        <f>IF(AND(ISNUMBER(L21),ISNUMBER(M21),M21&lt;&gt;0),L21/M21,"NA")</f>
        <v>-3.9742208309598599</v>
      </c>
      <c r="O21" t="s">
        <v>45</v>
      </c>
    </row>
    <row r="22" spans="1:15" x14ac:dyDescent="0.35">
      <c r="A22" s="16">
        <v>12</v>
      </c>
      <c r="B22" s="15" t="s">
        <v>44</v>
      </c>
      <c r="C22" s="14">
        <v>116.5</v>
      </c>
      <c r="D22" s="13" t="s">
        <v>171</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116.5</v>
      </c>
      <c r="H22">
        <f>LEN(TRIM(D22))</f>
        <v>6</v>
      </c>
      <c r="I22" t="str">
        <f>IF(H22&gt;=3,MID(TRIM(D22),1,3),"NO")</f>
        <v>+/-</v>
      </c>
      <c r="J22" t="str">
        <f>IF(TRIM(I22)="+/-",MID(TRIM(D22),4,H22-3),D22)</f>
        <v>2.5</v>
      </c>
      <c r="K22" s="1">
        <f>IF(TRIM(J22)="*****",0,IF(ISERROR(VALUE(J22)),"NA",VALUE(J22/$I$4)))</f>
        <v>1.519756838905775</v>
      </c>
      <c r="L22" s="1">
        <f>IF(AND(ISNUMBER(G22),ISNUMBER($I$6)),$I$6-G22,"N/A")</f>
        <v>-6.0999999999999943</v>
      </c>
      <c r="M22" s="1">
        <f>IF(AND(ISNUMBER(K22),ISNUMBER($I$7)),SQRT(K22^2+($I$7)^2),"N/A")</f>
        <v>1.5246123044357995</v>
      </c>
      <c r="N22" s="1">
        <f>IF(AND(ISNUMBER(L22),ISNUMBER(M22),M22&lt;&gt;0),L22/M22,"NA")</f>
        <v>-4.0010171649882951</v>
      </c>
      <c r="O22" t="s">
        <v>29</v>
      </c>
    </row>
    <row r="23" spans="1:15" x14ac:dyDescent="0.35">
      <c r="A23" s="16">
        <v>13</v>
      </c>
      <c r="B23" s="15" t="s">
        <v>82</v>
      </c>
      <c r="C23" s="14">
        <v>116.2</v>
      </c>
      <c r="D23" s="13" t="s">
        <v>204</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116.2</v>
      </c>
      <c r="H23">
        <f>LEN(TRIM(D23))</f>
        <v>6</v>
      </c>
      <c r="I23" t="str">
        <f>IF(H23&gt;=3,MID(TRIM(D23),1,3),"NO")</f>
        <v>+/-</v>
      </c>
      <c r="J23" t="str">
        <f>IF(TRIM(I23)="+/-",MID(TRIM(D23),4,H23-3),D23)</f>
        <v>2.8</v>
      </c>
      <c r="K23" s="1">
        <f>IF(TRIM(J23)="*****",0,IF(ISERROR(VALUE(J23)),"NA",VALUE(J23/$I$4)))</f>
        <v>1.7021276595744679</v>
      </c>
      <c r="L23" s="1">
        <f>IF(AND(ISNUMBER(G23),ISNUMBER($I$6)),$I$6-G23,"N/A")</f>
        <v>-5.7999999999999972</v>
      </c>
      <c r="M23" s="1">
        <f>IF(AND(ISNUMBER(K23),ISNUMBER($I$7)),SQRT(K23^2+($I$7)^2),"N/A")</f>
        <v>1.7064642975827597</v>
      </c>
      <c r="N23" s="1">
        <f>IF(AND(ISNUMBER(L23),ISNUMBER(M23),M23&lt;&gt;0),L23/M23,"NA")</f>
        <v>-3.3988405196732279</v>
      </c>
      <c r="O23" t="s">
        <v>82</v>
      </c>
    </row>
    <row r="24" spans="1:15" x14ac:dyDescent="0.35">
      <c r="A24" s="16">
        <v>14</v>
      </c>
      <c r="B24" s="15" t="s">
        <v>80</v>
      </c>
      <c r="C24" s="14">
        <v>115.9</v>
      </c>
      <c r="D24" s="13" t="s">
        <v>155</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115.9</v>
      </c>
      <c r="H24">
        <f>LEN(TRIM(D24))</f>
        <v>6</v>
      </c>
      <c r="I24" t="str">
        <f>IF(H24&gt;=3,MID(TRIM(D24),1,3),"NO")</f>
        <v>+/-</v>
      </c>
      <c r="J24" t="str">
        <f>IF(TRIM(I24)="+/-",MID(TRIM(D24),4,H24-3),D24)</f>
        <v>2.4</v>
      </c>
      <c r="K24" s="1">
        <f>IF(TRIM(J24)="*****",0,IF(ISERROR(VALUE(J24)),"NA",VALUE(J24/$I$4)))</f>
        <v>1.4589665653495441</v>
      </c>
      <c r="L24" s="1">
        <f>IF(AND(ISNUMBER(G24),ISNUMBER($I$6)),$I$6-G24,"N/A")</f>
        <v>-5.5</v>
      </c>
      <c r="M24" s="1">
        <f>IF(AND(ISNUMBER(K24),ISNUMBER($I$7)),SQRT(K24^2+($I$7)^2),"N/A")</f>
        <v>1.4640236569960239</v>
      </c>
      <c r="N24" s="1">
        <f>IF(AND(ISNUMBER(L24),ISNUMBER(M24),M24&lt;&gt;0),L24/M24,"NA")</f>
        <v>-3.7567698948835617</v>
      </c>
      <c r="O24" t="s">
        <v>65</v>
      </c>
    </row>
    <row r="25" spans="1:15" x14ac:dyDescent="0.35">
      <c r="A25" s="16">
        <v>15</v>
      </c>
      <c r="B25" s="15" t="s">
        <v>58</v>
      </c>
      <c r="C25" s="14">
        <v>115.4</v>
      </c>
      <c r="D25" s="13" t="s">
        <v>134</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115.4</v>
      </c>
      <c r="H25">
        <f>LEN(TRIM(D25))</f>
        <v>6</v>
      </c>
      <c r="I25" t="str">
        <f>IF(H25&gt;=3,MID(TRIM(D25),1,3),"NO")</f>
        <v>+/-</v>
      </c>
      <c r="J25" t="str">
        <f>IF(TRIM(I25)="+/-",MID(TRIM(D25),4,H25-3),D25)</f>
        <v>1.4</v>
      </c>
      <c r="K25" s="1">
        <f>IF(TRIM(J25)="*****",0,IF(ISERROR(VALUE(J25)),"NA",VALUE(J25/$I$4)))</f>
        <v>0.85106382978723394</v>
      </c>
      <c r="L25" s="1">
        <f>IF(AND(ISNUMBER(G25),ISNUMBER($I$6)),$I$6-G25,"N/A")</f>
        <v>-5</v>
      </c>
      <c r="M25" s="1">
        <f>IF(AND(ISNUMBER(K25),ISNUMBER($I$7)),SQRT(K25^2+($I$7)^2),"N/A")</f>
        <v>0.8597042932359239</v>
      </c>
      <c r="N25" s="1">
        <f>IF(AND(ISNUMBER(L25),ISNUMBER(M25),M25&lt;&gt;0),L25/M25,"NA")</f>
        <v>-5.8159532752593543</v>
      </c>
      <c r="O25" t="s">
        <v>81</v>
      </c>
    </row>
    <row r="26" spans="1:15" x14ac:dyDescent="0.35">
      <c r="A26" s="16">
        <v>16</v>
      </c>
      <c r="B26" s="15" t="s">
        <v>79</v>
      </c>
      <c r="C26" s="14">
        <v>115.1</v>
      </c>
      <c r="D26" s="13" t="s">
        <v>152</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115.1</v>
      </c>
      <c r="H26">
        <f>LEN(TRIM(D26))</f>
        <v>6</v>
      </c>
      <c r="I26" t="str">
        <f>IF(H26&gt;=3,MID(TRIM(D26),1,3),"NO")</f>
        <v>+/-</v>
      </c>
      <c r="J26" t="str">
        <f>IF(TRIM(I26)="+/-",MID(TRIM(D26),4,H26-3),D26)</f>
        <v>2.1</v>
      </c>
      <c r="K26" s="1">
        <f>IF(TRIM(J26)="*****",0,IF(ISERROR(VALUE(J26)),"NA",VALUE(J26/$I$4)))</f>
        <v>1.2765957446808511</v>
      </c>
      <c r="L26" s="1">
        <f>IF(AND(ISNUMBER(G26),ISNUMBER($I$6)),$I$6-G26,"N/A")</f>
        <v>-4.6999999999999886</v>
      </c>
      <c r="M26" s="1">
        <f>IF(AND(ISNUMBER(K26),ISNUMBER($I$7)),SQRT(K26^2+($I$7)^2),"N/A")</f>
        <v>1.2823722255154399</v>
      </c>
      <c r="N26" s="1">
        <f>IF(AND(ISNUMBER(L26),ISNUMBER(M26),M26&lt;&gt;0),L26/M26,"NA")</f>
        <v>-3.6650824982667252</v>
      </c>
      <c r="O26" t="s">
        <v>80</v>
      </c>
    </row>
    <row r="27" spans="1:15" x14ac:dyDescent="0.35">
      <c r="A27" s="16">
        <v>17</v>
      </c>
      <c r="B27" s="15" t="s">
        <v>59</v>
      </c>
      <c r="C27" s="14">
        <v>114.3</v>
      </c>
      <c r="D27" s="13" t="s">
        <v>153</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114.3</v>
      </c>
      <c r="H27">
        <f>LEN(TRIM(D27))</f>
        <v>6</v>
      </c>
      <c r="I27" t="str">
        <f>IF(H27&gt;=3,MID(TRIM(D27),1,3),"NO")</f>
        <v>+/-</v>
      </c>
      <c r="J27" t="str">
        <f>IF(TRIM(I27)="+/-",MID(TRIM(D27),4,H27-3),D27)</f>
        <v>1.7</v>
      </c>
      <c r="K27" s="1">
        <f>IF(TRIM(J27)="*****",0,IF(ISERROR(VALUE(J27)),"NA",VALUE(J27/$I$4)))</f>
        <v>1.0334346504559271</v>
      </c>
      <c r="L27" s="1">
        <f>IF(AND(ISNUMBER(G27),ISNUMBER($I$6)),$I$6-G27,"N/A")</f>
        <v>-3.8999999999999915</v>
      </c>
      <c r="M27" s="1">
        <f>IF(AND(ISNUMBER(K27),ISNUMBER($I$7)),SQRT(K27^2+($I$7)^2),"N/A")</f>
        <v>1.0405618704330513</v>
      </c>
      <c r="N27" s="1">
        <f>IF(AND(ISNUMBER(L27),ISNUMBER(M27),M27&lt;&gt;0),L27/M27,"NA")</f>
        <v>-3.7479751188431747</v>
      </c>
      <c r="O27" t="s">
        <v>78</v>
      </c>
    </row>
    <row r="28" spans="1:15" x14ac:dyDescent="0.35">
      <c r="A28" s="16">
        <v>18</v>
      </c>
      <c r="B28" s="15" t="s">
        <v>40</v>
      </c>
      <c r="C28" s="14">
        <v>114</v>
      </c>
      <c r="D28" s="13" t="s">
        <v>209</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114</v>
      </c>
      <c r="H28">
        <f>LEN(TRIM(D28))</f>
        <v>6</v>
      </c>
      <c r="I28" t="str">
        <f>IF(H28&gt;=3,MID(TRIM(D28),1,3),"NO")</f>
        <v>+/-</v>
      </c>
      <c r="J28" t="str">
        <f>IF(TRIM(I28)="+/-",MID(TRIM(D28),4,H28-3),D28)</f>
        <v>4.6</v>
      </c>
      <c r="K28" s="1">
        <f>IF(TRIM(J28)="*****",0,IF(ISERROR(VALUE(J28)),"NA",VALUE(J28/$I$4)))</f>
        <v>2.7963525835866259</v>
      </c>
      <c r="L28" s="1">
        <f>IF(AND(ISNUMBER(G28),ISNUMBER($I$6)),$I$6-G28,"N/A")</f>
        <v>-3.5999999999999943</v>
      </c>
      <c r="M28" s="1">
        <f>IF(AND(ISNUMBER(K28),ISNUMBER($I$7)),SQRT(K28^2+($I$7)^2),"N/A")</f>
        <v>2.7989943910568598</v>
      </c>
      <c r="N28" s="1">
        <f>IF(AND(ISNUMBER(L28),ISNUMBER(M28),M28&lt;&gt;0),L28/M28,"NA")</f>
        <v>-1.2861762108214467</v>
      </c>
      <c r="O28" t="s">
        <v>79</v>
      </c>
    </row>
    <row r="29" spans="1:15" x14ac:dyDescent="0.35">
      <c r="A29" s="16">
        <v>19</v>
      </c>
      <c r="B29" s="15" t="s">
        <v>69</v>
      </c>
      <c r="C29" s="14">
        <v>113.1</v>
      </c>
      <c r="D29" s="13" t="s">
        <v>137</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113.1</v>
      </c>
      <c r="H29">
        <f>LEN(TRIM(D29))</f>
        <v>6</v>
      </c>
      <c r="I29" t="str">
        <f>IF(H29&gt;=3,MID(TRIM(D29),1,3),"NO")</f>
        <v>+/-</v>
      </c>
      <c r="J29" t="str">
        <f>IF(TRIM(I29)="+/-",MID(TRIM(D29),4,H29-3),D29)</f>
        <v>2.7</v>
      </c>
      <c r="K29" s="1">
        <f>IF(TRIM(J29)="*****",0,IF(ISERROR(VALUE(J29)),"NA",VALUE(J29/$I$4)))</f>
        <v>1.6413373860182372</v>
      </c>
      <c r="L29" s="1">
        <f>IF(AND(ISNUMBER(G29),ISNUMBER($I$6)),$I$6-G29,"N/A")</f>
        <v>-2.6999999999999886</v>
      </c>
      <c r="M29" s="1">
        <f>IF(AND(ISNUMBER(K29),ISNUMBER($I$7)),SQRT(K29^2+($I$7)^2),"N/A")</f>
        <v>1.6458342092013234</v>
      </c>
      <c r="N29" s="1">
        <f>IF(AND(ISNUMBER(L29),ISNUMBER(M29),M29&lt;&gt;0),L29/M29,"NA")</f>
        <v>-1.6405054560812793</v>
      </c>
      <c r="O29" t="s">
        <v>55</v>
      </c>
    </row>
    <row r="30" spans="1:15" x14ac:dyDescent="0.35">
      <c r="A30" s="16">
        <v>20</v>
      </c>
      <c r="B30" s="15" t="s">
        <v>37</v>
      </c>
      <c r="C30" s="14">
        <v>113</v>
      </c>
      <c r="D30" s="13" t="s">
        <v>159</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113</v>
      </c>
      <c r="H30">
        <f>LEN(TRIM(D30))</f>
        <v>6</v>
      </c>
      <c r="I30" t="str">
        <f>IF(H30&gt;=3,MID(TRIM(D30),1,3),"NO")</f>
        <v>+/-</v>
      </c>
      <c r="J30" t="str">
        <f>IF(TRIM(I30)="+/-",MID(TRIM(D30),4,H30-3),D30)</f>
        <v>3.1</v>
      </c>
      <c r="K30" s="1">
        <f>IF(TRIM(J30)="*****",0,IF(ISERROR(VALUE(J30)),"NA",VALUE(J30/$I$4)))</f>
        <v>1.884498480243161</v>
      </c>
      <c r="L30" s="1">
        <f>IF(AND(ISNUMBER(G30),ISNUMBER($I$6)),$I$6-G30,"N/A")</f>
        <v>-2.5999999999999943</v>
      </c>
      <c r="M30" s="1">
        <f>IF(AND(ISNUMBER(K30),ISNUMBER($I$7)),SQRT(K30^2+($I$7)^2),"N/A")</f>
        <v>1.8884163607305855</v>
      </c>
      <c r="N30" s="1">
        <f>IF(AND(ISNUMBER(L30),ISNUMBER(M30),M30&lt;&gt;0),L30/M30,"NA")</f>
        <v>-1.3768150149864795</v>
      </c>
      <c r="O30" t="s">
        <v>77</v>
      </c>
    </row>
    <row r="31" spans="1:15" x14ac:dyDescent="0.35">
      <c r="A31" s="16">
        <v>21</v>
      </c>
      <c r="B31" s="15" t="s">
        <v>67</v>
      </c>
      <c r="C31" s="14">
        <v>112.8</v>
      </c>
      <c r="D31" s="13" t="s">
        <v>145</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112.8</v>
      </c>
      <c r="H31">
        <f>LEN(TRIM(D31))</f>
        <v>6</v>
      </c>
      <c r="I31" t="str">
        <f>IF(H31&gt;=3,MID(TRIM(D31),1,3),"NO")</f>
        <v>+/-</v>
      </c>
      <c r="J31" t="str">
        <f>IF(TRIM(I31)="+/-",MID(TRIM(D31),4,H31-3),D31)</f>
        <v>3.3</v>
      </c>
      <c r="K31" s="1">
        <f>IF(TRIM(J31)="*****",0,IF(ISERROR(VALUE(J31)),"NA",VALUE(J31/$I$4)))</f>
        <v>2.0060790273556228</v>
      </c>
      <c r="L31" s="1">
        <f>IF(AND(ISNUMBER(G31),ISNUMBER($I$6)),$I$6-G31,"N/A")</f>
        <v>-2.3999999999999915</v>
      </c>
      <c r="M31" s="1">
        <f>IF(AND(ISNUMBER(K31),ISNUMBER($I$7)),SQRT(K31^2+($I$7)^2),"N/A")</f>
        <v>2.009759909400187</v>
      </c>
      <c r="N31" s="1">
        <f>IF(AND(ISNUMBER(L31),ISNUMBER(M31),M31&lt;&gt;0),L31/M31,"NA")</f>
        <v>-1.1941724923333115</v>
      </c>
      <c r="O31" t="s">
        <v>41</v>
      </c>
    </row>
    <row r="32" spans="1:15" x14ac:dyDescent="0.35">
      <c r="A32" s="16">
        <v>21</v>
      </c>
      <c r="B32" s="15" t="s">
        <v>30</v>
      </c>
      <c r="C32" s="14">
        <v>112.8</v>
      </c>
      <c r="D32" s="13" t="s">
        <v>135</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112.8</v>
      </c>
      <c r="H32">
        <f>LEN(TRIM(D32))</f>
        <v>6</v>
      </c>
      <c r="I32" t="str">
        <f>IF(H32&gt;=3,MID(TRIM(D32),1,3),"NO")</f>
        <v>+/-</v>
      </c>
      <c r="J32" t="str">
        <f>IF(TRIM(I32)="+/-",MID(TRIM(D32),4,H32-3),D32)</f>
        <v>1.3</v>
      </c>
      <c r="K32" s="1">
        <f>IF(TRIM(J32)="*****",0,IF(ISERROR(VALUE(J32)),"NA",VALUE(J32/$I$4)))</f>
        <v>0.79027355623100304</v>
      </c>
      <c r="L32" s="1">
        <f>IF(AND(ISNUMBER(G32),ISNUMBER($I$6)),$I$6-G32,"N/A")</f>
        <v>-2.3999999999999915</v>
      </c>
      <c r="M32" s="1">
        <f>IF(AND(ISNUMBER(K32),ISNUMBER($I$7)),SQRT(K32^2+($I$7)^2),"N/A")</f>
        <v>0.79957121203440151</v>
      </c>
      <c r="N32" s="1">
        <f>IF(AND(ISNUMBER(L32),ISNUMBER(M32),M32&lt;&gt;0),L32/M32,"NA")</f>
        <v>-3.0016088171727868</v>
      </c>
      <c r="O32" t="s">
        <v>71</v>
      </c>
    </row>
    <row r="33" spans="1:15" x14ac:dyDescent="0.35">
      <c r="A33" s="16">
        <v>23</v>
      </c>
      <c r="B33" s="15" t="s">
        <v>32</v>
      </c>
      <c r="C33" s="14">
        <v>112.6</v>
      </c>
      <c r="D33" s="13" t="s">
        <v>43</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112.6</v>
      </c>
      <c r="H33">
        <f>LEN(TRIM(D33))</f>
        <v>6</v>
      </c>
      <c r="I33" t="str">
        <f>IF(H33&gt;=3,MID(TRIM(D33),1,3),"NO")</f>
        <v>+/-</v>
      </c>
      <c r="J33" t="str">
        <f>IF(TRIM(I33)="+/-",MID(TRIM(D33),4,H33-3),D33)</f>
        <v>0.5</v>
      </c>
      <c r="K33" s="1">
        <f>IF(TRIM(J33)="*****",0,IF(ISERROR(VALUE(J33)),"NA",VALUE(J33/$I$4)))</f>
        <v>0.303951367781155</v>
      </c>
      <c r="L33" s="1">
        <f>IF(AND(ISNUMBER(G33),ISNUMBER($I$6)),$I$6-G33,"N/A")</f>
        <v>-2.1999999999999886</v>
      </c>
      <c r="M33" s="1">
        <f>IF(AND(ISNUMBER(K33),ISNUMBER($I$7)),SQRT(K33^2+($I$7)^2),"N/A")</f>
        <v>0.32736564177109445</v>
      </c>
      <c r="N33" s="1">
        <f>IF(AND(ISNUMBER(L33),ISNUMBER(M33),M33&lt;&gt;0),L33/M33,"NA")</f>
        <v>-6.7203142886274723</v>
      </c>
      <c r="O33" t="s">
        <v>76</v>
      </c>
    </row>
    <row r="34" spans="1:15" x14ac:dyDescent="0.35">
      <c r="A34" s="16">
        <v>24</v>
      </c>
      <c r="B34" s="15" t="s">
        <v>81</v>
      </c>
      <c r="C34" s="14">
        <v>112</v>
      </c>
      <c r="D34" s="13" t="s">
        <v>135</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112</v>
      </c>
      <c r="H34">
        <f>LEN(TRIM(D34))</f>
        <v>6</v>
      </c>
      <c r="I34" t="str">
        <f>IF(H34&gt;=3,MID(TRIM(D34),1,3),"NO")</f>
        <v>+/-</v>
      </c>
      <c r="J34" t="str">
        <f>IF(TRIM(I34)="+/-",MID(TRIM(D34),4,H34-3),D34)</f>
        <v>1.3</v>
      </c>
      <c r="K34" s="1">
        <f>IF(TRIM(J34)="*****",0,IF(ISERROR(VALUE(J34)),"NA",VALUE(J34/$I$4)))</f>
        <v>0.79027355623100304</v>
      </c>
      <c r="L34" s="1">
        <f>IF(AND(ISNUMBER(G34),ISNUMBER($I$6)),$I$6-G34,"N/A")</f>
        <v>-1.5999999999999943</v>
      </c>
      <c r="M34" s="1">
        <f>IF(AND(ISNUMBER(K34),ISNUMBER($I$7)),SQRT(K34^2+($I$7)^2),"N/A")</f>
        <v>0.79957121203440151</v>
      </c>
      <c r="N34" s="1">
        <f>IF(AND(ISNUMBER(L34),ISNUMBER(M34),M34&lt;&gt;0),L34/M34,"NA")</f>
        <v>-2.001072544781858</v>
      </c>
      <c r="O34" t="s">
        <v>74</v>
      </c>
    </row>
    <row r="35" spans="1:15" x14ac:dyDescent="0.35">
      <c r="A35" s="16">
        <v>25</v>
      </c>
      <c r="B35" s="15" t="s">
        <v>74</v>
      </c>
      <c r="C35" s="14">
        <v>111.9</v>
      </c>
      <c r="D35" s="13" t="s">
        <v>139</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111.9</v>
      </c>
      <c r="H35">
        <f>LEN(TRIM(D35))</f>
        <v>6</v>
      </c>
      <c r="I35" t="str">
        <f>IF(H35&gt;=3,MID(TRIM(D35),1,3),"NO")</f>
        <v>+/-</v>
      </c>
      <c r="J35" t="str">
        <f>IF(TRIM(I35)="+/-",MID(TRIM(D35),4,H35-3),D35)</f>
        <v>1.5</v>
      </c>
      <c r="K35" s="1">
        <f>IF(TRIM(J35)="*****",0,IF(ISERROR(VALUE(J35)),"NA",VALUE(J35/$I$4)))</f>
        <v>0.91185410334346506</v>
      </c>
      <c r="L35" s="1">
        <f>IF(AND(ISNUMBER(G35),ISNUMBER($I$6)),$I$6-G35,"N/A")</f>
        <v>-1.5</v>
      </c>
      <c r="M35" s="1">
        <f>IF(AND(ISNUMBER(K35),ISNUMBER($I$7)),SQRT(K35^2+($I$7)^2),"N/A")</f>
        <v>0.91992376598307335</v>
      </c>
      <c r="N35" s="1">
        <f>IF(AND(ISNUMBER(L35),ISNUMBER(M35),M35&lt;&gt;0),L35/M35,"NA")</f>
        <v>-1.6305698966229341</v>
      </c>
      <c r="O35" t="s">
        <v>53</v>
      </c>
    </row>
    <row r="36" spans="1:15" x14ac:dyDescent="0.35">
      <c r="A36" s="16">
        <v>26</v>
      </c>
      <c r="B36" s="15" t="s">
        <v>39</v>
      </c>
      <c r="C36" s="14">
        <v>111.5</v>
      </c>
      <c r="D36" s="13" t="s">
        <v>121</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111.5</v>
      </c>
      <c r="H36">
        <f>LEN(TRIM(D36))</f>
        <v>6</v>
      </c>
      <c r="I36" t="str">
        <f>IF(H36&gt;=3,MID(TRIM(D36),1,3),"NO")</f>
        <v>+/-</v>
      </c>
      <c r="J36" t="str">
        <f>IF(TRIM(I36)="+/-",MID(TRIM(D36),4,H36-3),D36)</f>
        <v>0.8</v>
      </c>
      <c r="K36" s="1">
        <f>IF(TRIM(J36)="*****",0,IF(ISERROR(VALUE(J36)),"NA",VALUE(J36/$I$4)))</f>
        <v>0.48632218844984804</v>
      </c>
      <c r="L36" s="1">
        <f>IF(AND(ISNUMBER(G36),ISNUMBER($I$6)),$I$6-G36,"N/A")</f>
        <v>-1.0999999999999943</v>
      </c>
      <c r="M36" s="1">
        <f>IF(AND(ISNUMBER(K36),ISNUMBER($I$7)),SQRT(K36^2+($I$7)^2),"N/A")</f>
        <v>0.50128943776506518</v>
      </c>
      <c r="N36" s="1">
        <f>IF(AND(ISNUMBER(L36),ISNUMBER(M36),M36&lt;&gt;0),L36/M36,"NA")</f>
        <v>-2.1943410675162109</v>
      </c>
      <c r="O36" t="s">
        <v>72</v>
      </c>
    </row>
    <row r="37" spans="1:15" x14ac:dyDescent="0.35">
      <c r="A37" s="16">
        <v>27</v>
      </c>
      <c r="B37" s="15" t="s">
        <v>73</v>
      </c>
      <c r="C37" s="14">
        <v>111</v>
      </c>
      <c r="D37" s="13" t="s">
        <v>155</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111</v>
      </c>
      <c r="H37">
        <f>LEN(TRIM(D37))</f>
        <v>6</v>
      </c>
      <c r="I37" t="str">
        <f>IF(H37&gt;=3,MID(TRIM(D37),1,3),"NO")</f>
        <v>+/-</v>
      </c>
      <c r="J37" t="str">
        <f>IF(TRIM(I37)="+/-",MID(TRIM(D37),4,H37-3),D37)</f>
        <v>2.4</v>
      </c>
      <c r="K37" s="1">
        <f>IF(TRIM(J37)="*****",0,IF(ISERROR(VALUE(J37)),"NA",VALUE(J37/$I$4)))</f>
        <v>1.4589665653495441</v>
      </c>
      <c r="L37" s="1">
        <f>IF(AND(ISNUMBER(G37),ISNUMBER($I$6)),$I$6-G37,"N/A")</f>
        <v>-0.59999999999999432</v>
      </c>
      <c r="M37" s="1">
        <f>IF(AND(ISNUMBER(K37),ISNUMBER($I$7)),SQRT(K37^2+($I$7)^2),"N/A")</f>
        <v>1.4640236569960239</v>
      </c>
      <c r="N37" s="1">
        <f>IF(AND(ISNUMBER(L37),ISNUMBER(M37),M37&lt;&gt;0),L37/M37,"NA")</f>
        <v>-0.40982944307820285</v>
      </c>
      <c r="O37" t="s">
        <v>70</v>
      </c>
    </row>
    <row r="38" spans="1:15" x14ac:dyDescent="0.35">
      <c r="A38" s="16">
        <v>28</v>
      </c>
      <c r="B38" s="15" t="s">
        <v>61</v>
      </c>
      <c r="C38" s="14">
        <v>110.5</v>
      </c>
      <c r="D38" s="13" t="s">
        <v>141</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110.5</v>
      </c>
      <c r="H38">
        <f>LEN(TRIM(D38))</f>
        <v>6</v>
      </c>
      <c r="I38" t="str">
        <f>IF(H38&gt;=3,MID(TRIM(D38),1,3),"NO")</f>
        <v>+/-</v>
      </c>
      <c r="J38" t="str">
        <f>IF(TRIM(I38)="+/-",MID(TRIM(D38),4,H38-3),D38)</f>
        <v>1.1</v>
      </c>
      <c r="K38" s="1">
        <f>IF(TRIM(J38)="*****",0,IF(ISERROR(VALUE(J38)),"NA",VALUE(J38/$I$4)))</f>
        <v>0.66869300911854113</v>
      </c>
      <c r="L38" s="1">
        <f>IF(AND(ISNUMBER(G38),ISNUMBER($I$6)),$I$6-G38,"N/A")</f>
        <v>-9.9999999999994316E-2</v>
      </c>
      <c r="M38" s="1">
        <f>IF(AND(ISNUMBER(K38),ISNUMBER($I$7)),SQRT(K38^2+($I$7)^2),"N/A")</f>
        <v>0.67965592021270205</v>
      </c>
      <c r="N38" s="1">
        <f>IF(AND(ISNUMBER(L38),ISNUMBER(M38),M38&lt;&gt;0),L38/M38,"NA")</f>
        <v>-0.14713327291947781</v>
      </c>
      <c r="O38" t="s">
        <v>69</v>
      </c>
    </row>
    <row r="39" spans="1:15" x14ac:dyDescent="0.35">
      <c r="A39" s="16">
        <v>29</v>
      </c>
      <c r="B39" s="15" t="s">
        <v>76</v>
      </c>
      <c r="C39" s="14">
        <v>110.3</v>
      </c>
      <c r="D39" s="13" t="s">
        <v>111</v>
      </c>
      <c r="E39" s="12" t="str">
        <f>IF($B$4=B39,"Geography Selected",
IF(AND(ISNUMBER(N39),ISNUMBER($I$4)),
IF(ABS(N39)&lt;=$I$4,"Not Significantly Different",
IF(ABS(N39)&gt;$I$4,"Significantly Different","Error - Both Z-score and Confidence Level are Numbers but Comparison Failed")),
IF(N39="NA","Statistical Test not applicable","N/A")
))</f>
        <v>Not Significantly Different</v>
      </c>
      <c r="G39">
        <f>IF(ISNUMBER(C39),C39,"NAN")</f>
        <v>110.3</v>
      </c>
      <c r="H39">
        <f>LEN(TRIM(D39))</f>
        <v>6</v>
      </c>
      <c r="I39" t="str">
        <f>IF(H39&gt;=3,MID(TRIM(D39),1,3),"NO")</f>
        <v>+/-</v>
      </c>
      <c r="J39" t="str">
        <f>IF(TRIM(I39)="+/-",MID(TRIM(D39),4,H39-3),D39)</f>
        <v>1.0</v>
      </c>
      <c r="K39" s="1">
        <f>IF(TRIM(J39)="*****",0,IF(ISERROR(VALUE(J39)),"NA",VALUE(J39/$I$4)))</f>
        <v>0.60790273556231</v>
      </c>
      <c r="L39" s="1">
        <f>IF(AND(ISNUMBER(G39),ISNUMBER($I$6)),$I$6-G39,"N/A")</f>
        <v>0.10000000000000853</v>
      </c>
      <c r="M39" s="1">
        <f>IF(AND(ISNUMBER(K39),ISNUMBER($I$7)),SQRT(K39^2+($I$7)^2),"N/A")</f>
        <v>0.61994158219973061</v>
      </c>
      <c r="N39" s="1">
        <f>IF(AND(ISNUMBER(L39),ISNUMBER(M39),M39&lt;&gt;0),L39/M39,"NA")</f>
        <v>0.16130552115117014</v>
      </c>
      <c r="O39" t="s">
        <v>44</v>
      </c>
    </row>
    <row r="40" spans="1:15" x14ac:dyDescent="0.35">
      <c r="A40" s="16">
        <v>29</v>
      </c>
      <c r="B40" s="15" t="s">
        <v>56</v>
      </c>
      <c r="C40" s="14">
        <v>110.3</v>
      </c>
      <c r="D40" s="13" t="s">
        <v>152</v>
      </c>
      <c r="E40" s="12" t="str">
        <f>IF($B$4=B40,"Geography Selected",
IF(AND(ISNUMBER(N40),ISNUMBER($I$4)),
IF(ABS(N40)&lt;=$I$4,"Not Significantly Different",
IF(ABS(N40)&gt;$I$4,"Significantly Different","Error - Both Z-score and Confidence Level are Numbers but Comparison Failed")),
IF(N40="NA","Statistical Test not applicable","N/A")
))</f>
        <v>Not Significantly Different</v>
      </c>
      <c r="G40">
        <f>IF(ISNUMBER(C40),C40,"NAN")</f>
        <v>110.3</v>
      </c>
      <c r="H40">
        <f>LEN(TRIM(D40))</f>
        <v>6</v>
      </c>
      <c r="I40" t="str">
        <f>IF(H40&gt;=3,MID(TRIM(D40),1,3),"NO")</f>
        <v>+/-</v>
      </c>
      <c r="J40" t="str">
        <f>IF(TRIM(I40)="+/-",MID(TRIM(D40),4,H40-3),D40)</f>
        <v>2.1</v>
      </c>
      <c r="K40" s="1">
        <f>IF(TRIM(J40)="*****",0,IF(ISERROR(VALUE(J40)),"NA",VALUE(J40/$I$4)))</f>
        <v>1.2765957446808511</v>
      </c>
      <c r="L40" s="1">
        <f>IF(AND(ISNUMBER(G40),ISNUMBER($I$6)),$I$6-G40,"N/A")</f>
        <v>0.10000000000000853</v>
      </c>
      <c r="M40" s="1">
        <f>IF(AND(ISNUMBER(K40),ISNUMBER($I$7)),SQRT(K40^2+($I$7)^2),"N/A")</f>
        <v>1.2823722255154399</v>
      </c>
      <c r="N40" s="1">
        <f>IF(AND(ISNUMBER(L40),ISNUMBER(M40),M40&lt;&gt;0),L40/M40,"NA")</f>
        <v>7.7980478686532906E-2</v>
      </c>
      <c r="O40" t="s">
        <v>67</v>
      </c>
    </row>
    <row r="41" spans="1:15" x14ac:dyDescent="0.35">
      <c r="A41" s="16">
        <v>29</v>
      </c>
      <c r="B41" s="15" t="s">
        <v>38</v>
      </c>
      <c r="C41" s="14">
        <v>110.3</v>
      </c>
      <c r="D41" s="13" t="s">
        <v>139</v>
      </c>
      <c r="E41" s="12" t="str">
        <f>IF($B$4=B41,"Geography Selected",
IF(AND(ISNUMBER(N41),ISNUMBER($I$4)),
IF(ABS(N41)&lt;=$I$4,"Not Significantly Different",
IF(ABS(N41)&gt;$I$4,"Significantly Different","Error - Both Z-score and Confidence Level are Numbers but Comparison Failed")),
IF(N41="NA","Statistical Test not applicable","N/A")
))</f>
        <v>Not Significantly Different</v>
      </c>
      <c r="G41">
        <f>IF(ISNUMBER(C41),C41,"NAN")</f>
        <v>110.3</v>
      </c>
      <c r="H41">
        <f>LEN(TRIM(D41))</f>
        <v>6</v>
      </c>
      <c r="I41" t="str">
        <f>IF(H41&gt;=3,MID(TRIM(D41),1,3),"NO")</f>
        <v>+/-</v>
      </c>
      <c r="J41" t="str">
        <f>IF(TRIM(I41)="+/-",MID(TRIM(D41),4,H41-3),D41)</f>
        <v>1.5</v>
      </c>
      <c r="K41" s="1">
        <f>IF(TRIM(J41)="*****",0,IF(ISERROR(VALUE(J41)),"NA",VALUE(J41/$I$4)))</f>
        <v>0.91185410334346506</v>
      </c>
      <c r="L41" s="1">
        <f>IF(AND(ISNUMBER(G41),ISNUMBER($I$6)),$I$6-G41,"N/A")</f>
        <v>0.10000000000000853</v>
      </c>
      <c r="M41" s="1">
        <f>IF(AND(ISNUMBER(K41),ISNUMBER($I$7)),SQRT(K41^2+($I$7)^2),"N/A")</f>
        <v>0.91992376598307335</v>
      </c>
      <c r="N41" s="1">
        <f>IF(AND(ISNUMBER(L41),ISNUMBER(M41),M41&lt;&gt;0),L41/M41,"NA")</f>
        <v>0.10870465977487154</v>
      </c>
      <c r="O41" t="s">
        <v>47</v>
      </c>
    </row>
    <row r="42" spans="1:15" x14ac:dyDescent="0.35">
      <c r="A42" s="16">
        <v>32</v>
      </c>
      <c r="B42" s="15" t="s">
        <v>51</v>
      </c>
      <c r="C42" s="14">
        <v>110.1</v>
      </c>
      <c r="D42" s="13" t="s">
        <v>120</v>
      </c>
      <c r="E42" s="12" t="str">
        <f>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IF(ISNUMBER(C42),C42,"NAN")</f>
        <v>110.1</v>
      </c>
      <c r="H42">
        <f>LEN(TRIM(D42))</f>
        <v>6</v>
      </c>
      <c r="I42" t="str">
        <f>IF(H42&gt;=3,MID(TRIM(D42),1,3),"NO")</f>
        <v>+/-</v>
      </c>
      <c r="J42" t="str">
        <f>IF(TRIM(I42)="+/-",MID(TRIM(D42),4,H42-3),D42)</f>
        <v>0.9</v>
      </c>
      <c r="K42" s="1">
        <f>IF(TRIM(J42)="*****",0,IF(ISERROR(VALUE(J42)),"NA",VALUE(J42/$I$4)))</f>
        <v>0.54711246200607899</v>
      </c>
      <c r="L42" s="1">
        <f>IF(AND(ISNUMBER(G42),ISNUMBER($I$6)),$I$6-G42,"N/A")</f>
        <v>0.30000000000001137</v>
      </c>
      <c r="M42" s="1">
        <f>IF(AND(ISNUMBER(K42),ISNUMBER($I$7)),SQRT(K42^2+($I$7)^2),"N/A")</f>
        <v>0.5604586296226679</v>
      </c>
      <c r="N42" s="1">
        <f>IF(AND(ISNUMBER(L42),ISNUMBER(M42),M42&lt;&gt;0),L42/M42,"NA")</f>
        <v>0.53527590466755437</v>
      </c>
      <c r="O42" t="s">
        <v>37</v>
      </c>
    </row>
    <row r="43" spans="1:15" x14ac:dyDescent="0.35">
      <c r="A43" s="16">
        <v>33</v>
      </c>
      <c r="B43" s="15" t="s">
        <v>72</v>
      </c>
      <c r="C43" s="14">
        <v>109.7</v>
      </c>
      <c r="D43" s="13" t="s">
        <v>138</v>
      </c>
      <c r="E43" s="12" t="str">
        <f>IF($B$4=B43,"Geography Selected",
IF(AND(ISNUMBER(N43),ISNUMBER($I$4)),
IF(ABS(N43)&lt;=$I$4,"Not Significantly Different",
IF(ABS(N43)&gt;$I$4,"Significantly Different","Error - Both Z-score and Confidence Level are Numbers but Comparison Failed")),
IF(N43="NA","Statistical Test not applicable","N/A")
))</f>
        <v>Not Significantly Different</v>
      </c>
      <c r="G43">
        <f>IF(ISNUMBER(C43),C43,"NAN")</f>
        <v>109.7</v>
      </c>
      <c r="H43">
        <f>LEN(TRIM(D43))</f>
        <v>6</v>
      </c>
      <c r="I43" t="str">
        <f>IF(H43&gt;=3,MID(TRIM(D43),1,3),"NO")</f>
        <v>+/-</v>
      </c>
      <c r="J43" t="str">
        <f>IF(TRIM(I43)="+/-",MID(TRIM(D43),4,H43-3),D43)</f>
        <v>1.8</v>
      </c>
      <c r="K43" s="1">
        <f>IF(TRIM(J43)="*****",0,IF(ISERROR(VALUE(J43)),"NA",VALUE(J43/$I$4)))</f>
        <v>1.094224924012158</v>
      </c>
      <c r="L43" s="1">
        <f>IF(AND(ISNUMBER(G43),ISNUMBER($I$6)),$I$6-G43,"N/A")</f>
        <v>0.70000000000000284</v>
      </c>
      <c r="M43" s="1">
        <f>IF(AND(ISNUMBER(K43),ISNUMBER($I$7)),SQRT(K43^2+($I$7)^2),"N/A")</f>
        <v>1.1009586794088044</v>
      </c>
      <c r="N43" s="1">
        <f>IF(AND(ISNUMBER(L43),ISNUMBER(M43),M43&lt;&gt;0),L43/M43,"NA")</f>
        <v>0.63580951137593156</v>
      </c>
      <c r="O43" t="s">
        <v>49</v>
      </c>
    </row>
    <row r="44" spans="1:15" x14ac:dyDescent="0.35">
      <c r="A44" s="16">
        <v>34</v>
      </c>
      <c r="B44" s="15" t="s">
        <v>54</v>
      </c>
      <c r="C44" s="14">
        <v>109.4</v>
      </c>
      <c r="D44" s="13" t="s">
        <v>141</v>
      </c>
      <c r="E44" s="12" t="str">
        <f>IF($B$4=B44,"Geography Selected",
IF(AND(ISNUMBER(N44),ISNUMBER($I$4)),
IF(ABS(N44)&lt;=$I$4,"Not Significantly Different",
IF(ABS(N44)&gt;$I$4,"Significantly Different","Error - Both Z-score and Confidence Level are Numbers but Comparison Failed")),
IF(N44="NA","Statistical Test not applicable","N/A")
))</f>
        <v>Not Significantly Different</v>
      </c>
      <c r="G44">
        <f>IF(ISNUMBER(C44),C44,"NAN")</f>
        <v>109.4</v>
      </c>
      <c r="H44">
        <f>LEN(TRIM(D44))</f>
        <v>6</v>
      </c>
      <c r="I44" t="str">
        <f>IF(H44&gt;=3,MID(TRIM(D44),1,3),"NO")</f>
        <v>+/-</v>
      </c>
      <c r="J44" t="str">
        <f>IF(TRIM(I44)="+/-",MID(TRIM(D44),4,H44-3),D44)</f>
        <v>1.1</v>
      </c>
      <c r="K44" s="1">
        <f>IF(TRIM(J44)="*****",0,IF(ISERROR(VALUE(J44)),"NA",VALUE(J44/$I$4)))</f>
        <v>0.66869300911854113</v>
      </c>
      <c r="L44" s="1">
        <f>IF(AND(ISNUMBER(G44),ISNUMBER($I$6)),$I$6-G44,"N/A")</f>
        <v>1</v>
      </c>
      <c r="M44" s="1">
        <f>IF(AND(ISNUMBER(K44),ISNUMBER($I$7)),SQRT(K44^2+($I$7)^2),"N/A")</f>
        <v>0.67965592021270205</v>
      </c>
      <c r="N44" s="1">
        <f>IF(AND(ISNUMBER(L44),ISNUMBER(M44),M44&lt;&gt;0),L44/M44,"NA")</f>
        <v>1.4713327291948617</v>
      </c>
      <c r="O44" t="s">
        <v>64</v>
      </c>
    </row>
    <row r="45" spans="1:15" x14ac:dyDescent="0.35">
      <c r="A45" s="16">
        <v>35</v>
      </c>
      <c r="B45" s="15" t="s">
        <v>65</v>
      </c>
      <c r="C45" s="14">
        <v>108.7</v>
      </c>
      <c r="D45" s="13" t="s">
        <v>121</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108.7</v>
      </c>
      <c r="H45">
        <f>LEN(TRIM(D45))</f>
        <v>6</v>
      </c>
      <c r="I45" t="str">
        <f>IF(H45&gt;=3,MID(TRIM(D45),1,3),"NO")</f>
        <v>+/-</v>
      </c>
      <c r="J45" t="str">
        <f>IF(TRIM(I45)="+/-",MID(TRIM(D45),4,H45-3),D45)</f>
        <v>0.8</v>
      </c>
      <c r="K45" s="1">
        <f>IF(TRIM(J45)="*****",0,IF(ISERROR(VALUE(J45)),"NA",VALUE(J45/$I$4)))</f>
        <v>0.48632218844984804</v>
      </c>
      <c r="L45" s="1">
        <f>IF(AND(ISNUMBER(G45),ISNUMBER($I$6)),$I$6-G45,"N/A")</f>
        <v>1.7000000000000028</v>
      </c>
      <c r="M45" s="1">
        <f>IF(AND(ISNUMBER(K45),ISNUMBER($I$7)),SQRT(K45^2+($I$7)^2),"N/A")</f>
        <v>0.50128943776506518</v>
      </c>
      <c r="N45" s="1">
        <f>IF(AND(ISNUMBER(L45),ISNUMBER(M45),M45&lt;&gt;0),L45/M45,"NA")</f>
        <v>3.3912543770705308</v>
      </c>
      <c r="O45" t="s">
        <v>63</v>
      </c>
    </row>
    <row r="46" spans="1:15" x14ac:dyDescent="0.35">
      <c r="A46" s="16">
        <v>36</v>
      </c>
      <c r="B46" s="15" t="s">
        <v>47</v>
      </c>
      <c r="C46" s="14">
        <v>108.1</v>
      </c>
      <c r="D46" s="13" t="s">
        <v>141</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108.1</v>
      </c>
      <c r="H46">
        <f>LEN(TRIM(D46))</f>
        <v>6</v>
      </c>
      <c r="I46" t="str">
        <f>IF(H46&gt;=3,MID(TRIM(D46),1,3),"NO")</f>
        <v>+/-</v>
      </c>
      <c r="J46" t="str">
        <f>IF(TRIM(I46)="+/-",MID(TRIM(D46),4,H46-3),D46)</f>
        <v>1.1</v>
      </c>
      <c r="K46" s="1">
        <f>IF(TRIM(J46)="*****",0,IF(ISERROR(VALUE(J46)),"NA",VALUE(J46/$I$4)))</f>
        <v>0.66869300911854113</v>
      </c>
      <c r="L46" s="1">
        <f>IF(AND(ISNUMBER(G46),ISNUMBER($I$6)),$I$6-G46,"N/A")</f>
        <v>2.3000000000000114</v>
      </c>
      <c r="M46" s="1">
        <f>IF(AND(ISNUMBER(K46),ISNUMBER($I$7)),SQRT(K46^2+($I$7)^2),"N/A")</f>
        <v>0.67965592021270205</v>
      </c>
      <c r="N46" s="1">
        <f>IF(AND(ISNUMBER(L46),ISNUMBER(M46),M46&lt;&gt;0),L46/M46,"NA")</f>
        <v>3.3840652771481983</v>
      </c>
      <c r="O46" t="s">
        <v>61</v>
      </c>
    </row>
    <row r="47" spans="1:15" x14ac:dyDescent="0.35">
      <c r="A47" s="16">
        <v>36</v>
      </c>
      <c r="B47" s="15" t="s">
        <v>64</v>
      </c>
      <c r="C47" s="14">
        <v>108.1</v>
      </c>
      <c r="D47" s="13" t="s">
        <v>135</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108.1</v>
      </c>
      <c r="H47">
        <f>LEN(TRIM(D47))</f>
        <v>6</v>
      </c>
      <c r="I47" t="str">
        <f>IF(H47&gt;=3,MID(TRIM(D47),1,3),"NO")</f>
        <v>+/-</v>
      </c>
      <c r="J47" t="str">
        <f>IF(TRIM(I47)="+/-",MID(TRIM(D47),4,H47-3),D47)</f>
        <v>1.3</v>
      </c>
      <c r="K47" s="1">
        <f>IF(TRIM(J47)="*****",0,IF(ISERROR(VALUE(J47)),"NA",VALUE(J47/$I$4)))</f>
        <v>0.79027355623100304</v>
      </c>
      <c r="L47" s="1">
        <f>IF(AND(ISNUMBER(G47),ISNUMBER($I$6)),$I$6-G47,"N/A")</f>
        <v>2.3000000000000114</v>
      </c>
      <c r="M47" s="1">
        <f>IF(AND(ISNUMBER(K47),ISNUMBER($I$7)),SQRT(K47^2+($I$7)^2),"N/A")</f>
        <v>0.79957121203440151</v>
      </c>
      <c r="N47" s="1">
        <f>IF(AND(ISNUMBER(L47),ISNUMBER(M47),M47&lt;&gt;0),L47/M47,"NA")</f>
        <v>2.8765417831239453</v>
      </c>
      <c r="O47" t="s">
        <v>59</v>
      </c>
    </row>
    <row r="48" spans="1:15" x14ac:dyDescent="0.35">
      <c r="A48" s="16">
        <v>38</v>
      </c>
      <c r="B48" s="15" t="s">
        <v>52</v>
      </c>
      <c r="C48" s="14">
        <v>108</v>
      </c>
      <c r="D48" s="13" t="s">
        <v>200</v>
      </c>
      <c r="E48" s="12" t="str">
        <f>IF($B$4=B48,"Geography Selected",
IF(AND(ISNUMBER(N48),ISNUMBER($I$4)),
IF(ABS(N48)&lt;=$I$4,"Not Significantly Different",
IF(ABS(N48)&gt;$I$4,"Significantly Different","Error - Both Z-score and Confidence Level are Numbers but Comparison Failed")),
IF(N48="NA","Statistical Test not applicable","N/A")
))</f>
        <v>Not Significantly Different</v>
      </c>
      <c r="G48">
        <f>IF(ISNUMBER(C48),C48,"NAN")</f>
        <v>108</v>
      </c>
      <c r="H48">
        <f>LEN(TRIM(D48))</f>
        <v>6</v>
      </c>
      <c r="I48" t="str">
        <f>IF(H48&gt;=3,MID(TRIM(D48),1,3),"NO")</f>
        <v>+/-</v>
      </c>
      <c r="J48" t="str">
        <f>IF(TRIM(I48)="+/-",MID(TRIM(D48),4,H48-3),D48)</f>
        <v>3.8</v>
      </c>
      <c r="K48" s="1">
        <f>IF(TRIM(J48)="*****",0,IF(ISERROR(VALUE(J48)),"NA",VALUE(J48/$I$4)))</f>
        <v>2.3100303951367778</v>
      </c>
      <c r="L48" s="1">
        <f>IF(AND(ISNUMBER(G48),ISNUMBER($I$6)),$I$6-G48,"N/A")</f>
        <v>2.4000000000000057</v>
      </c>
      <c r="M48" s="1">
        <f>IF(AND(ISNUMBER(K48),ISNUMBER($I$7)),SQRT(K48^2+($I$7)^2),"N/A")</f>
        <v>2.3132276705702668</v>
      </c>
      <c r="N48" s="1">
        <f>IF(AND(ISNUMBER(L48),ISNUMBER(M48),M48&lt;&gt;0),L48/M48,"NA")</f>
        <v>1.0375113658433575</v>
      </c>
      <c r="O48" t="s">
        <v>56</v>
      </c>
    </row>
    <row r="49" spans="1:15" x14ac:dyDescent="0.35">
      <c r="A49" s="16">
        <v>39</v>
      </c>
      <c r="B49" s="15" t="s">
        <v>66</v>
      </c>
      <c r="C49" s="14">
        <v>107.8</v>
      </c>
      <c r="D49" s="13" t="s">
        <v>139</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107.8</v>
      </c>
      <c r="H49">
        <f>LEN(TRIM(D49))</f>
        <v>6</v>
      </c>
      <c r="I49" t="str">
        <f>IF(H49&gt;=3,MID(TRIM(D49),1,3),"NO")</f>
        <v>+/-</v>
      </c>
      <c r="J49" t="str">
        <f>IF(TRIM(I49)="+/-",MID(TRIM(D49),4,H49-3),D49)</f>
        <v>1.5</v>
      </c>
      <c r="K49" s="1">
        <f>IF(TRIM(J49)="*****",0,IF(ISERROR(VALUE(J49)),"NA",VALUE(J49/$I$4)))</f>
        <v>0.91185410334346506</v>
      </c>
      <c r="L49" s="1">
        <f>IF(AND(ISNUMBER(G49),ISNUMBER($I$6)),$I$6-G49,"N/A")</f>
        <v>2.6000000000000085</v>
      </c>
      <c r="M49" s="1">
        <f>IF(AND(ISNUMBER(K49),ISNUMBER($I$7)),SQRT(K49^2+($I$7)^2),"N/A")</f>
        <v>0.91992376598307335</v>
      </c>
      <c r="N49" s="1">
        <f>IF(AND(ISNUMBER(L49),ISNUMBER(M49),M49&lt;&gt;0),L49/M49,"NA")</f>
        <v>2.8263211541464281</v>
      </c>
      <c r="O49" t="s">
        <v>54</v>
      </c>
    </row>
    <row r="50" spans="1:15" x14ac:dyDescent="0.35">
      <c r="A50" s="16">
        <v>40</v>
      </c>
      <c r="B50" s="15" t="s">
        <v>46</v>
      </c>
      <c r="C50" s="14">
        <v>107.6</v>
      </c>
      <c r="D50" s="13" t="s">
        <v>156</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107.6</v>
      </c>
      <c r="H50">
        <f>LEN(TRIM(D50))</f>
        <v>6</v>
      </c>
      <c r="I50" t="str">
        <f>IF(H50&gt;=3,MID(TRIM(D50),1,3),"NO")</f>
        <v>+/-</v>
      </c>
      <c r="J50" t="str">
        <f>IF(TRIM(I50)="+/-",MID(TRIM(D50),4,H50-3),D50)</f>
        <v>2.0</v>
      </c>
      <c r="K50" s="1">
        <f>IF(TRIM(J50)="*****",0,IF(ISERROR(VALUE(J50)),"NA",VALUE(J50/$I$4)))</f>
        <v>1.21580547112462</v>
      </c>
      <c r="L50" s="1">
        <f>IF(AND(ISNUMBER(G50),ISNUMBER($I$6)),$I$6-G50,"N/A")</f>
        <v>2.8000000000000114</v>
      </c>
      <c r="M50" s="1">
        <f>IF(AND(ISNUMBER(K50),ISNUMBER($I$7)),SQRT(K50^2+($I$7)^2),"N/A")</f>
        <v>1.2218693764280717</v>
      </c>
      <c r="N50" s="1">
        <f>IF(AND(ISNUMBER(L50),ISNUMBER(M50),M50&lt;&gt;0),L50/M50,"NA")</f>
        <v>2.2915706490536145</v>
      </c>
      <c r="O50" t="s">
        <v>52</v>
      </c>
    </row>
    <row r="51" spans="1:15" x14ac:dyDescent="0.35">
      <c r="A51" s="16">
        <v>41</v>
      </c>
      <c r="B51" s="15" t="s">
        <v>77</v>
      </c>
      <c r="C51" s="14">
        <v>106.9</v>
      </c>
      <c r="D51" s="13" t="s">
        <v>142</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106.9</v>
      </c>
      <c r="H51">
        <f>LEN(TRIM(D51))</f>
        <v>6</v>
      </c>
      <c r="I51" t="str">
        <f>IF(H51&gt;=3,MID(TRIM(D51),1,3),"NO")</f>
        <v>+/-</v>
      </c>
      <c r="J51" t="str">
        <f>IF(TRIM(I51)="+/-",MID(TRIM(D51),4,H51-3),D51)</f>
        <v>2.6</v>
      </c>
      <c r="K51" s="1">
        <f>IF(TRIM(J51)="*****",0,IF(ISERROR(VALUE(J51)),"NA",VALUE(J51/$I$4)))</f>
        <v>1.5805471124620061</v>
      </c>
      <c r="L51" s="1">
        <f>IF(AND(ISNUMBER(G51),ISNUMBER($I$6)),$I$6-G51,"N/A")</f>
        <v>3.5</v>
      </c>
      <c r="M51" s="1">
        <f>IF(AND(ISNUMBER(K51),ISNUMBER($I$7)),SQRT(K51^2+($I$7)^2),"N/A")</f>
        <v>1.5852163903228325</v>
      </c>
      <c r="N51" s="1">
        <f>IF(AND(ISNUMBER(L51),ISNUMBER(M51),M51&lt;&gt;0),L51/M51,"NA")</f>
        <v>2.2079004616443676</v>
      </c>
      <c r="O51" t="s">
        <v>50</v>
      </c>
    </row>
    <row r="52" spans="1:15" x14ac:dyDescent="0.35">
      <c r="A52" s="16">
        <v>42</v>
      </c>
      <c r="B52" s="15" t="s">
        <v>60</v>
      </c>
      <c r="C52" s="14">
        <v>106.1</v>
      </c>
      <c r="D52" s="13" t="s">
        <v>136</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106.1</v>
      </c>
      <c r="H52">
        <f>LEN(TRIM(D52))</f>
        <v>6</v>
      </c>
      <c r="I52" t="str">
        <f>IF(H52&gt;=3,MID(TRIM(D52),1,3),"NO")</f>
        <v>+/-</v>
      </c>
      <c r="J52" t="str">
        <f>IF(TRIM(I52)="+/-",MID(TRIM(D52),4,H52-3),D52)</f>
        <v>3.0</v>
      </c>
      <c r="K52" s="1">
        <f>IF(TRIM(J52)="*****",0,IF(ISERROR(VALUE(J52)),"NA",VALUE(J52/$I$4)))</f>
        <v>1.8237082066869301</v>
      </c>
      <c r="L52" s="1">
        <f>IF(AND(ISNUMBER(G52),ISNUMBER($I$6)),$I$6-G52,"N/A")</f>
        <v>4.3000000000000114</v>
      </c>
      <c r="M52" s="1">
        <f>IF(AND(ISNUMBER(K52),ISNUMBER($I$7)),SQRT(K52^2+($I$7)^2),"N/A")</f>
        <v>1.8277563985863718</v>
      </c>
      <c r="N52" s="1">
        <f>IF(AND(ISNUMBER(L52),ISNUMBER(M52),M52&lt;&gt;0),L52/M52,"NA")</f>
        <v>2.3526111046995806</v>
      </c>
      <c r="O52" t="s">
        <v>48</v>
      </c>
    </row>
    <row r="53" spans="1:15" x14ac:dyDescent="0.35">
      <c r="A53" s="16">
        <v>43</v>
      </c>
      <c r="B53" s="15" t="s">
        <v>45</v>
      </c>
      <c r="C53" s="14">
        <v>105</v>
      </c>
      <c r="D53" s="13" t="s">
        <v>135</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105</v>
      </c>
      <c r="H53">
        <f>LEN(TRIM(D53))</f>
        <v>6</v>
      </c>
      <c r="I53" t="str">
        <f>IF(H53&gt;=3,MID(TRIM(D53),1,3),"NO")</f>
        <v>+/-</v>
      </c>
      <c r="J53" t="str">
        <f>IF(TRIM(I53)="+/-",MID(TRIM(D53),4,H53-3),D53)</f>
        <v>1.3</v>
      </c>
      <c r="K53" s="1">
        <f>IF(TRIM(J53)="*****",0,IF(ISERROR(VALUE(J53)),"NA",VALUE(J53/$I$4)))</f>
        <v>0.79027355623100304</v>
      </c>
      <c r="L53" s="1">
        <f>IF(AND(ISNUMBER(G53),ISNUMBER($I$6)),$I$6-G53,"N/A")</f>
        <v>5.4000000000000057</v>
      </c>
      <c r="M53" s="1">
        <f>IF(AND(ISNUMBER(K53),ISNUMBER($I$7)),SQRT(K53^2+($I$7)^2),"N/A")</f>
        <v>0.79957121203440151</v>
      </c>
      <c r="N53" s="1">
        <f>IF(AND(ISNUMBER(L53),ISNUMBER(M53),M53&lt;&gt;0),L53/M53,"NA")</f>
        <v>6.7536198386388016</v>
      </c>
      <c r="O53" t="s">
        <v>46</v>
      </c>
    </row>
    <row r="54" spans="1:15" x14ac:dyDescent="0.35">
      <c r="A54" s="16">
        <v>44</v>
      </c>
      <c r="B54" s="15" t="s">
        <v>49</v>
      </c>
      <c r="C54" s="14">
        <v>104.9</v>
      </c>
      <c r="D54" s="13" t="s">
        <v>83</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104.9</v>
      </c>
      <c r="H54">
        <f>LEN(TRIM(D54))</f>
        <v>6</v>
      </c>
      <c r="I54" t="str">
        <f>IF(H54&gt;=3,MID(TRIM(D54),1,3),"NO")</f>
        <v>+/-</v>
      </c>
      <c r="J54" t="str">
        <f>IF(TRIM(I54)="+/-",MID(TRIM(D54),4,H54-3),D54)</f>
        <v>0.7</v>
      </c>
      <c r="K54" s="1">
        <f>IF(TRIM(J54)="*****",0,IF(ISERROR(VALUE(J54)),"NA",VALUE(J54/$I$4)))</f>
        <v>0.42553191489361697</v>
      </c>
      <c r="L54" s="1">
        <f>IF(AND(ISNUMBER(G54),ISNUMBER($I$6)),$I$6-G54,"N/A")</f>
        <v>5.5</v>
      </c>
      <c r="M54" s="1">
        <f>IF(AND(ISNUMBER(K54),ISNUMBER($I$7)),SQRT(K54^2+($I$7)^2),"N/A")</f>
        <v>0.44255987168878524</v>
      </c>
      <c r="N54" s="1">
        <f>IF(AND(ISNUMBER(L54),ISNUMBER(M54),M54&lt;&gt;0),L54/M54,"NA")</f>
        <v>12.427697023257641</v>
      </c>
      <c r="O54" t="s">
        <v>39</v>
      </c>
    </row>
    <row r="55" spans="1:15" x14ac:dyDescent="0.35">
      <c r="A55" s="16">
        <v>44</v>
      </c>
      <c r="B55" s="15" t="s">
        <v>50</v>
      </c>
      <c r="C55" s="14">
        <v>104.9</v>
      </c>
      <c r="D55" s="13" t="s">
        <v>138</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104.9</v>
      </c>
      <c r="H55">
        <f>LEN(TRIM(D55))</f>
        <v>6</v>
      </c>
      <c r="I55" t="str">
        <f>IF(H55&gt;=3,MID(TRIM(D55),1,3),"NO")</f>
        <v>+/-</v>
      </c>
      <c r="J55" t="str">
        <f>IF(TRIM(I55)="+/-",MID(TRIM(D55),4,H55-3),D55)</f>
        <v>1.8</v>
      </c>
      <c r="K55" s="1">
        <f>IF(TRIM(J55)="*****",0,IF(ISERROR(VALUE(J55)),"NA",VALUE(J55/$I$4)))</f>
        <v>1.094224924012158</v>
      </c>
      <c r="L55" s="1">
        <f>IF(AND(ISNUMBER(G55),ISNUMBER($I$6)),$I$6-G55,"N/A")</f>
        <v>5.5</v>
      </c>
      <c r="M55" s="1">
        <f>IF(AND(ISNUMBER(K55),ISNUMBER($I$7)),SQRT(K55^2+($I$7)^2),"N/A")</f>
        <v>1.1009586794088044</v>
      </c>
      <c r="N55" s="1">
        <f>IF(AND(ISNUMBER(L55),ISNUMBER(M55),M55&lt;&gt;0),L55/M55,"NA")</f>
        <v>4.9956461608108702</v>
      </c>
      <c r="O55" t="s">
        <v>42</v>
      </c>
    </row>
    <row r="56" spans="1:15" x14ac:dyDescent="0.35">
      <c r="A56" s="16">
        <v>46</v>
      </c>
      <c r="B56" s="15" t="s">
        <v>68</v>
      </c>
      <c r="C56" s="14">
        <v>104</v>
      </c>
      <c r="D56" s="13" t="s">
        <v>140</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104</v>
      </c>
      <c r="H56">
        <f>LEN(TRIM(D56))</f>
        <v>6</v>
      </c>
      <c r="I56" t="str">
        <f>IF(H56&gt;=3,MID(TRIM(D56),1,3),"NO")</f>
        <v>+/-</v>
      </c>
      <c r="J56" t="str">
        <f>IF(TRIM(I56)="+/-",MID(TRIM(D56),4,H56-3),D56)</f>
        <v>1.6</v>
      </c>
      <c r="K56" s="1">
        <f>IF(TRIM(J56)="*****",0,IF(ISERROR(VALUE(J56)),"NA",VALUE(J56/$I$4)))</f>
        <v>0.97264437689969607</v>
      </c>
      <c r="L56" s="1">
        <f>IF(AND(ISNUMBER(G56),ISNUMBER($I$6)),$I$6-G56,"N/A")</f>
        <v>6.4000000000000057</v>
      </c>
      <c r="M56" s="1">
        <f>IF(AND(ISNUMBER(K56),ISNUMBER($I$7)),SQRT(K56^2+($I$7)^2),"N/A")</f>
        <v>0.98021370799982366</v>
      </c>
      <c r="N56" s="1">
        <f>IF(AND(ISNUMBER(L56),ISNUMBER(M56),M56&lt;&gt;0),L56/M56,"NA")</f>
        <v>6.5291884287759387</v>
      </c>
      <c r="O56" t="s">
        <v>40</v>
      </c>
    </row>
    <row r="57" spans="1:15" x14ac:dyDescent="0.35">
      <c r="A57" s="16">
        <v>47</v>
      </c>
      <c r="B57" s="15" t="s">
        <v>53</v>
      </c>
      <c r="C57" s="14">
        <v>103.9</v>
      </c>
      <c r="D57" s="13" t="s">
        <v>176</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103.9</v>
      </c>
      <c r="H57">
        <f>LEN(TRIM(D57))</f>
        <v>6</v>
      </c>
      <c r="I57" t="str">
        <f>IF(H57&gt;=3,MID(TRIM(D57),1,3),"NO")</f>
        <v>+/-</v>
      </c>
      <c r="J57" t="str">
        <f>IF(TRIM(I57)="+/-",MID(TRIM(D57),4,H57-3),D57)</f>
        <v>2.9</v>
      </c>
      <c r="K57" s="1">
        <f>IF(TRIM(J57)="*****",0,IF(ISERROR(VALUE(J57)),"NA",VALUE(J57/$I$4)))</f>
        <v>1.762917933130699</v>
      </c>
      <c r="L57" s="1">
        <f>IF(AND(ISNUMBER(G57),ISNUMBER($I$6)),$I$6-G57,"N/A")</f>
        <v>6.5</v>
      </c>
      <c r="M57" s="1">
        <f>IF(AND(ISNUMBER(K57),ISNUMBER($I$7)),SQRT(K57^2+($I$7)^2),"N/A")</f>
        <v>1.7671053925530251</v>
      </c>
      <c r="N57" s="1">
        <f>IF(AND(ISNUMBER(L57),ISNUMBER(M57),M57&lt;&gt;0),L57/M57,"NA")</f>
        <v>3.6783318229871544</v>
      </c>
      <c r="O57" t="s">
        <v>38</v>
      </c>
    </row>
    <row r="58" spans="1:15" x14ac:dyDescent="0.35">
      <c r="A58" s="16">
        <v>48</v>
      </c>
      <c r="B58" s="15" t="s">
        <v>71</v>
      </c>
      <c r="C58" s="14">
        <v>103.6</v>
      </c>
      <c r="D58" s="13" t="s">
        <v>133</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103.6</v>
      </c>
      <c r="H58">
        <f>LEN(TRIM(D58))</f>
        <v>6</v>
      </c>
      <c r="I58" t="str">
        <f>IF(H58&gt;=3,MID(TRIM(D58),1,3),"NO")</f>
        <v>+/-</v>
      </c>
      <c r="J58" t="str">
        <f>IF(TRIM(I58)="+/-",MID(TRIM(D58),4,H58-3),D58)</f>
        <v>1.2</v>
      </c>
      <c r="K58" s="1">
        <f>IF(TRIM(J58)="*****",0,IF(ISERROR(VALUE(J58)),"NA",VALUE(J58/$I$4)))</f>
        <v>0.72948328267477203</v>
      </c>
      <c r="L58" s="1">
        <f>IF(AND(ISNUMBER(G58),ISNUMBER($I$6)),$I$6-G58,"N/A")</f>
        <v>6.8000000000000114</v>
      </c>
      <c r="M58" s="1">
        <f>IF(AND(ISNUMBER(K58),ISNUMBER($I$7)),SQRT(K58^2+($I$7)^2),"N/A")</f>
        <v>0.73954559638884132</v>
      </c>
      <c r="N58" s="1">
        <f>IF(AND(ISNUMBER(L58),ISNUMBER(M58),M58&lt;&gt;0),L58/M58,"NA")</f>
        <v>9.1948353599886481</v>
      </c>
      <c r="O58" t="s">
        <v>36</v>
      </c>
    </row>
    <row r="59" spans="1:15" x14ac:dyDescent="0.35">
      <c r="A59" s="16">
        <v>49</v>
      </c>
      <c r="B59" s="15" t="s">
        <v>41</v>
      </c>
      <c r="C59" s="14">
        <v>103.4</v>
      </c>
      <c r="D59" s="13" t="s">
        <v>133</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103.4</v>
      </c>
      <c r="H59">
        <f>LEN(TRIM(D59))</f>
        <v>6</v>
      </c>
      <c r="I59" t="str">
        <f>IF(H59&gt;=3,MID(TRIM(D59),1,3),"NO")</f>
        <v>+/-</v>
      </c>
      <c r="J59" t="str">
        <f>IF(TRIM(I59)="+/-",MID(TRIM(D59),4,H59-3),D59)</f>
        <v>1.2</v>
      </c>
      <c r="K59" s="1">
        <f>IF(TRIM(J59)="*****",0,IF(ISERROR(VALUE(J59)),"NA",VALUE(J59/$I$4)))</f>
        <v>0.72948328267477203</v>
      </c>
      <c r="L59" s="1">
        <f>IF(AND(ISNUMBER(G59),ISNUMBER($I$6)),$I$6-G59,"N/A")</f>
        <v>7</v>
      </c>
      <c r="M59" s="1">
        <f>IF(AND(ISNUMBER(K59),ISNUMBER($I$7)),SQRT(K59^2+($I$7)^2),"N/A")</f>
        <v>0.73954559638884132</v>
      </c>
      <c r="N59" s="1">
        <f>IF(AND(ISNUMBER(L59),ISNUMBER(M59),M59&lt;&gt;0),L59/M59,"NA")</f>
        <v>9.4652716941059456</v>
      </c>
      <c r="O59" t="s">
        <v>33</v>
      </c>
    </row>
    <row r="60" spans="1:15" x14ac:dyDescent="0.35">
      <c r="A60" s="16">
        <v>50</v>
      </c>
      <c r="B60" s="15" t="s">
        <v>55</v>
      </c>
      <c r="C60" s="14">
        <v>103.3</v>
      </c>
      <c r="D60" s="13" t="s">
        <v>138</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103.3</v>
      </c>
      <c r="H60">
        <f>LEN(TRIM(D60))</f>
        <v>6</v>
      </c>
      <c r="I60" t="str">
        <f>IF(H60&gt;=3,MID(TRIM(D60),1,3),"NO")</f>
        <v>+/-</v>
      </c>
      <c r="J60" t="str">
        <f>IF(TRIM(I60)="+/-",MID(TRIM(D60),4,H60-3),D60)</f>
        <v>1.8</v>
      </c>
      <c r="K60" s="1">
        <f>IF(TRIM(J60)="*****",0,IF(ISERROR(VALUE(J60)),"NA",VALUE(J60/$I$4)))</f>
        <v>1.094224924012158</v>
      </c>
      <c r="L60" s="1">
        <f>IF(AND(ISNUMBER(G60),ISNUMBER($I$6)),$I$6-G60,"N/A")</f>
        <v>7.1000000000000085</v>
      </c>
      <c r="M60" s="1">
        <f>IF(AND(ISNUMBER(K60),ISNUMBER($I$7)),SQRT(K60^2+($I$7)^2),"N/A")</f>
        <v>1.1009586794088044</v>
      </c>
      <c r="N60" s="1">
        <f>IF(AND(ISNUMBER(L60),ISNUMBER(M60),M60&lt;&gt;0),L60/M60,"NA")</f>
        <v>6.4489250439558585</v>
      </c>
      <c r="O60" t="s">
        <v>30</v>
      </c>
    </row>
    <row r="61" spans="1:15" x14ac:dyDescent="0.35">
      <c r="A61" s="16">
        <v>51</v>
      </c>
      <c r="B61" s="15" t="s">
        <v>35</v>
      </c>
      <c r="C61" s="14">
        <v>86.4</v>
      </c>
      <c r="D61" s="13" t="s">
        <v>155</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86.4</v>
      </c>
      <c r="H61">
        <f>LEN(TRIM(D61))</f>
        <v>6</v>
      </c>
      <c r="I61" t="str">
        <f>IF(H61&gt;=3,MID(TRIM(D61),1,3),"NO")</f>
        <v>+/-</v>
      </c>
      <c r="J61" t="str">
        <f>IF(TRIM(I61)="+/-",MID(TRIM(D61),4,H61-3),D61)</f>
        <v>2.4</v>
      </c>
      <c r="K61" s="1">
        <f>IF(TRIM(J61)="*****",0,IF(ISERROR(VALUE(J61)),"NA",VALUE(J61/$I$4)))</f>
        <v>1.4589665653495441</v>
      </c>
      <c r="L61" s="1">
        <f>IF(AND(ISNUMBER(G61),ISNUMBER($I$6)),$I$6-G61,"N/A")</f>
        <v>24</v>
      </c>
      <c r="M61" s="1">
        <f>IF(AND(ISNUMBER(K61),ISNUMBER($I$7)),SQRT(K61^2+($I$7)^2),"N/A")</f>
        <v>1.4640236569960239</v>
      </c>
      <c r="N61" s="1">
        <f>IF(AND(ISNUMBER(L61),ISNUMBER(M61),M61&lt;&gt;0),L61/M61,"NA")</f>
        <v>16.393177723128268</v>
      </c>
      <c r="O61" t="s">
        <v>27</v>
      </c>
    </row>
    <row r="62" spans="1:15" ht="15" thickBot="1" x14ac:dyDescent="0.4">
      <c r="A62" s="11"/>
      <c r="B62" s="10" t="s">
        <v>25</v>
      </c>
      <c r="C62" s="9">
        <v>104.1</v>
      </c>
      <c r="D62" s="8" t="s">
        <v>138</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104.1</v>
      </c>
      <c r="H62">
        <f>LEN(TRIM(D62))</f>
        <v>6</v>
      </c>
      <c r="I62" t="str">
        <f>IF(H62&gt;=3,MID(TRIM(D62),1,3),"NO")</f>
        <v>+/-</v>
      </c>
      <c r="J62" t="str">
        <f>IF(TRIM(I62)="+/-",MID(TRIM(D62),4,H62-3),D62)</f>
        <v>1.8</v>
      </c>
      <c r="K62" s="1">
        <f>IF(TRIM(J62)="*****",0,IF(ISERROR(VALUE(J62)),"NA",VALUE(J62/$I$4)))</f>
        <v>1.094224924012158</v>
      </c>
      <c r="L62" s="1">
        <f>IF(AND(ISNUMBER(G62),ISNUMBER($I$6)),$I$6-G62,"N/A")</f>
        <v>6.3000000000000114</v>
      </c>
      <c r="M62" s="1">
        <f>IF(AND(ISNUMBER(K62),ISNUMBER($I$7)),SQRT(K62^2+($I$7)^2),"N/A")</f>
        <v>1.1009586794088044</v>
      </c>
      <c r="N62" s="1">
        <f>IF(AND(ISNUMBER(L62),ISNUMBER(M62),M62&lt;&gt;0),L62/M62,"NA")</f>
        <v>5.722285602383371</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284" priority="1" operator="equal">
      <formula>"OTHER ERROR"</formula>
    </cfRule>
    <cfRule type="cellIs" dxfId="283" priority="2" operator="equal">
      <formula>"Statistical Test not applicable"</formula>
    </cfRule>
    <cfRule type="cellIs" dxfId="282" priority="3" operator="equal">
      <formula>"Geography Selected"</formula>
    </cfRule>
  </conditionalFormatting>
  <conditionalFormatting sqref="E10:J62">
    <cfRule type="cellIs" dxfId="281" priority="4" operator="equal">
      <formula>"Not Significantly Different"</formula>
    </cfRule>
  </conditionalFormatting>
  <conditionalFormatting sqref="F10:J62">
    <cfRule type="cellIs" dxfId="28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903F7FF-D956-45D0-BFAB-97DB391717E7}">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06C1644C-2FB9-4526-985A-99CC10A513FA}"/>
    <hyperlink ref="A68" r:id="rId2" xr:uid="{9D75B434-911E-41B8-9AF4-4A393640D384}"/>
    <hyperlink ref="A66" r:id="rId3" xr:uid="{B3023204-B0DA-4409-B50B-0CD540BF6AB5}"/>
    <hyperlink ref="A67" r:id="rId4" xr:uid="{68D7DA9E-47CC-4B7B-9A9A-6487AB66C5D1}"/>
  </hyperlinks>
  <pageMargins left="0.7" right="0.7" top="0.75" bottom="0.75" header="0.3" footer="0.3"/>
  <pageSetup orientation="portrait" r:id="rId5"/>
  <drawing r:id="rId6"/>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A53EB-AEB5-4086-8058-39F4CB102FF1}">
  <sheetPr codeName="Sheet36"/>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241</v>
      </c>
    </row>
    <row r="2" spans="1:16" x14ac:dyDescent="0.35">
      <c r="A2" s="30" t="s">
        <v>108</v>
      </c>
      <c r="B2" t="s">
        <v>240</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30.6</v>
      </c>
      <c r="C6" t="s">
        <v>102</v>
      </c>
      <c r="H6" s="18" t="s">
        <v>101</v>
      </c>
      <c r="I6">
        <f>VLOOKUP($B$4,$B$9:$K$62,6,FALSE)</f>
        <v>30.6</v>
      </c>
      <c r="K6" s="19"/>
    </row>
    <row r="7" spans="1:16" ht="15" thickBot="1" x14ac:dyDescent="0.4">
      <c r="A7" s="25" t="s">
        <v>100</v>
      </c>
      <c r="B7" s="24" t="str">
        <f>VLOOKUP($B$4,$B$10:$D$62,3,FALSE)</f>
        <v>+/-0.2</v>
      </c>
      <c r="C7" t="s">
        <v>99</v>
      </c>
      <c r="H7" s="18" t="s">
        <v>98</v>
      </c>
      <c r="I7" s="23">
        <f>VLOOKUP($B$4,$B$9:$K$62,10,FALSE)</f>
        <v>0.12158054711246201</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30.6</v>
      </c>
      <c r="D10" s="13" t="s">
        <v>28</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30.6</v>
      </c>
      <c r="H10">
        <f>LEN(TRIM(D10))</f>
        <v>6</v>
      </c>
      <c r="I10" t="str">
        <f>IF(H10&gt;=3,MID(TRIM(D10),1,3),"NO")</f>
        <v>+/-</v>
      </c>
      <c r="J10" t="str">
        <f>IF(TRIM(I10)="+/-",MID(TRIM(D10),4,H10-3),D10)</f>
        <v>0.2</v>
      </c>
      <c r="K10" s="1">
        <f>IF(TRIM(J10)="*****",0,IF(ISERROR(VALUE(J10)),"NA",VALUE(J10/$I$4)))</f>
        <v>0.12158054711246201</v>
      </c>
      <c r="L10" s="1">
        <f>IF(AND(ISNUMBER(G10),ISNUMBER($I$6)),$I$6-G10,"N/A")</f>
        <v>0</v>
      </c>
      <c r="M10" s="1">
        <f>IF(AND(ISNUMBER(K10),ISNUMBER($I$7)),SQRT(K10^2+($I$7)^2),"N/A")</f>
        <v>0.17194085864718481</v>
      </c>
      <c r="N10" s="1">
        <f>IF(AND(ISNUMBER(L10),ISNUMBER(M10),M10&lt;&gt;0),L10/M10,"NA")</f>
        <v>0</v>
      </c>
      <c r="O10" t="s">
        <v>84</v>
      </c>
    </row>
    <row r="11" spans="1:16" x14ac:dyDescent="0.35">
      <c r="A11" s="16">
        <v>1</v>
      </c>
      <c r="B11" s="15" t="s">
        <v>29</v>
      </c>
      <c r="C11" s="14">
        <v>32.5</v>
      </c>
      <c r="D11" s="17" t="s">
        <v>138</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32.5</v>
      </c>
      <c r="H11">
        <f>LEN(TRIM(D11))</f>
        <v>6</v>
      </c>
      <c r="I11" t="str">
        <f>IF(H11&gt;=3,MID(TRIM(D11),1,3),"NO")</f>
        <v>+/-</v>
      </c>
      <c r="J11" t="str">
        <f>IF(TRIM(I11)="+/-",MID(TRIM(D11),4,H11-3),D11)</f>
        <v>1.8</v>
      </c>
      <c r="K11" s="1">
        <f>IF(TRIM(J11)="*****",0,IF(ISERROR(VALUE(J11)),"NA",VALUE(J11/$I$4)))</f>
        <v>1.094224924012158</v>
      </c>
      <c r="L11" s="1">
        <f>IF(AND(ISNUMBER(G11),ISNUMBER($I$6)),$I$6-G11,"N/A")</f>
        <v>-1.8999999999999986</v>
      </c>
      <c r="M11" s="1">
        <f>IF(AND(ISNUMBER(K11),ISNUMBER($I$7)),SQRT(K11^2+($I$7)^2),"N/A")</f>
        <v>1.1009586794088044</v>
      </c>
      <c r="N11" s="1">
        <f>IF(AND(ISNUMBER(L11),ISNUMBER(M11),M11&lt;&gt;0),L11/M11,"NA")</f>
        <v>-1.7257686737346631</v>
      </c>
      <c r="O11" t="s">
        <v>68</v>
      </c>
    </row>
    <row r="12" spans="1:16" x14ac:dyDescent="0.35">
      <c r="A12" s="16">
        <v>2</v>
      </c>
      <c r="B12" s="15" t="s">
        <v>49</v>
      </c>
      <c r="C12" s="14">
        <v>32.200000000000003</v>
      </c>
      <c r="D12" s="13" t="s">
        <v>34</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32.200000000000003</v>
      </c>
      <c r="H12">
        <f>LEN(TRIM(D12))</f>
        <v>6</v>
      </c>
      <c r="I12" t="str">
        <f>IF(H12&gt;=3,MID(TRIM(D12),1,3),"NO")</f>
        <v>+/-</v>
      </c>
      <c r="J12" t="str">
        <f>IF(TRIM(I12)="+/-",MID(TRIM(D12),4,H12-3),D12)</f>
        <v>0.4</v>
      </c>
      <c r="K12" s="1">
        <f>IF(TRIM(J12)="*****",0,IF(ISERROR(VALUE(J12)),"NA",VALUE(J12/$I$4)))</f>
        <v>0.24316109422492402</v>
      </c>
      <c r="L12" s="1">
        <f>IF(AND(ISNUMBER(G12),ISNUMBER($I$6)),$I$6-G12,"N/A")</f>
        <v>-1.6000000000000014</v>
      </c>
      <c r="M12" s="1">
        <f>IF(AND(ISNUMBER(K12),ISNUMBER($I$7)),SQRT(K12^2+($I$7)^2),"N/A")</f>
        <v>0.2718623680850808</v>
      </c>
      <c r="N12" s="1">
        <f>IF(AND(ISNUMBER(L12),ISNUMBER(M12),M12&lt;&gt;0),L12/M12,"NA")</f>
        <v>-5.8853309167794521</v>
      </c>
      <c r="O12" t="s">
        <v>62</v>
      </c>
    </row>
    <row r="13" spans="1:16" x14ac:dyDescent="0.35">
      <c r="A13" s="16">
        <v>3</v>
      </c>
      <c r="B13" s="15" t="s">
        <v>32</v>
      </c>
      <c r="C13" s="14">
        <v>32.1</v>
      </c>
      <c r="D13" s="13" t="s">
        <v>28</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32.1</v>
      </c>
      <c r="H13">
        <f>LEN(TRIM(D13))</f>
        <v>6</v>
      </c>
      <c r="I13" t="str">
        <f>IF(H13&gt;=3,MID(TRIM(D13),1,3),"NO")</f>
        <v>+/-</v>
      </c>
      <c r="J13" t="str">
        <f>IF(TRIM(I13)="+/-",MID(TRIM(D13),4,H13-3),D13)</f>
        <v>0.2</v>
      </c>
      <c r="K13" s="1">
        <f>IF(TRIM(J13)="*****",0,IF(ISERROR(VALUE(J13)),"NA",VALUE(J13/$I$4)))</f>
        <v>0.12158054711246201</v>
      </c>
      <c r="L13" s="1">
        <f>IF(AND(ISNUMBER(G13),ISNUMBER($I$6)),$I$6-G13,"N/A")</f>
        <v>-1.5</v>
      </c>
      <c r="M13" s="1">
        <f>IF(AND(ISNUMBER(K13),ISNUMBER($I$7)),SQRT(K13^2+($I$7)^2),"N/A")</f>
        <v>0.17194085864718481</v>
      </c>
      <c r="N13" s="1">
        <f>IF(AND(ISNUMBER(L13),ISNUMBER(M13),M13&lt;&gt;0),L13/M13,"NA")</f>
        <v>-8.7239299128890302</v>
      </c>
      <c r="O13" t="s">
        <v>58</v>
      </c>
    </row>
    <row r="14" spans="1:16" x14ac:dyDescent="0.35">
      <c r="A14" s="16">
        <v>4</v>
      </c>
      <c r="B14" s="15" t="s">
        <v>71</v>
      </c>
      <c r="C14" s="14">
        <v>32</v>
      </c>
      <c r="D14" s="13" t="s">
        <v>43</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32</v>
      </c>
      <c r="H14">
        <f>LEN(TRIM(D14))</f>
        <v>6</v>
      </c>
      <c r="I14" t="str">
        <f>IF(H14&gt;=3,MID(TRIM(D14),1,3),"NO")</f>
        <v>+/-</v>
      </c>
      <c r="J14" t="str">
        <f>IF(TRIM(I14)="+/-",MID(TRIM(D14),4,H14-3),D14)</f>
        <v>0.5</v>
      </c>
      <c r="K14" s="1">
        <f>IF(TRIM(J14)="*****",0,IF(ISERROR(VALUE(J14)),"NA",VALUE(J14/$I$4)))</f>
        <v>0.303951367781155</v>
      </c>
      <c r="L14" s="1">
        <f>IF(AND(ISNUMBER(G14),ISNUMBER($I$6)),$I$6-G14,"N/A")</f>
        <v>-1.3999999999999986</v>
      </c>
      <c r="M14" s="1">
        <f>IF(AND(ISNUMBER(K14),ISNUMBER($I$7)),SQRT(K14^2+($I$7)^2),"N/A")</f>
        <v>0.32736564177109445</v>
      </c>
      <c r="N14" s="1">
        <f>IF(AND(ISNUMBER(L14),ISNUMBER(M14),M14&lt;&gt;0),L14/M14,"NA")</f>
        <v>-4.2765636382175005</v>
      </c>
      <c r="O14" t="s">
        <v>73</v>
      </c>
    </row>
    <row r="15" spans="1:16" x14ac:dyDescent="0.35">
      <c r="A15" s="16">
        <v>5</v>
      </c>
      <c r="B15" s="15" t="s">
        <v>66</v>
      </c>
      <c r="C15" s="14">
        <v>31.8</v>
      </c>
      <c r="D15" s="13" t="s">
        <v>26</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31.8</v>
      </c>
      <c r="H15">
        <f>LEN(TRIM(D15))</f>
        <v>6</v>
      </c>
      <c r="I15" t="str">
        <f>IF(H15&gt;=3,MID(TRIM(D15),1,3),"NO")</f>
        <v>+/-</v>
      </c>
      <c r="J15" t="str">
        <f>IF(TRIM(I15)="+/-",MID(TRIM(D15),4,H15-3),D15)</f>
        <v>0.6</v>
      </c>
      <c r="K15" s="1">
        <f>IF(TRIM(J15)="*****",0,IF(ISERROR(VALUE(J15)),"NA",VALUE(J15/$I$4)))</f>
        <v>0.36474164133738601</v>
      </c>
      <c r="L15" s="1">
        <f>IF(AND(ISNUMBER(G15),ISNUMBER($I$6)),$I$6-G15,"N/A")</f>
        <v>-1.1999999999999993</v>
      </c>
      <c r="M15" s="1">
        <f>IF(AND(ISNUMBER(K15),ISNUMBER($I$7)),SQRT(K15^2+($I$7)^2),"N/A")</f>
        <v>0.38447144804478778</v>
      </c>
      <c r="N15" s="1">
        <f>IF(AND(ISNUMBER(L15),ISNUMBER(M15),M15&lt;&gt;0),L15/M15,"NA")</f>
        <v>-3.1211680505861885</v>
      </c>
      <c r="O15" t="s">
        <v>32</v>
      </c>
    </row>
    <row r="16" spans="1:16" x14ac:dyDescent="0.35">
      <c r="A16" s="16">
        <v>6</v>
      </c>
      <c r="B16" s="15" t="s">
        <v>35</v>
      </c>
      <c r="C16" s="14">
        <v>31.6</v>
      </c>
      <c r="D16" s="13" t="s">
        <v>141</v>
      </c>
      <c r="E16" s="12" t="str">
        <f>IF($B$4=B16,"Geography Selected",
IF(AND(ISNUMBER(N16),ISNUMBER($I$4)),
IF(ABS(N16)&lt;=$I$4,"Not Significantly Different",
IF(ABS(N16)&gt;$I$4,"Significantly Different","Error - Both Z-score and Confidence Level are Numbers but Comparison Failed")),
IF(N16="NA","Statistical Test not applicable","N/A")
))</f>
        <v>Not Significantly Different</v>
      </c>
      <c r="G16">
        <f>IF(ISNUMBER(C16),C16,"NAN")</f>
        <v>31.6</v>
      </c>
      <c r="H16">
        <f>LEN(TRIM(D16))</f>
        <v>6</v>
      </c>
      <c r="I16" t="str">
        <f>IF(H16&gt;=3,MID(TRIM(D16),1,3),"NO")</f>
        <v>+/-</v>
      </c>
      <c r="J16" t="str">
        <f>IF(TRIM(I16)="+/-",MID(TRIM(D16),4,H16-3),D16)</f>
        <v>1.1</v>
      </c>
      <c r="K16" s="1">
        <f>IF(TRIM(J16)="*****",0,IF(ISERROR(VALUE(J16)),"NA",VALUE(J16/$I$4)))</f>
        <v>0.66869300911854113</v>
      </c>
      <c r="L16" s="1">
        <f>IF(AND(ISNUMBER(G16),ISNUMBER($I$6)),$I$6-G16,"N/A")</f>
        <v>-1</v>
      </c>
      <c r="M16" s="1">
        <f>IF(AND(ISNUMBER(K16),ISNUMBER($I$7)),SQRT(K16^2+($I$7)^2),"N/A")</f>
        <v>0.67965592021270205</v>
      </c>
      <c r="N16" s="1">
        <f>IF(AND(ISNUMBER(L16),ISNUMBER(M16),M16&lt;&gt;0),L16/M16,"NA")</f>
        <v>-1.4713327291948617</v>
      </c>
      <c r="O16" t="s">
        <v>75</v>
      </c>
    </row>
    <row r="17" spans="1:15" x14ac:dyDescent="0.35">
      <c r="A17" s="16">
        <v>6</v>
      </c>
      <c r="B17" s="15" t="s">
        <v>52</v>
      </c>
      <c r="C17" s="14">
        <v>31.6</v>
      </c>
      <c r="D17" s="13" t="s">
        <v>134</v>
      </c>
      <c r="E17" s="12" t="str">
        <f>IF($B$4=B17,"Geography Selected",
IF(AND(ISNUMBER(N17),ISNUMBER($I$4)),
IF(ABS(N17)&lt;=$I$4,"Not Significantly Different",
IF(ABS(N17)&gt;$I$4,"Significantly Different","Error - Both Z-score and Confidence Level are Numbers but Comparison Failed")),
IF(N17="NA","Statistical Test not applicable","N/A")
))</f>
        <v>Not Significantly Different</v>
      </c>
      <c r="G17">
        <f>IF(ISNUMBER(C17),C17,"NAN")</f>
        <v>31.6</v>
      </c>
      <c r="H17">
        <f>LEN(TRIM(D17))</f>
        <v>6</v>
      </c>
      <c r="I17" t="str">
        <f>IF(H17&gt;=3,MID(TRIM(D17),1,3),"NO")</f>
        <v>+/-</v>
      </c>
      <c r="J17" t="str">
        <f>IF(TRIM(I17)="+/-",MID(TRIM(D17),4,H17-3),D17)</f>
        <v>1.4</v>
      </c>
      <c r="K17" s="1">
        <f>IF(TRIM(J17)="*****",0,IF(ISERROR(VALUE(J17)),"NA",VALUE(J17/$I$4)))</f>
        <v>0.85106382978723394</v>
      </c>
      <c r="L17" s="1">
        <f>IF(AND(ISNUMBER(G17),ISNUMBER($I$6)),$I$6-G17,"N/A")</f>
        <v>-1</v>
      </c>
      <c r="M17" s="1">
        <f>IF(AND(ISNUMBER(K17),ISNUMBER($I$7)),SQRT(K17^2+($I$7)^2),"N/A")</f>
        <v>0.8597042932359239</v>
      </c>
      <c r="N17" s="1">
        <f>IF(AND(ISNUMBER(L17),ISNUMBER(M17),M17&lt;&gt;0),L17/M17,"NA")</f>
        <v>-1.1631906550518709</v>
      </c>
      <c r="O17" t="s">
        <v>66</v>
      </c>
    </row>
    <row r="18" spans="1:15" x14ac:dyDescent="0.35">
      <c r="A18" s="16">
        <v>8</v>
      </c>
      <c r="B18" s="15" t="s">
        <v>41</v>
      </c>
      <c r="C18" s="14">
        <v>31.5</v>
      </c>
      <c r="D18" s="13" t="s">
        <v>26</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31.5</v>
      </c>
      <c r="H18">
        <f>LEN(TRIM(D18))</f>
        <v>6</v>
      </c>
      <c r="I18" t="str">
        <f>IF(H18&gt;=3,MID(TRIM(D18),1,3),"NO")</f>
        <v>+/-</v>
      </c>
      <c r="J18" t="str">
        <f>IF(TRIM(I18)="+/-",MID(TRIM(D18),4,H18-3),D18)</f>
        <v>0.6</v>
      </c>
      <c r="K18" s="1">
        <f>IF(TRIM(J18)="*****",0,IF(ISERROR(VALUE(J18)),"NA",VALUE(J18/$I$4)))</f>
        <v>0.36474164133738601</v>
      </c>
      <c r="L18" s="1">
        <f>IF(AND(ISNUMBER(G18),ISNUMBER($I$6)),$I$6-G18,"N/A")</f>
        <v>-0.89999999999999858</v>
      </c>
      <c r="M18" s="1">
        <f>IF(AND(ISNUMBER(K18),ISNUMBER($I$7)),SQRT(K18^2+($I$7)^2),"N/A")</f>
        <v>0.38447144804478778</v>
      </c>
      <c r="N18" s="1">
        <f>IF(AND(ISNUMBER(L18),ISNUMBER(M18),M18&lt;&gt;0),L18/M18,"NA")</f>
        <v>-2.3408760379396392</v>
      </c>
      <c r="O18" t="s">
        <v>60</v>
      </c>
    </row>
    <row r="19" spans="1:15" x14ac:dyDescent="0.35">
      <c r="A19" s="16">
        <v>8</v>
      </c>
      <c r="B19" s="15" t="s">
        <v>47</v>
      </c>
      <c r="C19" s="14">
        <v>31.5</v>
      </c>
      <c r="D19" s="13" t="s">
        <v>34</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31.5</v>
      </c>
      <c r="H19">
        <f>LEN(TRIM(D19))</f>
        <v>6</v>
      </c>
      <c r="I19" t="str">
        <f>IF(H19&gt;=3,MID(TRIM(D19),1,3),"NO")</f>
        <v>+/-</v>
      </c>
      <c r="J19" t="str">
        <f>IF(TRIM(I19)="+/-",MID(TRIM(D19),4,H19-3),D19)</f>
        <v>0.4</v>
      </c>
      <c r="K19" s="1">
        <f>IF(TRIM(J19)="*****",0,IF(ISERROR(VALUE(J19)),"NA",VALUE(J19/$I$4)))</f>
        <v>0.24316109422492402</v>
      </c>
      <c r="L19" s="1">
        <f>IF(AND(ISNUMBER(G19),ISNUMBER($I$6)),$I$6-G19,"N/A")</f>
        <v>-0.89999999999999858</v>
      </c>
      <c r="M19" s="1">
        <f>IF(AND(ISNUMBER(K19),ISNUMBER($I$7)),SQRT(K19^2+($I$7)^2),"N/A")</f>
        <v>0.2718623680850808</v>
      </c>
      <c r="N19" s="1">
        <f>IF(AND(ISNUMBER(L19),ISNUMBER(M19),M19&lt;&gt;0),L19/M19,"NA")</f>
        <v>-3.3104986406884338</v>
      </c>
      <c r="O19" t="s">
        <v>35</v>
      </c>
    </row>
    <row r="20" spans="1:15" x14ac:dyDescent="0.35">
      <c r="A20" s="16">
        <v>10</v>
      </c>
      <c r="B20" s="15" t="s">
        <v>60</v>
      </c>
      <c r="C20" s="14">
        <v>31.2</v>
      </c>
      <c r="D20" s="17" t="s">
        <v>120</v>
      </c>
      <c r="E20" s="12" t="str">
        <f>IF($B$4=B20,"Geography Selected",
IF(AND(ISNUMBER(N20),ISNUMBER($I$4)),
IF(ABS(N20)&lt;=$I$4,"Not Significantly Different",
IF(ABS(N20)&gt;$I$4,"Significantly Different","Error - Both Z-score and Confidence Level are Numbers but Comparison Failed")),
IF(N20="NA","Statistical Test not applicable","N/A")
))</f>
        <v>Not Significantly Different</v>
      </c>
      <c r="G20">
        <f>IF(ISNUMBER(C20),C20,"NAN")</f>
        <v>31.2</v>
      </c>
      <c r="H20">
        <f>LEN(TRIM(D20))</f>
        <v>6</v>
      </c>
      <c r="I20" t="str">
        <f>IF(H20&gt;=3,MID(TRIM(D20),1,3),"NO")</f>
        <v>+/-</v>
      </c>
      <c r="J20" t="str">
        <f>IF(TRIM(I20)="+/-",MID(TRIM(D20),4,H20-3),D20)</f>
        <v>0.9</v>
      </c>
      <c r="K20" s="1">
        <f>IF(TRIM(J20)="*****",0,IF(ISERROR(VALUE(J20)),"NA",VALUE(J20/$I$4)))</f>
        <v>0.54711246200607899</v>
      </c>
      <c r="L20" s="1">
        <f>IF(AND(ISNUMBER(G20),ISNUMBER($I$6)),$I$6-G20,"N/A")</f>
        <v>-0.59999999999999787</v>
      </c>
      <c r="M20" s="1">
        <f>IF(AND(ISNUMBER(K20),ISNUMBER($I$7)),SQRT(K20^2+($I$7)^2),"N/A")</f>
        <v>0.5604586296226679</v>
      </c>
      <c r="N20" s="1">
        <f>IF(AND(ISNUMBER(L20),ISNUMBER(M20),M20&lt;&gt;0),L20/M20,"NA")</f>
        <v>-1.0705518093350643</v>
      </c>
      <c r="O20" t="s">
        <v>51</v>
      </c>
    </row>
    <row r="21" spans="1:15" x14ac:dyDescent="0.35">
      <c r="A21" s="16">
        <v>10</v>
      </c>
      <c r="B21" s="15" t="s">
        <v>40</v>
      </c>
      <c r="C21" s="14">
        <v>31.2</v>
      </c>
      <c r="D21" s="13" t="s">
        <v>120</v>
      </c>
      <c r="E21" s="12" t="str">
        <f>IF($B$4=B21,"Geography Selected",
IF(AND(ISNUMBER(N21),ISNUMBER($I$4)),
IF(ABS(N21)&lt;=$I$4,"Not Significantly Different",
IF(ABS(N21)&gt;$I$4,"Significantly Different","Error - Both Z-score and Confidence Level are Numbers but Comparison Failed")),
IF(N21="NA","Statistical Test not applicable","N/A")
))</f>
        <v>Not Significantly Different</v>
      </c>
      <c r="G21">
        <f>IF(ISNUMBER(C21),C21,"NAN")</f>
        <v>31.2</v>
      </c>
      <c r="H21">
        <f>LEN(TRIM(D21))</f>
        <v>6</v>
      </c>
      <c r="I21" t="str">
        <f>IF(H21&gt;=3,MID(TRIM(D21),1,3),"NO")</f>
        <v>+/-</v>
      </c>
      <c r="J21" t="str">
        <f>IF(TRIM(I21)="+/-",MID(TRIM(D21),4,H21-3),D21)</f>
        <v>0.9</v>
      </c>
      <c r="K21" s="1">
        <f>IF(TRIM(J21)="*****",0,IF(ISERROR(VALUE(J21)),"NA",VALUE(J21/$I$4)))</f>
        <v>0.54711246200607899</v>
      </c>
      <c r="L21" s="1">
        <f>IF(AND(ISNUMBER(G21),ISNUMBER($I$6)),$I$6-G21,"N/A")</f>
        <v>-0.59999999999999787</v>
      </c>
      <c r="M21" s="1">
        <f>IF(AND(ISNUMBER(K21),ISNUMBER($I$7)),SQRT(K21^2+($I$7)^2),"N/A")</f>
        <v>0.5604586296226679</v>
      </c>
      <c r="N21" s="1">
        <f>IF(AND(ISNUMBER(L21),ISNUMBER(M21),M21&lt;&gt;0),L21/M21,"NA")</f>
        <v>-1.0705518093350643</v>
      </c>
      <c r="O21" t="s">
        <v>45</v>
      </c>
    </row>
    <row r="22" spans="1:15" x14ac:dyDescent="0.35">
      <c r="A22" s="16">
        <v>12</v>
      </c>
      <c r="B22" s="15" t="s">
        <v>58</v>
      </c>
      <c r="C22" s="14">
        <v>31.1</v>
      </c>
      <c r="D22" s="13" t="s">
        <v>26</v>
      </c>
      <c r="E22" s="12" t="str">
        <f>IF($B$4=B22,"Geography Selected",
IF(AND(ISNUMBER(N22),ISNUMBER($I$4)),
IF(ABS(N22)&lt;=$I$4,"Not Significantly Different",
IF(ABS(N22)&gt;$I$4,"Significantly Different","Error - Both Z-score and Confidence Level are Numbers but Comparison Failed")),
IF(N22="NA","Statistical Test not applicable","N/A")
))</f>
        <v>Not Significantly Different</v>
      </c>
      <c r="G22">
        <f>IF(ISNUMBER(C22),C22,"NAN")</f>
        <v>31.1</v>
      </c>
      <c r="H22">
        <f>LEN(TRIM(D22))</f>
        <v>6</v>
      </c>
      <c r="I22" t="str">
        <f>IF(H22&gt;=3,MID(TRIM(D22),1,3),"NO")</f>
        <v>+/-</v>
      </c>
      <c r="J22" t="str">
        <f>IF(TRIM(I22)="+/-",MID(TRIM(D22),4,H22-3),D22)</f>
        <v>0.6</v>
      </c>
      <c r="K22" s="1">
        <f>IF(TRIM(J22)="*****",0,IF(ISERROR(VALUE(J22)),"NA",VALUE(J22/$I$4)))</f>
        <v>0.36474164133738601</v>
      </c>
      <c r="L22" s="1">
        <f>IF(AND(ISNUMBER(G22),ISNUMBER($I$6)),$I$6-G22,"N/A")</f>
        <v>-0.5</v>
      </c>
      <c r="M22" s="1">
        <f>IF(AND(ISNUMBER(K22),ISNUMBER($I$7)),SQRT(K22^2+($I$7)^2),"N/A")</f>
        <v>0.38447144804478778</v>
      </c>
      <c r="N22" s="1">
        <f>IF(AND(ISNUMBER(L22),ISNUMBER(M22),M22&lt;&gt;0),L22/M22,"NA")</f>
        <v>-1.300486687744246</v>
      </c>
      <c r="O22" t="s">
        <v>29</v>
      </c>
    </row>
    <row r="23" spans="1:15" x14ac:dyDescent="0.35">
      <c r="A23" s="16">
        <v>12</v>
      </c>
      <c r="B23" s="15" t="s">
        <v>54</v>
      </c>
      <c r="C23" s="14">
        <v>31.1</v>
      </c>
      <c r="D23" s="13" t="s">
        <v>57</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31.1</v>
      </c>
      <c r="H23">
        <f>LEN(TRIM(D23))</f>
        <v>6</v>
      </c>
      <c r="I23" t="str">
        <f>IF(H23&gt;=3,MID(TRIM(D23),1,3),"NO")</f>
        <v>+/-</v>
      </c>
      <c r="J23" t="str">
        <f>IF(TRIM(I23)="+/-",MID(TRIM(D23),4,H23-3),D23)</f>
        <v>0.3</v>
      </c>
      <c r="K23" s="1">
        <f>IF(TRIM(J23)="*****",0,IF(ISERROR(VALUE(J23)),"NA",VALUE(J23/$I$4)))</f>
        <v>0.18237082066869301</v>
      </c>
      <c r="L23" s="1">
        <f>IF(AND(ISNUMBER(G23),ISNUMBER($I$6)),$I$6-G23,"N/A")</f>
        <v>-0.5</v>
      </c>
      <c r="M23" s="1">
        <f>IF(AND(ISNUMBER(K23),ISNUMBER($I$7)),SQRT(K23^2+($I$7)^2),"N/A")</f>
        <v>0.21918244835647352</v>
      </c>
      <c r="N23" s="1">
        <f>IF(AND(ISNUMBER(L23),ISNUMBER(M23),M23&lt;&gt;0),L23/M23,"NA")</f>
        <v>-2.2812045569762547</v>
      </c>
      <c r="O23" t="s">
        <v>82</v>
      </c>
    </row>
    <row r="24" spans="1:15" x14ac:dyDescent="0.35">
      <c r="A24" s="16">
        <v>14</v>
      </c>
      <c r="B24" s="15" t="s">
        <v>51</v>
      </c>
      <c r="C24" s="14">
        <v>31</v>
      </c>
      <c r="D24" s="13" t="s">
        <v>57</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31</v>
      </c>
      <c r="H24">
        <f>LEN(TRIM(D24))</f>
        <v>6</v>
      </c>
      <c r="I24" t="str">
        <f>IF(H24&gt;=3,MID(TRIM(D24),1,3),"NO")</f>
        <v>+/-</v>
      </c>
      <c r="J24" t="str">
        <f>IF(TRIM(I24)="+/-",MID(TRIM(D24),4,H24-3),D24)</f>
        <v>0.3</v>
      </c>
      <c r="K24" s="1">
        <f>IF(TRIM(J24)="*****",0,IF(ISERROR(VALUE(J24)),"NA",VALUE(J24/$I$4)))</f>
        <v>0.18237082066869301</v>
      </c>
      <c r="L24" s="1">
        <f>IF(AND(ISNUMBER(G24),ISNUMBER($I$6)),$I$6-G24,"N/A")</f>
        <v>-0.39999999999999858</v>
      </c>
      <c r="M24" s="1">
        <f>IF(AND(ISNUMBER(K24),ISNUMBER($I$7)),SQRT(K24^2+($I$7)^2),"N/A")</f>
        <v>0.21918244835647352</v>
      </c>
      <c r="N24" s="1">
        <f>IF(AND(ISNUMBER(L24),ISNUMBER(M24),M24&lt;&gt;0),L24/M24,"NA")</f>
        <v>-1.8249636455809972</v>
      </c>
      <c r="O24" t="s">
        <v>65</v>
      </c>
    </row>
    <row r="25" spans="1:15" x14ac:dyDescent="0.35">
      <c r="A25" s="16">
        <v>14</v>
      </c>
      <c r="B25" s="15" t="s">
        <v>65</v>
      </c>
      <c r="C25" s="14">
        <v>31</v>
      </c>
      <c r="D25" s="13" t="s">
        <v>57</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31</v>
      </c>
      <c r="H25">
        <f>LEN(TRIM(D25))</f>
        <v>6</v>
      </c>
      <c r="I25" t="str">
        <f>IF(H25&gt;=3,MID(TRIM(D25),1,3),"NO")</f>
        <v>+/-</v>
      </c>
      <c r="J25" t="str">
        <f>IF(TRIM(I25)="+/-",MID(TRIM(D25),4,H25-3),D25)</f>
        <v>0.3</v>
      </c>
      <c r="K25" s="1">
        <f>IF(TRIM(J25)="*****",0,IF(ISERROR(VALUE(J25)),"NA",VALUE(J25/$I$4)))</f>
        <v>0.18237082066869301</v>
      </c>
      <c r="L25" s="1">
        <f>IF(AND(ISNUMBER(G25),ISNUMBER($I$6)),$I$6-G25,"N/A")</f>
        <v>-0.39999999999999858</v>
      </c>
      <c r="M25" s="1">
        <f>IF(AND(ISNUMBER(K25),ISNUMBER($I$7)),SQRT(K25^2+($I$7)^2),"N/A")</f>
        <v>0.21918244835647352</v>
      </c>
      <c r="N25" s="1">
        <f>IF(AND(ISNUMBER(L25),ISNUMBER(M25),M25&lt;&gt;0),L25/M25,"NA")</f>
        <v>-1.8249636455809972</v>
      </c>
      <c r="O25" t="s">
        <v>81</v>
      </c>
    </row>
    <row r="26" spans="1:15" x14ac:dyDescent="0.35">
      <c r="A26" s="16">
        <v>14</v>
      </c>
      <c r="B26" s="15" t="s">
        <v>44</v>
      </c>
      <c r="C26" s="14">
        <v>31</v>
      </c>
      <c r="D26" s="13" t="s">
        <v>121</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31</v>
      </c>
      <c r="H26">
        <f>LEN(TRIM(D26))</f>
        <v>6</v>
      </c>
      <c r="I26" t="str">
        <f>IF(H26&gt;=3,MID(TRIM(D26),1,3),"NO")</f>
        <v>+/-</v>
      </c>
      <c r="J26" t="str">
        <f>IF(TRIM(I26)="+/-",MID(TRIM(D26),4,H26-3),D26)</f>
        <v>0.8</v>
      </c>
      <c r="K26" s="1">
        <f>IF(TRIM(J26)="*****",0,IF(ISERROR(VALUE(J26)),"NA",VALUE(J26/$I$4)))</f>
        <v>0.48632218844984804</v>
      </c>
      <c r="L26" s="1">
        <f>IF(AND(ISNUMBER(G26),ISNUMBER($I$6)),$I$6-G26,"N/A")</f>
        <v>-0.39999999999999858</v>
      </c>
      <c r="M26" s="1">
        <f>IF(AND(ISNUMBER(K26),ISNUMBER($I$7)),SQRT(K26^2+($I$7)^2),"N/A")</f>
        <v>0.50128943776506518</v>
      </c>
      <c r="N26" s="1">
        <f>IF(AND(ISNUMBER(L26),ISNUMBER(M26),M26&lt;&gt;0),L26/M26,"NA")</f>
        <v>-0.7979422063695325</v>
      </c>
      <c r="O26" t="s">
        <v>80</v>
      </c>
    </row>
    <row r="27" spans="1:15" x14ac:dyDescent="0.35">
      <c r="A27" s="16">
        <v>14</v>
      </c>
      <c r="B27" s="15" t="s">
        <v>56</v>
      </c>
      <c r="C27" s="14">
        <v>31</v>
      </c>
      <c r="D27" s="13" t="s">
        <v>83</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31</v>
      </c>
      <c r="H27">
        <f>LEN(TRIM(D27))</f>
        <v>6</v>
      </c>
      <c r="I27" t="str">
        <f>IF(H27&gt;=3,MID(TRIM(D27),1,3),"NO")</f>
        <v>+/-</v>
      </c>
      <c r="J27" t="str">
        <f>IF(TRIM(I27)="+/-",MID(TRIM(D27),4,H27-3),D27)</f>
        <v>0.7</v>
      </c>
      <c r="K27" s="1">
        <f>IF(TRIM(J27)="*****",0,IF(ISERROR(VALUE(J27)),"NA",VALUE(J27/$I$4)))</f>
        <v>0.42553191489361697</v>
      </c>
      <c r="L27" s="1">
        <f>IF(AND(ISNUMBER(G27),ISNUMBER($I$6)),$I$6-G27,"N/A")</f>
        <v>-0.39999999999999858</v>
      </c>
      <c r="M27" s="1">
        <f>IF(AND(ISNUMBER(K27),ISNUMBER($I$7)),SQRT(K27^2+($I$7)^2),"N/A")</f>
        <v>0.44255987168878524</v>
      </c>
      <c r="N27" s="1">
        <f>IF(AND(ISNUMBER(L27),ISNUMBER(M27),M27&lt;&gt;0),L27/M27,"NA")</f>
        <v>-0.9038325107823707</v>
      </c>
      <c r="O27" t="s">
        <v>78</v>
      </c>
    </row>
    <row r="28" spans="1:15" x14ac:dyDescent="0.35">
      <c r="A28" s="16">
        <v>18</v>
      </c>
      <c r="B28" s="15" t="s">
        <v>75</v>
      </c>
      <c r="C28" s="14">
        <v>30.9</v>
      </c>
      <c r="D28" s="13" t="s">
        <v>43</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30.9</v>
      </c>
      <c r="H28">
        <f>LEN(TRIM(D28))</f>
        <v>6</v>
      </c>
      <c r="I28" t="str">
        <f>IF(H28&gt;=3,MID(TRIM(D28),1,3),"NO")</f>
        <v>+/-</v>
      </c>
      <c r="J28" t="str">
        <f>IF(TRIM(I28)="+/-",MID(TRIM(D28),4,H28-3),D28)</f>
        <v>0.5</v>
      </c>
      <c r="K28" s="1">
        <f>IF(TRIM(J28)="*****",0,IF(ISERROR(VALUE(J28)),"NA",VALUE(J28/$I$4)))</f>
        <v>0.303951367781155</v>
      </c>
      <c r="L28" s="1">
        <f>IF(AND(ISNUMBER(G28),ISNUMBER($I$6)),$I$6-G28,"N/A")</f>
        <v>-0.29999999999999716</v>
      </c>
      <c r="M28" s="1">
        <f>IF(AND(ISNUMBER(K28),ISNUMBER($I$7)),SQRT(K28^2+($I$7)^2),"N/A")</f>
        <v>0.32736564177109445</v>
      </c>
      <c r="N28" s="1">
        <f>IF(AND(ISNUMBER(L28),ISNUMBER(M28),M28&lt;&gt;0),L28/M28,"NA")</f>
        <v>-0.91640649390374229</v>
      </c>
      <c r="O28" t="s">
        <v>79</v>
      </c>
    </row>
    <row r="29" spans="1:15" x14ac:dyDescent="0.35">
      <c r="A29" s="16">
        <v>19</v>
      </c>
      <c r="B29" s="15" t="s">
        <v>76</v>
      </c>
      <c r="C29" s="14">
        <v>30.8</v>
      </c>
      <c r="D29" s="13" t="s">
        <v>34</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30.8</v>
      </c>
      <c r="H29">
        <f>LEN(TRIM(D29))</f>
        <v>6</v>
      </c>
      <c r="I29" t="str">
        <f>IF(H29&gt;=3,MID(TRIM(D29),1,3),"NO")</f>
        <v>+/-</v>
      </c>
      <c r="J29" t="str">
        <f>IF(TRIM(I29)="+/-",MID(TRIM(D29),4,H29-3),D29)</f>
        <v>0.4</v>
      </c>
      <c r="K29" s="1">
        <f>IF(TRIM(J29)="*****",0,IF(ISERROR(VALUE(J29)),"NA",VALUE(J29/$I$4)))</f>
        <v>0.24316109422492402</v>
      </c>
      <c r="L29" s="1">
        <f>IF(AND(ISNUMBER(G29),ISNUMBER($I$6)),$I$6-G29,"N/A")</f>
        <v>-0.19999999999999929</v>
      </c>
      <c r="M29" s="1">
        <f>IF(AND(ISNUMBER(K29),ISNUMBER($I$7)),SQRT(K29^2+($I$7)^2),"N/A")</f>
        <v>0.2718623680850808</v>
      </c>
      <c r="N29" s="1">
        <f>IF(AND(ISNUMBER(L29),ISNUMBER(M29),M29&lt;&gt;0),L29/M29,"NA")</f>
        <v>-0.73566636459742829</v>
      </c>
      <c r="O29" t="s">
        <v>55</v>
      </c>
    </row>
    <row r="30" spans="1:15" x14ac:dyDescent="0.35">
      <c r="A30" s="16">
        <v>20</v>
      </c>
      <c r="B30" s="15" t="s">
        <v>45</v>
      </c>
      <c r="C30" s="14">
        <v>30.6</v>
      </c>
      <c r="D30" s="13" t="s">
        <v>34</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30.6</v>
      </c>
      <c r="H30">
        <f>LEN(TRIM(D30))</f>
        <v>6</v>
      </c>
      <c r="I30" t="str">
        <f>IF(H30&gt;=3,MID(TRIM(D30),1,3),"NO")</f>
        <v>+/-</v>
      </c>
      <c r="J30" t="str">
        <f>IF(TRIM(I30)="+/-",MID(TRIM(D30),4,H30-3),D30)</f>
        <v>0.4</v>
      </c>
      <c r="K30" s="1">
        <f>IF(TRIM(J30)="*****",0,IF(ISERROR(VALUE(J30)),"NA",VALUE(J30/$I$4)))</f>
        <v>0.24316109422492402</v>
      </c>
      <c r="L30" s="1">
        <f>IF(AND(ISNUMBER(G30),ISNUMBER($I$6)),$I$6-G30,"N/A")</f>
        <v>0</v>
      </c>
      <c r="M30" s="1">
        <f>IF(AND(ISNUMBER(K30),ISNUMBER($I$7)),SQRT(K30^2+($I$7)^2),"N/A")</f>
        <v>0.2718623680850808</v>
      </c>
      <c r="N30" s="1">
        <f>IF(AND(ISNUMBER(L30),ISNUMBER(M30),M30&lt;&gt;0),L30/M30,"NA")</f>
        <v>0</v>
      </c>
      <c r="O30" t="s">
        <v>77</v>
      </c>
    </row>
    <row r="31" spans="1:15" x14ac:dyDescent="0.35">
      <c r="A31" s="16">
        <v>20</v>
      </c>
      <c r="B31" s="15" t="s">
        <v>67</v>
      </c>
      <c r="C31" s="14">
        <v>30.6</v>
      </c>
      <c r="D31" s="13" t="s">
        <v>34</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30.6</v>
      </c>
      <c r="H31">
        <f>LEN(TRIM(D31))</f>
        <v>6</v>
      </c>
      <c r="I31" t="str">
        <f>IF(H31&gt;=3,MID(TRIM(D31),1,3),"NO")</f>
        <v>+/-</v>
      </c>
      <c r="J31" t="str">
        <f>IF(TRIM(I31)="+/-",MID(TRIM(D31),4,H31-3),D31)</f>
        <v>0.4</v>
      </c>
      <c r="K31" s="1">
        <f>IF(TRIM(J31)="*****",0,IF(ISERROR(VALUE(J31)),"NA",VALUE(J31/$I$4)))</f>
        <v>0.24316109422492402</v>
      </c>
      <c r="L31" s="1">
        <f>IF(AND(ISNUMBER(G31),ISNUMBER($I$6)),$I$6-G31,"N/A")</f>
        <v>0</v>
      </c>
      <c r="M31" s="1">
        <f>IF(AND(ISNUMBER(K31),ISNUMBER($I$7)),SQRT(K31^2+($I$7)^2),"N/A")</f>
        <v>0.2718623680850808</v>
      </c>
      <c r="N31" s="1">
        <f>IF(AND(ISNUMBER(L31),ISNUMBER(M31),M31&lt;&gt;0),L31/M31,"NA")</f>
        <v>0</v>
      </c>
      <c r="O31" t="s">
        <v>41</v>
      </c>
    </row>
    <row r="32" spans="1:15" x14ac:dyDescent="0.35">
      <c r="A32" s="16">
        <v>22</v>
      </c>
      <c r="B32" s="15" t="s">
        <v>37</v>
      </c>
      <c r="C32" s="14">
        <v>30.5</v>
      </c>
      <c r="D32" s="13" t="s">
        <v>133</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30.5</v>
      </c>
      <c r="H32">
        <f>LEN(TRIM(D32))</f>
        <v>6</v>
      </c>
      <c r="I32" t="str">
        <f>IF(H32&gt;=3,MID(TRIM(D32),1,3),"NO")</f>
        <v>+/-</v>
      </c>
      <c r="J32" t="str">
        <f>IF(TRIM(I32)="+/-",MID(TRIM(D32),4,H32-3),D32)</f>
        <v>1.2</v>
      </c>
      <c r="K32" s="1">
        <f>IF(TRIM(J32)="*****",0,IF(ISERROR(VALUE(J32)),"NA",VALUE(J32/$I$4)))</f>
        <v>0.72948328267477203</v>
      </c>
      <c r="L32" s="1">
        <f>IF(AND(ISNUMBER(G32),ISNUMBER($I$6)),$I$6-G32,"N/A")</f>
        <v>0.10000000000000142</v>
      </c>
      <c r="M32" s="1">
        <f>IF(AND(ISNUMBER(K32),ISNUMBER($I$7)),SQRT(K32^2+($I$7)^2),"N/A")</f>
        <v>0.73954559638884132</v>
      </c>
      <c r="N32" s="1">
        <f>IF(AND(ISNUMBER(L32),ISNUMBER(M32),M32&lt;&gt;0),L32/M32,"NA")</f>
        <v>0.1352181670586583</v>
      </c>
      <c r="O32" t="s">
        <v>71</v>
      </c>
    </row>
    <row r="33" spans="1:15" x14ac:dyDescent="0.35">
      <c r="A33" s="16">
        <v>23</v>
      </c>
      <c r="B33" s="15" t="s">
        <v>55</v>
      </c>
      <c r="C33" s="14">
        <v>30.4</v>
      </c>
      <c r="D33" s="13" t="s">
        <v>111</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30.4</v>
      </c>
      <c r="H33">
        <f>LEN(TRIM(D33))</f>
        <v>6</v>
      </c>
      <c r="I33" t="str">
        <f>IF(H33&gt;=3,MID(TRIM(D33),1,3),"NO")</f>
        <v>+/-</v>
      </c>
      <c r="J33" t="str">
        <f>IF(TRIM(I33)="+/-",MID(TRIM(D33),4,H33-3),D33)</f>
        <v>1.0</v>
      </c>
      <c r="K33" s="1">
        <f>IF(TRIM(J33)="*****",0,IF(ISERROR(VALUE(J33)),"NA",VALUE(J33/$I$4)))</f>
        <v>0.60790273556231</v>
      </c>
      <c r="L33" s="1">
        <f>IF(AND(ISNUMBER(G33),ISNUMBER($I$6)),$I$6-G33,"N/A")</f>
        <v>0.20000000000000284</v>
      </c>
      <c r="M33" s="1">
        <f>IF(AND(ISNUMBER(K33),ISNUMBER($I$7)),SQRT(K33^2+($I$7)^2),"N/A")</f>
        <v>0.61994158219973061</v>
      </c>
      <c r="N33" s="1">
        <f>IF(AND(ISNUMBER(L33),ISNUMBER(M33),M33&lt;&gt;0),L33/M33,"NA")</f>
        <v>0.32261104230231735</v>
      </c>
      <c r="O33" t="s">
        <v>76</v>
      </c>
    </row>
    <row r="34" spans="1:15" x14ac:dyDescent="0.35">
      <c r="A34" s="16">
        <v>23</v>
      </c>
      <c r="B34" s="15" t="s">
        <v>36</v>
      </c>
      <c r="C34" s="14">
        <v>30.4</v>
      </c>
      <c r="D34" s="13" t="s">
        <v>57</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30.4</v>
      </c>
      <c r="H34">
        <f>LEN(TRIM(D34))</f>
        <v>6</v>
      </c>
      <c r="I34" t="str">
        <f>IF(H34&gt;=3,MID(TRIM(D34),1,3),"NO")</f>
        <v>+/-</v>
      </c>
      <c r="J34" t="str">
        <f>IF(TRIM(I34)="+/-",MID(TRIM(D34),4,H34-3),D34)</f>
        <v>0.3</v>
      </c>
      <c r="K34" s="1">
        <f>IF(TRIM(J34)="*****",0,IF(ISERROR(VALUE(J34)),"NA",VALUE(J34/$I$4)))</f>
        <v>0.18237082066869301</v>
      </c>
      <c r="L34" s="1">
        <f>IF(AND(ISNUMBER(G34),ISNUMBER($I$6)),$I$6-G34,"N/A")</f>
        <v>0.20000000000000284</v>
      </c>
      <c r="M34" s="1">
        <f>IF(AND(ISNUMBER(K34),ISNUMBER($I$7)),SQRT(K34^2+($I$7)^2),"N/A")</f>
        <v>0.21918244835647352</v>
      </c>
      <c r="N34" s="1">
        <f>IF(AND(ISNUMBER(L34),ISNUMBER(M34),M34&lt;&gt;0),L34/M34,"NA")</f>
        <v>0.91248182279051482</v>
      </c>
      <c r="O34" t="s">
        <v>74</v>
      </c>
    </row>
    <row r="35" spans="1:15" x14ac:dyDescent="0.35">
      <c r="A35" s="16">
        <v>23</v>
      </c>
      <c r="B35" s="15" t="s">
        <v>30</v>
      </c>
      <c r="C35" s="14">
        <v>30.4</v>
      </c>
      <c r="D35" s="13" t="s">
        <v>34</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30.4</v>
      </c>
      <c r="H35">
        <f>LEN(TRIM(D35))</f>
        <v>6</v>
      </c>
      <c r="I35" t="str">
        <f>IF(H35&gt;=3,MID(TRIM(D35),1,3),"NO")</f>
        <v>+/-</v>
      </c>
      <c r="J35" t="str">
        <f>IF(TRIM(I35)="+/-",MID(TRIM(D35),4,H35-3),D35)</f>
        <v>0.4</v>
      </c>
      <c r="K35" s="1">
        <f>IF(TRIM(J35)="*****",0,IF(ISERROR(VALUE(J35)),"NA",VALUE(J35/$I$4)))</f>
        <v>0.24316109422492402</v>
      </c>
      <c r="L35" s="1">
        <f>IF(AND(ISNUMBER(G35),ISNUMBER($I$6)),$I$6-G35,"N/A")</f>
        <v>0.20000000000000284</v>
      </c>
      <c r="M35" s="1">
        <f>IF(AND(ISNUMBER(K35),ISNUMBER($I$7)),SQRT(K35^2+($I$7)^2),"N/A")</f>
        <v>0.2718623680850808</v>
      </c>
      <c r="N35" s="1">
        <f>IF(AND(ISNUMBER(L35),ISNUMBER(M35),M35&lt;&gt;0),L35/M35,"NA")</f>
        <v>0.73566636459744128</v>
      </c>
      <c r="O35" t="s">
        <v>53</v>
      </c>
    </row>
    <row r="36" spans="1:15" x14ac:dyDescent="0.35">
      <c r="A36" s="16">
        <v>26</v>
      </c>
      <c r="B36" s="15" t="s">
        <v>38</v>
      </c>
      <c r="C36" s="14">
        <v>30.3</v>
      </c>
      <c r="D36" s="13" t="s">
        <v>34</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30.3</v>
      </c>
      <c r="H36">
        <f>LEN(TRIM(D36))</f>
        <v>6</v>
      </c>
      <c r="I36" t="str">
        <f>IF(H36&gt;=3,MID(TRIM(D36),1,3),"NO")</f>
        <v>+/-</v>
      </c>
      <c r="J36" t="str">
        <f>IF(TRIM(I36)="+/-",MID(TRIM(D36),4,H36-3),D36)</f>
        <v>0.4</v>
      </c>
      <c r="K36" s="1">
        <f>IF(TRIM(J36)="*****",0,IF(ISERROR(VALUE(J36)),"NA",VALUE(J36/$I$4)))</f>
        <v>0.24316109422492402</v>
      </c>
      <c r="L36" s="1">
        <f>IF(AND(ISNUMBER(G36),ISNUMBER($I$6)),$I$6-G36,"N/A")</f>
        <v>0.30000000000000071</v>
      </c>
      <c r="M36" s="1">
        <f>IF(AND(ISNUMBER(K36),ISNUMBER($I$7)),SQRT(K36^2+($I$7)^2),"N/A")</f>
        <v>0.2718623680850808</v>
      </c>
      <c r="N36" s="1">
        <f>IF(AND(ISNUMBER(L36),ISNUMBER(M36),M36&lt;&gt;0),L36/M36,"NA")</f>
        <v>1.1034995468961488</v>
      </c>
      <c r="O36" t="s">
        <v>72</v>
      </c>
    </row>
    <row r="37" spans="1:15" x14ac:dyDescent="0.35">
      <c r="A37" s="16">
        <v>27</v>
      </c>
      <c r="B37" s="15" t="s">
        <v>77</v>
      </c>
      <c r="C37" s="14">
        <v>30.2</v>
      </c>
      <c r="D37" s="13" t="s">
        <v>121</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30.2</v>
      </c>
      <c r="H37">
        <f>LEN(TRIM(D37))</f>
        <v>6</v>
      </c>
      <c r="I37" t="str">
        <f>IF(H37&gt;=3,MID(TRIM(D37),1,3),"NO")</f>
        <v>+/-</v>
      </c>
      <c r="J37" t="str">
        <f>IF(TRIM(I37)="+/-",MID(TRIM(D37),4,H37-3),D37)</f>
        <v>0.8</v>
      </c>
      <c r="K37" s="1">
        <f>IF(TRIM(J37)="*****",0,IF(ISERROR(VALUE(J37)),"NA",VALUE(J37/$I$4)))</f>
        <v>0.48632218844984804</v>
      </c>
      <c r="L37" s="1">
        <f>IF(AND(ISNUMBER(G37),ISNUMBER($I$6)),$I$6-G37,"N/A")</f>
        <v>0.40000000000000213</v>
      </c>
      <c r="M37" s="1">
        <f>IF(AND(ISNUMBER(K37),ISNUMBER($I$7)),SQRT(K37^2+($I$7)^2),"N/A")</f>
        <v>0.50128943776506518</v>
      </c>
      <c r="N37" s="1">
        <f>IF(AND(ISNUMBER(L37),ISNUMBER(M37),M37&lt;&gt;0),L37/M37,"NA")</f>
        <v>0.79794220636953961</v>
      </c>
      <c r="O37" t="s">
        <v>70</v>
      </c>
    </row>
    <row r="38" spans="1:15" x14ac:dyDescent="0.35">
      <c r="A38" s="16">
        <v>27</v>
      </c>
      <c r="B38" s="15" t="s">
        <v>74</v>
      </c>
      <c r="C38" s="14">
        <v>30.2</v>
      </c>
      <c r="D38" s="13" t="s">
        <v>34</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30.2</v>
      </c>
      <c r="H38">
        <f>LEN(TRIM(D38))</f>
        <v>6</v>
      </c>
      <c r="I38" t="str">
        <f>IF(H38&gt;=3,MID(TRIM(D38),1,3),"NO")</f>
        <v>+/-</v>
      </c>
      <c r="J38" t="str">
        <f>IF(TRIM(I38)="+/-",MID(TRIM(D38),4,H38-3),D38)</f>
        <v>0.4</v>
      </c>
      <c r="K38" s="1">
        <f>IF(TRIM(J38)="*****",0,IF(ISERROR(VALUE(J38)),"NA",VALUE(J38/$I$4)))</f>
        <v>0.24316109422492402</v>
      </c>
      <c r="L38" s="1">
        <f>IF(AND(ISNUMBER(G38),ISNUMBER($I$6)),$I$6-G38,"N/A")</f>
        <v>0.40000000000000213</v>
      </c>
      <c r="M38" s="1">
        <f>IF(AND(ISNUMBER(K38),ISNUMBER($I$7)),SQRT(K38^2+($I$7)^2),"N/A")</f>
        <v>0.2718623680850808</v>
      </c>
      <c r="N38" s="1">
        <f>IF(AND(ISNUMBER(L38),ISNUMBER(M38),M38&lt;&gt;0),L38/M38,"NA")</f>
        <v>1.4713327291948695</v>
      </c>
      <c r="O38" t="s">
        <v>69</v>
      </c>
    </row>
    <row r="39" spans="1:15" x14ac:dyDescent="0.35">
      <c r="A39" s="16">
        <v>27</v>
      </c>
      <c r="B39" s="15" t="s">
        <v>61</v>
      </c>
      <c r="C39" s="14">
        <v>30.2</v>
      </c>
      <c r="D39" s="13" t="s">
        <v>57</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30.2</v>
      </c>
      <c r="H39">
        <f>LEN(TRIM(D39))</f>
        <v>6</v>
      </c>
      <c r="I39" t="str">
        <f>IF(H39&gt;=3,MID(TRIM(D39),1,3),"NO")</f>
        <v>+/-</v>
      </c>
      <c r="J39" t="str">
        <f>IF(TRIM(I39)="+/-",MID(TRIM(D39),4,H39-3),D39)</f>
        <v>0.3</v>
      </c>
      <c r="K39" s="1">
        <f>IF(TRIM(J39)="*****",0,IF(ISERROR(VALUE(J39)),"NA",VALUE(J39/$I$4)))</f>
        <v>0.18237082066869301</v>
      </c>
      <c r="L39" s="1">
        <f>IF(AND(ISNUMBER(G39),ISNUMBER($I$6)),$I$6-G39,"N/A")</f>
        <v>0.40000000000000213</v>
      </c>
      <c r="M39" s="1">
        <f>IF(AND(ISNUMBER(K39),ISNUMBER($I$7)),SQRT(K39^2+($I$7)^2),"N/A")</f>
        <v>0.21918244835647352</v>
      </c>
      <c r="N39" s="1">
        <f>IF(AND(ISNUMBER(L39),ISNUMBER(M39),M39&lt;&gt;0),L39/M39,"NA")</f>
        <v>1.8249636455810134</v>
      </c>
      <c r="O39" t="s">
        <v>44</v>
      </c>
    </row>
    <row r="40" spans="1:15" x14ac:dyDescent="0.35">
      <c r="A40" s="16">
        <v>30</v>
      </c>
      <c r="B40" s="15" t="s">
        <v>39</v>
      </c>
      <c r="C40" s="14">
        <v>30</v>
      </c>
      <c r="D40" s="13" t="s">
        <v>28</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30</v>
      </c>
      <c r="H40">
        <f>LEN(TRIM(D40))</f>
        <v>6</v>
      </c>
      <c r="I40" t="str">
        <f>IF(H40&gt;=3,MID(TRIM(D40),1,3),"NO")</f>
        <v>+/-</v>
      </c>
      <c r="J40" t="str">
        <f>IF(TRIM(I40)="+/-",MID(TRIM(D40),4,H40-3),D40)</f>
        <v>0.2</v>
      </c>
      <c r="K40" s="1">
        <f>IF(TRIM(J40)="*****",0,IF(ISERROR(VALUE(J40)),"NA",VALUE(J40/$I$4)))</f>
        <v>0.12158054711246201</v>
      </c>
      <c r="L40" s="1">
        <f>IF(AND(ISNUMBER(G40),ISNUMBER($I$6)),$I$6-G40,"N/A")</f>
        <v>0.60000000000000142</v>
      </c>
      <c r="M40" s="1">
        <f>IF(AND(ISNUMBER(K40),ISNUMBER($I$7)),SQRT(K40^2+($I$7)^2),"N/A")</f>
        <v>0.17194085864718481</v>
      </c>
      <c r="N40" s="1">
        <f>IF(AND(ISNUMBER(L40),ISNUMBER(M40),M40&lt;&gt;0),L40/M40,"NA")</f>
        <v>3.4895719651556205</v>
      </c>
      <c r="O40" t="s">
        <v>67</v>
      </c>
    </row>
    <row r="41" spans="1:15" x14ac:dyDescent="0.35">
      <c r="A41" s="16">
        <v>31</v>
      </c>
      <c r="B41" s="15" t="s">
        <v>64</v>
      </c>
      <c r="C41" s="14">
        <v>29.8</v>
      </c>
      <c r="D41" s="13" t="s">
        <v>34</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29.8</v>
      </c>
      <c r="H41">
        <f>LEN(TRIM(D41))</f>
        <v>6</v>
      </c>
      <c r="I41" t="str">
        <f>IF(H41&gt;=3,MID(TRIM(D41),1,3),"NO")</f>
        <v>+/-</v>
      </c>
      <c r="J41" t="str">
        <f>IF(TRIM(I41)="+/-",MID(TRIM(D41),4,H41-3),D41)</f>
        <v>0.4</v>
      </c>
      <c r="K41" s="1">
        <f>IF(TRIM(J41)="*****",0,IF(ISERROR(VALUE(J41)),"NA",VALUE(J41/$I$4)))</f>
        <v>0.24316109422492402</v>
      </c>
      <c r="L41" s="1">
        <f>IF(AND(ISNUMBER(G41),ISNUMBER($I$6)),$I$6-G41,"N/A")</f>
        <v>0.80000000000000071</v>
      </c>
      <c r="M41" s="1">
        <f>IF(AND(ISNUMBER(K41),ISNUMBER($I$7)),SQRT(K41^2+($I$7)^2),"N/A")</f>
        <v>0.2718623680850808</v>
      </c>
      <c r="N41" s="1">
        <f>IF(AND(ISNUMBER(L41),ISNUMBER(M41),M41&lt;&gt;0),L41/M41,"NA")</f>
        <v>2.942665458389726</v>
      </c>
      <c r="O41" t="s">
        <v>47</v>
      </c>
    </row>
    <row r="42" spans="1:15" x14ac:dyDescent="0.35">
      <c r="A42" s="16">
        <v>32</v>
      </c>
      <c r="B42" s="15" t="s">
        <v>70</v>
      </c>
      <c r="C42" s="14">
        <v>29.7</v>
      </c>
      <c r="D42" s="13" t="s">
        <v>111</v>
      </c>
      <c r="E42" s="12" t="str">
        <f>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IF(ISNUMBER(C42),C42,"NAN")</f>
        <v>29.7</v>
      </c>
      <c r="H42">
        <f>LEN(TRIM(D42))</f>
        <v>6</v>
      </c>
      <c r="I42" t="str">
        <f>IF(H42&gt;=3,MID(TRIM(D42),1,3),"NO")</f>
        <v>+/-</v>
      </c>
      <c r="J42" t="str">
        <f>IF(TRIM(I42)="+/-",MID(TRIM(D42),4,H42-3),D42)</f>
        <v>1.0</v>
      </c>
      <c r="K42" s="1">
        <f>IF(TRIM(J42)="*****",0,IF(ISERROR(VALUE(J42)),"NA",VALUE(J42/$I$4)))</f>
        <v>0.60790273556231</v>
      </c>
      <c r="L42" s="1">
        <f>IF(AND(ISNUMBER(G42),ISNUMBER($I$6)),$I$6-G42,"N/A")</f>
        <v>0.90000000000000213</v>
      </c>
      <c r="M42" s="1">
        <f>IF(AND(ISNUMBER(K42),ISNUMBER($I$7)),SQRT(K42^2+($I$7)^2),"N/A")</f>
        <v>0.61994158219973061</v>
      </c>
      <c r="N42" s="1">
        <f>IF(AND(ISNUMBER(L42),ISNUMBER(M42),M42&lt;&gt;0),L42/M42,"NA")</f>
        <v>1.4517496903604108</v>
      </c>
      <c r="O42" t="s">
        <v>37</v>
      </c>
    </row>
    <row r="43" spans="1:15" x14ac:dyDescent="0.35">
      <c r="A43" s="16">
        <v>32</v>
      </c>
      <c r="B43" s="15" t="s">
        <v>50</v>
      </c>
      <c r="C43" s="14">
        <v>29.7</v>
      </c>
      <c r="D43" s="13" t="s">
        <v>83</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29.7</v>
      </c>
      <c r="H43">
        <f>LEN(TRIM(D43))</f>
        <v>6</v>
      </c>
      <c r="I43" t="str">
        <f>IF(H43&gt;=3,MID(TRIM(D43),1,3),"NO")</f>
        <v>+/-</v>
      </c>
      <c r="J43" t="str">
        <f>IF(TRIM(I43)="+/-",MID(TRIM(D43),4,H43-3),D43)</f>
        <v>0.7</v>
      </c>
      <c r="K43" s="1">
        <f>IF(TRIM(J43)="*****",0,IF(ISERROR(VALUE(J43)),"NA",VALUE(J43/$I$4)))</f>
        <v>0.42553191489361697</v>
      </c>
      <c r="L43" s="1">
        <f>IF(AND(ISNUMBER(G43),ISNUMBER($I$6)),$I$6-G43,"N/A")</f>
        <v>0.90000000000000213</v>
      </c>
      <c r="M43" s="1">
        <f>IF(AND(ISNUMBER(K43),ISNUMBER($I$7)),SQRT(K43^2+($I$7)^2),"N/A")</f>
        <v>0.44255987168878524</v>
      </c>
      <c r="N43" s="1">
        <f>IF(AND(ISNUMBER(L43),ISNUMBER(M43),M43&lt;&gt;0),L43/M43,"NA")</f>
        <v>2.0336231492603463</v>
      </c>
      <c r="O43" t="s">
        <v>49</v>
      </c>
    </row>
    <row r="44" spans="1:15" x14ac:dyDescent="0.35">
      <c r="A44" s="16">
        <v>34</v>
      </c>
      <c r="B44" s="15" t="s">
        <v>63</v>
      </c>
      <c r="C44" s="14">
        <v>29.5</v>
      </c>
      <c r="D44" s="13" t="s">
        <v>121</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29.5</v>
      </c>
      <c r="H44">
        <f>LEN(TRIM(D44))</f>
        <v>6</v>
      </c>
      <c r="I44" t="str">
        <f>IF(H44&gt;=3,MID(TRIM(D44),1,3),"NO")</f>
        <v>+/-</v>
      </c>
      <c r="J44" t="str">
        <f>IF(TRIM(I44)="+/-",MID(TRIM(D44),4,H44-3),D44)</f>
        <v>0.8</v>
      </c>
      <c r="K44" s="1">
        <f>IF(TRIM(J44)="*****",0,IF(ISERROR(VALUE(J44)),"NA",VALUE(J44/$I$4)))</f>
        <v>0.48632218844984804</v>
      </c>
      <c r="L44" s="1">
        <f>IF(AND(ISNUMBER(G44),ISNUMBER($I$6)),$I$6-G44,"N/A")</f>
        <v>1.1000000000000014</v>
      </c>
      <c r="M44" s="1">
        <f>IF(AND(ISNUMBER(K44),ISNUMBER($I$7)),SQRT(K44^2+($I$7)^2),"N/A")</f>
        <v>0.50128943776506518</v>
      </c>
      <c r="N44" s="1">
        <f>IF(AND(ISNUMBER(L44),ISNUMBER(M44),M44&lt;&gt;0),L44/M44,"NA")</f>
        <v>2.1943410675162252</v>
      </c>
      <c r="O44" t="s">
        <v>64</v>
      </c>
    </row>
    <row r="45" spans="1:15" x14ac:dyDescent="0.35">
      <c r="A45" s="16">
        <v>35</v>
      </c>
      <c r="B45" s="15" t="s">
        <v>81</v>
      </c>
      <c r="C45" s="14">
        <v>29.4</v>
      </c>
      <c r="D45" s="13" t="s">
        <v>26</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29.4</v>
      </c>
      <c r="H45">
        <f>LEN(TRIM(D45))</f>
        <v>6</v>
      </c>
      <c r="I45" t="str">
        <f>IF(H45&gt;=3,MID(TRIM(D45),1,3),"NO")</f>
        <v>+/-</v>
      </c>
      <c r="J45" t="str">
        <f>IF(TRIM(I45)="+/-",MID(TRIM(D45),4,H45-3),D45)</f>
        <v>0.6</v>
      </c>
      <c r="K45" s="1">
        <f>IF(TRIM(J45)="*****",0,IF(ISERROR(VALUE(J45)),"NA",VALUE(J45/$I$4)))</f>
        <v>0.36474164133738601</v>
      </c>
      <c r="L45" s="1">
        <f>IF(AND(ISNUMBER(G45),ISNUMBER($I$6)),$I$6-G45,"N/A")</f>
        <v>1.2000000000000028</v>
      </c>
      <c r="M45" s="1">
        <f>IF(AND(ISNUMBER(K45),ISNUMBER($I$7)),SQRT(K45^2+($I$7)^2),"N/A")</f>
        <v>0.38447144804478778</v>
      </c>
      <c r="N45" s="1">
        <f>IF(AND(ISNUMBER(L45),ISNUMBER(M45),M45&lt;&gt;0),L45/M45,"NA")</f>
        <v>3.1211680505861978</v>
      </c>
      <c r="O45" t="s">
        <v>63</v>
      </c>
    </row>
    <row r="46" spans="1:15" x14ac:dyDescent="0.35">
      <c r="A46" s="16">
        <v>36</v>
      </c>
      <c r="B46" s="15" t="s">
        <v>27</v>
      </c>
      <c r="C46" s="14">
        <v>29.2</v>
      </c>
      <c r="D46" s="13" t="s">
        <v>141</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29.2</v>
      </c>
      <c r="H46">
        <f>LEN(TRIM(D46))</f>
        <v>6</v>
      </c>
      <c r="I46" t="str">
        <f>IF(H46&gt;=3,MID(TRIM(D46),1,3),"NO")</f>
        <v>+/-</v>
      </c>
      <c r="J46" t="str">
        <f>IF(TRIM(I46)="+/-",MID(TRIM(D46),4,H46-3),D46)</f>
        <v>1.1</v>
      </c>
      <c r="K46" s="1">
        <f>IF(TRIM(J46)="*****",0,IF(ISERROR(VALUE(J46)),"NA",VALUE(J46/$I$4)))</f>
        <v>0.66869300911854113</v>
      </c>
      <c r="L46" s="1">
        <f>IF(AND(ISNUMBER(G46),ISNUMBER($I$6)),$I$6-G46,"N/A")</f>
        <v>1.4000000000000021</v>
      </c>
      <c r="M46" s="1">
        <f>IF(AND(ISNUMBER(K46),ISNUMBER($I$7)),SQRT(K46^2+($I$7)^2),"N/A")</f>
        <v>0.67965592021270205</v>
      </c>
      <c r="N46" s="1">
        <f>IF(AND(ISNUMBER(L46),ISNUMBER(M46),M46&lt;&gt;0),L46/M46,"NA")</f>
        <v>2.0598658208728096</v>
      </c>
      <c r="O46" t="s">
        <v>61</v>
      </c>
    </row>
    <row r="47" spans="1:15" x14ac:dyDescent="0.35">
      <c r="A47" s="16">
        <v>37</v>
      </c>
      <c r="B47" s="15" t="s">
        <v>68</v>
      </c>
      <c r="C47" s="14">
        <v>29</v>
      </c>
      <c r="D47" s="13" t="s">
        <v>121</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29</v>
      </c>
      <c r="H47">
        <f>LEN(TRIM(D47))</f>
        <v>6</v>
      </c>
      <c r="I47" t="str">
        <f>IF(H47&gt;=3,MID(TRIM(D47),1,3),"NO")</f>
        <v>+/-</v>
      </c>
      <c r="J47" t="str">
        <f>IF(TRIM(I47)="+/-",MID(TRIM(D47),4,H47-3),D47)</f>
        <v>0.8</v>
      </c>
      <c r="K47" s="1">
        <f>IF(TRIM(J47)="*****",0,IF(ISERROR(VALUE(J47)),"NA",VALUE(J47/$I$4)))</f>
        <v>0.48632218844984804</v>
      </c>
      <c r="L47" s="1">
        <f>IF(AND(ISNUMBER(G47),ISNUMBER($I$6)),$I$6-G47,"N/A")</f>
        <v>1.6000000000000014</v>
      </c>
      <c r="M47" s="1">
        <f>IF(AND(ISNUMBER(K47),ISNUMBER($I$7)),SQRT(K47^2+($I$7)^2),"N/A")</f>
        <v>0.50128943776506518</v>
      </c>
      <c r="N47" s="1">
        <f>IF(AND(ISNUMBER(L47),ISNUMBER(M47),M47&lt;&gt;0),L47/M47,"NA")</f>
        <v>3.1917688254781442</v>
      </c>
      <c r="O47" t="s">
        <v>59</v>
      </c>
    </row>
    <row r="48" spans="1:15" x14ac:dyDescent="0.35">
      <c r="A48" s="16">
        <v>37</v>
      </c>
      <c r="B48" s="15" t="s">
        <v>80</v>
      </c>
      <c r="C48" s="14">
        <v>29</v>
      </c>
      <c r="D48" s="13" t="s">
        <v>43</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29</v>
      </c>
      <c r="H48">
        <f>LEN(TRIM(D48))</f>
        <v>6</v>
      </c>
      <c r="I48" t="str">
        <f>IF(H48&gt;=3,MID(TRIM(D48),1,3),"NO")</f>
        <v>+/-</v>
      </c>
      <c r="J48" t="str">
        <f>IF(TRIM(I48)="+/-",MID(TRIM(D48),4,H48-3),D48)</f>
        <v>0.5</v>
      </c>
      <c r="K48" s="1">
        <f>IF(TRIM(J48)="*****",0,IF(ISERROR(VALUE(J48)),"NA",VALUE(J48/$I$4)))</f>
        <v>0.303951367781155</v>
      </c>
      <c r="L48" s="1">
        <f>IF(AND(ISNUMBER(G48),ISNUMBER($I$6)),$I$6-G48,"N/A")</f>
        <v>1.6000000000000014</v>
      </c>
      <c r="M48" s="1">
        <f>IF(AND(ISNUMBER(K48),ISNUMBER($I$7)),SQRT(K48^2+($I$7)^2),"N/A")</f>
        <v>0.32736564177109445</v>
      </c>
      <c r="N48" s="1">
        <f>IF(AND(ISNUMBER(L48),ISNUMBER(M48),M48&lt;&gt;0),L48/M48,"NA")</f>
        <v>4.8875013008200092</v>
      </c>
      <c r="O48" t="s">
        <v>56</v>
      </c>
    </row>
    <row r="49" spans="1:15" x14ac:dyDescent="0.35">
      <c r="A49" s="16">
        <v>39</v>
      </c>
      <c r="B49" s="15" t="s">
        <v>78</v>
      </c>
      <c r="C49" s="14">
        <v>28.9</v>
      </c>
      <c r="D49" s="13" t="s">
        <v>43</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28.9</v>
      </c>
      <c r="H49">
        <f>LEN(TRIM(D49))</f>
        <v>6</v>
      </c>
      <c r="I49" t="str">
        <f>IF(H49&gt;=3,MID(TRIM(D49),1,3),"NO")</f>
        <v>+/-</v>
      </c>
      <c r="J49" t="str">
        <f>IF(TRIM(I49)="+/-",MID(TRIM(D49),4,H49-3),D49)</f>
        <v>0.5</v>
      </c>
      <c r="K49" s="1">
        <f>IF(TRIM(J49)="*****",0,IF(ISERROR(VALUE(J49)),"NA",VALUE(J49/$I$4)))</f>
        <v>0.303951367781155</v>
      </c>
      <c r="L49" s="1">
        <f>IF(AND(ISNUMBER(G49),ISNUMBER($I$6)),$I$6-G49,"N/A")</f>
        <v>1.7000000000000028</v>
      </c>
      <c r="M49" s="1">
        <f>IF(AND(ISNUMBER(K49),ISNUMBER($I$7)),SQRT(K49^2+($I$7)^2),"N/A")</f>
        <v>0.32736564177109445</v>
      </c>
      <c r="N49" s="1">
        <f>IF(AND(ISNUMBER(L49),ISNUMBER(M49),M49&lt;&gt;0),L49/M49,"NA")</f>
        <v>5.192970132121264</v>
      </c>
      <c r="O49" t="s">
        <v>54</v>
      </c>
    </row>
    <row r="50" spans="1:15" x14ac:dyDescent="0.35">
      <c r="A50" s="16">
        <v>40</v>
      </c>
      <c r="B50" s="15" t="s">
        <v>62</v>
      </c>
      <c r="C50" s="14">
        <v>28.8</v>
      </c>
      <c r="D50" s="13" t="s">
        <v>171</v>
      </c>
      <c r="E50" s="12" t="str">
        <f>IF($B$4=B50,"Geography Selected",
IF(AND(ISNUMBER(N50),ISNUMBER($I$4)),
IF(ABS(N50)&lt;=$I$4,"Not Significantly Different",
IF(ABS(N50)&gt;$I$4,"Significantly Different","Error - Both Z-score and Confidence Level are Numbers but Comparison Failed")),
IF(N50="NA","Statistical Test not applicable","N/A")
))</f>
        <v>Not Significantly Different</v>
      </c>
      <c r="G50">
        <f>IF(ISNUMBER(C50),C50,"NAN")</f>
        <v>28.8</v>
      </c>
      <c r="H50">
        <f>LEN(TRIM(D50))</f>
        <v>6</v>
      </c>
      <c r="I50" t="str">
        <f>IF(H50&gt;=3,MID(TRIM(D50),1,3),"NO")</f>
        <v>+/-</v>
      </c>
      <c r="J50" t="str">
        <f>IF(TRIM(I50)="+/-",MID(TRIM(D50),4,H50-3),D50)</f>
        <v>2.5</v>
      </c>
      <c r="K50" s="1">
        <f>IF(TRIM(J50)="*****",0,IF(ISERROR(VALUE(J50)),"NA",VALUE(J50/$I$4)))</f>
        <v>1.519756838905775</v>
      </c>
      <c r="L50" s="1">
        <f>IF(AND(ISNUMBER(G50),ISNUMBER($I$6)),$I$6-G50,"N/A")</f>
        <v>1.8000000000000007</v>
      </c>
      <c r="M50" s="1">
        <f>IF(AND(ISNUMBER(K50),ISNUMBER($I$7)),SQRT(K50^2+($I$7)^2),"N/A")</f>
        <v>1.5246123044357995</v>
      </c>
      <c r="N50" s="1">
        <f>IF(AND(ISNUMBER(L50),ISNUMBER(M50),M50&lt;&gt;0),L50/M50,"NA")</f>
        <v>1.180628015898187</v>
      </c>
      <c r="O50" t="s">
        <v>52</v>
      </c>
    </row>
    <row r="51" spans="1:15" x14ac:dyDescent="0.35">
      <c r="A51" s="16">
        <v>40</v>
      </c>
      <c r="B51" s="15" t="s">
        <v>72</v>
      </c>
      <c r="C51" s="14">
        <v>28.8</v>
      </c>
      <c r="D51" s="13" t="s">
        <v>43</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28.8</v>
      </c>
      <c r="H51">
        <f>LEN(TRIM(D51))</f>
        <v>6</v>
      </c>
      <c r="I51" t="str">
        <f>IF(H51&gt;=3,MID(TRIM(D51),1,3),"NO")</f>
        <v>+/-</v>
      </c>
      <c r="J51" t="str">
        <f>IF(TRIM(I51)="+/-",MID(TRIM(D51),4,H51-3),D51)</f>
        <v>0.5</v>
      </c>
      <c r="K51" s="1">
        <f>IF(TRIM(J51)="*****",0,IF(ISERROR(VALUE(J51)),"NA",VALUE(J51/$I$4)))</f>
        <v>0.303951367781155</v>
      </c>
      <c r="L51" s="1">
        <f>IF(AND(ISNUMBER(G51),ISNUMBER($I$6)),$I$6-G51,"N/A")</f>
        <v>1.8000000000000007</v>
      </c>
      <c r="M51" s="1">
        <f>IF(AND(ISNUMBER(K51),ISNUMBER($I$7)),SQRT(K51^2+($I$7)^2),"N/A")</f>
        <v>0.32736564177109445</v>
      </c>
      <c r="N51" s="1">
        <f>IF(AND(ISNUMBER(L51),ISNUMBER(M51),M51&lt;&gt;0),L51/M51,"NA")</f>
        <v>5.4984389634225082</v>
      </c>
      <c r="O51" t="s">
        <v>50</v>
      </c>
    </row>
    <row r="52" spans="1:15" x14ac:dyDescent="0.35">
      <c r="A52" s="16">
        <v>40</v>
      </c>
      <c r="B52" s="15" t="s">
        <v>69</v>
      </c>
      <c r="C52" s="14">
        <v>28.8</v>
      </c>
      <c r="D52" s="13" t="s">
        <v>83</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28.8</v>
      </c>
      <c r="H52">
        <f>LEN(TRIM(D52))</f>
        <v>6</v>
      </c>
      <c r="I52" t="str">
        <f>IF(H52&gt;=3,MID(TRIM(D52),1,3),"NO")</f>
        <v>+/-</v>
      </c>
      <c r="J52" t="str">
        <f>IF(TRIM(I52)="+/-",MID(TRIM(D52),4,H52-3),D52)</f>
        <v>0.7</v>
      </c>
      <c r="K52" s="1">
        <f>IF(TRIM(J52)="*****",0,IF(ISERROR(VALUE(J52)),"NA",VALUE(J52/$I$4)))</f>
        <v>0.42553191489361697</v>
      </c>
      <c r="L52" s="1">
        <f>IF(AND(ISNUMBER(G52),ISNUMBER($I$6)),$I$6-G52,"N/A")</f>
        <v>1.8000000000000007</v>
      </c>
      <c r="M52" s="1">
        <f>IF(AND(ISNUMBER(K52),ISNUMBER($I$7)),SQRT(K52^2+($I$7)^2),"N/A")</f>
        <v>0.44255987168878524</v>
      </c>
      <c r="N52" s="1">
        <f>IF(AND(ISNUMBER(L52),ISNUMBER(M52),M52&lt;&gt;0),L52/M52,"NA")</f>
        <v>4.0672462985206845</v>
      </c>
      <c r="O52" t="s">
        <v>48</v>
      </c>
    </row>
    <row r="53" spans="1:15" x14ac:dyDescent="0.35">
      <c r="A53" s="16">
        <v>43</v>
      </c>
      <c r="B53" s="15" t="s">
        <v>59</v>
      </c>
      <c r="C53" s="14">
        <v>28.2</v>
      </c>
      <c r="D53" s="13" t="s">
        <v>43</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28.2</v>
      </c>
      <c r="H53">
        <f>LEN(TRIM(D53))</f>
        <v>6</v>
      </c>
      <c r="I53" t="str">
        <f>IF(H53&gt;=3,MID(TRIM(D53),1,3),"NO")</f>
        <v>+/-</v>
      </c>
      <c r="J53" t="str">
        <f>IF(TRIM(I53)="+/-",MID(TRIM(D53),4,H53-3),D53)</f>
        <v>0.5</v>
      </c>
      <c r="K53" s="1">
        <f>IF(TRIM(J53)="*****",0,IF(ISERROR(VALUE(J53)),"NA",VALUE(J53/$I$4)))</f>
        <v>0.303951367781155</v>
      </c>
      <c r="L53" s="1">
        <f>IF(AND(ISNUMBER(G53),ISNUMBER($I$6)),$I$6-G53,"N/A")</f>
        <v>2.4000000000000021</v>
      </c>
      <c r="M53" s="1">
        <f>IF(AND(ISNUMBER(K53),ISNUMBER($I$7)),SQRT(K53^2+($I$7)^2),"N/A")</f>
        <v>0.32736564177109445</v>
      </c>
      <c r="N53" s="1">
        <f>IF(AND(ISNUMBER(L53),ISNUMBER(M53),M53&lt;&gt;0),L53/M53,"NA")</f>
        <v>7.3312519512300147</v>
      </c>
      <c r="O53" t="s">
        <v>46</v>
      </c>
    </row>
    <row r="54" spans="1:15" x14ac:dyDescent="0.35">
      <c r="A54" s="16">
        <v>43</v>
      </c>
      <c r="B54" s="15" t="s">
        <v>46</v>
      </c>
      <c r="C54" s="14">
        <v>28.2</v>
      </c>
      <c r="D54" s="13" t="s">
        <v>121</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28.2</v>
      </c>
      <c r="H54">
        <f>LEN(TRIM(D54))</f>
        <v>6</v>
      </c>
      <c r="I54" t="str">
        <f>IF(H54&gt;=3,MID(TRIM(D54),1,3),"NO")</f>
        <v>+/-</v>
      </c>
      <c r="J54" t="str">
        <f>IF(TRIM(I54)="+/-",MID(TRIM(D54),4,H54-3),D54)</f>
        <v>0.8</v>
      </c>
      <c r="K54" s="1">
        <f>IF(TRIM(J54)="*****",0,IF(ISERROR(VALUE(J54)),"NA",VALUE(J54/$I$4)))</f>
        <v>0.48632218844984804</v>
      </c>
      <c r="L54" s="1">
        <f>IF(AND(ISNUMBER(G54),ISNUMBER($I$6)),$I$6-G54,"N/A")</f>
        <v>2.4000000000000021</v>
      </c>
      <c r="M54" s="1">
        <f>IF(AND(ISNUMBER(K54),ISNUMBER($I$7)),SQRT(K54^2+($I$7)^2),"N/A")</f>
        <v>0.50128943776506518</v>
      </c>
      <c r="N54" s="1">
        <f>IF(AND(ISNUMBER(L54),ISNUMBER(M54),M54&lt;&gt;0),L54/M54,"NA")</f>
        <v>4.7876532382172163</v>
      </c>
      <c r="O54" t="s">
        <v>39</v>
      </c>
    </row>
    <row r="55" spans="1:15" x14ac:dyDescent="0.35">
      <c r="A55" s="16">
        <v>45</v>
      </c>
      <c r="B55" s="15" t="s">
        <v>73</v>
      </c>
      <c r="C55" s="14">
        <v>28.1</v>
      </c>
      <c r="D55" s="13" t="s">
        <v>121</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28.1</v>
      </c>
      <c r="H55">
        <f>LEN(TRIM(D55))</f>
        <v>6</v>
      </c>
      <c r="I55" t="str">
        <f>IF(H55&gt;=3,MID(TRIM(D55),1,3),"NO")</f>
        <v>+/-</v>
      </c>
      <c r="J55" t="str">
        <f>IF(TRIM(I55)="+/-",MID(TRIM(D55),4,H55-3),D55)</f>
        <v>0.8</v>
      </c>
      <c r="K55" s="1">
        <f>IF(TRIM(J55)="*****",0,IF(ISERROR(VALUE(J55)),"NA",VALUE(J55/$I$4)))</f>
        <v>0.48632218844984804</v>
      </c>
      <c r="L55" s="1">
        <f>IF(AND(ISNUMBER(G55),ISNUMBER($I$6)),$I$6-G55,"N/A")</f>
        <v>2.5</v>
      </c>
      <c r="M55" s="1">
        <f>IF(AND(ISNUMBER(K55),ISNUMBER($I$7)),SQRT(K55^2+($I$7)^2),"N/A")</f>
        <v>0.50128943776506518</v>
      </c>
      <c r="N55" s="1">
        <f>IF(AND(ISNUMBER(L55),ISNUMBER(M55),M55&lt;&gt;0),L55/M55,"NA")</f>
        <v>4.9871387898095962</v>
      </c>
      <c r="O55" t="s">
        <v>42</v>
      </c>
    </row>
    <row r="56" spans="1:15" x14ac:dyDescent="0.35">
      <c r="A56" s="16">
        <v>46</v>
      </c>
      <c r="B56" s="15" t="s">
        <v>82</v>
      </c>
      <c r="C56" s="14">
        <v>27.8</v>
      </c>
      <c r="D56" s="13" t="s">
        <v>120</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27.8</v>
      </c>
      <c r="H56">
        <f>LEN(TRIM(D56))</f>
        <v>6</v>
      </c>
      <c r="I56" t="str">
        <f>IF(H56&gt;=3,MID(TRIM(D56),1,3),"NO")</f>
        <v>+/-</v>
      </c>
      <c r="J56" t="str">
        <f>IF(TRIM(I56)="+/-",MID(TRIM(D56),4,H56-3),D56)</f>
        <v>0.9</v>
      </c>
      <c r="K56" s="1">
        <f>IF(TRIM(J56)="*****",0,IF(ISERROR(VALUE(J56)),"NA",VALUE(J56/$I$4)))</f>
        <v>0.54711246200607899</v>
      </c>
      <c r="L56" s="1">
        <f>IF(AND(ISNUMBER(G56),ISNUMBER($I$6)),$I$6-G56,"N/A")</f>
        <v>2.8000000000000007</v>
      </c>
      <c r="M56" s="1">
        <f>IF(AND(ISNUMBER(K56),ISNUMBER($I$7)),SQRT(K56^2+($I$7)^2),"N/A")</f>
        <v>0.5604586296226679</v>
      </c>
      <c r="N56" s="1">
        <f>IF(AND(ISNUMBER(L56),ISNUMBER(M56),M56&lt;&gt;0),L56/M56,"NA")</f>
        <v>4.9959084435636534</v>
      </c>
      <c r="O56" t="s">
        <v>40</v>
      </c>
    </row>
    <row r="57" spans="1:15" x14ac:dyDescent="0.35">
      <c r="A57" s="16">
        <v>46</v>
      </c>
      <c r="B57" s="15" t="s">
        <v>79</v>
      </c>
      <c r="C57" s="14">
        <v>27.8</v>
      </c>
      <c r="D57" s="13" t="s">
        <v>83</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27.8</v>
      </c>
      <c r="H57">
        <f>LEN(TRIM(D57))</f>
        <v>6</v>
      </c>
      <c r="I57" t="str">
        <f>IF(H57&gt;=3,MID(TRIM(D57),1,3),"NO")</f>
        <v>+/-</v>
      </c>
      <c r="J57" t="str">
        <f>IF(TRIM(I57)="+/-",MID(TRIM(D57),4,H57-3),D57)</f>
        <v>0.7</v>
      </c>
      <c r="K57" s="1">
        <f>IF(TRIM(J57)="*****",0,IF(ISERROR(VALUE(J57)),"NA",VALUE(J57/$I$4)))</f>
        <v>0.42553191489361697</v>
      </c>
      <c r="L57" s="1">
        <f>IF(AND(ISNUMBER(G57),ISNUMBER($I$6)),$I$6-G57,"N/A")</f>
        <v>2.8000000000000007</v>
      </c>
      <c r="M57" s="1">
        <f>IF(AND(ISNUMBER(K57),ISNUMBER($I$7)),SQRT(K57^2+($I$7)^2),"N/A")</f>
        <v>0.44255987168878524</v>
      </c>
      <c r="N57" s="1">
        <f>IF(AND(ISNUMBER(L57),ISNUMBER(M57),M57&lt;&gt;0),L57/M57,"NA")</f>
        <v>6.326827575476619</v>
      </c>
      <c r="O57" t="s">
        <v>38</v>
      </c>
    </row>
    <row r="58" spans="1:15" x14ac:dyDescent="0.35">
      <c r="A58" s="16">
        <v>48</v>
      </c>
      <c r="B58" s="15" t="s">
        <v>33</v>
      </c>
      <c r="C58" s="14">
        <v>27.7</v>
      </c>
      <c r="D58" s="13" t="s">
        <v>159</v>
      </c>
      <c r="E58" s="12" t="str">
        <f>IF($B$4=B58,"Geography Selected",
IF(AND(ISNUMBER(N58),ISNUMBER($I$4)),
IF(ABS(N58)&lt;=$I$4,"Not Significantly Different",
IF(ABS(N58)&gt;$I$4,"Significantly Different","Error - Both Z-score and Confidence Level are Numbers but Comparison Failed")),
IF(N58="NA","Statistical Test not applicable","N/A")
))</f>
        <v>Not Significantly Different</v>
      </c>
      <c r="G58">
        <f>IF(ISNUMBER(C58),C58,"NAN")</f>
        <v>27.7</v>
      </c>
      <c r="H58">
        <f>LEN(TRIM(D58))</f>
        <v>6</v>
      </c>
      <c r="I58" t="str">
        <f>IF(H58&gt;=3,MID(TRIM(D58),1,3),"NO")</f>
        <v>+/-</v>
      </c>
      <c r="J58" t="str">
        <f>IF(TRIM(I58)="+/-",MID(TRIM(D58),4,H58-3),D58)</f>
        <v>3.1</v>
      </c>
      <c r="K58" s="1">
        <f>IF(TRIM(J58)="*****",0,IF(ISERROR(VALUE(J58)),"NA",VALUE(J58/$I$4)))</f>
        <v>1.884498480243161</v>
      </c>
      <c r="L58" s="1">
        <f>IF(AND(ISNUMBER(G58),ISNUMBER($I$6)),$I$6-G58,"N/A")</f>
        <v>2.9000000000000021</v>
      </c>
      <c r="M58" s="1">
        <f>IF(AND(ISNUMBER(K58),ISNUMBER($I$7)),SQRT(K58^2+($I$7)^2),"N/A")</f>
        <v>1.8884163607305855</v>
      </c>
      <c r="N58" s="1">
        <f>IF(AND(ISNUMBER(L58),ISNUMBER(M58),M58&lt;&gt;0),L58/M58,"NA")</f>
        <v>1.5356782859464624</v>
      </c>
      <c r="O58" t="s">
        <v>36</v>
      </c>
    </row>
    <row r="59" spans="1:15" x14ac:dyDescent="0.35">
      <c r="A59" s="16">
        <v>49</v>
      </c>
      <c r="B59" s="15" t="s">
        <v>53</v>
      </c>
      <c r="C59" s="14">
        <v>27.6</v>
      </c>
      <c r="D59" s="13" t="s">
        <v>141</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27.6</v>
      </c>
      <c r="H59">
        <f>LEN(TRIM(D59))</f>
        <v>6</v>
      </c>
      <c r="I59" t="str">
        <f>IF(H59&gt;=3,MID(TRIM(D59),1,3),"NO")</f>
        <v>+/-</v>
      </c>
      <c r="J59" t="str">
        <f>IF(TRIM(I59)="+/-",MID(TRIM(D59),4,H59-3),D59)</f>
        <v>1.1</v>
      </c>
      <c r="K59" s="1">
        <f>IF(TRIM(J59)="*****",0,IF(ISERROR(VALUE(J59)),"NA",VALUE(J59/$I$4)))</f>
        <v>0.66869300911854113</v>
      </c>
      <c r="L59" s="1">
        <f>IF(AND(ISNUMBER(G59),ISNUMBER($I$6)),$I$6-G59,"N/A")</f>
        <v>3</v>
      </c>
      <c r="M59" s="1">
        <f>IF(AND(ISNUMBER(K59),ISNUMBER($I$7)),SQRT(K59^2+($I$7)^2),"N/A")</f>
        <v>0.67965592021270205</v>
      </c>
      <c r="N59" s="1">
        <f>IF(AND(ISNUMBER(L59),ISNUMBER(M59),M59&lt;&gt;0),L59/M59,"NA")</f>
        <v>4.4139981875845846</v>
      </c>
      <c r="O59" t="s">
        <v>33</v>
      </c>
    </row>
    <row r="60" spans="1:15" x14ac:dyDescent="0.35">
      <c r="A60" s="16">
        <v>50</v>
      </c>
      <c r="B60" s="15" t="s">
        <v>48</v>
      </c>
      <c r="C60" s="14">
        <v>27.2</v>
      </c>
      <c r="D60" s="13" t="s">
        <v>133</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27.2</v>
      </c>
      <c r="H60">
        <f>LEN(TRIM(D60))</f>
        <v>6</v>
      </c>
      <c r="I60" t="str">
        <f>IF(H60&gt;=3,MID(TRIM(D60),1,3),"NO")</f>
        <v>+/-</v>
      </c>
      <c r="J60" t="str">
        <f>IF(TRIM(I60)="+/-",MID(TRIM(D60),4,H60-3),D60)</f>
        <v>1.2</v>
      </c>
      <c r="K60" s="1">
        <f>IF(TRIM(J60)="*****",0,IF(ISERROR(VALUE(J60)),"NA",VALUE(J60/$I$4)))</f>
        <v>0.72948328267477203</v>
      </c>
      <c r="L60" s="1">
        <f>IF(AND(ISNUMBER(G60),ISNUMBER($I$6)),$I$6-G60,"N/A")</f>
        <v>3.4000000000000021</v>
      </c>
      <c r="M60" s="1">
        <f>IF(AND(ISNUMBER(K60),ISNUMBER($I$7)),SQRT(K60^2+($I$7)^2),"N/A")</f>
        <v>0.73954559638884132</v>
      </c>
      <c r="N60" s="1">
        <f>IF(AND(ISNUMBER(L60),ISNUMBER(M60),M60&lt;&gt;0),L60/M60,"NA")</f>
        <v>4.5974176799943196</v>
      </c>
      <c r="O60" t="s">
        <v>30</v>
      </c>
    </row>
    <row r="61" spans="1:15" x14ac:dyDescent="0.35">
      <c r="A61" s="16">
        <v>51</v>
      </c>
      <c r="B61" s="15" t="s">
        <v>42</v>
      </c>
      <c r="C61" s="14">
        <v>26.8</v>
      </c>
      <c r="D61" s="13" t="s">
        <v>26</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26.8</v>
      </c>
      <c r="H61">
        <f>LEN(TRIM(D61))</f>
        <v>6</v>
      </c>
      <c r="I61" t="str">
        <f>IF(H61&gt;=3,MID(TRIM(D61),1,3),"NO")</f>
        <v>+/-</v>
      </c>
      <c r="J61" t="str">
        <f>IF(TRIM(I61)="+/-",MID(TRIM(D61),4,H61-3),D61)</f>
        <v>0.6</v>
      </c>
      <c r="K61" s="1">
        <f>IF(TRIM(J61)="*****",0,IF(ISERROR(VALUE(J61)),"NA",VALUE(J61/$I$4)))</f>
        <v>0.36474164133738601</v>
      </c>
      <c r="L61" s="1">
        <f>IF(AND(ISNUMBER(G61),ISNUMBER($I$6)),$I$6-G61,"N/A")</f>
        <v>3.8000000000000007</v>
      </c>
      <c r="M61" s="1">
        <f>IF(AND(ISNUMBER(K61),ISNUMBER($I$7)),SQRT(K61^2+($I$7)^2),"N/A")</f>
        <v>0.38447144804478778</v>
      </c>
      <c r="N61" s="1">
        <f>IF(AND(ISNUMBER(L61),ISNUMBER(M61),M61&lt;&gt;0),L61/M61,"NA")</f>
        <v>9.8836988268562713</v>
      </c>
      <c r="O61" t="s">
        <v>27</v>
      </c>
    </row>
    <row r="62" spans="1:15" ht="15" thickBot="1" x14ac:dyDescent="0.4">
      <c r="A62" s="11"/>
      <c r="B62" s="10" t="s">
        <v>25</v>
      </c>
      <c r="C62" s="9">
        <v>35.4</v>
      </c>
      <c r="D62" s="8" t="s">
        <v>156</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35.4</v>
      </c>
      <c r="H62">
        <f>LEN(TRIM(D62))</f>
        <v>6</v>
      </c>
      <c r="I62" t="str">
        <f>IF(H62&gt;=3,MID(TRIM(D62),1,3),"NO")</f>
        <v>+/-</v>
      </c>
      <c r="J62" t="str">
        <f>IF(TRIM(I62)="+/-",MID(TRIM(D62),4,H62-3),D62)</f>
        <v>2.0</v>
      </c>
      <c r="K62" s="1">
        <f>IF(TRIM(J62)="*****",0,IF(ISERROR(VALUE(J62)),"NA",VALUE(J62/$I$4)))</f>
        <v>1.21580547112462</v>
      </c>
      <c r="L62" s="1">
        <f>IF(AND(ISNUMBER(G62),ISNUMBER($I$6)),$I$6-G62,"N/A")</f>
        <v>-4.7999999999999972</v>
      </c>
      <c r="M62" s="1">
        <f>IF(AND(ISNUMBER(K62),ISNUMBER($I$7)),SQRT(K62^2+($I$7)^2),"N/A")</f>
        <v>1.2218693764280717</v>
      </c>
      <c r="N62" s="1">
        <f>IF(AND(ISNUMBER(L62),ISNUMBER(M62),M62&lt;&gt;0),L62/M62,"NA")</f>
        <v>-3.9284068269490349</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279" priority="1" operator="equal">
      <formula>"OTHER ERROR"</formula>
    </cfRule>
    <cfRule type="cellIs" dxfId="278" priority="2" operator="equal">
      <formula>"Statistical Test not applicable"</formula>
    </cfRule>
    <cfRule type="cellIs" dxfId="277" priority="3" operator="equal">
      <formula>"Geography Selected"</formula>
    </cfRule>
  </conditionalFormatting>
  <conditionalFormatting sqref="E10:J62">
    <cfRule type="cellIs" dxfId="276" priority="4" operator="equal">
      <formula>"Not Significantly Different"</formula>
    </cfRule>
  </conditionalFormatting>
  <conditionalFormatting sqref="F10:J62">
    <cfRule type="cellIs" dxfId="27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06E57E96-FDCE-4DAD-A690-83E00AB20756}">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24A5AA81-6AF2-4215-B311-7D15D1A9505C}"/>
    <hyperlink ref="A68" r:id="rId2" xr:uid="{B2748150-A5CB-42B1-BF11-63478BC645C8}"/>
    <hyperlink ref="A66" r:id="rId3" xr:uid="{3D1C5412-94D2-42C9-A7E8-9E54913505AD}"/>
    <hyperlink ref="A67" r:id="rId4" xr:uid="{EEF260E3-D79E-485E-8D55-B45DEAC7E5C8}"/>
  </hyperlinks>
  <pageMargins left="0.7" right="0.7" top="0.75" bottom="0.75" header="0.3" footer="0.3"/>
  <pageSetup orientation="portrait" r:id="rId5"/>
  <drawing r:id="rId6"/>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B1D80-68EF-4C8D-96C7-D44D537DE2B8}">
  <sheetPr codeName="Sheet37"/>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243</v>
      </c>
    </row>
    <row r="2" spans="1:16" x14ac:dyDescent="0.35">
      <c r="A2" s="30" t="s">
        <v>108</v>
      </c>
      <c r="B2" t="s">
        <v>242</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28.7</v>
      </c>
      <c r="C6" t="s">
        <v>102</v>
      </c>
      <c r="H6" s="18" t="s">
        <v>101</v>
      </c>
      <c r="I6">
        <f>VLOOKUP($B$4,$B$9:$K$62,6,FALSE)</f>
        <v>28.7</v>
      </c>
      <c r="K6" s="19"/>
    </row>
    <row r="7" spans="1:16" ht="15" thickBot="1" x14ac:dyDescent="0.4">
      <c r="A7" s="25" t="s">
        <v>100</v>
      </c>
      <c r="B7" s="24" t="str">
        <f>VLOOKUP($B$4,$B$10:$D$62,3,FALSE)</f>
        <v>+/-0.2</v>
      </c>
      <c r="C7" t="s">
        <v>99</v>
      </c>
      <c r="H7" s="18" t="s">
        <v>98</v>
      </c>
      <c r="I7" s="23">
        <f>VLOOKUP($B$4,$B$9:$K$62,10,FALSE)</f>
        <v>0.12158054711246201</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28.7</v>
      </c>
      <c r="D10" s="13" t="s">
        <v>28</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28.7</v>
      </c>
      <c r="H10">
        <f>LEN(TRIM(D10))</f>
        <v>6</v>
      </c>
      <c r="I10" t="str">
        <f>IF(H10&gt;=3,MID(TRIM(D10),1,3),"NO")</f>
        <v>+/-</v>
      </c>
      <c r="J10" t="str">
        <f>IF(TRIM(I10)="+/-",MID(TRIM(D10),4,H10-3),D10)</f>
        <v>0.2</v>
      </c>
      <c r="K10" s="1">
        <f>IF(TRIM(J10)="*****",0,IF(ISERROR(VALUE(J10)),"NA",VALUE(J10/$I$4)))</f>
        <v>0.12158054711246201</v>
      </c>
      <c r="L10" s="1">
        <f>IF(AND(ISNUMBER(G10),ISNUMBER($I$6)),$I$6-G10,"N/A")</f>
        <v>0</v>
      </c>
      <c r="M10" s="1">
        <f>IF(AND(ISNUMBER(K10),ISNUMBER($I$7)),SQRT(K10^2+($I$7)^2),"N/A")</f>
        <v>0.17194085864718481</v>
      </c>
      <c r="N10" s="1">
        <f>IF(AND(ISNUMBER(L10),ISNUMBER(M10),M10&lt;&gt;0),L10/M10,"NA")</f>
        <v>0</v>
      </c>
      <c r="O10" t="s">
        <v>84</v>
      </c>
    </row>
    <row r="11" spans="1:16" x14ac:dyDescent="0.35">
      <c r="A11" s="16">
        <v>1</v>
      </c>
      <c r="B11" s="15" t="s">
        <v>35</v>
      </c>
      <c r="C11" s="14">
        <v>31.7</v>
      </c>
      <c r="D11" s="17" t="s">
        <v>133</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31.7</v>
      </c>
      <c r="H11">
        <f>LEN(TRIM(D11))</f>
        <v>6</v>
      </c>
      <c r="I11" t="str">
        <f>IF(H11&gt;=3,MID(TRIM(D11),1,3),"NO")</f>
        <v>+/-</v>
      </c>
      <c r="J11" t="str">
        <f>IF(TRIM(I11)="+/-",MID(TRIM(D11),4,H11-3),D11)</f>
        <v>1.2</v>
      </c>
      <c r="K11" s="1">
        <f>IF(TRIM(J11)="*****",0,IF(ISERROR(VALUE(J11)),"NA",VALUE(J11/$I$4)))</f>
        <v>0.72948328267477203</v>
      </c>
      <c r="L11" s="1">
        <f>IF(AND(ISNUMBER(G11),ISNUMBER($I$6)),$I$6-G11,"N/A")</f>
        <v>-3</v>
      </c>
      <c r="M11" s="1">
        <f>IF(AND(ISNUMBER(K11),ISNUMBER($I$7)),SQRT(K11^2+($I$7)^2),"N/A")</f>
        <v>0.73954559638884132</v>
      </c>
      <c r="N11" s="1">
        <f>IF(AND(ISNUMBER(L11),ISNUMBER(M11),M11&lt;&gt;0),L11/M11,"NA")</f>
        <v>-4.0565450117596908</v>
      </c>
      <c r="O11" t="s">
        <v>68</v>
      </c>
    </row>
    <row r="12" spans="1:16" x14ac:dyDescent="0.35">
      <c r="A12" s="16">
        <v>2</v>
      </c>
      <c r="B12" s="15" t="s">
        <v>71</v>
      </c>
      <c r="C12" s="14">
        <v>30.5</v>
      </c>
      <c r="D12" s="13" t="s">
        <v>57</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30.5</v>
      </c>
      <c r="H12">
        <f>LEN(TRIM(D12))</f>
        <v>6</v>
      </c>
      <c r="I12" t="str">
        <f>IF(H12&gt;=3,MID(TRIM(D12),1,3),"NO")</f>
        <v>+/-</v>
      </c>
      <c r="J12" t="str">
        <f>IF(TRIM(I12)="+/-",MID(TRIM(D12),4,H12-3),D12)</f>
        <v>0.3</v>
      </c>
      <c r="K12" s="1">
        <f>IF(TRIM(J12)="*****",0,IF(ISERROR(VALUE(J12)),"NA",VALUE(J12/$I$4)))</f>
        <v>0.18237082066869301</v>
      </c>
      <c r="L12" s="1">
        <f>IF(AND(ISNUMBER(G12),ISNUMBER($I$6)),$I$6-G12,"N/A")</f>
        <v>-1.8000000000000007</v>
      </c>
      <c r="M12" s="1">
        <f>IF(AND(ISNUMBER(K12),ISNUMBER($I$7)),SQRT(K12^2+($I$7)^2),"N/A")</f>
        <v>0.21918244835647352</v>
      </c>
      <c r="N12" s="1">
        <f>IF(AND(ISNUMBER(L12),ISNUMBER(M12),M12&lt;&gt;0),L12/M12,"NA")</f>
        <v>-8.2123364051145202</v>
      </c>
      <c r="O12" t="s">
        <v>62</v>
      </c>
    </row>
    <row r="13" spans="1:16" x14ac:dyDescent="0.35">
      <c r="A13" s="16">
        <v>2</v>
      </c>
      <c r="B13" s="15" t="s">
        <v>49</v>
      </c>
      <c r="C13" s="14">
        <v>30.5</v>
      </c>
      <c r="D13" s="13" t="s">
        <v>57</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30.5</v>
      </c>
      <c r="H13">
        <f>LEN(TRIM(D13))</f>
        <v>6</v>
      </c>
      <c r="I13" t="str">
        <f>IF(H13&gt;=3,MID(TRIM(D13),1,3),"NO")</f>
        <v>+/-</v>
      </c>
      <c r="J13" t="str">
        <f>IF(TRIM(I13)="+/-",MID(TRIM(D13),4,H13-3),D13)</f>
        <v>0.3</v>
      </c>
      <c r="K13" s="1">
        <f>IF(TRIM(J13)="*****",0,IF(ISERROR(VALUE(J13)),"NA",VALUE(J13/$I$4)))</f>
        <v>0.18237082066869301</v>
      </c>
      <c r="L13" s="1">
        <f>IF(AND(ISNUMBER(G13),ISNUMBER($I$6)),$I$6-G13,"N/A")</f>
        <v>-1.8000000000000007</v>
      </c>
      <c r="M13" s="1">
        <f>IF(AND(ISNUMBER(K13),ISNUMBER($I$7)),SQRT(K13^2+($I$7)^2),"N/A")</f>
        <v>0.21918244835647352</v>
      </c>
      <c r="N13" s="1">
        <f>IF(AND(ISNUMBER(L13),ISNUMBER(M13),M13&lt;&gt;0),L13/M13,"NA")</f>
        <v>-8.2123364051145202</v>
      </c>
      <c r="O13" t="s">
        <v>58</v>
      </c>
    </row>
    <row r="14" spans="1:16" x14ac:dyDescent="0.35">
      <c r="A14" s="16">
        <v>4</v>
      </c>
      <c r="B14" s="15" t="s">
        <v>66</v>
      </c>
      <c r="C14" s="14">
        <v>30.3</v>
      </c>
      <c r="D14" s="13" t="s">
        <v>43</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30.3</v>
      </c>
      <c r="H14">
        <f>LEN(TRIM(D14))</f>
        <v>6</v>
      </c>
      <c r="I14" t="str">
        <f>IF(H14&gt;=3,MID(TRIM(D14),1,3),"NO")</f>
        <v>+/-</v>
      </c>
      <c r="J14" t="str">
        <f>IF(TRIM(I14)="+/-",MID(TRIM(D14),4,H14-3),D14)</f>
        <v>0.5</v>
      </c>
      <c r="K14" s="1">
        <f>IF(TRIM(J14)="*****",0,IF(ISERROR(VALUE(J14)),"NA",VALUE(J14/$I$4)))</f>
        <v>0.303951367781155</v>
      </c>
      <c r="L14" s="1">
        <f>IF(AND(ISNUMBER(G14),ISNUMBER($I$6)),$I$6-G14,"N/A")</f>
        <v>-1.6000000000000014</v>
      </c>
      <c r="M14" s="1">
        <f>IF(AND(ISNUMBER(K14),ISNUMBER($I$7)),SQRT(K14^2+($I$7)^2),"N/A")</f>
        <v>0.32736564177109445</v>
      </c>
      <c r="N14" s="1">
        <f>IF(AND(ISNUMBER(L14),ISNUMBER(M14),M14&lt;&gt;0),L14/M14,"NA")</f>
        <v>-4.8875013008200092</v>
      </c>
      <c r="O14" t="s">
        <v>73</v>
      </c>
    </row>
    <row r="15" spans="1:16" x14ac:dyDescent="0.35">
      <c r="A15" s="16">
        <v>4</v>
      </c>
      <c r="B15" s="15" t="s">
        <v>47</v>
      </c>
      <c r="C15" s="14">
        <v>30.3</v>
      </c>
      <c r="D15" s="13" t="s">
        <v>57</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30.3</v>
      </c>
      <c r="H15">
        <f>LEN(TRIM(D15))</f>
        <v>6</v>
      </c>
      <c r="I15" t="str">
        <f>IF(H15&gt;=3,MID(TRIM(D15),1,3),"NO")</f>
        <v>+/-</v>
      </c>
      <c r="J15" t="str">
        <f>IF(TRIM(I15)="+/-",MID(TRIM(D15),4,H15-3),D15)</f>
        <v>0.3</v>
      </c>
      <c r="K15" s="1">
        <f>IF(TRIM(J15)="*****",0,IF(ISERROR(VALUE(J15)),"NA",VALUE(J15/$I$4)))</f>
        <v>0.18237082066869301</v>
      </c>
      <c r="L15" s="1">
        <f>IF(AND(ISNUMBER(G15),ISNUMBER($I$6)),$I$6-G15,"N/A")</f>
        <v>-1.6000000000000014</v>
      </c>
      <c r="M15" s="1">
        <f>IF(AND(ISNUMBER(K15),ISNUMBER($I$7)),SQRT(K15^2+($I$7)^2),"N/A")</f>
        <v>0.21918244835647352</v>
      </c>
      <c r="N15" s="1">
        <f>IF(AND(ISNUMBER(L15),ISNUMBER(M15),M15&lt;&gt;0),L15/M15,"NA")</f>
        <v>-7.2998545823240217</v>
      </c>
      <c r="O15" t="s">
        <v>32</v>
      </c>
    </row>
    <row r="16" spans="1:16" x14ac:dyDescent="0.35">
      <c r="A16" s="16">
        <v>4</v>
      </c>
      <c r="B16" s="15" t="s">
        <v>40</v>
      </c>
      <c r="C16" s="14">
        <v>30.3</v>
      </c>
      <c r="D16" s="13" t="s">
        <v>120</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30.3</v>
      </c>
      <c r="H16">
        <f>LEN(TRIM(D16))</f>
        <v>6</v>
      </c>
      <c r="I16" t="str">
        <f>IF(H16&gt;=3,MID(TRIM(D16),1,3),"NO")</f>
        <v>+/-</v>
      </c>
      <c r="J16" t="str">
        <f>IF(TRIM(I16)="+/-",MID(TRIM(D16),4,H16-3),D16)</f>
        <v>0.9</v>
      </c>
      <c r="K16" s="1">
        <f>IF(TRIM(J16)="*****",0,IF(ISERROR(VALUE(J16)),"NA",VALUE(J16/$I$4)))</f>
        <v>0.54711246200607899</v>
      </c>
      <c r="L16" s="1">
        <f>IF(AND(ISNUMBER(G16),ISNUMBER($I$6)),$I$6-G16,"N/A")</f>
        <v>-1.6000000000000014</v>
      </c>
      <c r="M16" s="1">
        <f>IF(AND(ISNUMBER(K16),ISNUMBER($I$7)),SQRT(K16^2+($I$7)^2),"N/A")</f>
        <v>0.5604586296226679</v>
      </c>
      <c r="N16" s="1">
        <f>IF(AND(ISNUMBER(L16),ISNUMBER(M16),M16&lt;&gt;0),L16/M16,"NA")</f>
        <v>-2.8548048248935181</v>
      </c>
      <c r="O16" t="s">
        <v>75</v>
      </c>
    </row>
    <row r="17" spans="1:15" x14ac:dyDescent="0.35">
      <c r="A17" s="16">
        <v>7</v>
      </c>
      <c r="B17" s="15" t="s">
        <v>32</v>
      </c>
      <c r="C17" s="14">
        <v>30.2</v>
      </c>
      <c r="D17" s="13" t="s">
        <v>28</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30.2</v>
      </c>
      <c r="H17">
        <f>LEN(TRIM(D17))</f>
        <v>6</v>
      </c>
      <c r="I17" t="str">
        <f>IF(H17&gt;=3,MID(TRIM(D17),1,3),"NO")</f>
        <v>+/-</v>
      </c>
      <c r="J17" t="str">
        <f>IF(TRIM(I17)="+/-",MID(TRIM(D17),4,H17-3),D17)</f>
        <v>0.2</v>
      </c>
      <c r="K17" s="1">
        <f>IF(TRIM(J17)="*****",0,IF(ISERROR(VALUE(J17)),"NA",VALUE(J17/$I$4)))</f>
        <v>0.12158054711246201</v>
      </c>
      <c r="L17" s="1">
        <f>IF(AND(ISNUMBER(G17),ISNUMBER($I$6)),$I$6-G17,"N/A")</f>
        <v>-1.5</v>
      </c>
      <c r="M17" s="1">
        <f>IF(AND(ISNUMBER(K17),ISNUMBER($I$7)),SQRT(K17^2+($I$7)^2),"N/A")</f>
        <v>0.17194085864718481</v>
      </c>
      <c r="N17" s="1">
        <f>IF(AND(ISNUMBER(L17),ISNUMBER(M17),M17&lt;&gt;0),L17/M17,"NA")</f>
        <v>-8.7239299128890302</v>
      </c>
      <c r="O17" t="s">
        <v>66</v>
      </c>
    </row>
    <row r="18" spans="1:15" x14ac:dyDescent="0.35">
      <c r="A18" s="16">
        <v>8</v>
      </c>
      <c r="B18" s="15" t="s">
        <v>52</v>
      </c>
      <c r="C18" s="14">
        <v>30.1</v>
      </c>
      <c r="D18" s="13" t="s">
        <v>141</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30.1</v>
      </c>
      <c r="H18">
        <f>LEN(TRIM(D18))</f>
        <v>6</v>
      </c>
      <c r="I18" t="str">
        <f>IF(H18&gt;=3,MID(TRIM(D18),1,3),"NO")</f>
        <v>+/-</v>
      </c>
      <c r="J18" t="str">
        <f>IF(TRIM(I18)="+/-",MID(TRIM(D18),4,H18-3),D18)</f>
        <v>1.1</v>
      </c>
      <c r="K18" s="1">
        <f>IF(TRIM(J18)="*****",0,IF(ISERROR(VALUE(J18)),"NA",VALUE(J18/$I$4)))</f>
        <v>0.66869300911854113</v>
      </c>
      <c r="L18" s="1">
        <f>IF(AND(ISNUMBER(G18),ISNUMBER($I$6)),$I$6-G18,"N/A")</f>
        <v>-1.4000000000000021</v>
      </c>
      <c r="M18" s="1">
        <f>IF(AND(ISNUMBER(K18),ISNUMBER($I$7)),SQRT(K18^2+($I$7)^2),"N/A")</f>
        <v>0.67965592021270205</v>
      </c>
      <c r="N18" s="1">
        <f>IF(AND(ISNUMBER(L18),ISNUMBER(M18),M18&lt;&gt;0),L18/M18,"NA")</f>
        <v>-2.0598658208728096</v>
      </c>
      <c r="O18" t="s">
        <v>60</v>
      </c>
    </row>
    <row r="19" spans="1:15" x14ac:dyDescent="0.35">
      <c r="A19" s="16">
        <v>9</v>
      </c>
      <c r="B19" s="15" t="s">
        <v>60</v>
      </c>
      <c r="C19" s="14">
        <v>29.6</v>
      </c>
      <c r="D19" s="13" t="s">
        <v>121</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29.6</v>
      </c>
      <c r="H19">
        <f>LEN(TRIM(D19))</f>
        <v>6</v>
      </c>
      <c r="I19" t="str">
        <f>IF(H19&gt;=3,MID(TRIM(D19),1,3),"NO")</f>
        <v>+/-</v>
      </c>
      <c r="J19" t="str">
        <f>IF(TRIM(I19)="+/-",MID(TRIM(D19),4,H19-3),D19)</f>
        <v>0.8</v>
      </c>
      <c r="K19" s="1">
        <f>IF(TRIM(J19)="*****",0,IF(ISERROR(VALUE(J19)),"NA",VALUE(J19/$I$4)))</f>
        <v>0.48632218844984804</v>
      </c>
      <c r="L19" s="1">
        <f>IF(AND(ISNUMBER(G19),ISNUMBER($I$6)),$I$6-G19,"N/A")</f>
        <v>-0.90000000000000213</v>
      </c>
      <c r="M19" s="1">
        <f>IF(AND(ISNUMBER(K19),ISNUMBER($I$7)),SQRT(K19^2+($I$7)^2),"N/A")</f>
        <v>0.50128943776506518</v>
      </c>
      <c r="N19" s="1">
        <f>IF(AND(ISNUMBER(L19),ISNUMBER(M19),M19&lt;&gt;0),L19/M19,"NA")</f>
        <v>-1.7953699643314589</v>
      </c>
      <c r="O19" t="s">
        <v>35</v>
      </c>
    </row>
    <row r="20" spans="1:15" x14ac:dyDescent="0.35">
      <c r="A20" s="16">
        <v>9</v>
      </c>
      <c r="B20" s="15" t="s">
        <v>65</v>
      </c>
      <c r="C20" s="14">
        <v>29.6</v>
      </c>
      <c r="D20" s="17" t="s">
        <v>57</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29.6</v>
      </c>
      <c r="H20">
        <f>LEN(TRIM(D20))</f>
        <v>6</v>
      </c>
      <c r="I20" t="str">
        <f>IF(H20&gt;=3,MID(TRIM(D20),1,3),"NO")</f>
        <v>+/-</v>
      </c>
      <c r="J20" t="str">
        <f>IF(TRIM(I20)="+/-",MID(TRIM(D20),4,H20-3),D20)</f>
        <v>0.3</v>
      </c>
      <c r="K20" s="1">
        <f>IF(TRIM(J20)="*****",0,IF(ISERROR(VALUE(J20)),"NA",VALUE(J20/$I$4)))</f>
        <v>0.18237082066869301</v>
      </c>
      <c r="L20" s="1">
        <f>IF(AND(ISNUMBER(G20),ISNUMBER($I$6)),$I$6-G20,"N/A")</f>
        <v>-0.90000000000000213</v>
      </c>
      <c r="M20" s="1">
        <f>IF(AND(ISNUMBER(K20),ISNUMBER($I$7)),SQRT(K20^2+($I$7)^2),"N/A")</f>
        <v>0.21918244835647352</v>
      </c>
      <c r="N20" s="1">
        <f>IF(AND(ISNUMBER(L20),ISNUMBER(M20),M20&lt;&gt;0),L20/M20,"NA")</f>
        <v>-4.1061682025572681</v>
      </c>
      <c r="O20" t="s">
        <v>51</v>
      </c>
    </row>
    <row r="21" spans="1:15" x14ac:dyDescent="0.35">
      <c r="A21" s="16">
        <v>9</v>
      </c>
      <c r="B21" s="15" t="s">
        <v>41</v>
      </c>
      <c r="C21" s="14">
        <v>29.6</v>
      </c>
      <c r="D21" s="13" t="s">
        <v>43</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29.6</v>
      </c>
      <c r="H21">
        <f>LEN(TRIM(D21))</f>
        <v>6</v>
      </c>
      <c r="I21" t="str">
        <f>IF(H21&gt;=3,MID(TRIM(D21),1,3),"NO")</f>
        <v>+/-</v>
      </c>
      <c r="J21" t="str">
        <f>IF(TRIM(I21)="+/-",MID(TRIM(D21),4,H21-3),D21)</f>
        <v>0.5</v>
      </c>
      <c r="K21" s="1">
        <f>IF(TRIM(J21)="*****",0,IF(ISERROR(VALUE(J21)),"NA",VALUE(J21/$I$4)))</f>
        <v>0.303951367781155</v>
      </c>
      <c r="L21" s="1">
        <f>IF(AND(ISNUMBER(G21),ISNUMBER($I$6)),$I$6-G21,"N/A")</f>
        <v>-0.90000000000000213</v>
      </c>
      <c r="M21" s="1">
        <f>IF(AND(ISNUMBER(K21),ISNUMBER($I$7)),SQRT(K21^2+($I$7)^2),"N/A")</f>
        <v>0.32736564177109445</v>
      </c>
      <c r="N21" s="1">
        <f>IF(AND(ISNUMBER(L21),ISNUMBER(M21),M21&lt;&gt;0),L21/M21,"NA")</f>
        <v>-2.7492194817112594</v>
      </c>
      <c r="O21" t="s">
        <v>45</v>
      </c>
    </row>
    <row r="22" spans="1:15" x14ac:dyDescent="0.35">
      <c r="A22" s="16">
        <v>12</v>
      </c>
      <c r="B22" s="15" t="s">
        <v>54</v>
      </c>
      <c r="C22" s="14">
        <v>29.4</v>
      </c>
      <c r="D22" s="13" t="s">
        <v>57</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29.4</v>
      </c>
      <c r="H22">
        <f>LEN(TRIM(D22))</f>
        <v>6</v>
      </c>
      <c r="I22" t="str">
        <f>IF(H22&gt;=3,MID(TRIM(D22),1,3),"NO")</f>
        <v>+/-</v>
      </c>
      <c r="J22" t="str">
        <f>IF(TRIM(I22)="+/-",MID(TRIM(D22),4,H22-3),D22)</f>
        <v>0.3</v>
      </c>
      <c r="K22" s="1">
        <f>IF(TRIM(J22)="*****",0,IF(ISERROR(VALUE(J22)),"NA",VALUE(J22/$I$4)))</f>
        <v>0.18237082066869301</v>
      </c>
      <c r="L22" s="1">
        <f>IF(AND(ISNUMBER(G22),ISNUMBER($I$6)),$I$6-G22,"N/A")</f>
        <v>-0.69999999999999929</v>
      </c>
      <c r="M22" s="1">
        <f>IF(AND(ISNUMBER(K22),ISNUMBER($I$7)),SQRT(K22^2+($I$7)^2),"N/A")</f>
        <v>0.21918244835647352</v>
      </c>
      <c r="N22" s="1">
        <f>IF(AND(ISNUMBER(L22),ISNUMBER(M22),M22&lt;&gt;0),L22/M22,"NA")</f>
        <v>-3.1936863797667532</v>
      </c>
      <c r="O22" t="s">
        <v>29</v>
      </c>
    </row>
    <row r="23" spans="1:15" x14ac:dyDescent="0.35">
      <c r="A23" s="16">
        <v>13</v>
      </c>
      <c r="B23" s="15" t="s">
        <v>44</v>
      </c>
      <c r="C23" s="14">
        <v>29.3</v>
      </c>
      <c r="D23" s="13" t="s">
        <v>43</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29.3</v>
      </c>
      <c r="H23">
        <f>LEN(TRIM(D23))</f>
        <v>6</v>
      </c>
      <c r="I23" t="str">
        <f>IF(H23&gt;=3,MID(TRIM(D23),1,3),"NO")</f>
        <v>+/-</v>
      </c>
      <c r="J23" t="str">
        <f>IF(TRIM(I23)="+/-",MID(TRIM(D23),4,H23-3),D23)</f>
        <v>0.5</v>
      </c>
      <c r="K23" s="1">
        <f>IF(TRIM(J23)="*****",0,IF(ISERROR(VALUE(J23)),"NA",VALUE(J23/$I$4)))</f>
        <v>0.303951367781155</v>
      </c>
      <c r="L23" s="1">
        <f>IF(AND(ISNUMBER(G23),ISNUMBER($I$6)),$I$6-G23,"N/A")</f>
        <v>-0.60000000000000142</v>
      </c>
      <c r="M23" s="1">
        <f>IF(AND(ISNUMBER(K23),ISNUMBER($I$7)),SQRT(K23^2+($I$7)^2),"N/A")</f>
        <v>0.32736564177109445</v>
      </c>
      <c r="N23" s="1">
        <f>IF(AND(ISNUMBER(L23),ISNUMBER(M23),M23&lt;&gt;0),L23/M23,"NA")</f>
        <v>-1.8328129878075063</v>
      </c>
      <c r="O23" t="s">
        <v>82</v>
      </c>
    </row>
    <row r="24" spans="1:15" x14ac:dyDescent="0.35">
      <c r="A24" s="16">
        <v>13</v>
      </c>
      <c r="B24" s="15" t="s">
        <v>67</v>
      </c>
      <c r="C24" s="14">
        <v>29.3</v>
      </c>
      <c r="D24" s="13" t="s">
        <v>26</v>
      </c>
      <c r="E24" s="12" t="str">
        <f>IF($B$4=B24,"Geography Selected",
IF(AND(ISNUMBER(N24),ISNUMBER($I$4)),
IF(ABS(N24)&lt;=$I$4,"Not Significantly Different",
IF(ABS(N24)&gt;$I$4,"Significantly Different","Error - Both Z-score and Confidence Level are Numbers but Comparison Failed")),
IF(N24="NA","Statistical Test not applicable","N/A")
))</f>
        <v>Not Significantly Different</v>
      </c>
      <c r="G24">
        <f>IF(ISNUMBER(C24),C24,"NAN")</f>
        <v>29.3</v>
      </c>
      <c r="H24">
        <f>LEN(TRIM(D24))</f>
        <v>6</v>
      </c>
      <c r="I24" t="str">
        <f>IF(H24&gt;=3,MID(TRIM(D24),1,3),"NO")</f>
        <v>+/-</v>
      </c>
      <c r="J24" t="str">
        <f>IF(TRIM(I24)="+/-",MID(TRIM(D24),4,H24-3),D24)</f>
        <v>0.6</v>
      </c>
      <c r="K24" s="1">
        <f>IF(TRIM(J24)="*****",0,IF(ISERROR(VALUE(J24)),"NA",VALUE(J24/$I$4)))</f>
        <v>0.36474164133738601</v>
      </c>
      <c r="L24" s="1">
        <f>IF(AND(ISNUMBER(G24),ISNUMBER($I$6)),$I$6-G24,"N/A")</f>
        <v>-0.60000000000000142</v>
      </c>
      <c r="M24" s="1">
        <f>IF(AND(ISNUMBER(K24),ISNUMBER($I$7)),SQRT(K24^2+($I$7)^2),"N/A")</f>
        <v>0.38447144804478778</v>
      </c>
      <c r="N24" s="1">
        <f>IF(AND(ISNUMBER(L24),ISNUMBER(M24),M24&lt;&gt;0),L24/M24,"NA")</f>
        <v>-1.5605840252930989</v>
      </c>
      <c r="O24" t="s">
        <v>65</v>
      </c>
    </row>
    <row r="25" spans="1:15" x14ac:dyDescent="0.35">
      <c r="A25" s="16">
        <v>15</v>
      </c>
      <c r="B25" s="15" t="s">
        <v>51</v>
      </c>
      <c r="C25" s="14">
        <v>29.2</v>
      </c>
      <c r="D25" s="13" t="s">
        <v>34</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29.2</v>
      </c>
      <c r="H25">
        <f>LEN(TRIM(D25))</f>
        <v>6</v>
      </c>
      <c r="I25" t="str">
        <f>IF(H25&gt;=3,MID(TRIM(D25),1,3),"NO")</f>
        <v>+/-</v>
      </c>
      <c r="J25" t="str">
        <f>IF(TRIM(I25)="+/-",MID(TRIM(D25),4,H25-3),D25)</f>
        <v>0.4</v>
      </c>
      <c r="K25" s="1">
        <f>IF(TRIM(J25)="*****",0,IF(ISERROR(VALUE(J25)),"NA",VALUE(J25/$I$4)))</f>
        <v>0.24316109422492402</v>
      </c>
      <c r="L25" s="1">
        <f>IF(AND(ISNUMBER(G25),ISNUMBER($I$6)),$I$6-G25,"N/A")</f>
        <v>-0.5</v>
      </c>
      <c r="M25" s="1">
        <f>IF(AND(ISNUMBER(K25),ISNUMBER($I$7)),SQRT(K25^2+($I$7)^2),"N/A")</f>
        <v>0.2718623680850808</v>
      </c>
      <c r="N25" s="1">
        <f>IF(AND(ISNUMBER(L25),ISNUMBER(M25),M25&lt;&gt;0),L25/M25,"NA")</f>
        <v>-1.8391659114935772</v>
      </c>
      <c r="O25" t="s">
        <v>81</v>
      </c>
    </row>
    <row r="26" spans="1:15" x14ac:dyDescent="0.35">
      <c r="A26" s="16">
        <v>16</v>
      </c>
      <c r="B26" s="15" t="s">
        <v>77</v>
      </c>
      <c r="C26" s="14">
        <v>28.8</v>
      </c>
      <c r="D26" s="13" t="s">
        <v>121</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28.8</v>
      </c>
      <c r="H26">
        <f>LEN(TRIM(D26))</f>
        <v>6</v>
      </c>
      <c r="I26" t="str">
        <f>IF(H26&gt;=3,MID(TRIM(D26),1,3),"NO")</f>
        <v>+/-</v>
      </c>
      <c r="J26" t="str">
        <f>IF(TRIM(I26)="+/-",MID(TRIM(D26),4,H26-3),D26)</f>
        <v>0.8</v>
      </c>
      <c r="K26" s="1">
        <f>IF(TRIM(J26)="*****",0,IF(ISERROR(VALUE(J26)),"NA",VALUE(J26/$I$4)))</f>
        <v>0.48632218844984804</v>
      </c>
      <c r="L26" s="1">
        <f>IF(AND(ISNUMBER(G26),ISNUMBER($I$6)),$I$6-G26,"N/A")</f>
        <v>-0.10000000000000142</v>
      </c>
      <c r="M26" s="1">
        <f>IF(AND(ISNUMBER(K26),ISNUMBER($I$7)),SQRT(K26^2+($I$7)^2),"N/A")</f>
        <v>0.50128943776506518</v>
      </c>
      <c r="N26" s="1">
        <f>IF(AND(ISNUMBER(L26),ISNUMBER(M26),M26&lt;&gt;0),L26/M26,"NA")</f>
        <v>-0.19948555159238668</v>
      </c>
      <c r="O26" t="s">
        <v>80</v>
      </c>
    </row>
    <row r="27" spans="1:15" x14ac:dyDescent="0.35">
      <c r="A27" s="16">
        <v>17</v>
      </c>
      <c r="B27" s="15" t="s">
        <v>75</v>
      </c>
      <c r="C27" s="14">
        <v>28.6</v>
      </c>
      <c r="D27" s="13" t="s">
        <v>34</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28.6</v>
      </c>
      <c r="H27">
        <f>LEN(TRIM(D27))</f>
        <v>6</v>
      </c>
      <c r="I27" t="str">
        <f>IF(H27&gt;=3,MID(TRIM(D27),1,3),"NO")</f>
        <v>+/-</v>
      </c>
      <c r="J27" t="str">
        <f>IF(TRIM(I27)="+/-",MID(TRIM(D27),4,H27-3),D27)</f>
        <v>0.4</v>
      </c>
      <c r="K27" s="1">
        <f>IF(TRIM(J27)="*****",0,IF(ISERROR(VALUE(J27)),"NA",VALUE(J27/$I$4)))</f>
        <v>0.24316109422492402</v>
      </c>
      <c r="L27" s="1">
        <f>IF(AND(ISNUMBER(G27),ISNUMBER($I$6)),$I$6-G27,"N/A")</f>
        <v>9.9999999999997868E-2</v>
      </c>
      <c r="M27" s="1">
        <f>IF(AND(ISNUMBER(K27),ISNUMBER($I$7)),SQRT(K27^2+($I$7)^2),"N/A")</f>
        <v>0.2718623680850808</v>
      </c>
      <c r="N27" s="1">
        <f>IF(AND(ISNUMBER(L27),ISNUMBER(M27),M27&lt;&gt;0),L27/M27,"NA")</f>
        <v>0.36783318229870759</v>
      </c>
      <c r="O27" t="s">
        <v>78</v>
      </c>
    </row>
    <row r="28" spans="1:15" x14ac:dyDescent="0.35">
      <c r="A28" s="16">
        <v>17</v>
      </c>
      <c r="B28" s="15" t="s">
        <v>76</v>
      </c>
      <c r="C28" s="14">
        <v>28.6</v>
      </c>
      <c r="D28" s="13" t="s">
        <v>34</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28.6</v>
      </c>
      <c r="H28">
        <f>LEN(TRIM(D28))</f>
        <v>6</v>
      </c>
      <c r="I28" t="str">
        <f>IF(H28&gt;=3,MID(TRIM(D28),1,3),"NO")</f>
        <v>+/-</v>
      </c>
      <c r="J28" t="str">
        <f>IF(TRIM(I28)="+/-",MID(TRIM(D28),4,H28-3),D28)</f>
        <v>0.4</v>
      </c>
      <c r="K28" s="1">
        <f>IF(TRIM(J28)="*****",0,IF(ISERROR(VALUE(J28)),"NA",VALUE(J28/$I$4)))</f>
        <v>0.24316109422492402</v>
      </c>
      <c r="L28" s="1">
        <f>IF(AND(ISNUMBER(G28),ISNUMBER($I$6)),$I$6-G28,"N/A")</f>
        <v>9.9999999999997868E-2</v>
      </c>
      <c r="M28" s="1">
        <f>IF(AND(ISNUMBER(K28),ISNUMBER($I$7)),SQRT(K28^2+($I$7)^2),"N/A")</f>
        <v>0.2718623680850808</v>
      </c>
      <c r="N28" s="1">
        <f>IF(AND(ISNUMBER(L28),ISNUMBER(M28),M28&lt;&gt;0),L28/M28,"NA")</f>
        <v>0.36783318229870759</v>
      </c>
      <c r="O28" t="s">
        <v>79</v>
      </c>
    </row>
    <row r="29" spans="1:15" x14ac:dyDescent="0.35">
      <c r="A29" s="16">
        <v>19</v>
      </c>
      <c r="B29" s="15" t="s">
        <v>58</v>
      </c>
      <c r="C29" s="14">
        <v>28.5</v>
      </c>
      <c r="D29" s="13" t="s">
        <v>43</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28.5</v>
      </c>
      <c r="H29">
        <f>LEN(TRIM(D29))</f>
        <v>6</v>
      </c>
      <c r="I29" t="str">
        <f>IF(H29&gt;=3,MID(TRIM(D29),1,3),"NO")</f>
        <v>+/-</v>
      </c>
      <c r="J29" t="str">
        <f>IF(TRIM(I29)="+/-",MID(TRIM(D29),4,H29-3),D29)</f>
        <v>0.5</v>
      </c>
      <c r="K29" s="1">
        <f>IF(TRIM(J29)="*****",0,IF(ISERROR(VALUE(J29)),"NA",VALUE(J29/$I$4)))</f>
        <v>0.303951367781155</v>
      </c>
      <c r="L29" s="1">
        <f>IF(AND(ISNUMBER(G29),ISNUMBER($I$6)),$I$6-G29,"N/A")</f>
        <v>0.19999999999999929</v>
      </c>
      <c r="M29" s="1">
        <f>IF(AND(ISNUMBER(K29),ISNUMBER($I$7)),SQRT(K29^2+($I$7)^2),"N/A")</f>
        <v>0.32736564177109445</v>
      </c>
      <c r="N29" s="1">
        <f>IF(AND(ISNUMBER(L29),ISNUMBER(M29),M29&lt;&gt;0),L29/M29,"NA")</f>
        <v>0.61093766260249849</v>
      </c>
      <c r="O29" t="s">
        <v>55</v>
      </c>
    </row>
    <row r="30" spans="1:15" x14ac:dyDescent="0.35">
      <c r="A30" s="16">
        <v>19</v>
      </c>
      <c r="B30" s="15" t="s">
        <v>30</v>
      </c>
      <c r="C30" s="14">
        <v>28.5</v>
      </c>
      <c r="D30" s="13" t="s">
        <v>43</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28.5</v>
      </c>
      <c r="H30">
        <f>LEN(TRIM(D30))</f>
        <v>6</v>
      </c>
      <c r="I30" t="str">
        <f>IF(H30&gt;=3,MID(TRIM(D30),1,3),"NO")</f>
        <v>+/-</v>
      </c>
      <c r="J30" t="str">
        <f>IF(TRIM(I30)="+/-",MID(TRIM(D30),4,H30-3),D30)</f>
        <v>0.5</v>
      </c>
      <c r="K30" s="1">
        <f>IF(TRIM(J30)="*****",0,IF(ISERROR(VALUE(J30)),"NA",VALUE(J30/$I$4)))</f>
        <v>0.303951367781155</v>
      </c>
      <c r="L30" s="1">
        <f>IF(AND(ISNUMBER(G30),ISNUMBER($I$6)),$I$6-G30,"N/A")</f>
        <v>0.19999999999999929</v>
      </c>
      <c r="M30" s="1">
        <f>IF(AND(ISNUMBER(K30),ISNUMBER($I$7)),SQRT(K30^2+($I$7)^2),"N/A")</f>
        <v>0.32736564177109445</v>
      </c>
      <c r="N30" s="1">
        <f>IF(AND(ISNUMBER(L30),ISNUMBER(M30),M30&lt;&gt;0),L30/M30,"NA")</f>
        <v>0.61093766260249849</v>
      </c>
      <c r="O30" t="s">
        <v>77</v>
      </c>
    </row>
    <row r="31" spans="1:15" x14ac:dyDescent="0.35">
      <c r="A31" s="16">
        <v>21</v>
      </c>
      <c r="B31" s="15" t="s">
        <v>45</v>
      </c>
      <c r="C31" s="14">
        <v>28.4</v>
      </c>
      <c r="D31" s="13" t="s">
        <v>43</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28.4</v>
      </c>
      <c r="H31">
        <f>LEN(TRIM(D31))</f>
        <v>6</v>
      </c>
      <c r="I31" t="str">
        <f>IF(H31&gt;=3,MID(TRIM(D31),1,3),"NO")</f>
        <v>+/-</v>
      </c>
      <c r="J31" t="str">
        <f>IF(TRIM(I31)="+/-",MID(TRIM(D31),4,H31-3),D31)</f>
        <v>0.5</v>
      </c>
      <c r="K31" s="1">
        <f>IF(TRIM(J31)="*****",0,IF(ISERROR(VALUE(J31)),"NA",VALUE(J31/$I$4)))</f>
        <v>0.303951367781155</v>
      </c>
      <c r="L31" s="1">
        <f>IF(AND(ISNUMBER(G31),ISNUMBER($I$6)),$I$6-G31,"N/A")</f>
        <v>0.30000000000000071</v>
      </c>
      <c r="M31" s="1">
        <f>IF(AND(ISNUMBER(K31),ISNUMBER($I$7)),SQRT(K31^2+($I$7)^2),"N/A")</f>
        <v>0.32736564177109445</v>
      </c>
      <c r="N31" s="1">
        <f>IF(AND(ISNUMBER(L31),ISNUMBER(M31),M31&lt;&gt;0),L31/M31,"NA")</f>
        <v>0.91640649390375317</v>
      </c>
      <c r="O31" t="s">
        <v>41</v>
      </c>
    </row>
    <row r="32" spans="1:15" x14ac:dyDescent="0.35">
      <c r="A32" s="16">
        <v>22</v>
      </c>
      <c r="B32" s="15" t="s">
        <v>74</v>
      </c>
      <c r="C32" s="14">
        <v>28.3</v>
      </c>
      <c r="D32" s="13" t="s">
        <v>26</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28.3</v>
      </c>
      <c r="H32">
        <f>LEN(TRIM(D32))</f>
        <v>6</v>
      </c>
      <c r="I32" t="str">
        <f>IF(H32&gt;=3,MID(TRIM(D32),1,3),"NO")</f>
        <v>+/-</v>
      </c>
      <c r="J32" t="str">
        <f>IF(TRIM(I32)="+/-",MID(TRIM(D32),4,H32-3),D32)</f>
        <v>0.6</v>
      </c>
      <c r="K32" s="1">
        <f>IF(TRIM(J32)="*****",0,IF(ISERROR(VALUE(J32)),"NA",VALUE(J32/$I$4)))</f>
        <v>0.36474164133738601</v>
      </c>
      <c r="L32" s="1">
        <f>IF(AND(ISNUMBER(G32),ISNUMBER($I$6)),$I$6-G32,"N/A")</f>
        <v>0.39999999999999858</v>
      </c>
      <c r="M32" s="1">
        <f>IF(AND(ISNUMBER(K32),ISNUMBER($I$7)),SQRT(K32^2+($I$7)^2),"N/A")</f>
        <v>0.38447144804478778</v>
      </c>
      <c r="N32" s="1">
        <f>IF(AND(ISNUMBER(L32),ISNUMBER(M32),M32&lt;&gt;0),L32/M32,"NA")</f>
        <v>1.0403893501953931</v>
      </c>
      <c r="O32" t="s">
        <v>71</v>
      </c>
    </row>
    <row r="33" spans="1:15" x14ac:dyDescent="0.35">
      <c r="A33" s="16">
        <v>22</v>
      </c>
      <c r="B33" s="15" t="s">
        <v>61</v>
      </c>
      <c r="C33" s="14">
        <v>28.3</v>
      </c>
      <c r="D33" s="13" t="s">
        <v>34</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28.3</v>
      </c>
      <c r="H33">
        <f>LEN(TRIM(D33))</f>
        <v>6</v>
      </c>
      <c r="I33" t="str">
        <f>IF(H33&gt;=3,MID(TRIM(D33),1,3),"NO")</f>
        <v>+/-</v>
      </c>
      <c r="J33" t="str">
        <f>IF(TRIM(I33)="+/-",MID(TRIM(D33),4,H33-3),D33)</f>
        <v>0.4</v>
      </c>
      <c r="K33" s="1">
        <f>IF(TRIM(J33)="*****",0,IF(ISERROR(VALUE(J33)),"NA",VALUE(J33/$I$4)))</f>
        <v>0.24316109422492402</v>
      </c>
      <c r="L33" s="1">
        <f>IF(AND(ISNUMBER(G33),ISNUMBER($I$6)),$I$6-G33,"N/A")</f>
        <v>0.39999999999999858</v>
      </c>
      <c r="M33" s="1">
        <f>IF(AND(ISNUMBER(K33),ISNUMBER($I$7)),SQRT(K33^2+($I$7)^2),"N/A")</f>
        <v>0.2718623680850808</v>
      </c>
      <c r="N33" s="1">
        <f>IF(AND(ISNUMBER(L33),ISNUMBER(M33),M33&lt;&gt;0),L33/M33,"NA")</f>
        <v>1.4713327291948566</v>
      </c>
      <c r="O33" t="s">
        <v>76</v>
      </c>
    </row>
    <row r="34" spans="1:15" x14ac:dyDescent="0.35">
      <c r="A34" s="16">
        <v>24</v>
      </c>
      <c r="B34" s="15" t="s">
        <v>53</v>
      </c>
      <c r="C34" s="14">
        <v>28.2</v>
      </c>
      <c r="D34" s="13" t="s">
        <v>83</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28.2</v>
      </c>
      <c r="H34">
        <f>LEN(TRIM(D34))</f>
        <v>6</v>
      </c>
      <c r="I34" t="str">
        <f>IF(H34&gt;=3,MID(TRIM(D34),1,3),"NO")</f>
        <v>+/-</v>
      </c>
      <c r="J34" t="str">
        <f>IF(TRIM(I34)="+/-",MID(TRIM(D34),4,H34-3),D34)</f>
        <v>0.7</v>
      </c>
      <c r="K34" s="1">
        <f>IF(TRIM(J34)="*****",0,IF(ISERROR(VALUE(J34)),"NA",VALUE(J34/$I$4)))</f>
        <v>0.42553191489361697</v>
      </c>
      <c r="L34" s="1">
        <f>IF(AND(ISNUMBER(G34),ISNUMBER($I$6)),$I$6-G34,"N/A")</f>
        <v>0.5</v>
      </c>
      <c r="M34" s="1">
        <f>IF(AND(ISNUMBER(K34),ISNUMBER($I$7)),SQRT(K34^2+($I$7)^2),"N/A")</f>
        <v>0.44255987168878524</v>
      </c>
      <c r="N34" s="1">
        <f>IF(AND(ISNUMBER(L34),ISNUMBER(M34),M34&lt;&gt;0),L34/M34,"NA")</f>
        <v>1.1297906384779675</v>
      </c>
      <c r="O34" t="s">
        <v>74</v>
      </c>
    </row>
    <row r="35" spans="1:15" x14ac:dyDescent="0.35">
      <c r="A35" s="16">
        <v>24</v>
      </c>
      <c r="B35" s="15" t="s">
        <v>56</v>
      </c>
      <c r="C35" s="14">
        <v>28.2</v>
      </c>
      <c r="D35" s="13" t="s">
        <v>121</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28.2</v>
      </c>
      <c r="H35">
        <f>LEN(TRIM(D35))</f>
        <v>6</v>
      </c>
      <c r="I35" t="str">
        <f>IF(H35&gt;=3,MID(TRIM(D35),1,3),"NO")</f>
        <v>+/-</v>
      </c>
      <c r="J35" t="str">
        <f>IF(TRIM(I35)="+/-",MID(TRIM(D35),4,H35-3),D35)</f>
        <v>0.8</v>
      </c>
      <c r="K35" s="1">
        <f>IF(TRIM(J35)="*****",0,IF(ISERROR(VALUE(J35)),"NA",VALUE(J35/$I$4)))</f>
        <v>0.48632218844984804</v>
      </c>
      <c r="L35" s="1">
        <f>IF(AND(ISNUMBER(G35),ISNUMBER($I$6)),$I$6-G35,"N/A")</f>
        <v>0.5</v>
      </c>
      <c r="M35" s="1">
        <f>IF(AND(ISNUMBER(K35),ISNUMBER($I$7)),SQRT(K35^2+($I$7)^2),"N/A")</f>
        <v>0.50128943776506518</v>
      </c>
      <c r="N35" s="1">
        <f>IF(AND(ISNUMBER(L35),ISNUMBER(M35),M35&lt;&gt;0),L35/M35,"NA")</f>
        <v>0.99742775796191918</v>
      </c>
      <c r="O35" t="s">
        <v>53</v>
      </c>
    </row>
    <row r="36" spans="1:15" x14ac:dyDescent="0.35">
      <c r="A36" s="16">
        <v>26</v>
      </c>
      <c r="B36" s="15" t="s">
        <v>38</v>
      </c>
      <c r="C36" s="14">
        <v>28.1</v>
      </c>
      <c r="D36" s="13" t="s">
        <v>34</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28.1</v>
      </c>
      <c r="H36">
        <f>LEN(TRIM(D36))</f>
        <v>6</v>
      </c>
      <c r="I36" t="str">
        <f>IF(H36&gt;=3,MID(TRIM(D36),1,3),"NO")</f>
        <v>+/-</v>
      </c>
      <c r="J36" t="str">
        <f>IF(TRIM(I36)="+/-",MID(TRIM(D36),4,H36-3),D36)</f>
        <v>0.4</v>
      </c>
      <c r="K36" s="1">
        <f>IF(TRIM(J36)="*****",0,IF(ISERROR(VALUE(J36)),"NA",VALUE(J36/$I$4)))</f>
        <v>0.24316109422492402</v>
      </c>
      <c r="L36" s="1">
        <f>IF(AND(ISNUMBER(G36),ISNUMBER($I$6)),$I$6-G36,"N/A")</f>
        <v>0.59999999999999787</v>
      </c>
      <c r="M36" s="1">
        <f>IF(AND(ISNUMBER(K36),ISNUMBER($I$7)),SQRT(K36^2+($I$7)^2),"N/A")</f>
        <v>0.2718623680850808</v>
      </c>
      <c r="N36" s="1">
        <f>IF(AND(ISNUMBER(L36),ISNUMBER(M36),M36&lt;&gt;0),L36/M36,"NA")</f>
        <v>2.2069990937922848</v>
      </c>
      <c r="O36" t="s">
        <v>72</v>
      </c>
    </row>
    <row r="37" spans="1:15" x14ac:dyDescent="0.35">
      <c r="A37" s="16">
        <v>27</v>
      </c>
      <c r="B37" s="15" t="s">
        <v>36</v>
      </c>
      <c r="C37" s="14">
        <v>28</v>
      </c>
      <c r="D37" s="13" t="s">
        <v>34</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28</v>
      </c>
      <c r="H37">
        <f>LEN(TRIM(D37))</f>
        <v>6</v>
      </c>
      <c r="I37" t="str">
        <f>IF(H37&gt;=3,MID(TRIM(D37),1,3),"NO")</f>
        <v>+/-</v>
      </c>
      <c r="J37" t="str">
        <f>IF(TRIM(I37)="+/-",MID(TRIM(D37),4,H37-3),D37)</f>
        <v>0.4</v>
      </c>
      <c r="K37" s="1">
        <f>IF(TRIM(J37)="*****",0,IF(ISERROR(VALUE(J37)),"NA",VALUE(J37/$I$4)))</f>
        <v>0.24316109422492402</v>
      </c>
      <c r="L37" s="1">
        <f>IF(AND(ISNUMBER(G37),ISNUMBER($I$6)),$I$6-G37,"N/A")</f>
        <v>0.69999999999999929</v>
      </c>
      <c r="M37" s="1">
        <f>IF(AND(ISNUMBER(K37),ISNUMBER($I$7)),SQRT(K37^2+($I$7)^2),"N/A")</f>
        <v>0.2718623680850808</v>
      </c>
      <c r="N37" s="1">
        <f>IF(AND(ISNUMBER(L37),ISNUMBER(M37),M37&lt;&gt;0),L37/M37,"NA")</f>
        <v>2.5748322760910054</v>
      </c>
      <c r="O37" t="s">
        <v>70</v>
      </c>
    </row>
    <row r="38" spans="1:15" x14ac:dyDescent="0.35">
      <c r="A38" s="16">
        <v>27</v>
      </c>
      <c r="B38" s="15" t="s">
        <v>27</v>
      </c>
      <c r="C38" s="14">
        <v>28</v>
      </c>
      <c r="D38" s="13" t="s">
        <v>152</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28</v>
      </c>
      <c r="H38">
        <f>LEN(TRIM(D38))</f>
        <v>6</v>
      </c>
      <c r="I38" t="str">
        <f>IF(H38&gt;=3,MID(TRIM(D38),1,3),"NO")</f>
        <v>+/-</v>
      </c>
      <c r="J38" t="str">
        <f>IF(TRIM(I38)="+/-",MID(TRIM(D38),4,H38-3),D38)</f>
        <v>2.1</v>
      </c>
      <c r="K38" s="1">
        <f>IF(TRIM(J38)="*****",0,IF(ISERROR(VALUE(J38)),"NA",VALUE(J38/$I$4)))</f>
        <v>1.2765957446808511</v>
      </c>
      <c r="L38" s="1">
        <f>IF(AND(ISNUMBER(G38),ISNUMBER($I$6)),$I$6-G38,"N/A")</f>
        <v>0.69999999999999929</v>
      </c>
      <c r="M38" s="1">
        <f>IF(AND(ISNUMBER(K38),ISNUMBER($I$7)),SQRT(K38^2+($I$7)^2),"N/A")</f>
        <v>1.2823722255154399</v>
      </c>
      <c r="N38" s="1">
        <f>IF(AND(ISNUMBER(L38),ISNUMBER(M38),M38&lt;&gt;0),L38/M38,"NA")</f>
        <v>0.54586335080568316</v>
      </c>
      <c r="O38" t="s">
        <v>69</v>
      </c>
    </row>
    <row r="39" spans="1:15" x14ac:dyDescent="0.35">
      <c r="A39" s="16">
        <v>29</v>
      </c>
      <c r="B39" s="15" t="s">
        <v>55</v>
      </c>
      <c r="C39" s="14">
        <v>27.9</v>
      </c>
      <c r="D39" s="13" t="s">
        <v>83</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27.9</v>
      </c>
      <c r="H39">
        <f>LEN(TRIM(D39))</f>
        <v>6</v>
      </c>
      <c r="I39" t="str">
        <f>IF(H39&gt;=3,MID(TRIM(D39),1,3),"NO")</f>
        <v>+/-</v>
      </c>
      <c r="J39" t="str">
        <f>IF(TRIM(I39)="+/-",MID(TRIM(D39),4,H39-3),D39)</f>
        <v>0.7</v>
      </c>
      <c r="K39" s="1">
        <f>IF(TRIM(J39)="*****",0,IF(ISERROR(VALUE(J39)),"NA",VALUE(J39/$I$4)))</f>
        <v>0.42553191489361697</v>
      </c>
      <c r="L39" s="1">
        <f>IF(AND(ISNUMBER(G39),ISNUMBER($I$6)),$I$6-G39,"N/A")</f>
        <v>0.80000000000000071</v>
      </c>
      <c r="M39" s="1">
        <f>IF(AND(ISNUMBER(K39),ISNUMBER($I$7)),SQRT(K39^2+($I$7)^2),"N/A")</f>
        <v>0.44255987168878524</v>
      </c>
      <c r="N39" s="1">
        <f>IF(AND(ISNUMBER(L39),ISNUMBER(M39),M39&lt;&gt;0),L39/M39,"NA")</f>
        <v>1.8076650215647494</v>
      </c>
      <c r="O39" t="s">
        <v>44</v>
      </c>
    </row>
    <row r="40" spans="1:15" x14ac:dyDescent="0.35">
      <c r="A40" s="16">
        <v>29</v>
      </c>
      <c r="B40" s="15" t="s">
        <v>39</v>
      </c>
      <c r="C40" s="14">
        <v>27.9</v>
      </c>
      <c r="D40" s="13" t="s">
        <v>57</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27.9</v>
      </c>
      <c r="H40">
        <f>LEN(TRIM(D40))</f>
        <v>6</v>
      </c>
      <c r="I40" t="str">
        <f>IF(H40&gt;=3,MID(TRIM(D40),1,3),"NO")</f>
        <v>+/-</v>
      </c>
      <c r="J40" t="str">
        <f>IF(TRIM(I40)="+/-",MID(TRIM(D40),4,H40-3),D40)</f>
        <v>0.3</v>
      </c>
      <c r="K40" s="1">
        <f>IF(TRIM(J40)="*****",0,IF(ISERROR(VALUE(J40)),"NA",VALUE(J40/$I$4)))</f>
        <v>0.18237082066869301</v>
      </c>
      <c r="L40" s="1">
        <f>IF(AND(ISNUMBER(G40),ISNUMBER($I$6)),$I$6-G40,"N/A")</f>
        <v>0.80000000000000071</v>
      </c>
      <c r="M40" s="1">
        <f>IF(AND(ISNUMBER(K40),ISNUMBER($I$7)),SQRT(K40^2+($I$7)^2),"N/A")</f>
        <v>0.21918244835647352</v>
      </c>
      <c r="N40" s="1">
        <f>IF(AND(ISNUMBER(L40),ISNUMBER(M40),M40&lt;&gt;0),L40/M40,"NA")</f>
        <v>3.6499272911620109</v>
      </c>
      <c r="O40" t="s">
        <v>67</v>
      </c>
    </row>
    <row r="41" spans="1:15" x14ac:dyDescent="0.35">
      <c r="A41" s="16">
        <v>31</v>
      </c>
      <c r="B41" s="15" t="s">
        <v>50</v>
      </c>
      <c r="C41" s="14">
        <v>27.8</v>
      </c>
      <c r="D41" s="13" t="s">
        <v>83</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27.8</v>
      </c>
      <c r="H41">
        <f>LEN(TRIM(D41))</f>
        <v>6</v>
      </c>
      <c r="I41" t="str">
        <f>IF(H41&gt;=3,MID(TRIM(D41),1,3),"NO")</f>
        <v>+/-</v>
      </c>
      <c r="J41" t="str">
        <f>IF(TRIM(I41)="+/-",MID(TRIM(D41),4,H41-3),D41)</f>
        <v>0.7</v>
      </c>
      <c r="K41" s="1">
        <f>IF(TRIM(J41)="*****",0,IF(ISERROR(VALUE(J41)),"NA",VALUE(J41/$I$4)))</f>
        <v>0.42553191489361697</v>
      </c>
      <c r="L41" s="1">
        <f>IF(AND(ISNUMBER(G41),ISNUMBER($I$6)),$I$6-G41,"N/A")</f>
        <v>0.89999999999999858</v>
      </c>
      <c r="M41" s="1">
        <f>IF(AND(ISNUMBER(K41),ISNUMBER($I$7)),SQRT(K41^2+($I$7)^2),"N/A")</f>
        <v>0.44255987168878524</v>
      </c>
      <c r="N41" s="1">
        <f>IF(AND(ISNUMBER(L41),ISNUMBER(M41),M41&lt;&gt;0),L41/M41,"NA")</f>
        <v>2.0336231492603383</v>
      </c>
      <c r="O41" t="s">
        <v>47</v>
      </c>
    </row>
    <row r="42" spans="1:15" x14ac:dyDescent="0.35">
      <c r="A42" s="16">
        <v>32</v>
      </c>
      <c r="B42" s="15" t="s">
        <v>64</v>
      </c>
      <c r="C42" s="14">
        <v>27.6</v>
      </c>
      <c r="D42" s="13" t="s">
        <v>34</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27.6</v>
      </c>
      <c r="H42">
        <f>LEN(TRIM(D42))</f>
        <v>6</v>
      </c>
      <c r="I42" t="str">
        <f>IF(H42&gt;=3,MID(TRIM(D42),1,3),"NO")</f>
        <v>+/-</v>
      </c>
      <c r="J42" t="str">
        <f>IF(TRIM(I42)="+/-",MID(TRIM(D42),4,H42-3),D42)</f>
        <v>0.4</v>
      </c>
      <c r="K42" s="1">
        <f>IF(TRIM(J42)="*****",0,IF(ISERROR(VALUE(J42)),"NA",VALUE(J42/$I$4)))</f>
        <v>0.24316109422492402</v>
      </c>
      <c r="L42" s="1">
        <f>IF(AND(ISNUMBER(G42),ISNUMBER($I$6)),$I$6-G42,"N/A")</f>
        <v>1.0999999999999979</v>
      </c>
      <c r="M42" s="1">
        <f>IF(AND(ISNUMBER(K42),ISNUMBER($I$7)),SQRT(K42^2+($I$7)^2),"N/A")</f>
        <v>0.2718623680850808</v>
      </c>
      <c r="N42" s="1">
        <f>IF(AND(ISNUMBER(L42),ISNUMBER(M42),M42&lt;&gt;0),L42/M42,"NA")</f>
        <v>4.0461650052858618</v>
      </c>
      <c r="O42" t="s">
        <v>37</v>
      </c>
    </row>
    <row r="43" spans="1:15" x14ac:dyDescent="0.35">
      <c r="A43" s="16">
        <v>33</v>
      </c>
      <c r="B43" s="15" t="s">
        <v>37</v>
      </c>
      <c r="C43" s="14">
        <v>27.5</v>
      </c>
      <c r="D43" s="13" t="s">
        <v>153</v>
      </c>
      <c r="E43" s="12" t="str">
        <f>IF($B$4=B43,"Geography Selected",
IF(AND(ISNUMBER(N43),ISNUMBER($I$4)),
IF(ABS(N43)&lt;=$I$4,"Not Significantly Different",
IF(ABS(N43)&gt;$I$4,"Significantly Different","Error - Both Z-score and Confidence Level are Numbers but Comparison Failed")),
IF(N43="NA","Statistical Test not applicable","N/A")
))</f>
        <v>Not Significantly Different</v>
      </c>
      <c r="G43">
        <f>IF(ISNUMBER(C43),C43,"NAN")</f>
        <v>27.5</v>
      </c>
      <c r="H43">
        <f>LEN(TRIM(D43))</f>
        <v>6</v>
      </c>
      <c r="I43" t="str">
        <f>IF(H43&gt;=3,MID(TRIM(D43),1,3),"NO")</f>
        <v>+/-</v>
      </c>
      <c r="J43" t="str">
        <f>IF(TRIM(I43)="+/-",MID(TRIM(D43),4,H43-3),D43)</f>
        <v>1.7</v>
      </c>
      <c r="K43" s="1">
        <f>IF(TRIM(J43)="*****",0,IF(ISERROR(VALUE(J43)),"NA",VALUE(J43/$I$4)))</f>
        <v>1.0334346504559271</v>
      </c>
      <c r="L43" s="1">
        <f>IF(AND(ISNUMBER(G43),ISNUMBER($I$6)),$I$6-G43,"N/A")</f>
        <v>1.1999999999999993</v>
      </c>
      <c r="M43" s="1">
        <f>IF(AND(ISNUMBER(K43),ISNUMBER($I$7)),SQRT(K43^2+($I$7)^2),"N/A")</f>
        <v>1.0405618704330513</v>
      </c>
      <c r="N43" s="1">
        <f>IF(AND(ISNUMBER(L43),ISNUMBER(M43),M43&lt;&gt;0),L43/M43,"NA")</f>
        <v>1.1532231134902093</v>
      </c>
      <c r="O43" t="s">
        <v>49</v>
      </c>
    </row>
    <row r="44" spans="1:15" x14ac:dyDescent="0.35">
      <c r="A44" s="16">
        <v>34</v>
      </c>
      <c r="B44" s="15" t="s">
        <v>62</v>
      </c>
      <c r="C44" s="14">
        <v>27.4</v>
      </c>
      <c r="D44" s="13" t="s">
        <v>140</v>
      </c>
      <c r="E44" s="12" t="str">
        <f>IF($B$4=B44,"Geography Selected",
IF(AND(ISNUMBER(N44),ISNUMBER($I$4)),
IF(ABS(N44)&lt;=$I$4,"Not Significantly Different",
IF(ABS(N44)&gt;$I$4,"Significantly Different","Error - Both Z-score and Confidence Level are Numbers but Comparison Failed")),
IF(N44="NA","Statistical Test not applicable","N/A")
))</f>
        <v>Not Significantly Different</v>
      </c>
      <c r="G44">
        <f>IF(ISNUMBER(C44),C44,"NAN")</f>
        <v>27.4</v>
      </c>
      <c r="H44">
        <f>LEN(TRIM(D44))</f>
        <v>6</v>
      </c>
      <c r="I44" t="str">
        <f>IF(H44&gt;=3,MID(TRIM(D44),1,3),"NO")</f>
        <v>+/-</v>
      </c>
      <c r="J44" t="str">
        <f>IF(TRIM(I44)="+/-",MID(TRIM(D44),4,H44-3),D44)</f>
        <v>1.6</v>
      </c>
      <c r="K44" s="1">
        <f>IF(TRIM(J44)="*****",0,IF(ISERROR(VALUE(J44)),"NA",VALUE(J44/$I$4)))</f>
        <v>0.97264437689969607</v>
      </c>
      <c r="L44" s="1">
        <f>IF(AND(ISNUMBER(G44),ISNUMBER($I$6)),$I$6-G44,"N/A")</f>
        <v>1.3000000000000007</v>
      </c>
      <c r="M44" s="1">
        <f>IF(AND(ISNUMBER(K44),ISNUMBER($I$7)),SQRT(K44^2+($I$7)^2),"N/A")</f>
        <v>0.98021370799982366</v>
      </c>
      <c r="N44" s="1">
        <f>IF(AND(ISNUMBER(L44),ISNUMBER(M44),M44&lt;&gt;0),L44/M44,"NA")</f>
        <v>1.3262413995951121</v>
      </c>
      <c r="O44" t="s">
        <v>64</v>
      </c>
    </row>
    <row r="45" spans="1:15" x14ac:dyDescent="0.35">
      <c r="A45" s="16">
        <v>35</v>
      </c>
      <c r="B45" s="15" t="s">
        <v>68</v>
      </c>
      <c r="C45" s="14">
        <v>27.2</v>
      </c>
      <c r="D45" s="13" t="s">
        <v>26</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27.2</v>
      </c>
      <c r="H45">
        <f>LEN(TRIM(D45))</f>
        <v>6</v>
      </c>
      <c r="I45" t="str">
        <f>IF(H45&gt;=3,MID(TRIM(D45),1,3),"NO")</f>
        <v>+/-</v>
      </c>
      <c r="J45" t="str">
        <f>IF(TRIM(I45)="+/-",MID(TRIM(D45),4,H45-3),D45)</f>
        <v>0.6</v>
      </c>
      <c r="K45" s="1">
        <f>IF(TRIM(J45)="*****",0,IF(ISERROR(VALUE(J45)),"NA",VALUE(J45/$I$4)))</f>
        <v>0.36474164133738601</v>
      </c>
      <c r="L45" s="1">
        <f>IF(AND(ISNUMBER(G45),ISNUMBER($I$6)),$I$6-G45,"N/A")</f>
        <v>1.5</v>
      </c>
      <c r="M45" s="1">
        <f>IF(AND(ISNUMBER(K45),ISNUMBER($I$7)),SQRT(K45^2+($I$7)^2),"N/A")</f>
        <v>0.38447144804478778</v>
      </c>
      <c r="N45" s="1">
        <f>IF(AND(ISNUMBER(L45),ISNUMBER(M45),M45&lt;&gt;0),L45/M45,"NA")</f>
        <v>3.9014600632327379</v>
      </c>
      <c r="O45" t="s">
        <v>63</v>
      </c>
    </row>
    <row r="46" spans="1:15" x14ac:dyDescent="0.35">
      <c r="A46" s="16">
        <v>36</v>
      </c>
      <c r="B46" s="15" t="s">
        <v>29</v>
      </c>
      <c r="C46" s="14">
        <v>27.1</v>
      </c>
      <c r="D46" s="13" t="s">
        <v>111</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27.1</v>
      </c>
      <c r="H46">
        <f>LEN(TRIM(D46))</f>
        <v>6</v>
      </c>
      <c r="I46" t="str">
        <f>IF(H46&gt;=3,MID(TRIM(D46),1,3),"NO")</f>
        <v>+/-</v>
      </c>
      <c r="J46" t="str">
        <f>IF(TRIM(I46)="+/-",MID(TRIM(D46),4,H46-3),D46)</f>
        <v>1.0</v>
      </c>
      <c r="K46" s="1">
        <f>IF(TRIM(J46)="*****",0,IF(ISERROR(VALUE(J46)),"NA",VALUE(J46/$I$4)))</f>
        <v>0.60790273556231</v>
      </c>
      <c r="L46" s="1">
        <f>IF(AND(ISNUMBER(G46),ISNUMBER($I$6)),$I$6-G46,"N/A")</f>
        <v>1.5999999999999979</v>
      </c>
      <c r="M46" s="1">
        <f>IF(AND(ISNUMBER(K46),ISNUMBER($I$7)),SQRT(K46^2+($I$7)^2),"N/A")</f>
        <v>0.61994158219973061</v>
      </c>
      <c r="N46" s="1">
        <f>IF(AND(ISNUMBER(L46),ISNUMBER(M46),M46&lt;&gt;0),L46/M46,"NA")</f>
        <v>2.5808883384184989</v>
      </c>
      <c r="O46" t="s">
        <v>61</v>
      </c>
    </row>
    <row r="47" spans="1:15" x14ac:dyDescent="0.35">
      <c r="A47" s="16">
        <v>36</v>
      </c>
      <c r="B47" s="15" t="s">
        <v>63</v>
      </c>
      <c r="C47" s="14">
        <v>27.1</v>
      </c>
      <c r="D47" s="13" t="s">
        <v>120</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27.1</v>
      </c>
      <c r="H47">
        <f>LEN(TRIM(D47))</f>
        <v>6</v>
      </c>
      <c r="I47" t="str">
        <f>IF(H47&gt;=3,MID(TRIM(D47),1,3),"NO")</f>
        <v>+/-</v>
      </c>
      <c r="J47" t="str">
        <f>IF(TRIM(I47)="+/-",MID(TRIM(D47),4,H47-3),D47)</f>
        <v>0.9</v>
      </c>
      <c r="K47" s="1">
        <f>IF(TRIM(J47)="*****",0,IF(ISERROR(VALUE(J47)),"NA",VALUE(J47/$I$4)))</f>
        <v>0.54711246200607899</v>
      </c>
      <c r="L47" s="1">
        <f>IF(AND(ISNUMBER(G47),ISNUMBER($I$6)),$I$6-G47,"N/A")</f>
        <v>1.5999999999999979</v>
      </c>
      <c r="M47" s="1">
        <f>IF(AND(ISNUMBER(K47),ISNUMBER($I$7)),SQRT(K47^2+($I$7)^2),"N/A")</f>
        <v>0.5604586296226679</v>
      </c>
      <c r="N47" s="1">
        <f>IF(AND(ISNUMBER(L47),ISNUMBER(M47),M47&lt;&gt;0),L47/M47,"NA")</f>
        <v>2.8548048248935114</v>
      </c>
      <c r="O47" t="s">
        <v>59</v>
      </c>
    </row>
    <row r="48" spans="1:15" x14ac:dyDescent="0.35">
      <c r="A48" s="16">
        <v>36</v>
      </c>
      <c r="B48" s="15" t="s">
        <v>46</v>
      </c>
      <c r="C48" s="14">
        <v>27.1</v>
      </c>
      <c r="D48" s="13" t="s">
        <v>34</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27.1</v>
      </c>
      <c r="H48">
        <f>LEN(TRIM(D48))</f>
        <v>6</v>
      </c>
      <c r="I48" t="str">
        <f>IF(H48&gt;=3,MID(TRIM(D48),1,3),"NO")</f>
        <v>+/-</v>
      </c>
      <c r="J48" t="str">
        <f>IF(TRIM(I48)="+/-",MID(TRIM(D48),4,H48-3),D48)</f>
        <v>0.4</v>
      </c>
      <c r="K48" s="1">
        <f>IF(TRIM(J48)="*****",0,IF(ISERROR(VALUE(J48)),"NA",VALUE(J48/$I$4)))</f>
        <v>0.24316109422492402</v>
      </c>
      <c r="L48" s="1">
        <f>IF(AND(ISNUMBER(G48),ISNUMBER($I$6)),$I$6-G48,"N/A")</f>
        <v>1.5999999999999979</v>
      </c>
      <c r="M48" s="1">
        <f>IF(AND(ISNUMBER(K48),ISNUMBER($I$7)),SQRT(K48^2+($I$7)^2),"N/A")</f>
        <v>0.2718623680850808</v>
      </c>
      <c r="N48" s="1">
        <f>IF(AND(ISNUMBER(L48),ISNUMBER(M48),M48&lt;&gt;0),L48/M48,"NA")</f>
        <v>5.8853309167794388</v>
      </c>
      <c r="O48" t="s">
        <v>56</v>
      </c>
    </row>
    <row r="49" spans="1:15" x14ac:dyDescent="0.35">
      <c r="A49" s="16">
        <v>39</v>
      </c>
      <c r="B49" s="15" t="s">
        <v>72</v>
      </c>
      <c r="C49" s="14">
        <v>27</v>
      </c>
      <c r="D49" s="13" t="s">
        <v>34</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27</v>
      </c>
      <c r="H49">
        <f>LEN(TRIM(D49))</f>
        <v>6</v>
      </c>
      <c r="I49" t="str">
        <f>IF(H49&gt;=3,MID(TRIM(D49),1,3),"NO")</f>
        <v>+/-</v>
      </c>
      <c r="J49" t="str">
        <f>IF(TRIM(I49)="+/-",MID(TRIM(D49),4,H49-3),D49)</f>
        <v>0.4</v>
      </c>
      <c r="K49" s="1">
        <f>IF(TRIM(J49)="*****",0,IF(ISERROR(VALUE(J49)),"NA",VALUE(J49/$I$4)))</f>
        <v>0.24316109422492402</v>
      </c>
      <c r="L49" s="1">
        <f>IF(AND(ISNUMBER(G49),ISNUMBER($I$6)),$I$6-G49,"N/A")</f>
        <v>1.6999999999999993</v>
      </c>
      <c r="M49" s="1">
        <f>IF(AND(ISNUMBER(K49),ISNUMBER($I$7)),SQRT(K49^2+($I$7)^2),"N/A")</f>
        <v>0.2718623680850808</v>
      </c>
      <c r="N49" s="1">
        <f>IF(AND(ISNUMBER(L49),ISNUMBER(M49),M49&lt;&gt;0),L49/M49,"NA")</f>
        <v>6.2531640990781598</v>
      </c>
      <c r="O49" t="s">
        <v>54</v>
      </c>
    </row>
    <row r="50" spans="1:15" x14ac:dyDescent="0.35">
      <c r="A50" s="16">
        <v>39</v>
      </c>
      <c r="B50" s="15" t="s">
        <v>69</v>
      </c>
      <c r="C50" s="14">
        <v>27</v>
      </c>
      <c r="D50" s="13" t="s">
        <v>26</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27</v>
      </c>
      <c r="H50">
        <f>LEN(TRIM(D50))</f>
        <v>6</v>
      </c>
      <c r="I50" t="str">
        <f>IF(H50&gt;=3,MID(TRIM(D50),1,3),"NO")</f>
        <v>+/-</v>
      </c>
      <c r="J50" t="str">
        <f>IF(TRIM(I50)="+/-",MID(TRIM(D50),4,H50-3),D50)</f>
        <v>0.6</v>
      </c>
      <c r="K50" s="1">
        <f>IF(TRIM(J50)="*****",0,IF(ISERROR(VALUE(J50)),"NA",VALUE(J50/$I$4)))</f>
        <v>0.36474164133738601</v>
      </c>
      <c r="L50" s="1">
        <f>IF(AND(ISNUMBER(G50),ISNUMBER($I$6)),$I$6-G50,"N/A")</f>
        <v>1.6999999999999993</v>
      </c>
      <c r="M50" s="1">
        <f>IF(AND(ISNUMBER(K50),ISNUMBER($I$7)),SQRT(K50^2+($I$7)^2),"N/A")</f>
        <v>0.38447144804478778</v>
      </c>
      <c r="N50" s="1">
        <f>IF(AND(ISNUMBER(L50),ISNUMBER(M50),M50&lt;&gt;0),L50/M50,"NA")</f>
        <v>4.4216547383304343</v>
      </c>
      <c r="O50" t="s">
        <v>52</v>
      </c>
    </row>
    <row r="51" spans="1:15" x14ac:dyDescent="0.35">
      <c r="A51" s="16">
        <v>39</v>
      </c>
      <c r="B51" s="15" t="s">
        <v>48</v>
      </c>
      <c r="C51" s="14">
        <v>27</v>
      </c>
      <c r="D51" s="13" t="s">
        <v>111</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27</v>
      </c>
      <c r="H51">
        <f>LEN(TRIM(D51))</f>
        <v>6</v>
      </c>
      <c r="I51" t="str">
        <f>IF(H51&gt;=3,MID(TRIM(D51),1,3),"NO")</f>
        <v>+/-</v>
      </c>
      <c r="J51" t="str">
        <f>IF(TRIM(I51)="+/-",MID(TRIM(D51),4,H51-3),D51)</f>
        <v>1.0</v>
      </c>
      <c r="K51" s="1">
        <f>IF(TRIM(J51)="*****",0,IF(ISERROR(VALUE(J51)),"NA",VALUE(J51/$I$4)))</f>
        <v>0.60790273556231</v>
      </c>
      <c r="L51" s="1">
        <f>IF(AND(ISNUMBER(G51),ISNUMBER($I$6)),$I$6-G51,"N/A")</f>
        <v>1.6999999999999993</v>
      </c>
      <c r="M51" s="1">
        <f>IF(AND(ISNUMBER(K51),ISNUMBER($I$7)),SQRT(K51^2+($I$7)^2),"N/A")</f>
        <v>0.61994158219973061</v>
      </c>
      <c r="N51" s="1">
        <f>IF(AND(ISNUMBER(L51),ISNUMBER(M51),M51&lt;&gt;0),L51/M51,"NA")</f>
        <v>2.7421938595696576</v>
      </c>
      <c r="O51" t="s">
        <v>50</v>
      </c>
    </row>
    <row r="52" spans="1:15" x14ac:dyDescent="0.35">
      <c r="A52" s="16">
        <v>42</v>
      </c>
      <c r="B52" s="15" t="s">
        <v>81</v>
      </c>
      <c r="C52" s="14">
        <v>26.9</v>
      </c>
      <c r="D52" s="13" t="s">
        <v>34</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26.9</v>
      </c>
      <c r="H52">
        <f>LEN(TRIM(D52))</f>
        <v>6</v>
      </c>
      <c r="I52" t="str">
        <f>IF(H52&gt;=3,MID(TRIM(D52),1,3),"NO")</f>
        <v>+/-</v>
      </c>
      <c r="J52" t="str">
        <f>IF(TRIM(I52)="+/-",MID(TRIM(D52),4,H52-3),D52)</f>
        <v>0.4</v>
      </c>
      <c r="K52" s="1">
        <f>IF(TRIM(J52)="*****",0,IF(ISERROR(VALUE(J52)),"NA",VALUE(J52/$I$4)))</f>
        <v>0.24316109422492402</v>
      </c>
      <c r="L52" s="1">
        <f>IF(AND(ISNUMBER(G52),ISNUMBER($I$6)),$I$6-G52,"N/A")</f>
        <v>1.8000000000000007</v>
      </c>
      <c r="M52" s="1">
        <f>IF(AND(ISNUMBER(K52),ISNUMBER($I$7)),SQRT(K52^2+($I$7)^2),"N/A")</f>
        <v>0.2718623680850808</v>
      </c>
      <c r="N52" s="1">
        <f>IF(AND(ISNUMBER(L52),ISNUMBER(M52),M52&lt;&gt;0),L52/M52,"NA")</f>
        <v>6.62099728137688</v>
      </c>
      <c r="O52" t="s">
        <v>48</v>
      </c>
    </row>
    <row r="53" spans="1:15" x14ac:dyDescent="0.35">
      <c r="A53" s="16">
        <v>43</v>
      </c>
      <c r="B53" s="15" t="s">
        <v>80</v>
      </c>
      <c r="C53" s="14">
        <v>26.7</v>
      </c>
      <c r="D53" s="13" t="s">
        <v>34</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26.7</v>
      </c>
      <c r="H53">
        <f>LEN(TRIM(D53))</f>
        <v>6</v>
      </c>
      <c r="I53" t="str">
        <f>IF(H53&gt;=3,MID(TRIM(D53),1,3),"NO")</f>
        <v>+/-</v>
      </c>
      <c r="J53" t="str">
        <f>IF(TRIM(I53)="+/-",MID(TRIM(D53),4,H53-3),D53)</f>
        <v>0.4</v>
      </c>
      <c r="K53" s="1">
        <f>IF(TRIM(J53)="*****",0,IF(ISERROR(VALUE(J53)),"NA",VALUE(J53/$I$4)))</f>
        <v>0.24316109422492402</v>
      </c>
      <c r="L53" s="1">
        <f>IF(AND(ISNUMBER(G53),ISNUMBER($I$6)),$I$6-G53,"N/A")</f>
        <v>2</v>
      </c>
      <c r="M53" s="1">
        <f>IF(AND(ISNUMBER(K53),ISNUMBER($I$7)),SQRT(K53^2+($I$7)^2),"N/A")</f>
        <v>0.2718623680850808</v>
      </c>
      <c r="N53" s="1">
        <f>IF(AND(ISNUMBER(L53),ISNUMBER(M53),M53&lt;&gt;0),L53/M53,"NA")</f>
        <v>7.3566636459743089</v>
      </c>
      <c r="O53" t="s">
        <v>46</v>
      </c>
    </row>
    <row r="54" spans="1:15" x14ac:dyDescent="0.35">
      <c r="A54" s="16">
        <v>44</v>
      </c>
      <c r="B54" s="15" t="s">
        <v>33</v>
      </c>
      <c r="C54" s="14">
        <v>26.4</v>
      </c>
      <c r="D54" s="13" t="s">
        <v>83</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26.4</v>
      </c>
      <c r="H54">
        <f>LEN(TRIM(D54))</f>
        <v>6</v>
      </c>
      <c r="I54" t="str">
        <f>IF(H54&gt;=3,MID(TRIM(D54),1,3),"NO")</f>
        <v>+/-</v>
      </c>
      <c r="J54" t="str">
        <f>IF(TRIM(I54)="+/-",MID(TRIM(D54),4,H54-3),D54)</f>
        <v>0.7</v>
      </c>
      <c r="K54" s="1">
        <f>IF(TRIM(J54)="*****",0,IF(ISERROR(VALUE(J54)),"NA",VALUE(J54/$I$4)))</f>
        <v>0.42553191489361697</v>
      </c>
      <c r="L54" s="1">
        <f>IF(AND(ISNUMBER(G54),ISNUMBER($I$6)),$I$6-G54,"N/A")</f>
        <v>2.3000000000000007</v>
      </c>
      <c r="M54" s="1">
        <f>IF(AND(ISNUMBER(K54),ISNUMBER($I$7)),SQRT(K54^2+($I$7)^2),"N/A")</f>
        <v>0.44255987168878524</v>
      </c>
      <c r="N54" s="1">
        <f>IF(AND(ISNUMBER(L54),ISNUMBER(M54),M54&lt;&gt;0),L54/M54,"NA")</f>
        <v>5.1970369369986518</v>
      </c>
      <c r="O54" t="s">
        <v>39</v>
      </c>
    </row>
    <row r="55" spans="1:15" x14ac:dyDescent="0.35">
      <c r="A55" s="16">
        <v>45</v>
      </c>
      <c r="B55" s="15" t="s">
        <v>79</v>
      </c>
      <c r="C55" s="14">
        <v>26.3</v>
      </c>
      <c r="D55" s="13" t="s">
        <v>34</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26.3</v>
      </c>
      <c r="H55">
        <f>LEN(TRIM(D55))</f>
        <v>6</v>
      </c>
      <c r="I55" t="str">
        <f>IF(H55&gt;=3,MID(TRIM(D55),1,3),"NO")</f>
        <v>+/-</v>
      </c>
      <c r="J55" t="str">
        <f>IF(TRIM(I55)="+/-",MID(TRIM(D55),4,H55-3),D55)</f>
        <v>0.4</v>
      </c>
      <c r="K55" s="1">
        <f>IF(TRIM(J55)="*****",0,IF(ISERROR(VALUE(J55)),"NA",VALUE(J55/$I$4)))</f>
        <v>0.24316109422492402</v>
      </c>
      <c r="L55" s="1">
        <f>IF(AND(ISNUMBER(G55),ISNUMBER($I$6)),$I$6-G55,"N/A")</f>
        <v>2.3999999999999986</v>
      </c>
      <c r="M55" s="1">
        <f>IF(AND(ISNUMBER(K55),ISNUMBER($I$7)),SQRT(K55^2+($I$7)^2),"N/A")</f>
        <v>0.2718623680850808</v>
      </c>
      <c r="N55" s="1">
        <f>IF(AND(ISNUMBER(L55),ISNUMBER(M55),M55&lt;&gt;0),L55/M55,"NA")</f>
        <v>8.8279963751691657</v>
      </c>
      <c r="O55" t="s">
        <v>42</v>
      </c>
    </row>
    <row r="56" spans="1:15" x14ac:dyDescent="0.35">
      <c r="A56" s="16">
        <v>46</v>
      </c>
      <c r="B56" s="15" t="s">
        <v>82</v>
      </c>
      <c r="C56" s="14">
        <v>26.2</v>
      </c>
      <c r="D56" s="13" t="s">
        <v>26</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26.2</v>
      </c>
      <c r="H56">
        <f>LEN(TRIM(D56))</f>
        <v>6</v>
      </c>
      <c r="I56" t="str">
        <f>IF(H56&gt;=3,MID(TRIM(D56),1,3),"NO")</f>
        <v>+/-</v>
      </c>
      <c r="J56" t="str">
        <f>IF(TRIM(I56)="+/-",MID(TRIM(D56),4,H56-3),D56)</f>
        <v>0.6</v>
      </c>
      <c r="K56" s="1">
        <f>IF(TRIM(J56)="*****",0,IF(ISERROR(VALUE(J56)),"NA",VALUE(J56/$I$4)))</f>
        <v>0.36474164133738601</v>
      </c>
      <c r="L56" s="1">
        <f>IF(AND(ISNUMBER(G56),ISNUMBER($I$6)),$I$6-G56,"N/A")</f>
        <v>2.5</v>
      </c>
      <c r="M56" s="1">
        <f>IF(AND(ISNUMBER(K56),ISNUMBER($I$7)),SQRT(K56^2+($I$7)^2),"N/A")</f>
        <v>0.38447144804478778</v>
      </c>
      <c r="N56" s="1">
        <f>IF(AND(ISNUMBER(L56),ISNUMBER(M56),M56&lt;&gt;0),L56/M56,"NA")</f>
        <v>6.5024334387212299</v>
      </c>
      <c r="O56" t="s">
        <v>40</v>
      </c>
    </row>
    <row r="57" spans="1:15" x14ac:dyDescent="0.35">
      <c r="A57" s="16">
        <v>46</v>
      </c>
      <c r="B57" s="15" t="s">
        <v>78</v>
      </c>
      <c r="C57" s="14">
        <v>26.2</v>
      </c>
      <c r="D57" s="13" t="s">
        <v>34</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26.2</v>
      </c>
      <c r="H57">
        <f>LEN(TRIM(D57))</f>
        <v>6</v>
      </c>
      <c r="I57" t="str">
        <f>IF(H57&gt;=3,MID(TRIM(D57),1,3),"NO")</f>
        <v>+/-</v>
      </c>
      <c r="J57" t="str">
        <f>IF(TRIM(I57)="+/-",MID(TRIM(D57),4,H57-3),D57)</f>
        <v>0.4</v>
      </c>
      <c r="K57" s="1">
        <f>IF(TRIM(J57)="*****",0,IF(ISERROR(VALUE(J57)),"NA",VALUE(J57/$I$4)))</f>
        <v>0.24316109422492402</v>
      </c>
      <c r="L57" s="1">
        <f>IF(AND(ISNUMBER(G57),ISNUMBER($I$6)),$I$6-G57,"N/A")</f>
        <v>2.5</v>
      </c>
      <c r="M57" s="1">
        <f>IF(AND(ISNUMBER(K57),ISNUMBER($I$7)),SQRT(K57^2+($I$7)^2),"N/A")</f>
        <v>0.2718623680850808</v>
      </c>
      <c r="N57" s="1">
        <f>IF(AND(ISNUMBER(L57),ISNUMBER(M57),M57&lt;&gt;0),L57/M57,"NA")</f>
        <v>9.195829557467885</v>
      </c>
      <c r="O57" t="s">
        <v>38</v>
      </c>
    </row>
    <row r="58" spans="1:15" x14ac:dyDescent="0.35">
      <c r="A58" s="16">
        <v>46</v>
      </c>
      <c r="B58" s="15" t="s">
        <v>70</v>
      </c>
      <c r="C58" s="14">
        <v>26.2</v>
      </c>
      <c r="D58" s="13" t="s">
        <v>43</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26.2</v>
      </c>
      <c r="H58">
        <f>LEN(TRIM(D58))</f>
        <v>6</v>
      </c>
      <c r="I58" t="str">
        <f>IF(H58&gt;=3,MID(TRIM(D58),1,3),"NO")</f>
        <v>+/-</v>
      </c>
      <c r="J58" t="str">
        <f>IF(TRIM(I58)="+/-",MID(TRIM(D58),4,H58-3),D58)</f>
        <v>0.5</v>
      </c>
      <c r="K58" s="1">
        <f>IF(TRIM(J58)="*****",0,IF(ISERROR(VALUE(J58)),"NA",VALUE(J58/$I$4)))</f>
        <v>0.303951367781155</v>
      </c>
      <c r="L58" s="1">
        <f>IF(AND(ISNUMBER(G58),ISNUMBER($I$6)),$I$6-G58,"N/A")</f>
        <v>2.5</v>
      </c>
      <c r="M58" s="1">
        <f>IF(AND(ISNUMBER(K58),ISNUMBER($I$7)),SQRT(K58^2+($I$7)^2),"N/A")</f>
        <v>0.32736564177109445</v>
      </c>
      <c r="N58" s="1">
        <f>IF(AND(ISNUMBER(L58),ISNUMBER(M58),M58&lt;&gt;0),L58/M58,"NA")</f>
        <v>7.636720782531258</v>
      </c>
      <c r="O58" t="s">
        <v>36</v>
      </c>
    </row>
    <row r="59" spans="1:15" x14ac:dyDescent="0.35">
      <c r="A59" s="16">
        <v>46</v>
      </c>
      <c r="B59" s="15" t="s">
        <v>59</v>
      </c>
      <c r="C59" s="14">
        <v>26.2</v>
      </c>
      <c r="D59" s="13" t="s">
        <v>57</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26.2</v>
      </c>
      <c r="H59">
        <f>LEN(TRIM(D59))</f>
        <v>6</v>
      </c>
      <c r="I59" t="str">
        <f>IF(H59&gt;=3,MID(TRIM(D59),1,3),"NO")</f>
        <v>+/-</v>
      </c>
      <c r="J59" t="str">
        <f>IF(TRIM(I59)="+/-",MID(TRIM(D59),4,H59-3),D59)</f>
        <v>0.3</v>
      </c>
      <c r="K59" s="1">
        <f>IF(TRIM(J59)="*****",0,IF(ISERROR(VALUE(J59)),"NA",VALUE(J59/$I$4)))</f>
        <v>0.18237082066869301</v>
      </c>
      <c r="L59" s="1">
        <f>IF(AND(ISNUMBER(G59),ISNUMBER($I$6)),$I$6-G59,"N/A")</f>
        <v>2.5</v>
      </c>
      <c r="M59" s="1">
        <f>IF(AND(ISNUMBER(K59),ISNUMBER($I$7)),SQRT(K59^2+($I$7)^2),"N/A")</f>
        <v>0.21918244835647352</v>
      </c>
      <c r="N59" s="1">
        <f>IF(AND(ISNUMBER(L59),ISNUMBER(M59),M59&lt;&gt;0),L59/M59,"NA")</f>
        <v>11.406022784881273</v>
      </c>
      <c r="O59" t="s">
        <v>33</v>
      </c>
    </row>
    <row r="60" spans="1:15" x14ac:dyDescent="0.35">
      <c r="A60" s="16">
        <v>50</v>
      </c>
      <c r="B60" s="15" t="s">
        <v>73</v>
      </c>
      <c r="C60" s="14">
        <v>26</v>
      </c>
      <c r="D60" s="13" t="s">
        <v>34</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26</v>
      </c>
      <c r="H60">
        <f>LEN(TRIM(D60))</f>
        <v>6</v>
      </c>
      <c r="I60" t="str">
        <f>IF(H60&gt;=3,MID(TRIM(D60),1,3),"NO")</f>
        <v>+/-</v>
      </c>
      <c r="J60" t="str">
        <f>IF(TRIM(I60)="+/-",MID(TRIM(D60),4,H60-3),D60)</f>
        <v>0.4</v>
      </c>
      <c r="K60" s="1">
        <f>IF(TRIM(J60)="*****",0,IF(ISERROR(VALUE(J60)),"NA",VALUE(J60/$I$4)))</f>
        <v>0.24316109422492402</v>
      </c>
      <c r="L60" s="1">
        <f>IF(AND(ISNUMBER(G60),ISNUMBER($I$6)),$I$6-G60,"N/A")</f>
        <v>2.6999999999999993</v>
      </c>
      <c r="M60" s="1">
        <f>IF(AND(ISNUMBER(K60),ISNUMBER($I$7)),SQRT(K60^2+($I$7)^2),"N/A")</f>
        <v>0.2718623680850808</v>
      </c>
      <c r="N60" s="1">
        <f>IF(AND(ISNUMBER(L60),ISNUMBER(M60),M60&lt;&gt;0),L60/M60,"NA")</f>
        <v>9.9314959220653147</v>
      </c>
      <c r="O60" t="s">
        <v>30</v>
      </c>
    </row>
    <row r="61" spans="1:15" x14ac:dyDescent="0.35">
      <c r="A61" s="16">
        <v>51</v>
      </c>
      <c r="B61" s="15" t="s">
        <v>42</v>
      </c>
      <c r="C61" s="14">
        <v>25.2</v>
      </c>
      <c r="D61" s="13" t="s">
        <v>34</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25.2</v>
      </c>
      <c r="H61">
        <f>LEN(TRIM(D61))</f>
        <v>6</v>
      </c>
      <c r="I61" t="str">
        <f>IF(H61&gt;=3,MID(TRIM(D61),1,3),"NO")</f>
        <v>+/-</v>
      </c>
      <c r="J61" t="str">
        <f>IF(TRIM(I61)="+/-",MID(TRIM(D61),4,H61-3),D61)</f>
        <v>0.4</v>
      </c>
      <c r="K61" s="1">
        <f>IF(TRIM(J61)="*****",0,IF(ISERROR(VALUE(J61)),"NA",VALUE(J61/$I$4)))</f>
        <v>0.24316109422492402</v>
      </c>
      <c r="L61" s="1">
        <f>IF(AND(ISNUMBER(G61),ISNUMBER($I$6)),$I$6-G61,"N/A")</f>
        <v>3.5</v>
      </c>
      <c r="M61" s="1">
        <f>IF(AND(ISNUMBER(K61),ISNUMBER($I$7)),SQRT(K61^2+($I$7)^2),"N/A")</f>
        <v>0.2718623680850808</v>
      </c>
      <c r="N61" s="1">
        <f>IF(AND(ISNUMBER(L61),ISNUMBER(M61),M61&lt;&gt;0),L61/M61,"NA")</f>
        <v>12.874161380455041</v>
      </c>
      <c r="O61" t="s">
        <v>27</v>
      </c>
    </row>
    <row r="62" spans="1:15" ht="15" thickBot="1" x14ac:dyDescent="0.4">
      <c r="A62" s="11"/>
      <c r="B62" s="10" t="s">
        <v>25</v>
      </c>
      <c r="C62" s="9">
        <v>32.799999999999997</v>
      </c>
      <c r="D62" s="8" t="s">
        <v>140</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32.799999999999997</v>
      </c>
      <c r="H62">
        <f>LEN(TRIM(D62))</f>
        <v>6</v>
      </c>
      <c r="I62" t="str">
        <f>IF(H62&gt;=3,MID(TRIM(D62),1,3),"NO")</f>
        <v>+/-</v>
      </c>
      <c r="J62" t="str">
        <f>IF(TRIM(I62)="+/-",MID(TRIM(D62),4,H62-3),D62)</f>
        <v>1.6</v>
      </c>
      <c r="K62" s="1">
        <f>IF(TRIM(J62)="*****",0,IF(ISERROR(VALUE(J62)),"NA",VALUE(J62/$I$4)))</f>
        <v>0.97264437689969607</v>
      </c>
      <c r="L62" s="1">
        <f>IF(AND(ISNUMBER(G62),ISNUMBER($I$6)),$I$6-G62,"N/A")</f>
        <v>-4.0999999999999979</v>
      </c>
      <c r="M62" s="1">
        <f>IF(AND(ISNUMBER(K62),ISNUMBER($I$7)),SQRT(K62^2+($I$7)^2),"N/A")</f>
        <v>0.98021370799982366</v>
      </c>
      <c r="N62" s="1">
        <f>IF(AND(ISNUMBER(L62),ISNUMBER(M62),M62&lt;&gt;0),L62/M62,"NA")</f>
        <v>-4.18276133718458</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274" priority="1" operator="equal">
      <formula>"OTHER ERROR"</formula>
    </cfRule>
    <cfRule type="cellIs" dxfId="273" priority="2" operator="equal">
      <formula>"Statistical Test not applicable"</formula>
    </cfRule>
    <cfRule type="cellIs" dxfId="272" priority="3" operator="equal">
      <formula>"Geography Selected"</formula>
    </cfRule>
  </conditionalFormatting>
  <conditionalFormatting sqref="E10:J62">
    <cfRule type="cellIs" dxfId="271" priority="4" operator="equal">
      <formula>"Not Significantly Different"</formula>
    </cfRule>
  </conditionalFormatting>
  <conditionalFormatting sqref="F10:J62">
    <cfRule type="cellIs" dxfId="27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AC73FB3-4B2D-4715-B0D5-8E77ADCDAAFE}">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BD666CF8-AFE4-4CD4-9B98-3B60297D9D4B}"/>
    <hyperlink ref="A68" r:id="rId2" xr:uid="{50552ACC-E0F6-4AA9-94B9-8A4EE1FDFB87}"/>
    <hyperlink ref="A66" r:id="rId3" xr:uid="{EC8D54F8-B7BC-4B2F-8D81-7BD6A107685D}"/>
    <hyperlink ref="A67" r:id="rId4" xr:uid="{4049E802-AD97-4C4C-8454-3523A1D7D9A4}"/>
  </hyperlinks>
  <pageMargins left="0.7" right="0.7" top="0.75" bottom="0.75" header="0.3" footer="0.3"/>
  <pageSetup orientation="portrait" r:id="rId5"/>
  <drawing r:id="rId6"/>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E6B19-CDA2-4807-9DA3-DE1F9F911512}">
  <sheetPr codeName="Sheet38"/>
  <dimension ref="A1:Z83"/>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246</v>
      </c>
    </row>
    <row r="2" spans="1:16" x14ac:dyDescent="0.35">
      <c r="A2" s="30" t="s">
        <v>108</v>
      </c>
      <c r="B2" t="s">
        <v>245</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16.8</v>
      </c>
      <c r="C6" t="s">
        <v>102</v>
      </c>
      <c r="H6" s="18" t="s">
        <v>101</v>
      </c>
      <c r="I6">
        <f>VLOOKUP($B$4,$B$9:$K$62,6,FALSE)</f>
        <v>16.8</v>
      </c>
      <c r="K6" s="19"/>
    </row>
    <row r="7" spans="1:16" ht="15" thickBot="1" x14ac:dyDescent="0.4">
      <c r="A7" s="25" t="s">
        <v>100</v>
      </c>
      <c r="B7" s="24" t="str">
        <f>VLOOKUP($B$4,$B$10:$D$62,3,FALSE)</f>
        <v>+/-0.2</v>
      </c>
      <c r="C7" t="s">
        <v>99</v>
      </c>
      <c r="H7" s="18" t="s">
        <v>98</v>
      </c>
      <c r="I7" s="23">
        <f>VLOOKUP($B$4,$B$9:$K$62,10,FALSE)</f>
        <v>0.12158054711246201</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16.8</v>
      </c>
      <c r="D10" s="13" t="s">
        <v>28</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16.8</v>
      </c>
      <c r="H10">
        <f>LEN(TRIM(D10))</f>
        <v>6</v>
      </c>
      <c r="I10" t="str">
        <f>IF(H10&gt;=3,MID(TRIM(D10),1,3),"NO")</f>
        <v>+/-</v>
      </c>
      <c r="J10" t="str">
        <f>IF(TRIM(I10)="+/-",MID(TRIM(D10),4,H10-3),D10)</f>
        <v>0.2</v>
      </c>
      <c r="K10" s="1">
        <f>IF(TRIM(J10)="*****",0,IF(ISERROR(VALUE(J10)),"NA",VALUE(J10/$I$4)))</f>
        <v>0.12158054711246201</v>
      </c>
      <c r="L10" s="1">
        <f>IF(AND(ISNUMBER(G10),ISNUMBER($I$6)),$I$6-G10,"N/A")</f>
        <v>0</v>
      </c>
      <c r="M10" s="1">
        <f>IF(AND(ISNUMBER(K10),ISNUMBER($I$7)),SQRT(K10^2+($I$7)^2),"N/A")</f>
        <v>0.17194085864718481</v>
      </c>
      <c r="N10" s="1">
        <f>IF(AND(ISNUMBER(L10),ISNUMBER(M10),M10&lt;&gt;0),L10/M10,"NA")</f>
        <v>0</v>
      </c>
      <c r="O10" t="s">
        <v>84</v>
      </c>
    </row>
    <row r="11" spans="1:16" x14ac:dyDescent="0.35">
      <c r="A11" s="16">
        <v>1</v>
      </c>
      <c r="B11" s="15" t="s">
        <v>42</v>
      </c>
      <c r="C11" s="14">
        <v>22.7</v>
      </c>
      <c r="D11" s="17" t="s">
        <v>176</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22.7</v>
      </c>
      <c r="H11">
        <f>LEN(TRIM(D11))</f>
        <v>6</v>
      </c>
      <c r="I11" t="str">
        <f>IF(H11&gt;=3,MID(TRIM(D11),1,3),"NO")</f>
        <v>+/-</v>
      </c>
      <c r="J11" t="str">
        <f>IF(TRIM(I11)="+/-",MID(TRIM(D11),4,H11-3),D11)</f>
        <v>2.9</v>
      </c>
      <c r="K11" s="1">
        <f>IF(TRIM(J11)="*****",0,IF(ISERROR(VALUE(J11)),"NA",VALUE(J11/$I$4)))</f>
        <v>1.762917933130699</v>
      </c>
      <c r="L11" s="1">
        <f>IF(AND(ISNUMBER(G11),ISNUMBER($I$6)),$I$6-G11,"N/A")</f>
        <v>-5.8999999999999986</v>
      </c>
      <c r="M11" s="1">
        <f>IF(AND(ISNUMBER(K11),ISNUMBER($I$7)),SQRT(K11^2+($I$7)^2),"N/A")</f>
        <v>1.7671053925530251</v>
      </c>
      <c r="N11" s="1">
        <f>IF(AND(ISNUMBER(L11),ISNUMBER(M11),M11&lt;&gt;0),L11/M11,"NA")</f>
        <v>-3.3387935008652625</v>
      </c>
      <c r="O11" t="s">
        <v>68</v>
      </c>
    </row>
    <row r="12" spans="1:16" x14ac:dyDescent="0.35">
      <c r="A12" s="16">
        <v>2</v>
      </c>
      <c r="B12" s="15" t="s">
        <v>62</v>
      </c>
      <c r="C12" s="14">
        <v>22.6</v>
      </c>
      <c r="D12" s="13" t="s">
        <v>167</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22.6</v>
      </c>
      <c r="H12">
        <f>LEN(TRIM(D12))</f>
        <v>6</v>
      </c>
      <c r="I12" t="str">
        <f>IF(H12&gt;=3,MID(TRIM(D12),1,3),"NO")</f>
        <v>+/-</v>
      </c>
      <c r="J12" t="str">
        <f>IF(TRIM(I12)="+/-",MID(TRIM(D12),4,H12-3),D12)</f>
        <v>4.8</v>
      </c>
      <c r="K12" s="1">
        <f>IF(TRIM(J12)="*****",0,IF(ISERROR(VALUE(J12)),"NA",VALUE(J12/$I$4)))</f>
        <v>2.9179331306990881</v>
      </c>
      <c r="L12" s="1">
        <f>IF(AND(ISNUMBER(G12),ISNUMBER($I$6)),$I$6-G12,"N/A")</f>
        <v>-5.8000000000000007</v>
      </c>
      <c r="M12" s="1">
        <f>IF(AND(ISNUMBER(K12),ISNUMBER($I$7)),SQRT(K12^2+($I$7)^2),"N/A")</f>
        <v>2.920464960356064</v>
      </c>
      <c r="N12" s="1">
        <f>IF(AND(ISNUMBER(L12),ISNUMBER(M12),M12&lt;&gt;0),L12/M12,"NA")</f>
        <v>-1.9859851354946108</v>
      </c>
      <c r="O12" t="s">
        <v>62</v>
      </c>
    </row>
    <row r="13" spans="1:16" x14ac:dyDescent="0.35">
      <c r="A13" s="16">
        <v>3</v>
      </c>
      <c r="B13" s="15" t="s">
        <v>75</v>
      </c>
      <c r="C13" s="14">
        <v>20.8</v>
      </c>
      <c r="D13" s="13" t="s">
        <v>140</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20.8</v>
      </c>
      <c r="H13">
        <f>LEN(TRIM(D13))</f>
        <v>6</v>
      </c>
      <c r="I13" t="str">
        <f>IF(H13&gt;=3,MID(TRIM(D13),1,3),"NO")</f>
        <v>+/-</v>
      </c>
      <c r="J13" t="str">
        <f>IF(TRIM(I13)="+/-",MID(TRIM(D13),4,H13-3),D13)</f>
        <v>1.6</v>
      </c>
      <c r="K13" s="1">
        <f>IF(TRIM(J13)="*****",0,IF(ISERROR(VALUE(J13)),"NA",VALUE(J13/$I$4)))</f>
        <v>0.97264437689969607</v>
      </c>
      <c r="L13" s="1">
        <f>IF(AND(ISNUMBER(G13),ISNUMBER($I$6)),$I$6-G13,"N/A")</f>
        <v>-4</v>
      </c>
      <c r="M13" s="1">
        <f>IF(AND(ISNUMBER(K13),ISNUMBER($I$7)),SQRT(K13^2+($I$7)^2),"N/A")</f>
        <v>0.98021370799982366</v>
      </c>
      <c r="N13" s="1">
        <f>IF(AND(ISNUMBER(L13),ISNUMBER(M13),M13&lt;&gt;0),L13/M13,"NA")</f>
        <v>-4.0807427679849582</v>
      </c>
      <c r="O13" t="s">
        <v>58</v>
      </c>
    </row>
    <row r="14" spans="1:16" x14ac:dyDescent="0.35">
      <c r="A14" s="16">
        <v>4</v>
      </c>
      <c r="B14" s="15" t="s">
        <v>81</v>
      </c>
      <c r="C14" s="14">
        <v>20</v>
      </c>
      <c r="D14" s="13" t="s">
        <v>138</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20</v>
      </c>
      <c r="H14">
        <f>LEN(TRIM(D14))</f>
        <v>6</v>
      </c>
      <c r="I14" t="str">
        <f>IF(H14&gt;=3,MID(TRIM(D14),1,3),"NO")</f>
        <v>+/-</v>
      </c>
      <c r="J14" t="str">
        <f>IF(TRIM(I14)="+/-",MID(TRIM(D14),4,H14-3),D14)</f>
        <v>1.8</v>
      </c>
      <c r="K14" s="1">
        <f>IF(TRIM(J14)="*****",0,IF(ISERROR(VALUE(J14)),"NA",VALUE(J14/$I$4)))</f>
        <v>1.094224924012158</v>
      </c>
      <c r="L14" s="1">
        <f>IF(AND(ISNUMBER(G14),ISNUMBER($I$6)),$I$6-G14,"N/A")</f>
        <v>-3.1999999999999993</v>
      </c>
      <c r="M14" s="1">
        <f>IF(AND(ISNUMBER(K14),ISNUMBER($I$7)),SQRT(K14^2+($I$7)^2),"N/A")</f>
        <v>1.1009586794088044</v>
      </c>
      <c r="N14" s="1">
        <f>IF(AND(ISNUMBER(L14),ISNUMBER(M14),M14&lt;&gt;0),L14/M14,"NA")</f>
        <v>-2.9065577662899607</v>
      </c>
      <c r="O14" t="s">
        <v>73</v>
      </c>
    </row>
    <row r="15" spans="1:16" x14ac:dyDescent="0.35">
      <c r="A15" s="16">
        <v>5</v>
      </c>
      <c r="B15" s="15" t="s">
        <v>78</v>
      </c>
      <c r="C15" s="14">
        <v>19.899999999999999</v>
      </c>
      <c r="D15" s="13" t="s">
        <v>164</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19.899999999999999</v>
      </c>
      <c r="H15">
        <f>LEN(TRIM(D15))</f>
        <v>6</v>
      </c>
      <c r="I15" t="str">
        <f>IF(H15&gt;=3,MID(TRIM(D15),1,3),"NO")</f>
        <v>+/-</v>
      </c>
      <c r="J15" t="str">
        <f>IF(TRIM(I15)="+/-",MID(TRIM(D15),4,H15-3),D15)</f>
        <v>2.3</v>
      </c>
      <c r="K15" s="1">
        <f>IF(TRIM(J15)="*****",0,IF(ISERROR(VALUE(J15)),"NA",VALUE(J15/$I$4)))</f>
        <v>1.3981762917933129</v>
      </c>
      <c r="L15" s="1">
        <f>IF(AND(ISNUMBER(G15),ISNUMBER($I$6)),$I$6-G15,"N/A")</f>
        <v>-3.0999999999999979</v>
      </c>
      <c r="M15" s="1">
        <f>IF(AND(ISNUMBER(K15),ISNUMBER($I$7)),SQRT(K15^2+($I$7)^2),"N/A")</f>
        <v>1.4034524474912091</v>
      </c>
      <c r="N15" s="1">
        <f>IF(AND(ISNUMBER(L15),ISNUMBER(M15),M15&lt;&gt;0),L15/M15,"NA")</f>
        <v>-2.2088386432625575</v>
      </c>
      <c r="O15" t="s">
        <v>32</v>
      </c>
    </row>
    <row r="16" spans="1:16" x14ac:dyDescent="0.35">
      <c r="A16" s="16">
        <v>5</v>
      </c>
      <c r="B16" s="15" t="s">
        <v>79</v>
      </c>
      <c r="C16" s="14">
        <v>19.899999999999999</v>
      </c>
      <c r="D16" s="13" t="s">
        <v>140</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19.899999999999999</v>
      </c>
      <c r="H16">
        <f>LEN(TRIM(D16))</f>
        <v>6</v>
      </c>
      <c r="I16" t="str">
        <f>IF(H16&gt;=3,MID(TRIM(D16),1,3),"NO")</f>
        <v>+/-</v>
      </c>
      <c r="J16" t="str">
        <f>IF(TRIM(I16)="+/-",MID(TRIM(D16),4,H16-3),D16)</f>
        <v>1.6</v>
      </c>
      <c r="K16" s="1">
        <f>IF(TRIM(J16)="*****",0,IF(ISERROR(VALUE(J16)),"NA",VALUE(J16/$I$4)))</f>
        <v>0.97264437689969607</v>
      </c>
      <c r="L16" s="1">
        <f>IF(AND(ISNUMBER(G16),ISNUMBER($I$6)),$I$6-G16,"N/A")</f>
        <v>-3.0999999999999979</v>
      </c>
      <c r="M16" s="1">
        <f>IF(AND(ISNUMBER(K16),ISNUMBER($I$7)),SQRT(K16^2+($I$7)^2),"N/A")</f>
        <v>0.98021370799982366</v>
      </c>
      <c r="N16" s="1">
        <f>IF(AND(ISNUMBER(L16),ISNUMBER(M16),M16&lt;&gt;0),L16/M16,"NA")</f>
        <v>-3.1625756451883404</v>
      </c>
      <c r="O16" t="s">
        <v>75</v>
      </c>
    </row>
    <row r="17" spans="1:15" x14ac:dyDescent="0.35">
      <c r="A17" s="16">
        <v>7</v>
      </c>
      <c r="B17" s="15" t="s">
        <v>35</v>
      </c>
      <c r="C17" s="14">
        <v>19.399999999999999</v>
      </c>
      <c r="D17" s="13" t="s">
        <v>154</v>
      </c>
      <c r="E17" s="12" t="str">
        <f>IF($B$4=B17,"Geography Selected",
IF(AND(ISNUMBER(N17),ISNUMBER($I$4)),
IF(ABS(N17)&lt;=$I$4,"Not Significantly Different",
IF(ABS(N17)&gt;$I$4,"Significantly Different","Error - Both Z-score and Confidence Level are Numbers but Comparison Failed")),
IF(N17="NA","Statistical Test not applicable","N/A")
))</f>
        <v>Not Significantly Different</v>
      </c>
      <c r="G17">
        <f>IF(ISNUMBER(C17),C17,"NAN")</f>
        <v>19.399999999999999</v>
      </c>
      <c r="H17">
        <f>LEN(TRIM(D17))</f>
        <v>6</v>
      </c>
      <c r="I17" t="str">
        <f>IF(H17&gt;=3,MID(TRIM(D17),1,3),"NO")</f>
        <v>+/-</v>
      </c>
      <c r="J17" t="str">
        <f>IF(TRIM(I17)="+/-",MID(TRIM(D17),4,H17-3),D17)</f>
        <v>4.3</v>
      </c>
      <c r="K17" s="1">
        <f>IF(TRIM(J17)="*****",0,IF(ISERROR(VALUE(J17)),"NA",VALUE(J17/$I$4)))</f>
        <v>2.6139817629179332</v>
      </c>
      <c r="L17" s="1">
        <f>IF(AND(ISNUMBER(G17),ISNUMBER($I$6)),$I$6-G17,"N/A")</f>
        <v>-2.5999999999999979</v>
      </c>
      <c r="M17" s="1">
        <f>IF(AND(ISNUMBER(K17),ISNUMBER($I$7)),SQRT(K17^2+($I$7)^2),"N/A")</f>
        <v>2.6168076899733599</v>
      </c>
      <c r="N17" s="1">
        <f>IF(AND(ISNUMBER(L17),ISNUMBER(M17),M17&lt;&gt;0),L17/M17,"NA")</f>
        <v>-0.9935770251525311</v>
      </c>
      <c r="O17" t="s">
        <v>66</v>
      </c>
    </row>
    <row r="18" spans="1:15" x14ac:dyDescent="0.35">
      <c r="A18" s="16">
        <v>8</v>
      </c>
      <c r="B18" s="15" t="s">
        <v>63</v>
      </c>
      <c r="C18" s="14">
        <v>19.3</v>
      </c>
      <c r="D18" s="13" t="s">
        <v>169</v>
      </c>
      <c r="E18" s="12" t="str">
        <f>IF($B$4=B18,"Geography Selected",
IF(AND(ISNUMBER(N18),ISNUMBER($I$4)),
IF(ABS(N18)&lt;=$I$4,"Not Significantly Different",
IF(ABS(N18)&gt;$I$4,"Significantly Different","Error - Both Z-score and Confidence Level are Numbers but Comparison Failed")),
IF(N18="NA","Statistical Test not applicable","N/A")
))</f>
        <v>Not Significantly Different</v>
      </c>
      <c r="G18">
        <f>IF(ISNUMBER(C18),C18,"NAN")</f>
        <v>19.3</v>
      </c>
      <c r="H18">
        <f>LEN(TRIM(D18))</f>
        <v>6</v>
      </c>
      <c r="I18" t="str">
        <f>IF(H18&gt;=3,MID(TRIM(D18),1,3),"NO")</f>
        <v>+/-</v>
      </c>
      <c r="J18" t="str">
        <f>IF(TRIM(I18)="+/-",MID(TRIM(D18),4,H18-3),D18)</f>
        <v>5.2</v>
      </c>
      <c r="K18" s="1">
        <f>IF(TRIM(J18)="*****",0,IF(ISERROR(VALUE(J18)),"NA",VALUE(J18/$I$4)))</f>
        <v>3.1610942249240122</v>
      </c>
      <c r="L18" s="1">
        <f>IF(AND(ISNUMBER(G18),ISNUMBER($I$6)),$I$6-G18,"N/A")</f>
        <v>-2.5</v>
      </c>
      <c r="M18" s="1">
        <f>IF(AND(ISNUMBER(K18),ISNUMBER($I$7)),SQRT(K18^2+($I$7)^2),"N/A")</f>
        <v>3.1634314483301367</v>
      </c>
      <c r="N18" s="1">
        <f>IF(AND(ISNUMBER(L18),ISNUMBER(M18),M18&lt;&gt;0),L18/M18,"NA")</f>
        <v>-0.79028107320601537</v>
      </c>
      <c r="O18" t="s">
        <v>60</v>
      </c>
    </row>
    <row r="19" spans="1:15" x14ac:dyDescent="0.35">
      <c r="A19" s="16">
        <v>9</v>
      </c>
      <c r="B19" s="15" t="s">
        <v>70</v>
      </c>
      <c r="C19" s="14">
        <v>19.100000000000001</v>
      </c>
      <c r="D19" s="13" t="s">
        <v>199</v>
      </c>
      <c r="E19" s="12" t="str">
        <f>IF($B$4=B19,"Geography Selected",
IF(AND(ISNUMBER(N19),ISNUMBER($I$4)),
IF(ABS(N19)&lt;=$I$4,"Not Significantly Different",
IF(ABS(N19)&gt;$I$4,"Significantly Different","Error - Both Z-score and Confidence Level are Numbers but Comparison Failed")),
IF(N19="NA","Statistical Test not applicable","N/A")
))</f>
        <v>Not Significantly Different</v>
      </c>
      <c r="G19">
        <f>IF(ISNUMBER(C19),C19,"NAN")</f>
        <v>19.100000000000001</v>
      </c>
      <c r="H19">
        <f>LEN(TRIM(D19))</f>
        <v>6</v>
      </c>
      <c r="I19" t="str">
        <f>IF(H19&gt;=3,MID(TRIM(D19),1,3),"NO")</f>
        <v>+/-</v>
      </c>
      <c r="J19" t="str">
        <f>IF(TRIM(I19)="+/-",MID(TRIM(D19),4,H19-3),D19)</f>
        <v>4.1</v>
      </c>
      <c r="K19" s="1">
        <f>IF(TRIM(J19)="*****",0,IF(ISERROR(VALUE(J19)),"NA",VALUE(J19/$I$4)))</f>
        <v>2.4924012158054709</v>
      </c>
      <c r="L19" s="1">
        <f>IF(AND(ISNUMBER(G19),ISNUMBER($I$6)),$I$6-G19,"N/A")</f>
        <v>-2.3000000000000007</v>
      </c>
      <c r="M19" s="1">
        <f>IF(AND(ISNUMBER(K19),ISNUMBER($I$7)),SQRT(K19^2+($I$7)^2),"N/A")</f>
        <v>2.4953648330424061</v>
      </c>
      <c r="N19" s="1">
        <f>IF(AND(ISNUMBER(L19),ISNUMBER(M19),M19&lt;&gt;0),L19/M19,"NA")</f>
        <v>-0.92170890987342635</v>
      </c>
      <c r="O19" t="s">
        <v>35</v>
      </c>
    </row>
    <row r="20" spans="1:15" x14ac:dyDescent="0.35">
      <c r="A20" s="16">
        <v>9</v>
      </c>
      <c r="B20" s="15" t="s">
        <v>46</v>
      </c>
      <c r="C20" s="14">
        <v>19.100000000000001</v>
      </c>
      <c r="D20" s="17" t="s">
        <v>139</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19.100000000000001</v>
      </c>
      <c r="H20">
        <f>LEN(TRIM(D20))</f>
        <v>6</v>
      </c>
      <c r="I20" t="str">
        <f>IF(H20&gt;=3,MID(TRIM(D20),1,3),"NO")</f>
        <v>+/-</v>
      </c>
      <c r="J20" t="str">
        <f>IF(TRIM(I20)="+/-",MID(TRIM(D20),4,H20-3),D20)</f>
        <v>1.5</v>
      </c>
      <c r="K20" s="1">
        <f>IF(TRIM(J20)="*****",0,IF(ISERROR(VALUE(J20)),"NA",VALUE(J20/$I$4)))</f>
        <v>0.91185410334346506</v>
      </c>
      <c r="L20" s="1">
        <f>IF(AND(ISNUMBER(G20),ISNUMBER($I$6)),$I$6-G20,"N/A")</f>
        <v>-2.3000000000000007</v>
      </c>
      <c r="M20" s="1">
        <f>IF(AND(ISNUMBER(K20),ISNUMBER($I$7)),SQRT(K20^2+($I$7)^2),"N/A")</f>
        <v>0.91992376598307335</v>
      </c>
      <c r="N20" s="1">
        <f>IF(AND(ISNUMBER(L20),ISNUMBER(M20),M20&lt;&gt;0),L20/M20,"NA")</f>
        <v>-2.5002071748218326</v>
      </c>
      <c r="O20" t="s">
        <v>51</v>
      </c>
    </row>
    <row r="21" spans="1:15" x14ac:dyDescent="0.35">
      <c r="A21" s="16">
        <v>9</v>
      </c>
      <c r="B21" s="15" t="s">
        <v>33</v>
      </c>
      <c r="C21" s="14">
        <v>19.100000000000001</v>
      </c>
      <c r="D21" s="13" t="s">
        <v>142</v>
      </c>
      <c r="E21" s="12" t="str">
        <f>IF($B$4=B21,"Geography Selected",
IF(AND(ISNUMBER(N21),ISNUMBER($I$4)),
IF(ABS(N21)&lt;=$I$4,"Not Significantly Different",
IF(ABS(N21)&gt;$I$4,"Significantly Different","Error - Both Z-score and Confidence Level are Numbers but Comparison Failed")),
IF(N21="NA","Statistical Test not applicable","N/A")
))</f>
        <v>Not Significantly Different</v>
      </c>
      <c r="G21">
        <f>IF(ISNUMBER(C21),C21,"NAN")</f>
        <v>19.100000000000001</v>
      </c>
      <c r="H21">
        <f>LEN(TRIM(D21))</f>
        <v>6</v>
      </c>
      <c r="I21" t="str">
        <f>IF(H21&gt;=3,MID(TRIM(D21),1,3),"NO")</f>
        <v>+/-</v>
      </c>
      <c r="J21" t="str">
        <f>IF(TRIM(I21)="+/-",MID(TRIM(D21),4,H21-3),D21)</f>
        <v>2.6</v>
      </c>
      <c r="K21" s="1">
        <f>IF(TRIM(J21)="*****",0,IF(ISERROR(VALUE(J21)),"NA",VALUE(J21/$I$4)))</f>
        <v>1.5805471124620061</v>
      </c>
      <c r="L21" s="1">
        <f>IF(AND(ISNUMBER(G21),ISNUMBER($I$6)),$I$6-G21,"N/A")</f>
        <v>-2.3000000000000007</v>
      </c>
      <c r="M21" s="1">
        <f>IF(AND(ISNUMBER(K21),ISNUMBER($I$7)),SQRT(K21^2+($I$7)^2),"N/A")</f>
        <v>1.5852163903228325</v>
      </c>
      <c r="N21" s="1">
        <f>IF(AND(ISNUMBER(L21),ISNUMBER(M21),M21&lt;&gt;0),L21/M21,"NA")</f>
        <v>-1.4509060176520134</v>
      </c>
      <c r="O21" t="s">
        <v>45</v>
      </c>
    </row>
    <row r="22" spans="1:15" x14ac:dyDescent="0.35">
      <c r="A22" s="16">
        <v>12</v>
      </c>
      <c r="B22" s="15" t="s">
        <v>39</v>
      </c>
      <c r="C22" s="14">
        <v>19</v>
      </c>
      <c r="D22" s="13" t="s">
        <v>83</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19</v>
      </c>
      <c r="H22">
        <f>LEN(TRIM(D22))</f>
        <v>6</v>
      </c>
      <c r="I22" t="str">
        <f>IF(H22&gt;=3,MID(TRIM(D22),1,3),"NO")</f>
        <v>+/-</v>
      </c>
      <c r="J22" t="str">
        <f>IF(TRIM(I22)="+/-",MID(TRIM(D22),4,H22-3),D22)</f>
        <v>0.7</v>
      </c>
      <c r="K22" s="1">
        <f>IF(TRIM(J22)="*****",0,IF(ISERROR(VALUE(J22)),"NA",VALUE(J22/$I$4)))</f>
        <v>0.42553191489361697</v>
      </c>
      <c r="L22" s="1">
        <f>IF(AND(ISNUMBER(G22),ISNUMBER($I$6)),$I$6-G22,"N/A")</f>
        <v>-2.1999999999999993</v>
      </c>
      <c r="M22" s="1">
        <f>IF(AND(ISNUMBER(K22),ISNUMBER($I$7)),SQRT(K22^2+($I$7)^2),"N/A")</f>
        <v>0.44255987168878524</v>
      </c>
      <c r="N22" s="1">
        <f>IF(AND(ISNUMBER(L22),ISNUMBER(M22),M22&lt;&gt;0),L22/M22,"NA")</f>
        <v>-4.9710788093030551</v>
      </c>
      <c r="O22" t="s">
        <v>29</v>
      </c>
    </row>
    <row r="23" spans="1:15" x14ac:dyDescent="0.35">
      <c r="A23" s="16">
        <v>13</v>
      </c>
      <c r="B23" s="15" t="s">
        <v>53</v>
      </c>
      <c r="C23" s="14">
        <v>18.8</v>
      </c>
      <c r="D23" s="13" t="s">
        <v>171</v>
      </c>
      <c r="E23" s="12" t="str">
        <f>IF($B$4=B23,"Geography Selected",
IF(AND(ISNUMBER(N23),ISNUMBER($I$4)),
IF(ABS(N23)&lt;=$I$4,"Not Significantly Different",
IF(ABS(N23)&gt;$I$4,"Significantly Different","Error - Both Z-score and Confidence Level are Numbers but Comparison Failed")),
IF(N23="NA","Statistical Test not applicable","N/A")
))</f>
        <v>Not Significantly Different</v>
      </c>
      <c r="G23">
        <f>IF(ISNUMBER(C23),C23,"NAN")</f>
        <v>18.8</v>
      </c>
      <c r="H23">
        <f>LEN(TRIM(D23))</f>
        <v>6</v>
      </c>
      <c r="I23" t="str">
        <f>IF(H23&gt;=3,MID(TRIM(D23),1,3),"NO")</f>
        <v>+/-</v>
      </c>
      <c r="J23" t="str">
        <f>IF(TRIM(I23)="+/-",MID(TRIM(D23),4,H23-3),D23)</f>
        <v>2.5</v>
      </c>
      <c r="K23" s="1">
        <f>IF(TRIM(J23)="*****",0,IF(ISERROR(VALUE(J23)),"NA",VALUE(J23/$I$4)))</f>
        <v>1.519756838905775</v>
      </c>
      <c r="L23" s="1">
        <f>IF(AND(ISNUMBER(G23),ISNUMBER($I$6)),$I$6-G23,"N/A")</f>
        <v>-2</v>
      </c>
      <c r="M23" s="1">
        <f>IF(AND(ISNUMBER(K23),ISNUMBER($I$7)),SQRT(K23^2+($I$7)^2),"N/A")</f>
        <v>1.5246123044357995</v>
      </c>
      <c r="N23" s="1">
        <f>IF(AND(ISNUMBER(L23),ISNUMBER(M23),M23&lt;&gt;0),L23/M23,"NA")</f>
        <v>-1.3118089065535405</v>
      </c>
      <c r="O23" t="s">
        <v>82</v>
      </c>
    </row>
    <row r="24" spans="1:15" x14ac:dyDescent="0.35">
      <c r="A24" s="16">
        <v>14</v>
      </c>
      <c r="B24" s="15" t="s">
        <v>56</v>
      </c>
      <c r="C24" s="14">
        <v>18.5</v>
      </c>
      <c r="D24" s="13" t="s">
        <v>156</v>
      </c>
      <c r="E24" s="12" t="str">
        <f>IF($B$4=B24,"Geography Selected",
IF(AND(ISNUMBER(N24),ISNUMBER($I$4)),
IF(ABS(N24)&lt;=$I$4,"Not Significantly Different",
IF(ABS(N24)&gt;$I$4,"Significantly Different","Error - Both Z-score and Confidence Level are Numbers but Comparison Failed")),
IF(N24="NA","Statistical Test not applicable","N/A")
))</f>
        <v>Not Significantly Different</v>
      </c>
      <c r="G24">
        <f>IF(ISNUMBER(C24),C24,"NAN")</f>
        <v>18.5</v>
      </c>
      <c r="H24">
        <f>LEN(TRIM(D24))</f>
        <v>6</v>
      </c>
      <c r="I24" t="str">
        <f>IF(H24&gt;=3,MID(TRIM(D24),1,3),"NO")</f>
        <v>+/-</v>
      </c>
      <c r="J24" t="str">
        <f>IF(TRIM(I24)="+/-",MID(TRIM(D24),4,H24-3),D24)</f>
        <v>2.0</v>
      </c>
      <c r="K24" s="1">
        <f>IF(TRIM(J24)="*****",0,IF(ISERROR(VALUE(J24)),"NA",VALUE(J24/$I$4)))</f>
        <v>1.21580547112462</v>
      </c>
      <c r="L24" s="1">
        <f>IF(AND(ISNUMBER(G24),ISNUMBER($I$6)),$I$6-G24,"N/A")</f>
        <v>-1.6999999999999993</v>
      </c>
      <c r="M24" s="1">
        <f>IF(AND(ISNUMBER(K24),ISNUMBER($I$7)),SQRT(K24^2+($I$7)^2),"N/A")</f>
        <v>1.2218693764280717</v>
      </c>
      <c r="N24" s="1">
        <f>IF(AND(ISNUMBER(L24),ISNUMBER(M24),M24&lt;&gt;0),L24/M24,"NA")</f>
        <v>-1.3913107512111169</v>
      </c>
      <c r="O24" t="s">
        <v>65</v>
      </c>
    </row>
    <row r="25" spans="1:15" x14ac:dyDescent="0.35">
      <c r="A25" s="16">
        <v>15</v>
      </c>
      <c r="B25" s="15" t="s">
        <v>36</v>
      </c>
      <c r="C25" s="14">
        <v>18.100000000000001</v>
      </c>
      <c r="D25" s="13" t="s">
        <v>134</v>
      </c>
      <c r="E25" s="12" t="str">
        <f>IF($B$4=B25,"Geography Selected",
IF(AND(ISNUMBER(N25),ISNUMBER($I$4)),
IF(ABS(N25)&lt;=$I$4,"Not Significantly Different",
IF(ABS(N25)&gt;$I$4,"Significantly Different","Error - Both Z-score and Confidence Level are Numbers but Comparison Failed")),
IF(N25="NA","Statistical Test not applicable","N/A")
))</f>
        <v>Not Significantly Different</v>
      </c>
      <c r="G25">
        <f>IF(ISNUMBER(C25),C25,"NAN")</f>
        <v>18.100000000000001</v>
      </c>
      <c r="H25">
        <f>LEN(TRIM(D25))</f>
        <v>6</v>
      </c>
      <c r="I25" t="str">
        <f>IF(H25&gt;=3,MID(TRIM(D25),1,3),"NO")</f>
        <v>+/-</v>
      </c>
      <c r="J25" t="str">
        <f>IF(TRIM(I25)="+/-",MID(TRIM(D25),4,H25-3),D25)</f>
        <v>1.4</v>
      </c>
      <c r="K25" s="1">
        <f>IF(TRIM(J25)="*****",0,IF(ISERROR(VALUE(J25)),"NA",VALUE(J25/$I$4)))</f>
        <v>0.85106382978723394</v>
      </c>
      <c r="L25" s="1">
        <f>IF(AND(ISNUMBER(G25),ISNUMBER($I$6)),$I$6-G25,"N/A")</f>
        <v>-1.3000000000000007</v>
      </c>
      <c r="M25" s="1">
        <f>IF(AND(ISNUMBER(K25),ISNUMBER($I$7)),SQRT(K25^2+($I$7)^2),"N/A")</f>
        <v>0.8597042932359239</v>
      </c>
      <c r="N25" s="1">
        <f>IF(AND(ISNUMBER(L25),ISNUMBER(M25),M25&lt;&gt;0),L25/M25,"NA")</f>
        <v>-1.5121478515674329</v>
      </c>
      <c r="O25" t="s">
        <v>81</v>
      </c>
    </row>
    <row r="26" spans="1:15" x14ac:dyDescent="0.35">
      <c r="A26" s="16">
        <v>16</v>
      </c>
      <c r="B26" s="15" t="s">
        <v>82</v>
      </c>
      <c r="C26" s="14">
        <v>18</v>
      </c>
      <c r="D26" s="13" t="s">
        <v>142</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18</v>
      </c>
      <c r="H26">
        <f>LEN(TRIM(D26))</f>
        <v>6</v>
      </c>
      <c r="I26" t="str">
        <f>IF(H26&gt;=3,MID(TRIM(D26),1,3),"NO")</f>
        <v>+/-</v>
      </c>
      <c r="J26" t="str">
        <f>IF(TRIM(I26)="+/-",MID(TRIM(D26),4,H26-3),D26)</f>
        <v>2.6</v>
      </c>
      <c r="K26" s="1">
        <f>IF(TRIM(J26)="*****",0,IF(ISERROR(VALUE(J26)),"NA",VALUE(J26/$I$4)))</f>
        <v>1.5805471124620061</v>
      </c>
      <c r="L26" s="1">
        <f>IF(AND(ISNUMBER(G26),ISNUMBER($I$6)),$I$6-G26,"N/A")</f>
        <v>-1.1999999999999993</v>
      </c>
      <c r="M26" s="1">
        <f>IF(AND(ISNUMBER(K26),ISNUMBER($I$7)),SQRT(K26^2+($I$7)^2),"N/A")</f>
        <v>1.5852163903228325</v>
      </c>
      <c r="N26" s="1">
        <f>IF(AND(ISNUMBER(L26),ISNUMBER(M26),M26&lt;&gt;0),L26/M26,"NA")</f>
        <v>-0.75699444399235416</v>
      </c>
      <c r="O26" t="s">
        <v>80</v>
      </c>
    </row>
    <row r="27" spans="1:15" x14ac:dyDescent="0.35">
      <c r="A27" s="16">
        <v>16</v>
      </c>
      <c r="B27" s="15" t="s">
        <v>72</v>
      </c>
      <c r="C27" s="14">
        <v>18</v>
      </c>
      <c r="D27" s="13" t="s">
        <v>140</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18</v>
      </c>
      <c r="H27">
        <f>LEN(TRIM(D27))</f>
        <v>6</v>
      </c>
      <c r="I27" t="str">
        <f>IF(H27&gt;=3,MID(TRIM(D27),1,3),"NO")</f>
        <v>+/-</v>
      </c>
      <c r="J27" t="str">
        <f>IF(TRIM(I27)="+/-",MID(TRIM(D27),4,H27-3),D27)</f>
        <v>1.6</v>
      </c>
      <c r="K27" s="1">
        <f>IF(TRIM(J27)="*****",0,IF(ISERROR(VALUE(J27)),"NA",VALUE(J27/$I$4)))</f>
        <v>0.97264437689969607</v>
      </c>
      <c r="L27" s="1">
        <f>IF(AND(ISNUMBER(G27),ISNUMBER($I$6)),$I$6-G27,"N/A")</f>
        <v>-1.1999999999999993</v>
      </c>
      <c r="M27" s="1">
        <f>IF(AND(ISNUMBER(K27),ISNUMBER($I$7)),SQRT(K27^2+($I$7)^2),"N/A")</f>
        <v>0.98021370799982366</v>
      </c>
      <c r="N27" s="1">
        <f>IF(AND(ISNUMBER(L27),ISNUMBER(M27),M27&lt;&gt;0),L27/M27,"NA")</f>
        <v>-1.2242228303954867</v>
      </c>
      <c r="O27" t="s">
        <v>78</v>
      </c>
    </row>
    <row r="28" spans="1:15" x14ac:dyDescent="0.35">
      <c r="A28" s="16">
        <v>18</v>
      </c>
      <c r="B28" s="15" t="s">
        <v>59</v>
      </c>
      <c r="C28" s="14">
        <v>17.899999999999999</v>
      </c>
      <c r="D28" s="13" t="s">
        <v>153</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17.899999999999999</v>
      </c>
      <c r="H28">
        <f>LEN(TRIM(D28))</f>
        <v>6</v>
      </c>
      <c r="I28" t="str">
        <f>IF(H28&gt;=3,MID(TRIM(D28),1,3),"NO")</f>
        <v>+/-</v>
      </c>
      <c r="J28" t="str">
        <f>IF(TRIM(I28)="+/-",MID(TRIM(D28),4,H28-3),D28)</f>
        <v>1.7</v>
      </c>
      <c r="K28" s="1">
        <f>IF(TRIM(J28)="*****",0,IF(ISERROR(VALUE(J28)),"NA",VALUE(J28/$I$4)))</f>
        <v>1.0334346504559271</v>
      </c>
      <c r="L28" s="1">
        <f>IF(AND(ISNUMBER(G28),ISNUMBER($I$6)),$I$6-G28,"N/A")</f>
        <v>-1.0999999999999979</v>
      </c>
      <c r="M28" s="1">
        <f>IF(AND(ISNUMBER(K28),ISNUMBER($I$7)),SQRT(K28^2+($I$7)^2),"N/A")</f>
        <v>1.0405618704330513</v>
      </c>
      <c r="N28" s="1">
        <f>IF(AND(ISNUMBER(L28),ISNUMBER(M28),M28&lt;&gt;0),L28/M28,"NA")</f>
        <v>-1.057121187366024</v>
      </c>
      <c r="O28" t="s">
        <v>79</v>
      </c>
    </row>
    <row r="29" spans="1:15" x14ac:dyDescent="0.35">
      <c r="A29" s="16">
        <v>19</v>
      </c>
      <c r="B29" s="15" t="s">
        <v>68</v>
      </c>
      <c r="C29" s="14">
        <v>17.7</v>
      </c>
      <c r="D29" s="13" t="s">
        <v>138</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17.7</v>
      </c>
      <c r="H29">
        <f>LEN(TRIM(D29))</f>
        <v>6</v>
      </c>
      <c r="I29" t="str">
        <f>IF(H29&gt;=3,MID(TRIM(D29),1,3),"NO")</f>
        <v>+/-</v>
      </c>
      <c r="J29" t="str">
        <f>IF(TRIM(I29)="+/-",MID(TRIM(D29),4,H29-3),D29)</f>
        <v>1.8</v>
      </c>
      <c r="K29" s="1">
        <f>IF(TRIM(J29)="*****",0,IF(ISERROR(VALUE(J29)),"NA",VALUE(J29/$I$4)))</f>
        <v>1.094224924012158</v>
      </c>
      <c r="L29" s="1">
        <f>IF(AND(ISNUMBER(G29),ISNUMBER($I$6)),$I$6-G29,"N/A")</f>
        <v>-0.89999999999999858</v>
      </c>
      <c r="M29" s="1">
        <f>IF(AND(ISNUMBER(K29),ISNUMBER($I$7)),SQRT(K29^2+($I$7)^2),"N/A")</f>
        <v>1.1009586794088044</v>
      </c>
      <c r="N29" s="1">
        <f>IF(AND(ISNUMBER(L29),ISNUMBER(M29),M29&lt;&gt;0),L29/M29,"NA")</f>
        <v>-0.81746937176905032</v>
      </c>
      <c r="O29" t="s">
        <v>55</v>
      </c>
    </row>
    <row r="30" spans="1:15" x14ac:dyDescent="0.35">
      <c r="A30" s="16">
        <v>19</v>
      </c>
      <c r="B30" s="15" t="s">
        <v>48</v>
      </c>
      <c r="C30" s="14">
        <v>17.7</v>
      </c>
      <c r="D30" s="13" t="s">
        <v>170</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17.7</v>
      </c>
      <c r="H30">
        <f>LEN(TRIM(D30))</f>
        <v>6</v>
      </c>
      <c r="I30" t="str">
        <f>IF(H30&gt;=3,MID(TRIM(D30),1,3),"NO")</f>
        <v>+/-</v>
      </c>
      <c r="J30" t="str">
        <f>IF(TRIM(I30)="+/-",MID(TRIM(D30),4,H30-3),D30)</f>
        <v>3.2</v>
      </c>
      <c r="K30" s="1">
        <f>IF(TRIM(J30)="*****",0,IF(ISERROR(VALUE(J30)),"NA",VALUE(J30/$I$4)))</f>
        <v>1.9452887537993921</v>
      </c>
      <c r="L30" s="1">
        <f>IF(AND(ISNUMBER(G30),ISNUMBER($I$6)),$I$6-G30,"N/A")</f>
        <v>-0.89999999999999858</v>
      </c>
      <c r="M30" s="1">
        <f>IF(AND(ISNUMBER(K30),ISNUMBER($I$7)),SQRT(K30^2+($I$7)^2),"N/A")</f>
        <v>1.9490844427819329</v>
      </c>
      <c r="N30" s="1">
        <f>IF(AND(ISNUMBER(L30),ISNUMBER(M30),M30&lt;&gt;0),L30/M30,"NA")</f>
        <v>-0.46175526326372313</v>
      </c>
      <c r="O30" t="s">
        <v>77</v>
      </c>
    </row>
    <row r="31" spans="1:15" x14ac:dyDescent="0.35">
      <c r="A31" s="16">
        <v>21</v>
      </c>
      <c r="B31" s="15" t="s">
        <v>29</v>
      </c>
      <c r="C31" s="14">
        <v>17.600000000000001</v>
      </c>
      <c r="D31" s="13" t="s">
        <v>136</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17.600000000000001</v>
      </c>
      <c r="H31">
        <f>LEN(TRIM(D31))</f>
        <v>6</v>
      </c>
      <c r="I31" t="str">
        <f>IF(H31&gt;=3,MID(TRIM(D31),1,3),"NO")</f>
        <v>+/-</v>
      </c>
      <c r="J31" t="str">
        <f>IF(TRIM(I31)="+/-",MID(TRIM(D31),4,H31-3),D31)</f>
        <v>3.0</v>
      </c>
      <c r="K31" s="1">
        <f>IF(TRIM(J31)="*****",0,IF(ISERROR(VALUE(J31)),"NA",VALUE(J31/$I$4)))</f>
        <v>1.8237082066869301</v>
      </c>
      <c r="L31" s="1">
        <f>IF(AND(ISNUMBER(G31),ISNUMBER($I$6)),$I$6-G31,"N/A")</f>
        <v>-0.80000000000000071</v>
      </c>
      <c r="M31" s="1">
        <f>IF(AND(ISNUMBER(K31),ISNUMBER($I$7)),SQRT(K31^2+($I$7)^2),"N/A")</f>
        <v>1.8277563985863718</v>
      </c>
      <c r="N31" s="1">
        <f>IF(AND(ISNUMBER(L31),ISNUMBER(M31),M31&lt;&gt;0),L31/M31,"NA")</f>
        <v>-0.43769508924643286</v>
      </c>
      <c r="O31" t="s">
        <v>41</v>
      </c>
    </row>
    <row r="32" spans="1:15" x14ac:dyDescent="0.35">
      <c r="A32" s="16">
        <v>21</v>
      </c>
      <c r="B32" s="15" t="s">
        <v>69</v>
      </c>
      <c r="C32" s="14">
        <v>17.600000000000001</v>
      </c>
      <c r="D32" s="13" t="s">
        <v>142</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17.600000000000001</v>
      </c>
      <c r="H32">
        <f>LEN(TRIM(D32))</f>
        <v>6</v>
      </c>
      <c r="I32" t="str">
        <f>IF(H32&gt;=3,MID(TRIM(D32),1,3),"NO")</f>
        <v>+/-</v>
      </c>
      <c r="J32" t="str">
        <f>IF(TRIM(I32)="+/-",MID(TRIM(D32),4,H32-3),D32)</f>
        <v>2.6</v>
      </c>
      <c r="K32" s="1">
        <f>IF(TRIM(J32)="*****",0,IF(ISERROR(VALUE(J32)),"NA",VALUE(J32/$I$4)))</f>
        <v>1.5805471124620061</v>
      </c>
      <c r="L32" s="1">
        <f>IF(AND(ISNUMBER(G32),ISNUMBER($I$6)),$I$6-G32,"N/A")</f>
        <v>-0.80000000000000071</v>
      </c>
      <c r="M32" s="1">
        <f>IF(AND(ISNUMBER(K32),ISNUMBER($I$7)),SQRT(K32^2+($I$7)^2),"N/A")</f>
        <v>1.5852163903228325</v>
      </c>
      <c r="N32" s="1">
        <f>IF(AND(ISNUMBER(L32),ISNUMBER(M32),M32&lt;&gt;0),L32/M32,"NA")</f>
        <v>-0.50466296266157018</v>
      </c>
      <c r="O32" t="s">
        <v>71</v>
      </c>
    </row>
    <row r="33" spans="1:15" x14ac:dyDescent="0.35">
      <c r="A33" s="16">
        <v>23</v>
      </c>
      <c r="B33" s="15" t="s">
        <v>64</v>
      </c>
      <c r="C33" s="14">
        <v>17.399999999999999</v>
      </c>
      <c r="D33" s="13" t="s">
        <v>111</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17.399999999999999</v>
      </c>
      <c r="H33">
        <f>LEN(TRIM(D33))</f>
        <v>6</v>
      </c>
      <c r="I33" t="str">
        <f>IF(H33&gt;=3,MID(TRIM(D33),1,3),"NO")</f>
        <v>+/-</v>
      </c>
      <c r="J33" t="str">
        <f>IF(TRIM(I33)="+/-",MID(TRIM(D33),4,H33-3),D33)</f>
        <v>1.0</v>
      </c>
      <c r="K33" s="1">
        <f>IF(TRIM(J33)="*****",0,IF(ISERROR(VALUE(J33)),"NA",VALUE(J33/$I$4)))</f>
        <v>0.60790273556231</v>
      </c>
      <c r="L33" s="1">
        <f>IF(AND(ISNUMBER(G33),ISNUMBER($I$6)),$I$6-G33,"N/A")</f>
        <v>-0.59999999999999787</v>
      </c>
      <c r="M33" s="1">
        <f>IF(AND(ISNUMBER(K33),ISNUMBER($I$7)),SQRT(K33^2+($I$7)^2),"N/A")</f>
        <v>0.61994158219973061</v>
      </c>
      <c r="N33" s="1">
        <f>IF(AND(ISNUMBER(L33),ISNUMBER(M33),M33&lt;&gt;0),L33/M33,"NA")</f>
        <v>-0.9678331269069349</v>
      </c>
      <c r="O33" t="s">
        <v>76</v>
      </c>
    </row>
    <row r="34" spans="1:15" x14ac:dyDescent="0.35">
      <c r="A34" s="16">
        <v>24</v>
      </c>
      <c r="B34" s="15" t="s">
        <v>58</v>
      </c>
      <c r="C34" s="14">
        <v>17.3</v>
      </c>
      <c r="D34" s="13" t="s">
        <v>134</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17.3</v>
      </c>
      <c r="H34">
        <f>LEN(TRIM(D34))</f>
        <v>6</v>
      </c>
      <c r="I34" t="str">
        <f>IF(H34&gt;=3,MID(TRIM(D34),1,3),"NO")</f>
        <v>+/-</v>
      </c>
      <c r="J34" t="str">
        <f>IF(TRIM(I34)="+/-",MID(TRIM(D34),4,H34-3),D34)</f>
        <v>1.4</v>
      </c>
      <c r="K34" s="1">
        <f>IF(TRIM(J34)="*****",0,IF(ISERROR(VALUE(J34)),"NA",VALUE(J34/$I$4)))</f>
        <v>0.85106382978723394</v>
      </c>
      <c r="L34" s="1">
        <f>IF(AND(ISNUMBER(G34),ISNUMBER($I$6)),$I$6-G34,"N/A")</f>
        <v>-0.5</v>
      </c>
      <c r="M34" s="1">
        <f>IF(AND(ISNUMBER(K34),ISNUMBER($I$7)),SQRT(K34^2+($I$7)^2),"N/A")</f>
        <v>0.8597042932359239</v>
      </c>
      <c r="N34" s="1">
        <f>IF(AND(ISNUMBER(L34),ISNUMBER(M34),M34&lt;&gt;0),L34/M34,"NA")</f>
        <v>-0.58159532752593546</v>
      </c>
      <c r="O34" t="s">
        <v>74</v>
      </c>
    </row>
    <row r="35" spans="1:15" x14ac:dyDescent="0.35">
      <c r="A35" s="16">
        <v>25</v>
      </c>
      <c r="B35" s="15" t="s">
        <v>41</v>
      </c>
      <c r="C35" s="14">
        <v>17.100000000000001</v>
      </c>
      <c r="D35" s="13" t="s">
        <v>140</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17.100000000000001</v>
      </c>
      <c r="H35">
        <f>LEN(TRIM(D35))</f>
        <v>6</v>
      </c>
      <c r="I35" t="str">
        <f>IF(H35&gt;=3,MID(TRIM(D35),1,3),"NO")</f>
        <v>+/-</v>
      </c>
      <c r="J35" t="str">
        <f>IF(TRIM(I35)="+/-",MID(TRIM(D35),4,H35-3),D35)</f>
        <v>1.6</v>
      </c>
      <c r="K35" s="1">
        <f>IF(TRIM(J35)="*****",0,IF(ISERROR(VALUE(J35)),"NA",VALUE(J35/$I$4)))</f>
        <v>0.97264437689969607</v>
      </c>
      <c r="L35" s="1">
        <f>IF(AND(ISNUMBER(G35),ISNUMBER($I$6)),$I$6-G35,"N/A")</f>
        <v>-0.30000000000000071</v>
      </c>
      <c r="M35" s="1">
        <f>IF(AND(ISNUMBER(K35),ISNUMBER($I$7)),SQRT(K35^2+($I$7)^2),"N/A")</f>
        <v>0.98021370799982366</v>
      </c>
      <c r="N35" s="1">
        <f>IF(AND(ISNUMBER(L35),ISNUMBER(M35),M35&lt;&gt;0),L35/M35,"NA")</f>
        <v>-0.30605570759887257</v>
      </c>
      <c r="O35" t="s">
        <v>53</v>
      </c>
    </row>
    <row r="36" spans="1:15" x14ac:dyDescent="0.35">
      <c r="A36" s="16">
        <v>25</v>
      </c>
      <c r="B36" s="15" t="s">
        <v>40</v>
      </c>
      <c r="C36" s="14">
        <v>17.100000000000001</v>
      </c>
      <c r="D36" s="13" t="s">
        <v>199</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17.100000000000001</v>
      </c>
      <c r="H36">
        <f>LEN(TRIM(D36))</f>
        <v>6</v>
      </c>
      <c r="I36" t="str">
        <f>IF(H36&gt;=3,MID(TRIM(D36),1,3),"NO")</f>
        <v>+/-</v>
      </c>
      <c r="J36" t="str">
        <f>IF(TRIM(I36)="+/-",MID(TRIM(D36),4,H36-3),D36)</f>
        <v>4.1</v>
      </c>
      <c r="K36" s="1">
        <f>IF(TRIM(J36)="*****",0,IF(ISERROR(VALUE(J36)),"NA",VALUE(J36/$I$4)))</f>
        <v>2.4924012158054709</v>
      </c>
      <c r="L36" s="1">
        <f>IF(AND(ISNUMBER(G36),ISNUMBER($I$6)),$I$6-G36,"N/A")</f>
        <v>-0.30000000000000071</v>
      </c>
      <c r="M36" s="1">
        <f>IF(AND(ISNUMBER(K36),ISNUMBER($I$7)),SQRT(K36^2+($I$7)^2),"N/A")</f>
        <v>2.4953648330424061</v>
      </c>
      <c r="N36" s="1">
        <f>IF(AND(ISNUMBER(L36),ISNUMBER(M36),M36&lt;&gt;0),L36/M36,"NA")</f>
        <v>-0.12022290128783847</v>
      </c>
      <c r="O36" t="s">
        <v>72</v>
      </c>
    </row>
    <row r="37" spans="1:15" x14ac:dyDescent="0.35">
      <c r="A37" s="16">
        <v>27</v>
      </c>
      <c r="B37" s="15" t="s">
        <v>51</v>
      </c>
      <c r="C37" s="14">
        <v>16.899999999999999</v>
      </c>
      <c r="D37" s="13" t="s">
        <v>121</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16.899999999999999</v>
      </c>
      <c r="H37">
        <f>LEN(TRIM(D37))</f>
        <v>6</v>
      </c>
      <c r="I37" t="str">
        <f>IF(H37&gt;=3,MID(TRIM(D37),1,3),"NO")</f>
        <v>+/-</v>
      </c>
      <c r="J37" t="str">
        <f>IF(TRIM(I37)="+/-",MID(TRIM(D37),4,H37-3),D37)</f>
        <v>0.8</v>
      </c>
      <c r="K37" s="1">
        <f>IF(TRIM(J37)="*****",0,IF(ISERROR(VALUE(J37)),"NA",VALUE(J37/$I$4)))</f>
        <v>0.48632218844984804</v>
      </c>
      <c r="L37" s="1">
        <f>IF(AND(ISNUMBER(G37),ISNUMBER($I$6)),$I$6-G37,"N/A")</f>
        <v>-9.9999999999997868E-2</v>
      </c>
      <c r="M37" s="1">
        <f>IF(AND(ISNUMBER(K37),ISNUMBER($I$7)),SQRT(K37^2+($I$7)^2),"N/A")</f>
        <v>0.50128943776506518</v>
      </c>
      <c r="N37" s="1">
        <f>IF(AND(ISNUMBER(L37),ISNUMBER(M37),M37&lt;&gt;0),L37/M37,"NA")</f>
        <v>-0.1994855515923796</v>
      </c>
      <c r="O37" t="s">
        <v>70</v>
      </c>
    </row>
    <row r="38" spans="1:15" x14ac:dyDescent="0.35">
      <c r="A38" s="16">
        <v>27</v>
      </c>
      <c r="B38" s="15" t="s">
        <v>27</v>
      </c>
      <c r="C38" s="14">
        <v>16.899999999999999</v>
      </c>
      <c r="D38" s="13" t="s">
        <v>165</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16.899999999999999</v>
      </c>
      <c r="H38">
        <f>LEN(TRIM(D38))</f>
        <v>6</v>
      </c>
      <c r="I38" t="str">
        <f>IF(H38&gt;=3,MID(TRIM(D38),1,3),"NO")</f>
        <v>+/-</v>
      </c>
      <c r="J38" t="str">
        <f>IF(TRIM(I38)="+/-",MID(TRIM(D38),4,H38-3),D38)</f>
        <v>3.9</v>
      </c>
      <c r="K38" s="1">
        <f>IF(TRIM(J38)="*****",0,IF(ISERROR(VALUE(J38)),"NA",VALUE(J38/$I$4)))</f>
        <v>2.3708206686930091</v>
      </c>
      <c r="L38" s="1">
        <f>IF(AND(ISNUMBER(G38),ISNUMBER($I$6)),$I$6-G38,"N/A")</f>
        <v>-9.9999999999997868E-2</v>
      </c>
      <c r="M38" s="1">
        <f>IF(AND(ISNUMBER(K38),ISNUMBER($I$7)),SQRT(K38^2+($I$7)^2),"N/A")</f>
        <v>2.3739360717041502</v>
      </c>
      <c r="N38" s="1">
        <f>IF(AND(ISNUMBER(L38),ISNUMBER(M38),M38&lt;&gt;0),L38/M38,"NA")</f>
        <v>-4.2124133497921878E-2</v>
      </c>
      <c r="O38" t="s">
        <v>69</v>
      </c>
    </row>
    <row r="39" spans="1:15" x14ac:dyDescent="0.35">
      <c r="A39" s="16">
        <v>29</v>
      </c>
      <c r="B39" s="15" t="s">
        <v>45</v>
      </c>
      <c r="C39" s="14">
        <v>16.8</v>
      </c>
      <c r="D39" s="13" t="s">
        <v>135</v>
      </c>
      <c r="E39" s="12" t="str">
        <f>IF($B$4=B39,"Geography Selected",
IF(AND(ISNUMBER(N39),ISNUMBER($I$4)),
IF(ABS(N39)&lt;=$I$4,"Not Significantly Different",
IF(ABS(N39)&gt;$I$4,"Significantly Different","Error - Both Z-score and Confidence Level are Numbers but Comparison Failed")),
IF(N39="NA","Statistical Test not applicable","N/A")
))</f>
        <v>Not Significantly Different</v>
      </c>
      <c r="G39">
        <f>IF(ISNUMBER(C39),C39,"NAN")</f>
        <v>16.8</v>
      </c>
      <c r="H39">
        <f>LEN(TRIM(D39))</f>
        <v>6</v>
      </c>
      <c r="I39" t="str">
        <f>IF(H39&gt;=3,MID(TRIM(D39),1,3),"NO")</f>
        <v>+/-</v>
      </c>
      <c r="J39" t="str">
        <f>IF(TRIM(I39)="+/-",MID(TRIM(D39),4,H39-3),D39)</f>
        <v>1.3</v>
      </c>
      <c r="K39" s="1">
        <f>IF(TRIM(J39)="*****",0,IF(ISERROR(VALUE(J39)),"NA",VALUE(J39/$I$4)))</f>
        <v>0.79027355623100304</v>
      </c>
      <c r="L39" s="1">
        <f>IF(AND(ISNUMBER(G39),ISNUMBER($I$6)),$I$6-G39,"N/A")</f>
        <v>0</v>
      </c>
      <c r="M39" s="1">
        <f>IF(AND(ISNUMBER(K39),ISNUMBER($I$7)),SQRT(K39^2+($I$7)^2),"N/A")</f>
        <v>0.79957121203440151</v>
      </c>
      <c r="N39" s="1">
        <f>IF(AND(ISNUMBER(L39),ISNUMBER(M39),M39&lt;&gt;0),L39/M39,"NA")</f>
        <v>0</v>
      </c>
      <c r="O39" t="s">
        <v>44</v>
      </c>
    </row>
    <row r="40" spans="1:15" x14ac:dyDescent="0.35">
      <c r="A40" s="16">
        <v>30</v>
      </c>
      <c r="B40" s="15" t="s">
        <v>80</v>
      </c>
      <c r="C40" s="14">
        <v>16.399999999999999</v>
      </c>
      <c r="D40" s="13" t="s">
        <v>138</v>
      </c>
      <c r="E40" s="12" t="str">
        <f>IF($B$4=B40,"Geography Selected",
IF(AND(ISNUMBER(N40),ISNUMBER($I$4)),
IF(ABS(N40)&lt;=$I$4,"Not Significantly Different",
IF(ABS(N40)&gt;$I$4,"Significantly Different","Error - Both Z-score and Confidence Level are Numbers but Comparison Failed")),
IF(N40="NA","Statistical Test not applicable","N/A")
))</f>
        <v>Not Significantly Different</v>
      </c>
      <c r="G40">
        <f>IF(ISNUMBER(C40),C40,"NAN")</f>
        <v>16.399999999999999</v>
      </c>
      <c r="H40">
        <f>LEN(TRIM(D40))</f>
        <v>6</v>
      </c>
      <c r="I40" t="str">
        <f>IF(H40&gt;=3,MID(TRIM(D40),1,3),"NO")</f>
        <v>+/-</v>
      </c>
      <c r="J40" t="str">
        <f>IF(TRIM(I40)="+/-",MID(TRIM(D40),4,H40-3),D40)</f>
        <v>1.8</v>
      </c>
      <c r="K40" s="1">
        <f>IF(TRIM(J40)="*****",0,IF(ISERROR(VALUE(J40)),"NA",VALUE(J40/$I$4)))</f>
        <v>1.094224924012158</v>
      </c>
      <c r="L40" s="1">
        <f>IF(AND(ISNUMBER(G40),ISNUMBER($I$6)),$I$6-G40,"N/A")</f>
        <v>0.40000000000000213</v>
      </c>
      <c r="M40" s="1">
        <f>IF(AND(ISNUMBER(K40),ISNUMBER($I$7)),SQRT(K40^2+($I$7)^2),"N/A")</f>
        <v>1.1009586794088044</v>
      </c>
      <c r="N40" s="1">
        <f>IF(AND(ISNUMBER(L40),ISNUMBER(M40),M40&lt;&gt;0),L40/M40,"NA")</f>
        <v>0.36331972078624708</v>
      </c>
      <c r="O40" t="s">
        <v>67</v>
      </c>
    </row>
    <row r="41" spans="1:15" x14ac:dyDescent="0.35">
      <c r="A41" s="16">
        <v>30</v>
      </c>
      <c r="B41" s="15" t="s">
        <v>71</v>
      </c>
      <c r="C41" s="14">
        <v>16.399999999999999</v>
      </c>
      <c r="D41" s="13" t="s">
        <v>134</v>
      </c>
      <c r="E41" s="12" t="str">
        <f>IF($B$4=B41,"Geography Selected",
IF(AND(ISNUMBER(N41),ISNUMBER($I$4)),
IF(ABS(N41)&lt;=$I$4,"Not Significantly Different",
IF(ABS(N41)&gt;$I$4,"Significantly Different","Error - Both Z-score and Confidence Level are Numbers but Comparison Failed")),
IF(N41="NA","Statistical Test not applicable","N/A")
))</f>
        <v>Not Significantly Different</v>
      </c>
      <c r="G41">
        <f>IF(ISNUMBER(C41),C41,"NAN")</f>
        <v>16.399999999999999</v>
      </c>
      <c r="H41">
        <f>LEN(TRIM(D41))</f>
        <v>6</v>
      </c>
      <c r="I41" t="str">
        <f>IF(H41&gt;=3,MID(TRIM(D41),1,3),"NO")</f>
        <v>+/-</v>
      </c>
      <c r="J41" t="str">
        <f>IF(TRIM(I41)="+/-",MID(TRIM(D41),4,H41-3),D41)</f>
        <v>1.4</v>
      </c>
      <c r="K41" s="1">
        <f>IF(TRIM(J41)="*****",0,IF(ISERROR(VALUE(J41)),"NA",VALUE(J41/$I$4)))</f>
        <v>0.85106382978723394</v>
      </c>
      <c r="L41" s="1">
        <f>IF(AND(ISNUMBER(G41),ISNUMBER($I$6)),$I$6-G41,"N/A")</f>
        <v>0.40000000000000213</v>
      </c>
      <c r="M41" s="1">
        <f>IF(AND(ISNUMBER(K41),ISNUMBER($I$7)),SQRT(K41^2+($I$7)^2),"N/A")</f>
        <v>0.8597042932359239</v>
      </c>
      <c r="N41" s="1">
        <f>IF(AND(ISNUMBER(L41),ISNUMBER(M41),M41&lt;&gt;0),L41/M41,"NA")</f>
        <v>0.46527626202075084</v>
      </c>
      <c r="O41" t="s">
        <v>47</v>
      </c>
    </row>
    <row r="42" spans="1:15" x14ac:dyDescent="0.35">
      <c r="A42" s="16">
        <v>30</v>
      </c>
      <c r="B42" s="15" t="s">
        <v>30</v>
      </c>
      <c r="C42" s="14">
        <v>16.399999999999999</v>
      </c>
      <c r="D42" s="13" t="s">
        <v>134</v>
      </c>
      <c r="E42" s="12" t="str">
        <f>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IF(ISNUMBER(C42),C42,"NAN")</f>
        <v>16.399999999999999</v>
      </c>
      <c r="H42">
        <f>LEN(TRIM(D42))</f>
        <v>6</v>
      </c>
      <c r="I42" t="str">
        <f>IF(H42&gt;=3,MID(TRIM(D42),1,3),"NO")</f>
        <v>+/-</v>
      </c>
      <c r="J42" t="str">
        <f>IF(TRIM(I42)="+/-",MID(TRIM(D42),4,H42-3),D42)</f>
        <v>1.4</v>
      </c>
      <c r="K42" s="1">
        <f>IF(TRIM(J42)="*****",0,IF(ISERROR(VALUE(J42)),"NA",VALUE(J42/$I$4)))</f>
        <v>0.85106382978723394</v>
      </c>
      <c r="L42" s="1">
        <f>IF(AND(ISNUMBER(G42),ISNUMBER($I$6)),$I$6-G42,"N/A")</f>
        <v>0.40000000000000213</v>
      </c>
      <c r="M42" s="1">
        <f>IF(AND(ISNUMBER(K42),ISNUMBER($I$7)),SQRT(K42^2+($I$7)^2),"N/A")</f>
        <v>0.8597042932359239</v>
      </c>
      <c r="N42" s="1">
        <f>IF(AND(ISNUMBER(L42),ISNUMBER(M42),M42&lt;&gt;0),L42/M42,"NA")</f>
        <v>0.46527626202075084</v>
      </c>
      <c r="O42" t="s">
        <v>37</v>
      </c>
    </row>
    <row r="43" spans="1:15" x14ac:dyDescent="0.35">
      <c r="A43" s="16">
        <v>33</v>
      </c>
      <c r="B43" s="15" t="s">
        <v>50</v>
      </c>
      <c r="C43" s="14">
        <v>16</v>
      </c>
      <c r="D43" s="13" t="s">
        <v>138</v>
      </c>
      <c r="E43" s="12" t="str">
        <f>IF($B$4=B43,"Geography Selected",
IF(AND(ISNUMBER(N43),ISNUMBER($I$4)),
IF(ABS(N43)&lt;=$I$4,"Not Significantly Different",
IF(ABS(N43)&gt;$I$4,"Significantly Different","Error - Both Z-score and Confidence Level are Numbers but Comparison Failed")),
IF(N43="NA","Statistical Test not applicable","N/A")
))</f>
        <v>Not Significantly Different</v>
      </c>
      <c r="G43">
        <f>IF(ISNUMBER(C43),C43,"NAN")</f>
        <v>16</v>
      </c>
      <c r="H43">
        <f>LEN(TRIM(D43))</f>
        <v>6</v>
      </c>
      <c r="I43" t="str">
        <f>IF(H43&gt;=3,MID(TRIM(D43),1,3),"NO")</f>
        <v>+/-</v>
      </c>
      <c r="J43" t="str">
        <f>IF(TRIM(I43)="+/-",MID(TRIM(D43),4,H43-3),D43)</f>
        <v>1.8</v>
      </c>
      <c r="K43" s="1">
        <f>IF(TRIM(J43)="*****",0,IF(ISERROR(VALUE(J43)),"NA",VALUE(J43/$I$4)))</f>
        <v>1.094224924012158</v>
      </c>
      <c r="L43" s="1">
        <f>IF(AND(ISNUMBER(G43),ISNUMBER($I$6)),$I$6-G43,"N/A")</f>
        <v>0.80000000000000071</v>
      </c>
      <c r="M43" s="1">
        <f>IF(AND(ISNUMBER(K43),ISNUMBER($I$7)),SQRT(K43^2+($I$7)^2),"N/A")</f>
        <v>1.1009586794088044</v>
      </c>
      <c r="N43" s="1">
        <f>IF(AND(ISNUMBER(L43),ISNUMBER(M43),M43&lt;&gt;0),L43/M43,"NA")</f>
        <v>0.72663944157249094</v>
      </c>
      <c r="O43" t="s">
        <v>49</v>
      </c>
    </row>
    <row r="44" spans="1:15" x14ac:dyDescent="0.35">
      <c r="A44" s="16">
        <v>34</v>
      </c>
      <c r="B44" s="15" t="s">
        <v>32</v>
      </c>
      <c r="C44" s="14">
        <v>15.9</v>
      </c>
      <c r="D44" s="13" t="s">
        <v>43</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15.9</v>
      </c>
      <c r="H44">
        <f>LEN(TRIM(D44))</f>
        <v>6</v>
      </c>
      <c r="I44" t="str">
        <f>IF(H44&gt;=3,MID(TRIM(D44),1,3),"NO")</f>
        <v>+/-</v>
      </c>
      <c r="J44" t="str">
        <f>IF(TRIM(I44)="+/-",MID(TRIM(D44),4,H44-3),D44)</f>
        <v>0.5</v>
      </c>
      <c r="K44" s="1">
        <f>IF(TRIM(J44)="*****",0,IF(ISERROR(VALUE(J44)),"NA",VALUE(J44/$I$4)))</f>
        <v>0.303951367781155</v>
      </c>
      <c r="L44" s="1">
        <f>IF(AND(ISNUMBER(G44),ISNUMBER($I$6)),$I$6-G44,"N/A")</f>
        <v>0.90000000000000036</v>
      </c>
      <c r="M44" s="1">
        <f>IF(AND(ISNUMBER(K44),ISNUMBER($I$7)),SQRT(K44^2+($I$7)^2),"N/A")</f>
        <v>0.32736564177109445</v>
      </c>
      <c r="N44" s="1">
        <f>IF(AND(ISNUMBER(L44),ISNUMBER(M44),M44&lt;&gt;0),L44/M44,"NA")</f>
        <v>2.7492194817112541</v>
      </c>
      <c r="O44" t="s">
        <v>64</v>
      </c>
    </row>
    <row r="45" spans="1:15" x14ac:dyDescent="0.35">
      <c r="A45" s="16">
        <v>34</v>
      </c>
      <c r="B45" s="15" t="s">
        <v>74</v>
      </c>
      <c r="C45" s="14">
        <v>15.9</v>
      </c>
      <c r="D45" s="13" t="s">
        <v>134</v>
      </c>
      <c r="E45" s="12" t="str">
        <f>IF($B$4=B45,"Geography Selected",
IF(AND(ISNUMBER(N45),ISNUMBER($I$4)),
IF(ABS(N45)&lt;=$I$4,"Not Significantly Different",
IF(ABS(N45)&gt;$I$4,"Significantly Different","Error - Both Z-score and Confidence Level are Numbers but Comparison Failed")),
IF(N45="NA","Statistical Test not applicable","N/A")
))</f>
        <v>Not Significantly Different</v>
      </c>
      <c r="G45">
        <f>IF(ISNUMBER(C45),C45,"NAN")</f>
        <v>15.9</v>
      </c>
      <c r="H45">
        <f>LEN(TRIM(D45))</f>
        <v>6</v>
      </c>
      <c r="I45" t="str">
        <f>IF(H45&gt;=3,MID(TRIM(D45),1,3),"NO")</f>
        <v>+/-</v>
      </c>
      <c r="J45" t="str">
        <f>IF(TRIM(I45)="+/-",MID(TRIM(D45),4,H45-3),D45)</f>
        <v>1.4</v>
      </c>
      <c r="K45" s="1">
        <f>IF(TRIM(J45)="*****",0,IF(ISERROR(VALUE(J45)),"NA",VALUE(J45/$I$4)))</f>
        <v>0.85106382978723394</v>
      </c>
      <c r="L45" s="1">
        <f>IF(AND(ISNUMBER(G45),ISNUMBER($I$6)),$I$6-G45,"N/A")</f>
        <v>0.90000000000000036</v>
      </c>
      <c r="M45" s="1">
        <f>IF(AND(ISNUMBER(K45),ISNUMBER($I$7)),SQRT(K45^2+($I$7)^2),"N/A")</f>
        <v>0.8597042932359239</v>
      </c>
      <c r="N45" s="1">
        <f>IF(AND(ISNUMBER(L45),ISNUMBER(M45),M45&lt;&gt;0),L45/M45,"NA")</f>
        <v>1.0468715895466842</v>
      </c>
      <c r="O45" t="s">
        <v>63</v>
      </c>
    </row>
    <row r="46" spans="1:15" x14ac:dyDescent="0.35">
      <c r="A46" s="16">
        <v>34</v>
      </c>
      <c r="B46" s="15" t="s">
        <v>44</v>
      </c>
      <c r="C46" s="14">
        <v>15.9</v>
      </c>
      <c r="D46" s="13" t="s">
        <v>152</v>
      </c>
      <c r="E46" s="12" t="str">
        <f>IF($B$4=B46,"Geography Selected",
IF(AND(ISNUMBER(N46),ISNUMBER($I$4)),
IF(ABS(N46)&lt;=$I$4,"Not Significantly Different",
IF(ABS(N46)&gt;$I$4,"Significantly Different","Error - Both Z-score and Confidence Level are Numbers but Comparison Failed")),
IF(N46="NA","Statistical Test not applicable","N/A")
))</f>
        <v>Not Significantly Different</v>
      </c>
      <c r="G46">
        <f>IF(ISNUMBER(C46),C46,"NAN")</f>
        <v>15.9</v>
      </c>
      <c r="H46">
        <f>LEN(TRIM(D46))</f>
        <v>6</v>
      </c>
      <c r="I46" t="str">
        <f>IF(H46&gt;=3,MID(TRIM(D46),1,3),"NO")</f>
        <v>+/-</v>
      </c>
      <c r="J46" t="str">
        <f>IF(TRIM(I46)="+/-",MID(TRIM(D46),4,H46-3),D46)</f>
        <v>2.1</v>
      </c>
      <c r="K46" s="1">
        <f>IF(TRIM(J46)="*****",0,IF(ISERROR(VALUE(J46)),"NA",VALUE(J46/$I$4)))</f>
        <v>1.2765957446808511</v>
      </c>
      <c r="L46" s="1">
        <f>IF(AND(ISNUMBER(G46),ISNUMBER($I$6)),$I$6-G46,"N/A")</f>
        <v>0.90000000000000036</v>
      </c>
      <c r="M46" s="1">
        <f>IF(AND(ISNUMBER(K46),ISNUMBER($I$7)),SQRT(K46^2+($I$7)^2),"N/A")</f>
        <v>1.2823722255154399</v>
      </c>
      <c r="N46" s="1">
        <f>IF(AND(ISNUMBER(L46),ISNUMBER(M46),M46&lt;&gt;0),L46/M46,"NA")</f>
        <v>0.70182430817873653</v>
      </c>
      <c r="O46" t="s">
        <v>61</v>
      </c>
    </row>
    <row r="47" spans="1:15" x14ac:dyDescent="0.35">
      <c r="A47" s="16">
        <v>37</v>
      </c>
      <c r="B47" s="15" t="s">
        <v>38</v>
      </c>
      <c r="C47" s="14">
        <v>15.8</v>
      </c>
      <c r="D47" s="13" t="s">
        <v>141</v>
      </c>
      <c r="E47" s="12" t="str">
        <f>IF($B$4=B47,"Geography Selected",
IF(AND(ISNUMBER(N47),ISNUMBER($I$4)),
IF(ABS(N47)&lt;=$I$4,"Not Significantly Different",
IF(ABS(N47)&gt;$I$4,"Significantly Different","Error - Both Z-score and Confidence Level are Numbers but Comparison Failed")),
IF(N47="NA","Statistical Test not applicable","N/A")
))</f>
        <v>Not Significantly Different</v>
      </c>
      <c r="G47">
        <f>IF(ISNUMBER(C47),C47,"NAN")</f>
        <v>15.8</v>
      </c>
      <c r="H47">
        <f>LEN(TRIM(D47))</f>
        <v>6</v>
      </c>
      <c r="I47" t="str">
        <f>IF(H47&gt;=3,MID(TRIM(D47),1,3),"NO")</f>
        <v>+/-</v>
      </c>
      <c r="J47" t="str">
        <f>IF(TRIM(I47)="+/-",MID(TRIM(D47),4,H47-3),D47)</f>
        <v>1.1</v>
      </c>
      <c r="K47" s="1">
        <f>IF(TRIM(J47)="*****",0,IF(ISERROR(VALUE(J47)),"NA",VALUE(J47/$I$4)))</f>
        <v>0.66869300911854113</v>
      </c>
      <c r="L47" s="1">
        <f>IF(AND(ISNUMBER(G47),ISNUMBER($I$6)),$I$6-G47,"N/A")</f>
        <v>1</v>
      </c>
      <c r="M47" s="1">
        <f>IF(AND(ISNUMBER(K47),ISNUMBER($I$7)),SQRT(K47^2+($I$7)^2),"N/A")</f>
        <v>0.67965592021270205</v>
      </c>
      <c r="N47" s="1">
        <f>IF(AND(ISNUMBER(L47),ISNUMBER(M47),M47&lt;&gt;0),L47/M47,"NA")</f>
        <v>1.4713327291948617</v>
      </c>
      <c r="O47" t="s">
        <v>59</v>
      </c>
    </row>
    <row r="48" spans="1:15" x14ac:dyDescent="0.35">
      <c r="A48" s="16">
        <v>38</v>
      </c>
      <c r="B48" s="15" t="s">
        <v>73</v>
      </c>
      <c r="C48" s="14">
        <v>15.6</v>
      </c>
      <c r="D48" s="13" t="s">
        <v>158</v>
      </c>
      <c r="E48" s="12" t="str">
        <f>IF($B$4=B48,"Geography Selected",
IF(AND(ISNUMBER(N48),ISNUMBER($I$4)),
IF(ABS(N48)&lt;=$I$4,"Not Significantly Different",
IF(ABS(N48)&gt;$I$4,"Significantly Different","Error - Both Z-score and Confidence Level are Numbers but Comparison Failed")),
IF(N48="NA","Statistical Test not applicable","N/A")
))</f>
        <v>Not Significantly Different</v>
      </c>
      <c r="G48">
        <f>IF(ISNUMBER(C48),C48,"NAN")</f>
        <v>15.6</v>
      </c>
      <c r="H48">
        <f>LEN(TRIM(D48))</f>
        <v>6</v>
      </c>
      <c r="I48" t="str">
        <f>IF(H48&gt;=3,MID(TRIM(D48),1,3),"NO")</f>
        <v>+/-</v>
      </c>
      <c r="J48" t="str">
        <f>IF(TRIM(I48)="+/-",MID(TRIM(D48),4,H48-3),D48)</f>
        <v>1.9</v>
      </c>
      <c r="K48" s="1">
        <f>IF(TRIM(J48)="*****",0,IF(ISERROR(VALUE(J48)),"NA",VALUE(J48/$I$4)))</f>
        <v>1.1550151975683889</v>
      </c>
      <c r="L48" s="1">
        <f>IF(AND(ISNUMBER(G48),ISNUMBER($I$6)),$I$6-G48,"N/A")</f>
        <v>1.2000000000000011</v>
      </c>
      <c r="M48" s="1">
        <f>IF(AND(ISNUMBER(K48),ISNUMBER($I$7)),SQRT(K48^2+($I$7)^2),"N/A")</f>
        <v>1.1613965455649118</v>
      </c>
      <c r="N48" s="1">
        <f>IF(AND(ISNUMBER(L48),ISNUMBER(M48),M48&lt;&gt;0),L48/M48,"NA")</f>
        <v>1.0332388231930829</v>
      </c>
      <c r="O48" t="s">
        <v>56</v>
      </c>
    </row>
    <row r="49" spans="1:15" x14ac:dyDescent="0.35">
      <c r="A49" s="16">
        <v>39</v>
      </c>
      <c r="B49" s="15" t="s">
        <v>47</v>
      </c>
      <c r="C49" s="14">
        <v>15.5</v>
      </c>
      <c r="D49" s="13" t="s">
        <v>133</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15.5</v>
      </c>
      <c r="H49">
        <f>LEN(TRIM(D49))</f>
        <v>6</v>
      </c>
      <c r="I49" t="str">
        <f>IF(H49&gt;=3,MID(TRIM(D49),1,3),"NO")</f>
        <v>+/-</v>
      </c>
      <c r="J49" t="str">
        <f>IF(TRIM(I49)="+/-",MID(TRIM(D49),4,H49-3),D49)</f>
        <v>1.2</v>
      </c>
      <c r="K49" s="1">
        <f>IF(TRIM(J49)="*****",0,IF(ISERROR(VALUE(J49)),"NA",VALUE(J49/$I$4)))</f>
        <v>0.72948328267477203</v>
      </c>
      <c r="L49" s="1">
        <f>IF(AND(ISNUMBER(G49),ISNUMBER($I$6)),$I$6-G49,"N/A")</f>
        <v>1.3000000000000007</v>
      </c>
      <c r="M49" s="1">
        <f>IF(AND(ISNUMBER(K49),ISNUMBER($I$7)),SQRT(K49^2+($I$7)^2),"N/A")</f>
        <v>0.73954559638884132</v>
      </c>
      <c r="N49" s="1">
        <f>IF(AND(ISNUMBER(L49),ISNUMBER(M49),M49&lt;&gt;0),L49/M49,"NA")</f>
        <v>1.7578361717625337</v>
      </c>
      <c r="O49" t="s">
        <v>54</v>
      </c>
    </row>
    <row r="50" spans="1:15" x14ac:dyDescent="0.35">
      <c r="A50" s="16">
        <v>39</v>
      </c>
      <c r="B50" s="15" t="s">
        <v>61</v>
      </c>
      <c r="C50" s="14">
        <v>15.5</v>
      </c>
      <c r="D50" s="13" t="s">
        <v>111</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15.5</v>
      </c>
      <c r="H50">
        <f>LEN(TRIM(D50))</f>
        <v>6</v>
      </c>
      <c r="I50" t="str">
        <f>IF(H50&gt;=3,MID(TRIM(D50),1,3),"NO")</f>
        <v>+/-</v>
      </c>
      <c r="J50" t="str">
        <f>IF(TRIM(I50)="+/-",MID(TRIM(D50),4,H50-3),D50)</f>
        <v>1.0</v>
      </c>
      <c r="K50" s="1">
        <f>IF(TRIM(J50)="*****",0,IF(ISERROR(VALUE(J50)),"NA",VALUE(J50/$I$4)))</f>
        <v>0.60790273556231</v>
      </c>
      <c r="L50" s="1">
        <f>IF(AND(ISNUMBER(G50),ISNUMBER($I$6)),$I$6-G50,"N/A")</f>
        <v>1.3000000000000007</v>
      </c>
      <c r="M50" s="1">
        <f>IF(AND(ISNUMBER(K50),ISNUMBER($I$7)),SQRT(K50^2+($I$7)^2),"N/A")</f>
        <v>0.61994158219973061</v>
      </c>
      <c r="N50" s="1">
        <f>IF(AND(ISNUMBER(L50),ISNUMBER(M50),M50&lt;&gt;0),L50/M50,"NA")</f>
        <v>2.0969717749650343</v>
      </c>
      <c r="O50" t="s">
        <v>52</v>
      </c>
    </row>
    <row r="51" spans="1:15" x14ac:dyDescent="0.35">
      <c r="A51" s="16">
        <v>41</v>
      </c>
      <c r="B51" s="15" t="s">
        <v>65</v>
      </c>
      <c r="C51" s="14">
        <v>15.4</v>
      </c>
      <c r="D51" s="13" t="s">
        <v>120</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15.4</v>
      </c>
      <c r="H51">
        <f>LEN(TRIM(D51))</f>
        <v>6</v>
      </c>
      <c r="I51" t="str">
        <f>IF(H51&gt;=3,MID(TRIM(D51),1,3),"NO")</f>
        <v>+/-</v>
      </c>
      <c r="J51" t="str">
        <f>IF(TRIM(I51)="+/-",MID(TRIM(D51),4,H51-3),D51)</f>
        <v>0.9</v>
      </c>
      <c r="K51" s="1">
        <f>IF(TRIM(J51)="*****",0,IF(ISERROR(VALUE(J51)),"NA",VALUE(J51/$I$4)))</f>
        <v>0.54711246200607899</v>
      </c>
      <c r="L51" s="1">
        <f>IF(AND(ISNUMBER(G51),ISNUMBER($I$6)),$I$6-G51,"N/A")</f>
        <v>1.4000000000000004</v>
      </c>
      <c r="M51" s="1">
        <f>IF(AND(ISNUMBER(K51),ISNUMBER($I$7)),SQRT(K51^2+($I$7)^2),"N/A")</f>
        <v>0.5604586296226679</v>
      </c>
      <c r="N51" s="1">
        <f>IF(AND(ISNUMBER(L51),ISNUMBER(M51),M51&lt;&gt;0),L51/M51,"NA")</f>
        <v>2.4979542217818267</v>
      </c>
      <c r="O51" t="s">
        <v>50</v>
      </c>
    </row>
    <row r="52" spans="1:15" x14ac:dyDescent="0.35">
      <c r="A52" s="16">
        <v>41</v>
      </c>
      <c r="B52" s="15" t="s">
        <v>54</v>
      </c>
      <c r="C52" s="14">
        <v>15.4</v>
      </c>
      <c r="D52" s="13" t="s">
        <v>141</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15.4</v>
      </c>
      <c r="H52">
        <f>LEN(TRIM(D52))</f>
        <v>6</v>
      </c>
      <c r="I52" t="str">
        <f>IF(H52&gt;=3,MID(TRIM(D52),1,3),"NO")</f>
        <v>+/-</v>
      </c>
      <c r="J52" t="str">
        <f>IF(TRIM(I52)="+/-",MID(TRIM(D52),4,H52-3),D52)</f>
        <v>1.1</v>
      </c>
      <c r="K52" s="1">
        <f>IF(TRIM(J52)="*****",0,IF(ISERROR(VALUE(J52)),"NA",VALUE(J52/$I$4)))</f>
        <v>0.66869300911854113</v>
      </c>
      <c r="L52" s="1">
        <f>IF(AND(ISNUMBER(G52),ISNUMBER($I$6)),$I$6-G52,"N/A")</f>
        <v>1.4000000000000004</v>
      </c>
      <c r="M52" s="1">
        <f>IF(AND(ISNUMBER(K52),ISNUMBER($I$7)),SQRT(K52^2+($I$7)^2),"N/A")</f>
        <v>0.67965592021270205</v>
      </c>
      <c r="N52" s="1">
        <f>IF(AND(ISNUMBER(L52),ISNUMBER(M52),M52&lt;&gt;0),L52/M52,"NA")</f>
        <v>2.0598658208728069</v>
      </c>
      <c r="O52" t="s">
        <v>48</v>
      </c>
    </row>
    <row r="53" spans="1:15" x14ac:dyDescent="0.35">
      <c r="A53" s="16">
        <v>43</v>
      </c>
      <c r="B53" s="15" t="s">
        <v>76</v>
      </c>
      <c r="C53" s="14">
        <v>15.1</v>
      </c>
      <c r="D53" s="13" t="s">
        <v>120</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15.1</v>
      </c>
      <c r="H53">
        <f>LEN(TRIM(D53))</f>
        <v>6</v>
      </c>
      <c r="I53" t="str">
        <f>IF(H53&gt;=3,MID(TRIM(D53),1,3),"NO")</f>
        <v>+/-</v>
      </c>
      <c r="J53" t="str">
        <f>IF(TRIM(I53)="+/-",MID(TRIM(D53),4,H53-3),D53)</f>
        <v>0.9</v>
      </c>
      <c r="K53" s="1">
        <f>IF(TRIM(J53)="*****",0,IF(ISERROR(VALUE(J53)),"NA",VALUE(J53/$I$4)))</f>
        <v>0.54711246200607899</v>
      </c>
      <c r="L53" s="1">
        <f>IF(AND(ISNUMBER(G53),ISNUMBER($I$6)),$I$6-G53,"N/A")</f>
        <v>1.7000000000000011</v>
      </c>
      <c r="M53" s="1">
        <f>IF(AND(ISNUMBER(K53),ISNUMBER($I$7)),SQRT(K53^2+($I$7)^2),"N/A")</f>
        <v>0.5604586296226679</v>
      </c>
      <c r="N53" s="1">
        <f>IF(AND(ISNUMBER(L53),ISNUMBER(M53),M53&lt;&gt;0),L53/M53,"NA")</f>
        <v>3.0332301264493617</v>
      </c>
      <c r="O53" t="s">
        <v>46</v>
      </c>
    </row>
    <row r="54" spans="1:15" x14ac:dyDescent="0.35">
      <c r="A54" s="16">
        <v>43</v>
      </c>
      <c r="B54" s="15" t="s">
        <v>67</v>
      </c>
      <c r="C54" s="14">
        <v>15.1</v>
      </c>
      <c r="D54" s="13" t="s">
        <v>145</v>
      </c>
      <c r="E54" s="12" t="str">
        <f>IF($B$4=B54,"Geography Selected",
IF(AND(ISNUMBER(N54),ISNUMBER($I$4)),
IF(ABS(N54)&lt;=$I$4,"Not Significantly Different",
IF(ABS(N54)&gt;$I$4,"Significantly Different","Error - Both Z-score and Confidence Level are Numbers but Comparison Failed")),
IF(N54="NA","Statistical Test not applicable","N/A")
))</f>
        <v>Not Significantly Different</v>
      </c>
      <c r="G54">
        <f>IF(ISNUMBER(C54),C54,"NAN")</f>
        <v>15.1</v>
      </c>
      <c r="H54">
        <f>LEN(TRIM(D54))</f>
        <v>6</v>
      </c>
      <c r="I54" t="str">
        <f>IF(H54&gt;=3,MID(TRIM(D54),1,3),"NO")</f>
        <v>+/-</v>
      </c>
      <c r="J54" t="str">
        <f>IF(TRIM(I54)="+/-",MID(TRIM(D54),4,H54-3),D54)</f>
        <v>3.3</v>
      </c>
      <c r="K54" s="1">
        <f>IF(TRIM(J54)="*****",0,IF(ISERROR(VALUE(J54)),"NA",VALUE(J54/$I$4)))</f>
        <v>2.0060790273556228</v>
      </c>
      <c r="L54" s="1">
        <f>IF(AND(ISNUMBER(G54),ISNUMBER($I$6)),$I$6-G54,"N/A")</f>
        <v>1.7000000000000011</v>
      </c>
      <c r="M54" s="1">
        <f>IF(AND(ISNUMBER(K54),ISNUMBER($I$7)),SQRT(K54^2+($I$7)^2),"N/A")</f>
        <v>2.009759909400187</v>
      </c>
      <c r="N54" s="1">
        <f>IF(AND(ISNUMBER(L54),ISNUMBER(M54),M54&lt;&gt;0),L54/M54,"NA")</f>
        <v>0.84587218206943249</v>
      </c>
      <c r="O54" t="s">
        <v>39</v>
      </c>
    </row>
    <row r="55" spans="1:15" x14ac:dyDescent="0.35">
      <c r="A55" s="16">
        <v>45</v>
      </c>
      <c r="B55" s="15" t="s">
        <v>49</v>
      </c>
      <c r="C55" s="14">
        <v>15</v>
      </c>
      <c r="D55" s="13" t="s">
        <v>121</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15</v>
      </c>
      <c r="H55">
        <f>LEN(TRIM(D55))</f>
        <v>6</v>
      </c>
      <c r="I55" t="str">
        <f>IF(H55&gt;=3,MID(TRIM(D55),1,3),"NO")</f>
        <v>+/-</v>
      </c>
      <c r="J55" t="str">
        <f>IF(TRIM(I55)="+/-",MID(TRIM(D55),4,H55-3),D55)</f>
        <v>0.8</v>
      </c>
      <c r="K55" s="1">
        <f>IF(TRIM(J55)="*****",0,IF(ISERROR(VALUE(J55)),"NA",VALUE(J55/$I$4)))</f>
        <v>0.48632218844984804</v>
      </c>
      <c r="L55" s="1">
        <f>IF(AND(ISNUMBER(G55),ISNUMBER($I$6)),$I$6-G55,"N/A")</f>
        <v>1.8000000000000007</v>
      </c>
      <c r="M55" s="1">
        <f>IF(AND(ISNUMBER(K55),ISNUMBER($I$7)),SQRT(K55^2+($I$7)^2),"N/A")</f>
        <v>0.50128943776506518</v>
      </c>
      <c r="N55" s="1">
        <f>IF(AND(ISNUMBER(L55),ISNUMBER(M55),M55&lt;&gt;0),L55/M55,"NA")</f>
        <v>3.5907399286629107</v>
      </c>
      <c r="O55" t="s">
        <v>42</v>
      </c>
    </row>
    <row r="56" spans="1:15" x14ac:dyDescent="0.35">
      <c r="A56" s="16">
        <v>46</v>
      </c>
      <c r="B56" s="15" t="s">
        <v>77</v>
      </c>
      <c r="C56" s="14">
        <v>14.6</v>
      </c>
      <c r="D56" s="13" t="s">
        <v>137</v>
      </c>
      <c r="E56" s="12" t="str">
        <f>IF($B$4=B56,"Geography Selected",
IF(AND(ISNUMBER(N56),ISNUMBER($I$4)),
IF(ABS(N56)&lt;=$I$4,"Not Significantly Different",
IF(ABS(N56)&gt;$I$4,"Significantly Different","Error - Both Z-score and Confidence Level are Numbers but Comparison Failed")),
IF(N56="NA","Statistical Test not applicable","N/A")
))</f>
        <v>Not Significantly Different</v>
      </c>
      <c r="G56">
        <f>IF(ISNUMBER(C56),C56,"NAN")</f>
        <v>14.6</v>
      </c>
      <c r="H56">
        <f>LEN(TRIM(D56))</f>
        <v>6</v>
      </c>
      <c r="I56" t="str">
        <f>IF(H56&gt;=3,MID(TRIM(D56),1,3),"NO")</f>
        <v>+/-</v>
      </c>
      <c r="J56" t="str">
        <f>IF(TRIM(I56)="+/-",MID(TRIM(D56),4,H56-3),D56)</f>
        <v>2.7</v>
      </c>
      <c r="K56" s="1">
        <f>IF(TRIM(J56)="*****",0,IF(ISERROR(VALUE(J56)),"NA",VALUE(J56/$I$4)))</f>
        <v>1.6413373860182372</v>
      </c>
      <c r="L56" s="1">
        <f>IF(AND(ISNUMBER(G56),ISNUMBER($I$6)),$I$6-G56,"N/A")</f>
        <v>2.2000000000000011</v>
      </c>
      <c r="M56" s="1">
        <f>IF(AND(ISNUMBER(K56),ISNUMBER($I$7)),SQRT(K56^2+($I$7)^2),"N/A")</f>
        <v>1.6458342092013234</v>
      </c>
      <c r="N56" s="1">
        <f>IF(AND(ISNUMBER(L56),ISNUMBER(M56),M56&lt;&gt;0),L56/M56,"NA")</f>
        <v>1.3367081493995672</v>
      </c>
      <c r="O56" t="s">
        <v>40</v>
      </c>
    </row>
    <row r="57" spans="1:15" x14ac:dyDescent="0.35">
      <c r="A57" s="16">
        <v>47</v>
      </c>
      <c r="B57" s="15" t="s">
        <v>52</v>
      </c>
      <c r="C57" s="14">
        <v>14.5</v>
      </c>
      <c r="D57" s="13" t="s">
        <v>170</v>
      </c>
      <c r="E57" s="12" t="str">
        <f>IF($B$4=B57,"Geography Selected",
IF(AND(ISNUMBER(N57),ISNUMBER($I$4)),
IF(ABS(N57)&lt;=$I$4,"Not Significantly Different",
IF(ABS(N57)&gt;$I$4,"Significantly Different","Error - Both Z-score and Confidence Level are Numbers but Comparison Failed")),
IF(N57="NA","Statistical Test not applicable","N/A")
))</f>
        <v>Not Significantly Different</v>
      </c>
      <c r="G57">
        <f>IF(ISNUMBER(C57),C57,"NAN")</f>
        <v>14.5</v>
      </c>
      <c r="H57">
        <f>LEN(TRIM(D57))</f>
        <v>6</v>
      </c>
      <c r="I57" t="str">
        <f>IF(H57&gt;=3,MID(TRIM(D57),1,3),"NO")</f>
        <v>+/-</v>
      </c>
      <c r="J57" t="str">
        <f>IF(TRIM(I57)="+/-",MID(TRIM(D57),4,H57-3),D57)</f>
        <v>3.2</v>
      </c>
      <c r="K57" s="1">
        <f>IF(TRIM(J57)="*****",0,IF(ISERROR(VALUE(J57)),"NA",VALUE(J57/$I$4)))</f>
        <v>1.9452887537993921</v>
      </c>
      <c r="L57" s="1">
        <f>IF(AND(ISNUMBER(G57),ISNUMBER($I$6)),$I$6-G57,"N/A")</f>
        <v>2.3000000000000007</v>
      </c>
      <c r="M57" s="1">
        <f>IF(AND(ISNUMBER(K57),ISNUMBER($I$7)),SQRT(K57^2+($I$7)^2),"N/A")</f>
        <v>1.9490844427819329</v>
      </c>
      <c r="N57" s="1">
        <f>IF(AND(ISNUMBER(L57),ISNUMBER(M57),M57&lt;&gt;0),L57/M57,"NA")</f>
        <v>1.1800412283406281</v>
      </c>
      <c r="O57" t="s">
        <v>38</v>
      </c>
    </row>
    <row r="58" spans="1:15" x14ac:dyDescent="0.35">
      <c r="A58" s="16">
        <v>48</v>
      </c>
      <c r="B58" s="15" t="s">
        <v>66</v>
      </c>
      <c r="C58" s="14">
        <v>13.8</v>
      </c>
      <c r="D58" s="13" t="s">
        <v>153</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13.8</v>
      </c>
      <c r="H58">
        <f>LEN(TRIM(D58))</f>
        <v>6</v>
      </c>
      <c r="I58" t="str">
        <f>IF(H58&gt;=3,MID(TRIM(D58),1,3),"NO")</f>
        <v>+/-</v>
      </c>
      <c r="J58" t="str">
        <f>IF(TRIM(I58)="+/-",MID(TRIM(D58),4,H58-3),D58)</f>
        <v>1.7</v>
      </c>
      <c r="K58" s="1">
        <f>IF(TRIM(J58)="*****",0,IF(ISERROR(VALUE(J58)),"NA",VALUE(J58/$I$4)))</f>
        <v>1.0334346504559271</v>
      </c>
      <c r="L58" s="1">
        <f>IF(AND(ISNUMBER(G58),ISNUMBER($I$6)),$I$6-G58,"N/A")</f>
        <v>3</v>
      </c>
      <c r="M58" s="1">
        <f>IF(AND(ISNUMBER(K58),ISNUMBER($I$7)),SQRT(K58^2+($I$7)^2),"N/A")</f>
        <v>1.0405618704330513</v>
      </c>
      <c r="N58" s="1">
        <f>IF(AND(ISNUMBER(L58),ISNUMBER(M58),M58&lt;&gt;0),L58/M58,"NA")</f>
        <v>2.8830577837255253</v>
      </c>
      <c r="O58" t="s">
        <v>36</v>
      </c>
    </row>
    <row r="59" spans="1:15" x14ac:dyDescent="0.35">
      <c r="A59" s="16">
        <v>49</v>
      </c>
      <c r="B59" s="15" t="s">
        <v>37</v>
      </c>
      <c r="C59" s="14">
        <v>13.7</v>
      </c>
      <c r="D59" s="13" t="s">
        <v>137</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13.7</v>
      </c>
      <c r="H59">
        <f>LEN(TRIM(D59))</f>
        <v>6</v>
      </c>
      <c r="I59" t="str">
        <f>IF(H59&gt;=3,MID(TRIM(D59),1,3),"NO")</f>
        <v>+/-</v>
      </c>
      <c r="J59" t="str">
        <f>IF(TRIM(I59)="+/-",MID(TRIM(D59),4,H59-3),D59)</f>
        <v>2.7</v>
      </c>
      <c r="K59" s="1">
        <f>IF(TRIM(J59)="*****",0,IF(ISERROR(VALUE(J59)),"NA",VALUE(J59/$I$4)))</f>
        <v>1.6413373860182372</v>
      </c>
      <c r="L59" s="1">
        <f>IF(AND(ISNUMBER(G59),ISNUMBER($I$6)),$I$6-G59,"N/A")</f>
        <v>3.1000000000000014</v>
      </c>
      <c r="M59" s="1">
        <f>IF(AND(ISNUMBER(K59),ISNUMBER($I$7)),SQRT(K59^2+($I$7)^2),"N/A")</f>
        <v>1.6458342092013234</v>
      </c>
      <c r="N59" s="1">
        <f>IF(AND(ISNUMBER(L59),ISNUMBER(M59),M59&lt;&gt;0),L59/M59,"NA")</f>
        <v>1.8835433014266627</v>
      </c>
      <c r="O59" t="s">
        <v>33</v>
      </c>
    </row>
    <row r="60" spans="1:15" x14ac:dyDescent="0.35">
      <c r="A60" s="16">
        <v>50</v>
      </c>
      <c r="B60" s="15" t="s">
        <v>55</v>
      </c>
      <c r="C60" s="14">
        <v>13.5</v>
      </c>
      <c r="D60" s="13" t="s">
        <v>140</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13.5</v>
      </c>
      <c r="H60">
        <f>LEN(TRIM(D60))</f>
        <v>6</v>
      </c>
      <c r="I60" t="str">
        <f>IF(H60&gt;=3,MID(TRIM(D60),1,3),"NO")</f>
        <v>+/-</v>
      </c>
      <c r="J60" t="str">
        <f>IF(TRIM(I60)="+/-",MID(TRIM(D60),4,H60-3),D60)</f>
        <v>1.6</v>
      </c>
      <c r="K60" s="1">
        <f>IF(TRIM(J60)="*****",0,IF(ISERROR(VALUE(J60)),"NA",VALUE(J60/$I$4)))</f>
        <v>0.97264437689969607</v>
      </c>
      <c r="L60" s="1">
        <f>IF(AND(ISNUMBER(G60),ISNUMBER($I$6)),$I$6-G60,"N/A")</f>
        <v>3.3000000000000007</v>
      </c>
      <c r="M60" s="1">
        <f>IF(AND(ISNUMBER(K60),ISNUMBER($I$7)),SQRT(K60^2+($I$7)^2),"N/A")</f>
        <v>0.98021370799982366</v>
      </c>
      <c r="N60" s="1">
        <f>IF(AND(ISNUMBER(L60),ISNUMBER(M60),M60&lt;&gt;0),L60/M60,"NA")</f>
        <v>3.3666127835875912</v>
      </c>
      <c r="O60" t="s">
        <v>30</v>
      </c>
    </row>
    <row r="61" spans="1:15" x14ac:dyDescent="0.35">
      <c r="A61" s="16">
        <v>51</v>
      </c>
      <c r="B61" s="15" t="s">
        <v>60</v>
      </c>
      <c r="C61" s="14">
        <v>12.8</v>
      </c>
      <c r="D61" s="13" t="s">
        <v>205</v>
      </c>
      <c r="E61" s="12" t="str">
        <f>IF($B$4=B61,"Geography Selected",
IF(AND(ISNUMBER(N61),ISNUMBER($I$4)),
IF(ABS(N61)&lt;=$I$4,"Not Significantly Different",
IF(ABS(N61)&gt;$I$4,"Significantly Different","Error - Both Z-score and Confidence Level are Numbers but Comparison Failed")),
IF(N61="NA","Statistical Test not applicable","N/A")
))</f>
        <v>Not Significantly Different</v>
      </c>
      <c r="G61">
        <f>IF(ISNUMBER(C61),C61,"NAN")</f>
        <v>12.8</v>
      </c>
      <c r="H61">
        <f>LEN(TRIM(D61))</f>
        <v>6</v>
      </c>
      <c r="I61" t="str">
        <f>IF(H61&gt;=3,MID(TRIM(D61),1,3),"NO")</f>
        <v>+/-</v>
      </c>
      <c r="J61" t="str">
        <f>IF(TRIM(I61)="+/-",MID(TRIM(D61),4,H61-3),D61)</f>
        <v>4.2</v>
      </c>
      <c r="K61" s="1">
        <f>IF(TRIM(J61)="*****",0,IF(ISERROR(VALUE(J61)),"NA",VALUE(J61/$I$4)))</f>
        <v>2.5531914893617023</v>
      </c>
      <c r="L61" s="1">
        <f>IF(AND(ISNUMBER(G61),ISNUMBER($I$6)),$I$6-G61,"N/A")</f>
        <v>4</v>
      </c>
      <c r="M61" s="1">
        <f>IF(AND(ISNUMBER(K61),ISNUMBER($I$7)),SQRT(K61^2+($I$7)^2),"N/A")</f>
        <v>2.5560846251220228</v>
      </c>
      <c r="N61" s="1">
        <f>IF(AND(ISNUMBER(L61),ISNUMBER(M61),M61&lt;&gt;0),L61/M61,"NA")</f>
        <v>1.5648934157682854</v>
      </c>
      <c r="O61" t="s">
        <v>27</v>
      </c>
    </row>
    <row r="62" spans="1:15" ht="15" thickBot="1" x14ac:dyDescent="0.4">
      <c r="A62" s="11"/>
      <c r="B62" s="10" t="s">
        <v>25</v>
      </c>
      <c r="C62" s="9">
        <v>6.8</v>
      </c>
      <c r="D62" s="8" t="s">
        <v>133</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6.8</v>
      </c>
      <c r="H62">
        <f>LEN(TRIM(D62))</f>
        <v>6</v>
      </c>
      <c r="I62" t="str">
        <f>IF(H62&gt;=3,MID(TRIM(D62),1,3),"NO")</f>
        <v>+/-</v>
      </c>
      <c r="J62" t="str">
        <f>IF(TRIM(I62)="+/-",MID(TRIM(D62),4,H62-3),D62)</f>
        <v>1.2</v>
      </c>
      <c r="K62" s="1">
        <f>IF(TRIM(J62)="*****",0,IF(ISERROR(VALUE(J62)),"NA",VALUE(J62/$I$4)))</f>
        <v>0.72948328267477203</v>
      </c>
      <c r="L62" s="1">
        <f>IF(AND(ISNUMBER(G62),ISNUMBER($I$6)),$I$6-G62,"N/A")</f>
        <v>10</v>
      </c>
      <c r="M62" s="1">
        <f>IF(AND(ISNUMBER(K62),ISNUMBER($I$7)),SQRT(K62^2+($I$7)^2),"N/A")</f>
        <v>0.73954559638884132</v>
      </c>
      <c r="N62" s="1">
        <f>IF(AND(ISNUMBER(L62),ISNUMBER(M62),M62&lt;&gt;0),L62/M62,"NA")</f>
        <v>13.521816705865637</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5">
      <c r="A73" t="s">
        <v>244</v>
      </c>
    </row>
    <row r="75" spans="1:26" x14ac:dyDescent="0.35">
      <c r="A75" t="s">
        <v>16</v>
      </c>
    </row>
    <row r="76" spans="1:26" x14ac:dyDescent="0.35">
      <c r="A76" t="s">
        <v>15</v>
      </c>
      <c r="B76" t="s">
        <v>14</v>
      </c>
    </row>
    <row r="77" spans="1:26" x14ac:dyDescent="0.35">
      <c r="A77" t="s">
        <v>13</v>
      </c>
      <c r="B77" t="s">
        <v>12</v>
      </c>
    </row>
    <row r="78" spans="1:26" x14ac:dyDescent="0.35">
      <c r="A78" t="s">
        <v>11</v>
      </c>
      <c r="B78" t="s">
        <v>10</v>
      </c>
    </row>
    <row r="79" spans="1:26" x14ac:dyDescent="0.35">
      <c r="A79" t="s">
        <v>9</v>
      </c>
      <c r="B79" t="s">
        <v>8</v>
      </c>
    </row>
    <row r="80" spans="1:26" x14ac:dyDescent="0.35">
      <c r="A80" t="s">
        <v>7</v>
      </c>
      <c r="B80" t="s">
        <v>6</v>
      </c>
    </row>
    <row r="81" spans="1:2" x14ac:dyDescent="0.35">
      <c r="A81" t="s">
        <v>5</v>
      </c>
      <c r="B81" t="s">
        <v>4</v>
      </c>
    </row>
    <row r="82" spans="1:2" x14ac:dyDescent="0.35">
      <c r="A82" t="s">
        <v>3</v>
      </c>
      <c r="B82" t="s">
        <v>2</v>
      </c>
    </row>
    <row r="83" spans="1:2" x14ac:dyDescent="0.35">
      <c r="A83" t="s">
        <v>1</v>
      </c>
      <c r="B83" t="s">
        <v>0</v>
      </c>
    </row>
  </sheetData>
  <mergeCells count="7">
    <mergeCell ref="A72:Z72"/>
    <mergeCell ref="A66:Z66"/>
    <mergeCell ref="A67:Z67"/>
    <mergeCell ref="A68:Z68"/>
    <mergeCell ref="A69:Z69"/>
    <mergeCell ref="A70:Z70"/>
    <mergeCell ref="A71:Z71"/>
  </mergeCells>
  <conditionalFormatting sqref="E10:E62">
    <cfRule type="cellIs" dxfId="269" priority="1" operator="equal">
      <formula>"OTHER ERROR"</formula>
    </cfRule>
    <cfRule type="cellIs" dxfId="268" priority="2" operator="equal">
      <formula>"Statistical Test not applicable"</formula>
    </cfRule>
    <cfRule type="cellIs" dxfId="267" priority="3" operator="equal">
      <formula>"Geography Selected"</formula>
    </cfRule>
  </conditionalFormatting>
  <conditionalFormatting sqref="E10:J62">
    <cfRule type="cellIs" dxfId="266" priority="4" operator="equal">
      <formula>"Not Significantly Different"</formula>
    </cfRule>
  </conditionalFormatting>
  <conditionalFormatting sqref="F10:J62">
    <cfRule type="cellIs" dxfId="26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F9BA2511-3C01-4632-9A1E-DF63D61E95AB}">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8AA7D4F0-8DD9-43D4-9577-BC64DA7B8152}"/>
    <hyperlink ref="A68" r:id="rId2" xr:uid="{8BE29935-B56D-457B-979A-0824EC0413CB}"/>
    <hyperlink ref="A66" r:id="rId3" xr:uid="{9C3718D4-BADE-492B-AD84-0180CBDC9002}"/>
    <hyperlink ref="A67" r:id="rId4" xr:uid="{FE0B0C25-C268-4D37-860A-58CD47E2ED8A}"/>
  </hyperlinks>
  <pageMargins left="0.7" right="0.7" top="0.75" bottom="0.75" header="0.3" footer="0.3"/>
  <pageSetup orientation="portrait" r:id="rId5"/>
  <drawing r:id="rId6"/>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CD438-0784-41F3-A3A5-9475C4CDA290}">
  <sheetPr codeName="Sheet39"/>
  <dimension ref="A1:Z83"/>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251</v>
      </c>
    </row>
    <row r="2" spans="1:16" x14ac:dyDescent="0.35">
      <c r="A2" s="30" t="s">
        <v>108</v>
      </c>
      <c r="B2" t="s">
        <v>250</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18.100000000000001</v>
      </c>
      <c r="C6" t="s">
        <v>102</v>
      </c>
      <c r="H6" s="18" t="s">
        <v>101</v>
      </c>
      <c r="I6">
        <f>VLOOKUP($B$4,$B$9:$K$62,6,FALSE)</f>
        <v>18.100000000000001</v>
      </c>
      <c r="K6" s="19"/>
    </row>
    <row r="7" spans="1:16" ht="15" thickBot="1" x14ac:dyDescent="0.4">
      <c r="A7" s="25" t="s">
        <v>100</v>
      </c>
      <c r="B7" s="24" t="str">
        <f>VLOOKUP($B$4,$B$10:$D$62,3,FALSE)</f>
        <v>+/-0.3</v>
      </c>
      <c r="C7" t="s">
        <v>99</v>
      </c>
      <c r="H7" s="18" t="s">
        <v>98</v>
      </c>
      <c r="I7" s="23">
        <f>VLOOKUP($B$4,$B$9:$K$62,10,FALSE)</f>
        <v>0.18237082066869301</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18.100000000000001</v>
      </c>
      <c r="D10" s="13" t="s">
        <v>57</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18.100000000000001</v>
      </c>
      <c r="H10">
        <f>LEN(TRIM(D10))</f>
        <v>6</v>
      </c>
      <c r="I10" t="str">
        <f>IF(H10&gt;=3,MID(TRIM(D10),1,3),"NO")</f>
        <v>+/-</v>
      </c>
      <c r="J10" t="str">
        <f>IF(TRIM(I10)="+/-",MID(TRIM(D10),4,H10-3),D10)</f>
        <v>0.3</v>
      </c>
      <c r="K10" s="1">
        <f>IF(TRIM(J10)="*****",0,IF(ISERROR(VALUE(J10)),"NA",VALUE(J10/$I$4)))</f>
        <v>0.18237082066869301</v>
      </c>
      <c r="L10" s="1">
        <f>IF(AND(ISNUMBER(G10),ISNUMBER($I$6)),$I$6-G10,"N/A")</f>
        <v>0</v>
      </c>
      <c r="M10" s="1">
        <f>IF(AND(ISNUMBER(K10),ISNUMBER($I$7)),SQRT(K10^2+($I$7)^2),"N/A")</f>
        <v>0.25791128797077723</v>
      </c>
      <c r="N10" s="1">
        <f>IF(AND(ISNUMBER(L10),ISNUMBER(M10),M10&lt;&gt;0),L10/M10,"NA")</f>
        <v>0</v>
      </c>
      <c r="O10" t="s">
        <v>84</v>
      </c>
    </row>
    <row r="11" spans="1:16" x14ac:dyDescent="0.35">
      <c r="A11" s="16">
        <v>1</v>
      </c>
      <c r="B11" s="15" t="s">
        <v>35</v>
      </c>
      <c r="C11" s="14">
        <v>25.9</v>
      </c>
      <c r="D11" s="17" t="s">
        <v>249</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25.9</v>
      </c>
      <c r="H11">
        <f>LEN(TRIM(D11))</f>
        <v>6</v>
      </c>
      <c r="I11" t="str">
        <f>IF(H11&gt;=3,MID(TRIM(D11),1,3),"NO")</f>
        <v>+/-</v>
      </c>
      <c r="J11" t="str">
        <f>IF(TRIM(I11)="+/-",MID(TRIM(D11),4,H11-3),D11)</f>
        <v>5.6</v>
      </c>
      <c r="K11" s="1">
        <f>IF(TRIM(J11)="*****",0,IF(ISERROR(VALUE(J11)),"NA",VALUE(J11/$I$4)))</f>
        <v>3.4042553191489358</v>
      </c>
      <c r="L11" s="1">
        <f>IF(AND(ISNUMBER(G11),ISNUMBER($I$6)),$I$6-G11,"N/A")</f>
        <v>-7.7999999999999972</v>
      </c>
      <c r="M11" s="1">
        <f>IF(AND(ISNUMBER(K11),ISNUMBER($I$7)),SQRT(K11^2+($I$7)^2),"N/A")</f>
        <v>3.4091367520510518</v>
      </c>
      <c r="N11" s="1">
        <f>IF(AND(ISNUMBER(L11),ISNUMBER(M11),M11&lt;&gt;0),L11/M11,"NA")</f>
        <v>-2.2879692330638406</v>
      </c>
      <c r="O11" t="s">
        <v>68</v>
      </c>
    </row>
    <row r="12" spans="1:16" x14ac:dyDescent="0.35">
      <c r="A12" s="16">
        <v>2</v>
      </c>
      <c r="B12" s="15" t="s">
        <v>79</v>
      </c>
      <c r="C12" s="14">
        <v>21.4</v>
      </c>
      <c r="D12" s="13" t="s">
        <v>158</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21.4</v>
      </c>
      <c r="H12">
        <f>LEN(TRIM(D12))</f>
        <v>6</v>
      </c>
      <c r="I12" t="str">
        <f>IF(H12&gt;=3,MID(TRIM(D12),1,3),"NO")</f>
        <v>+/-</v>
      </c>
      <c r="J12" t="str">
        <f>IF(TRIM(I12)="+/-",MID(TRIM(D12),4,H12-3),D12)</f>
        <v>1.9</v>
      </c>
      <c r="K12" s="1">
        <f>IF(TRIM(J12)="*****",0,IF(ISERROR(VALUE(J12)),"NA",VALUE(J12/$I$4)))</f>
        <v>1.1550151975683889</v>
      </c>
      <c r="L12" s="1">
        <f>IF(AND(ISNUMBER(G12),ISNUMBER($I$6)),$I$6-G12,"N/A")</f>
        <v>-3.2999999999999972</v>
      </c>
      <c r="M12" s="1">
        <f>IF(AND(ISNUMBER(K12),ISNUMBER($I$7)),SQRT(K12^2+($I$7)^2),"N/A")</f>
        <v>1.1693242590681667</v>
      </c>
      <c r="N12" s="1">
        <f>IF(AND(ISNUMBER(L12),ISNUMBER(M12),M12&lt;&gt;0),L12/M12,"NA")</f>
        <v>-2.8221427669941304</v>
      </c>
      <c r="O12" t="s">
        <v>62</v>
      </c>
    </row>
    <row r="13" spans="1:16" x14ac:dyDescent="0.35">
      <c r="A13" s="16">
        <v>3</v>
      </c>
      <c r="B13" s="15" t="s">
        <v>42</v>
      </c>
      <c r="C13" s="14">
        <v>21.2</v>
      </c>
      <c r="D13" s="13" t="s">
        <v>142</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21.2</v>
      </c>
      <c r="H13">
        <f>LEN(TRIM(D13))</f>
        <v>6</v>
      </c>
      <c r="I13" t="str">
        <f>IF(H13&gt;=3,MID(TRIM(D13),1,3),"NO")</f>
        <v>+/-</v>
      </c>
      <c r="J13" t="str">
        <f>IF(TRIM(I13)="+/-",MID(TRIM(D13),4,H13-3),D13)</f>
        <v>2.6</v>
      </c>
      <c r="K13" s="1">
        <f>IF(TRIM(J13)="*****",0,IF(ISERROR(VALUE(J13)),"NA",VALUE(J13/$I$4)))</f>
        <v>1.5805471124620061</v>
      </c>
      <c r="L13" s="1">
        <f>IF(AND(ISNUMBER(G13),ISNUMBER($I$6)),$I$6-G13,"N/A")</f>
        <v>-3.0999999999999979</v>
      </c>
      <c r="M13" s="1">
        <f>IF(AND(ISNUMBER(K13),ISNUMBER($I$7)),SQRT(K13^2+($I$7)^2),"N/A")</f>
        <v>1.5910337177267357</v>
      </c>
      <c r="N13" s="1">
        <f>IF(AND(ISNUMBER(L13),ISNUMBER(M13),M13&lt;&gt;0),L13/M13,"NA")</f>
        <v>-1.9484187955672421</v>
      </c>
      <c r="O13" t="s">
        <v>58</v>
      </c>
    </row>
    <row r="14" spans="1:16" x14ac:dyDescent="0.35">
      <c r="A14" s="16">
        <v>4</v>
      </c>
      <c r="B14" s="15" t="s">
        <v>46</v>
      </c>
      <c r="C14" s="14">
        <v>21.1</v>
      </c>
      <c r="D14" s="13" t="s">
        <v>153</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21.1</v>
      </c>
      <c r="H14">
        <f>LEN(TRIM(D14))</f>
        <v>6</v>
      </c>
      <c r="I14" t="str">
        <f>IF(H14&gt;=3,MID(TRIM(D14),1,3),"NO")</f>
        <v>+/-</v>
      </c>
      <c r="J14" t="str">
        <f>IF(TRIM(I14)="+/-",MID(TRIM(D14),4,H14-3),D14)</f>
        <v>1.7</v>
      </c>
      <c r="K14" s="1">
        <f>IF(TRIM(J14)="*****",0,IF(ISERROR(VALUE(J14)),"NA",VALUE(J14/$I$4)))</f>
        <v>1.0334346504559271</v>
      </c>
      <c r="L14" s="1">
        <f>IF(AND(ISNUMBER(G14),ISNUMBER($I$6)),$I$6-G14,"N/A")</f>
        <v>-3</v>
      </c>
      <c r="M14" s="1">
        <f>IF(AND(ISNUMBER(K14),ISNUMBER($I$7)),SQRT(K14^2+($I$7)^2),"N/A")</f>
        <v>1.0494028268469344</v>
      </c>
      <c r="N14" s="1">
        <f>IF(AND(ISNUMBER(L14),ISNUMBER(M14),M14&lt;&gt;0),L14/M14,"NA")</f>
        <v>-2.858768742803834</v>
      </c>
      <c r="O14" t="s">
        <v>73</v>
      </c>
    </row>
    <row r="15" spans="1:16" x14ac:dyDescent="0.35">
      <c r="A15" s="16">
        <v>5</v>
      </c>
      <c r="B15" s="15" t="s">
        <v>75</v>
      </c>
      <c r="C15" s="14">
        <v>20.9</v>
      </c>
      <c r="D15" s="13" t="s">
        <v>138</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20.9</v>
      </c>
      <c r="H15">
        <f>LEN(TRIM(D15))</f>
        <v>6</v>
      </c>
      <c r="I15" t="str">
        <f>IF(H15&gt;=3,MID(TRIM(D15),1,3),"NO")</f>
        <v>+/-</v>
      </c>
      <c r="J15" t="str">
        <f>IF(TRIM(I15)="+/-",MID(TRIM(D15),4,H15-3),D15)</f>
        <v>1.8</v>
      </c>
      <c r="K15" s="1">
        <f>IF(TRIM(J15)="*****",0,IF(ISERROR(VALUE(J15)),"NA",VALUE(J15/$I$4)))</f>
        <v>1.094224924012158</v>
      </c>
      <c r="L15" s="1">
        <f>IF(AND(ISNUMBER(G15),ISNUMBER($I$6)),$I$6-G15,"N/A")</f>
        <v>-2.7999999999999972</v>
      </c>
      <c r="M15" s="1">
        <f>IF(AND(ISNUMBER(K15),ISNUMBER($I$7)),SQRT(K15^2+($I$7)^2),"N/A")</f>
        <v>1.1093183945832619</v>
      </c>
      <c r="N15" s="1">
        <f>IF(AND(ISNUMBER(L15),ISNUMBER(M15),M15&lt;&gt;0),L15/M15,"NA")</f>
        <v>-2.5240724517615831</v>
      </c>
      <c r="O15" t="s">
        <v>32</v>
      </c>
    </row>
    <row r="16" spans="1:16" x14ac:dyDescent="0.35">
      <c r="A16" s="16">
        <v>6</v>
      </c>
      <c r="B16" s="15" t="s">
        <v>40</v>
      </c>
      <c r="C16" s="14">
        <v>20.7</v>
      </c>
      <c r="D16" s="13" t="s">
        <v>248</v>
      </c>
      <c r="E16" s="12" t="str">
        <f>IF($B$4=B16,"Geography Selected",
IF(AND(ISNUMBER(N16),ISNUMBER($I$4)),
IF(ABS(N16)&lt;=$I$4,"Not Significantly Different",
IF(ABS(N16)&gt;$I$4,"Significantly Different","Error - Both Z-score and Confidence Level are Numbers but Comparison Failed")),
IF(N16="NA","Statistical Test not applicable","N/A")
))</f>
        <v>Not Significantly Different</v>
      </c>
      <c r="G16">
        <f>IF(ISNUMBER(C16),C16,"NAN")</f>
        <v>20.7</v>
      </c>
      <c r="H16">
        <f>LEN(TRIM(D16))</f>
        <v>6</v>
      </c>
      <c r="I16" t="str">
        <f>IF(H16&gt;=3,MID(TRIM(D16),1,3),"NO")</f>
        <v>+/-</v>
      </c>
      <c r="J16" t="str">
        <f>IF(TRIM(I16)="+/-",MID(TRIM(D16),4,H16-3),D16)</f>
        <v>4.7</v>
      </c>
      <c r="K16" s="1">
        <f>IF(TRIM(J16)="*****",0,IF(ISERROR(VALUE(J16)),"NA",VALUE(J16/$I$4)))</f>
        <v>2.8571428571428572</v>
      </c>
      <c r="L16" s="1">
        <f>IF(AND(ISNUMBER(G16),ISNUMBER($I$6)),$I$6-G16,"N/A")</f>
        <v>-2.5999999999999979</v>
      </c>
      <c r="M16" s="1">
        <f>IF(AND(ISNUMBER(K16),ISNUMBER($I$7)),SQRT(K16^2+($I$7)^2),"N/A")</f>
        <v>2.8629572861560164</v>
      </c>
      <c r="N16" s="1">
        <f>IF(AND(ISNUMBER(L16),ISNUMBER(M16),M16&lt;&gt;0),L16/M16,"NA")</f>
        <v>-0.90815186540589943</v>
      </c>
      <c r="O16" t="s">
        <v>75</v>
      </c>
    </row>
    <row r="17" spans="1:15" x14ac:dyDescent="0.35">
      <c r="A17" s="16">
        <v>7</v>
      </c>
      <c r="B17" s="15" t="s">
        <v>81</v>
      </c>
      <c r="C17" s="14">
        <v>20.6</v>
      </c>
      <c r="D17" s="13" t="s">
        <v>153</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20.6</v>
      </c>
      <c r="H17">
        <f>LEN(TRIM(D17))</f>
        <v>6</v>
      </c>
      <c r="I17" t="str">
        <f>IF(H17&gt;=3,MID(TRIM(D17),1,3),"NO")</f>
        <v>+/-</v>
      </c>
      <c r="J17" t="str">
        <f>IF(TRIM(I17)="+/-",MID(TRIM(D17),4,H17-3),D17)</f>
        <v>1.7</v>
      </c>
      <c r="K17" s="1">
        <f>IF(TRIM(J17)="*****",0,IF(ISERROR(VALUE(J17)),"NA",VALUE(J17/$I$4)))</f>
        <v>1.0334346504559271</v>
      </c>
      <c r="L17" s="1">
        <f>IF(AND(ISNUMBER(G17),ISNUMBER($I$6)),$I$6-G17,"N/A")</f>
        <v>-2.5</v>
      </c>
      <c r="M17" s="1">
        <f>IF(AND(ISNUMBER(K17),ISNUMBER($I$7)),SQRT(K17^2+($I$7)^2),"N/A")</f>
        <v>1.0494028268469344</v>
      </c>
      <c r="N17" s="1">
        <f>IF(AND(ISNUMBER(L17),ISNUMBER(M17),M17&lt;&gt;0),L17/M17,"NA")</f>
        <v>-2.3823072856698615</v>
      </c>
      <c r="O17" t="s">
        <v>66</v>
      </c>
    </row>
    <row r="18" spans="1:15" x14ac:dyDescent="0.35">
      <c r="A18" s="16">
        <v>8</v>
      </c>
      <c r="B18" s="15" t="s">
        <v>39</v>
      </c>
      <c r="C18" s="14">
        <v>19.899999999999999</v>
      </c>
      <c r="D18" s="13" t="s">
        <v>120</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19.899999999999999</v>
      </c>
      <c r="H18">
        <f>LEN(TRIM(D18))</f>
        <v>6</v>
      </c>
      <c r="I18" t="str">
        <f>IF(H18&gt;=3,MID(TRIM(D18),1,3),"NO")</f>
        <v>+/-</v>
      </c>
      <c r="J18" t="str">
        <f>IF(TRIM(I18)="+/-",MID(TRIM(D18),4,H18-3),D18)</f>
        <v>0.9</v>
      </c>
      <c r="K18" s="1">
        <f>IF(TRIM(J18)="*****",0,IF(ISERROR(VALUE(J18)),"NA",VALUE(J18/$I$4)))</f>
        <v>0.54711246200607899</v>
      </c>
      <c r="L18" s="1">
        <f>IF(AND(ISNUMBER(G18),ISNUMBER($I$6)),$I$6-G18,"N/A")</f>
        <v>-1.7999999999999972</v>
      </c>
      <c r="M18" s="1">
        <f>IF(AND(ISNUMBER(K18),ISNUMBER($I$7)),SQRT(K18^2+($I$7)^2),"N/A")</f>
        <v>0.57670717206718158</v>
      </c>
      <c r="N18" s="1">
        <f>IF(AND(ISNUMBER(L18),ISNUMBER(M18),M18&lt;&gt;0),L18/M18,"NA")</f>
        <v>-3.1211680505861858</v>
      </c>
      <c r="O18" t="s">
        <v>60</v>
      </c>
    </row>
    <row r="19" spans="1:15" x14ac:dyDescent="0.35">
      <c r="A19" s="16">
        <v>9</v>
      </c>
      <c r="B19" s="15" t="s">
        <v>69</v>
      </c>
      <c r="C19" s="14">
        <v>19.7</v>
      </c>
      <c r="D19" s="13" t="s">
        <v>137</v>
      </c>
      <c r="E19" s="12" t="str">
        <f>IF($B$4=B19,"Geography Selected",
IF(AND(ISNUMBER(N19),ISNUMBER($I$4)),
IF(ABS(N19)&lt;=$I$4,"Not Significantly Different",
IF(ABS(N19)&gt;$I$4,"Significantly Different","Error - Both Z-score and Confidence Level are Numbers but Comparison Failed")),
IF(N19="NA","Statistical Test not applicable","N/A")
))</f>
        <v>Not Significantly Different</v>
      </c>
      <c r="G19">
        <f>IF(ISNUMBER(C19),C19,"NAN")</f>
        <v>19.7</v>
      </c>
      <c r="H19">
        <f>LEN(TRIM(D19))</f>
        <v>6</v>
      </c>
      <c r="I19" t="str">
        <f>IF(H19&gt;=3,MID(TRIM(D19),1,3),"NO")</f>
        <v>+/-</v>
      </c>
      <c r="J19" t="str">
        <f>IF(TRIM(I19)="+/-",MID(TRIM(D19),4,H19-3),D19)</f>
        <v>2.7</v>
      </c>
      <c r="K19" s="1">
        <f>IF(TRIM(J19)="*****",0,IF(ISERROR(VALUE(J19)),"NA",VALUE(J19/$I$4)))</f>
        <v>1.6413373860182372</v>
      </c>
      <c r="L19" s="1">
        <f>IF(AND(ISNUMBER(G19),ISNUMBER($I$6)),$I$6-G19,"N/A")</f>
        <v>-1.5999999999999979</v>
      </c>
      <c r="M19" s="1">
        <f>IF(AND(ISNUMBER(K19),ISNUMBER($I$7)),SQRT(K19^2+($I$7)^2),"N/A")</f>
        <v>1.6514380191132068</v>
      </c>
      <c r="N19" s="1">
        <f>IF(AND(ISNUMBER(L19),ISNUMBER(M19),M19&lt;&gt;0),L19/M19,"NA")</f>
        <v>-0.96885258876331903</v>
      </c>
      <c r="O19" t="s">
        <v>35</v>
      </c>
    </row>
    <row r="20" spans="1:15" x14ac:dyDescent="0.35">
      <c r="A20" s="16">
        <v>10</v>
      </c>
      <c r="B20" s="15" t="s">
        <v>64</v>
      </c>
      <c r="C20" s="14">
        <v>19.600000000000001</v>
      </c>
      <c r="D20" s="17" t="s">
        <v>135</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19.600000000000001</v>
      </c>
      <c r="H20">
        <f>LEN(TRIM(D20))</f>
        <v>6</v>
      </c>
      <c r="I20" t="str">
        <f>IF(H20&gt;=3,MID(TRIM(D20),1,3),"NO")</f>
        <v>+/-</v>
      </c>
      <c r="J20" t="str">
        <f>IF(TRIM(I20)="+/-",MID(TRIM(D20),4,H20-3),D20)</f>
        <v>1.3</v>
      </c>
      <c r="K20" s="1">
        <f>IF(TRIM(J20)="*****",0,IF(ISERROR(VALUE(J20)),"NA",VALUE(J20/$I$4)))</f>
        <v>0.79027355623100304</v>
      </c>
      <c r="L20" s="1">
        <f>IF(AND(ISNUMBER(G20),ISNUMBER($I$6)),$I$6-G20,"N/A")</f>
        <v>-1.5</v>
      </c>
      <c r="M20" s="1">
        <f>IF(AND(ISNUMBER(K20),ISNUMBER($I$7)),SQRT(K20^2+($I$7)^2),"N/A")</f>
        <v>0.81104340815357656</v>
      </c>
      <c r="N20" s="1">
        <f>IF(AND(ISNUMBER(L20),ISNUMBER(M20),M20&lt;&gt;0),L20/M20,"NA")</f>
        <v>-1.849469442597288</v>
      </c>
      <c r="O20" t="s">
        <v>51</v>
      </c>
    </row>
    <row r="21" spans="1:15" x14ac:dyDescent="0.35">
      <c r="A21" s="16">
        <v>11</v>
      </c>
      <c r="B21" s="15" t="s">
        <v>62</v>
      </c>
      <c r="C21" s="14">
        <v>19.399999999999999</v>
      </c>
      <c r="D21" s="13" t="s">
        <v>247</v>
      </c>
      <c r="E21" s="12" t="str">
        <f>IF($B$4=B21,"Geography Selected",
IF(AND(ISNUMBER(N21),ISNUMBER($I$4)),
IF(ABS(N21)&lt;=$I$4,"Not Significantly Different",
IF(ABS(N21)&gt;$I$4,"Significantly Different","Error - Both Z-score and Confidence Level are Numbers but Comparison Failed")),
IF(N21="NA","Statistical Test not applicable","N/A")
))</f>
        <v>Not Significantly Different</v>
      </c>
      <c r="G21">
        <f>IF(ISNUMBER(C21),C21,"NAN")</f>
        <v>19.399999999999999</v>
      </c>
      <c r="H21">
        <f>LEN(TRIM(D21))</f>
        <v>6</v>
      </c>
      <c r="I21" t="str">
        <f>IF(H21&gt;=3,MID(TRIM(D21),1,3),"NO")</f>
        <v>+/-</v>
      </c>
      <c r="J21" t="str">
        <f>IF(TRIM(I21)="+/-",MID(TRIM(D21),4,H21-3),D21)</f>
        <v>6.0</v>
      </c>
      <c r="K21" s="1">
        <f>IF(TRIM(J21)="*****",0,IF(ISERROR(VALUE(J21)),"NA",VALUE(J21/$I$4)))</f>
        <v>3.6474164133738602</v>
      </c>
      <c r="L21" s="1">
        <f>IF(AND(ISNUMBER(G21),ISNUMBER($I$6)),$I$6-G21,"N/A")</f>
        <v>-1.2999999999999972</v>
      </c>
      <c r="M21" s="1">
        <f>IF(AND(ISNUMBER(K21),ISNUMBER($I$7)),SQRT(K21^2+($I$7)^2),"N/A")</f>
        <v>3.6519728379028789</v>
      </c>
      <c r="N21" s="1">
        <f>IF(AND(ISNUMBER(L21),ISNUMBER(M21),M21&lt;&gt;0),L21/M21,"NA")</f>
        <v>-0.35597197944837772</v>
      </c>
      <c r="O21" t="s">
        <v>45</v>
      </c>
    </row>
    <row r="22" spans="1:15" x14ac:dyDescent="0.35">
      <c r="A22" s="16">
        <v>11</v>
      </c>
      <c r="B22" s="15" t="s">
        <v>78</v>
      </c>
      <c r="C22" s="14">
        <v>19.399999999999999</v>
      </c>
      <c r="D22" s="13" t="s">
        <v>144</v>
      </c>
      <c r="E22" s="12" t="str">
        <f>IF($B$4=B22,"Geography Selected",
IF(AND(ISNUMBER(N22),ISNUMBER($I$4)),
IF(ABS(N22)&lt;=$I$4,"Not Significantly Different",
IF(ABS(N22)&gt;$I$4,"Significantly Different","Error - Both Z-score and Confidence Level are Numbers but Comparison Failed")),
IF(N22="NA","Statistical Test not applicable","N/A")
))</f>
        <v>Not Significantly Different</v>
      </c>
      <c r="G22">
        <f>IF(ISNUMBER(C22),C22,"NAN")</f>
        <v>19.399999999999999</v>
      </c>
      <c r="H22">
        <f>LEN(TRIM(D22))</f>
        <v>6</v>
      </c>
      <c r="I22" t="str">
        <f>IF(H22&gt;=3,MID(TRIM(D22),1,3),"NO")</f>
        <v>+/-</v>
      </c>
      <c r="J22" t="str">
        <f>IF(TRIM(I22)="+/-",MID(TRIM(D22),4,H22-3),D22)</f>
        <v>2.2</v>
      </c>
      <c r="K22" s="1">
        <f>IF(TRIM(J22)="*****",0,IF(ISERROR(VALUE(J22)),"NA",VALUE(J22/$I$4)))</f>
        <v>1.3373860182370823</v>
      </c>
      <c r="L22" s="1">
        <f>IF(AND(ISNUMBER(G22),ISNUMBER($I$6)),$I$6-G22,"N/A")</f>
        <v>-1.2999999999999972</v>
      </c>
      <c r="M22" s="1">
        <f>IF(AND(ISNUMBER(K22),ISNUMBER($I$7)),SQRT(K22^2+($I$7)^2),"N/A")</f>
        <v>1.3497631192203356</v>
      </c>
      <c r="N22" s="1">
        <f>IF(AND(ISNUMBER(L22),ISNUMBER(M22),M22&lt;&gt;0),L22/M22,"NA")</f>
        <v>-0.96313196107396737</v>
      </c>
      <c r="O22" t="s">
        <v>29</v>
      </c>
    </row>
    <row r="23" spans="1:15" x14ac:dyDescent="0.35">
      <c r="A23" s="16">
        <v>13</v>
      </c>
      <c r="B23" s="15" t="s">
        <v>51</v>
      </c>
      <c r="C23" s="14">
        <v>19.3</v>
      </c>
      <c r="D23" s="13" t="s">
        <v>120</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19.3</v>
      </c>
      <c r="H23">
        <f>LEN(TRIM(D23))</f>
        <v>6</v>
      </c>
      <c r="I23" t="str">
        <f>IF(H23&gt;=3,MID(TRIM(D23),1,3),"NO")</f>
        <v>+/-</v>
      </c>
      <c r="J23" t="str">
        <f>IF(TRIM(I23)="+/-",MID(TRIM(D23),4,H23-3),D23)</f>
        <v>0.9</v>
      </c>
      <c r="K23" s="1">
        <f>IF(TRIM(J23)="*****",0,IF(ISERROR(VALUE(J23)),"NA",VALUE(J23/$I$4)))</f>
        <v>0.54711246200607899</v>
      </c>
      <c r="L23" s="1">
        <f>IF(AND(ISNUMBER(G23),ISNUMBER($I$6)),$I$6-G23,"N/A")</f>
        <v>-1.1999999999999993</v>
      </c>
      <c r="M23" s="1">
        <f>IF(AND(ISNUMBER(K23),ISNUMBER($I$7)),SQRT(K23^2+($I$7)^2),"N/A")</f>
        <v>0.57670717206718158</v>
      </c>
      <c r="N23" s="1">
        <f>IF(AND(ISNUMBER(L23),ISNUMBER(M23),M23&lt;&gt;0),L23/M23,"NA")</f>
        <v>-2.0807787003907925</v>
      </c>
      <c r="O23" t="s">
        <v>82</v>
      </c>
    </row>
    <row r="24" spans="1:15" x14ac:dyDescent="0.35">
      <c r="A24" s="16">
        <v>13</v>
      </c>
      <c r="B24" s="15" t="s">
        <v>29</v>
      </c>
      <c r="C24" s="14">
        <v>19.3</v>
      </c>
      <c r="D24" s="13" t="s">
        <v>136</v>
      </c>
      <c r="E24" s="12" t="str">
        <f>IF($B$4=B24,"Geography Selected",
IF(AND(ISNUMBER(N24),ISNUMBER($I$4)),
IF(ABS(N24)&lt;=$I$4,"Not Significantly Different",
IF(ABS(N24)&gt;$I$4,"Significantly Different","Error - Both Z-score and Confidence Level are Numbers but Comparison Failed")),
IF(N24="NA","Statistical Test not applicable","N/A")
))</f>
        <v>Not Significantly Different</v>
      </c>
      <c r="G24">
        <f>IF(ISNUMBER(C24),C24,"NAN")</f>
        <v>19.3</v>
      </c>
      <c r="H24">
        <f>LEN(TRIM(D24))</f>
        <v>6</v>
      </c>
      <c r="I24" t="str">
        <f>IF(H24&gt;=3,MID(TRIM(D24),1,3),"NO")</f>
        <v>+/-</v>
      </c>
      <c r="J24" t="str">
        <f>IF(TRIM(I24)="+/-",MID(TRIM(D24),4,H24-3),D24)</f>
        <v>3.0</v>
      </c>
      <c r="K24" s="1">
        <f>IF(TRIM(J24)="*****",0,IF(ISERROR(VALUE(J24)),"NA",VALUE(J24/$I$4)))</f>
        <v>1.8237082066869301</v>
      </c>
      <c r="L24" s="1">
        <f>IF(AND(ISNUMBER(G24),ISNUMBER($I$6)),$I$6-G24,"N/A")</f>
        <v>-1.1999999999999993</v>
      </c>
      <c r="M24" s="1">
        <f>IF(AND(ISNUMBER(K24),ISNUMBER($I$7)),SQRT(K24^2+($I$7)^2),"N/A")</f>
        <v>1.8328040646421078</v>
      </c>
      <c r="N24" s="1">
        <f>IF(AND(ISNUMBER(L24),ISNUMBER(M24),M24&lt;&gt;0),L24/M24,"NA")</f>
        <v>-0.6547344711581724</v>
      </c>
      <c r="O24" t="s">
        <v>65</v>
      </c>
    </row>
    <row r="25" spans="1:15" x14ac:dyDescent="0.35">
      <c r="A25" s="16">
        <v>15</v>
      </c>
      <c r="B25" s="15" t="s">
        <v>41</v>
      </c>
      <c r="C25" s="14">
        <v>19.2</v>
      </c>
      <c r="D25" s="13" t="s">
        <v>156</v>
      </c>
      <c r="E25" s="12" t="str">
        <f>IF($B$4=B25,"Geography Selected",
IF(AND(ISNUMBER(N25),ISNUMBER($I$4)),
IF(ABS(N25)&lt;=$I$4,"Not Significantly Different",
IF(ABS(N25)&gt;$I$4,"Significantly Different","Error - Both Z-score and Confidence Level are Numbers but Comparison Failed")),
IF(N25="NA","Statistical Test not applicable","N/A")
))</f>
        <v>Not Significantly Different</v>
      </c>
      <c r="G25">
        <f>IF(ISNUMBER(C25),C25,"NAN")</f>
        <v>19.2</v>
      </c>
      <c r="H25">
        <f>LEN(TRIM(D25))</f>
        <v>6</v>
      </c>
      <c r="I25" t="str">
        <f>IF(H25&gt;=3,MID(TRIM(D25),1,3),"NO")</f>
        <v>+/-</v>
      </c>
      <c r="J25" t="str">
        <f>IF(TRIM(I25)="+/-",MID(TRIM(D25),4,H25-3),D25)</f>
        <v>2.0</v>
      </c>
      <c r="K25" s="1">
        <f>IF(TRIM(J25)="*****",0,IF(ISERROR(VALUE(J25)),"NA",VALUE(J25/$I$4)))</f>
        <v>1.21580547112462</v>
      </c>
      <c r="L25" s="1">
        <f>IF(AND(ISNUMBER(G25),ISNUMBER($I$6)),$I$6-G25,"N/A")</f>
        <v>-1.0999999999999979</v>
      </c>
      <c r="M25" s="1">
        <f>IF(AND(ISNUMBER(K25),ISNUMBER($I$7)),SQRT(K25^2+($I$7)^2),"N/A")</f>
        <v>1.2294071985505584</v>
      </c>
      <c r="N25" s="1">
        <f>IF(AND(ISNUMBER(L25),ISNUMBER(M25),M25&lt;&gt;0),L25/M25,"NA")</f>
        <v>-0.89474016525759048</v>
      </c>
      <c r="O25" t="s">
        <v>81</v>
      </c>
    </row>
    <row r="26" spans="1:15" x14ac:dyDescent="0.35">
      <c r="A26" s="16">
        <v>16</v>
      </c>
      <c r="B26" s="15" t="s">
        <v>58</v>
      </c>
      <c r="C26" s="14">
        <v>19.100000000000001</v>
      </c>
      <c r="D26" s="13" t="s">
        <v>153</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19.100000000000001</v>
      </c>
      <c r="H26">
        <f>LEN(TRIM(D26))</f>
        <v>6</v>
      </c>
      <c r="I26" t="str">
        <f>IF(H26&gt;=3,MID(TRIM(D26),1,3),"NO")</f>
        <v>+/-</v>
      </c>
      <c r="J26" t="str">
        <f>IF(TRIM(I26)="+/-",MID(TRIM(D26),4,H26-3),D26)</f>
        <v>1.7</v>
      </c>
      <c r="K26" s="1">
        <f>IF(TRIM(J26)="*****",0,IF(ISERROR(VALUE(J26)),"NA",VALUE(J26/$I$4)))</f>
        <v>1.0334346504559271</v>
      </c>
      <c r="L26" s="1">
        <f>IF(AND(ISNUMBER(G26),ISNUMBER($I$6)),$I$6-G26,"N/A")</f>
        <v>-1</v>
      </c>
      <c r="M26" s="1">
        <f>IF(AND(ISNUMBER(K26),ISNUMBER($I$7)),SQRT(K26^2+($I$7)^2),"N/A")</f>
        <v>1.0494028268469344</v>
      </c>
      <c r="N26" s="1">
        <f>IF(AND(ISNUMBER(L26),ISNUMBER(M26),M26&lt;&gt;0),L26/M26,"NA")</f>
        <v>-0.95292291426794462</v>
      </c>
      <c r="O26" t="s">
        <v>80</v>
      </c>
    </row>
    <row r="27" spans="1:15" x14ac:dyDescent="0.35">
      <c r="A27" s="16">
        <v>17</v>
      </c>
      <c r="B27" s="15" t="s">
        <v>36</v>
      </c>
      <c r="C27" s="14">
        <v>18.899999999999999</v>
      </c>
      <c r="D27" s="13" t="s">
        <v>134</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18.899999999999999</v>
      </c>
      <c r="H27">
        <f>LEN(TRIM(D27))</f>
        <v>6</v>
      </c>
      <c r="I27" t="str">
        <f>IF(H27&gt;=3,MID(TRIM(D27),1,3),"NO")</f>
        <v>+/-</v>
      </c>
      <c r="J27" t="str">
        <f>IF(TRIM(I27)="+/-",MID(TRIM(D27),4,H27-3),D27)</f>
        <v>1.4</v>
      </c>
      <c r="K27" s="1">
        <f>IF(TRIM(J27)="*****",0,IF(ISERROR(VALUE(J27)),"NA",VALUE(J27/$I$4)))</f>
        <v>0.85106382978723394</v>
      </c>
      <c r="L27" s="1">
        <f>IF(AND(ISNUMBER(G27),ISNUMBER($I$6)),$I$6-G27,"N/A")</f>
        <v>-0.79999999999999716</v>
      </c>
      <c r="M27" s="1">
        <f>IF(AND(ISNUMBER(K27),ISNUMBER($I$7)),SQRT(K27^2+($I$7)^2),"N/A")</f>
        <v>0.8703842591657357</v>
      </c>
      <c r="N27" s="1">
        <f>IF(AND(ISNUMBER(L27),ISNUMBER(M27),M27&lt;&gt;0),L27/M27,"NA")</f>
        <v>-0.91913426923276176</v>
      </c>
      <c r="O27" t="s">
        <v>78</v>
      </c>
    </row>
    <row r="28" spans="1:15" x14ac:dyDescent="0.35">
      <c r="A28" s="16">
        <v>18</v>
      </c>
      <c r="B28" s="15" t="s">
        <v>53</v>
      </c>
      <c r="C28" s="14">
        <v>18.5</v>
      </c>
      <c r="D28" s="13" t="s">
        <v>171</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18.5</v>
      </c>
      <c r="H28">
        <f>LEN(TRIM(D28))</f>
        <v>6</v>
      </c>
      <c r="I28" t="str">
        <f>IF(H28&gt;=3,MID(TRIM(D28),1,3),"NO")</f>
        <v>+/-</v>
      </c>
      <c r="J28" t="str">
        <f>IF(TRIM(I28)="+/-",MID(TRIM(D28),4,H28-3),D28)</f>
        <v>2.5</v>
      </c>
      <c r="K28" s="1">
        <f>IF(TRIM(J28)="*****",0,IF(ISERROR(VALUE(J28)),"NA",VALUE(J28/$I$4)))</f>
        <v>1.519756838905775</v>
      </c>
      <c r="L28" s="1">
        <f>IF(AND(ISNUMBER(G28),ISNUMBER($I$6)),$I$6-G28,"N/A")</f>
        <v>-0.39999999999999858</v>
      </c>
      <c r="M28" s="1">
        <f>IF(AND(ISNUMBER(K28),ISNUMBER($I$7)),SQRT(K28^2+($I$7)^2),"N/A")</f>
        <v>1.5306599771445801</v>
      </c>
      <c r="N28" s="1">
        <f>IF(AND(ISNUMBER(L28),ISNUMBER(M28),M28&lt;&gt;0),L28/M28,"NA")</f>
        <v>-0.26132518388975695</v>
      </c>
      <c r="O28" t="s">
        <v>79</v>
      </c>
    </row>
    <row r="29" spans="1:15" x14ac:dyDescent="0.35">
      <c r="A29" s="16">
        <v>19</v>
      </c>
      <c r="B29" s="15" t="s">
        <v>38</v>
      </c>
      <c r="C29" s="14">
        <v>18.399999999999999</v>
      </c>
      <c r="D29" s="13" t="s">
        <v>139</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18.399999999999999</v>
      </c>
      <c r="H29">
        <f>LEN(TRIM(D29))</f>
        <v>6</v>
      </c>
      <c r="I29" t="str">
        <f>IF(H29&gt;=3,MID(TRIM(D29),1,3),"NO")</f>
        <v>+/-</v>
      </c>
      <c r="J29" t="str">
        <f>IF(TRIM(I29)="+/-",MID(TRIM(D29),4,H29-3),D29)</f>
        <v>1.5</v>
      </c>
      <c r="K29" s="1">
        <f>IF(TRIM(J29)="*****",0,IF(ISERROR(VALUE(J29)),"NA",VALUE(J29/$I$4)))</f>
        <v>0.91185410334346506</v>
      </c>
      <c r="L29" s="1">
        <f>IF(AND(ISNUMBER(G29),ISNUMBER($I$6)),$I$6-G29,"N/A")</f>
        <v>-0.29999999999999716</v>
      </c>
      <c r="M29" s="1">
        <f>IF(AND(ISNUMBER(K29),ISNUMBER($I$7)),SQRT(K29^2+($I$7)^2),"N/A")</f>
        <v>0.92991237329959608</v>
      </c>
      <c r="N29" s="1">
        <f>IF(AND(ISNUMBER(L29),ISNUMBER(M29),M29&lt;&gt;0),L29/M29,"NA")</f>
        <v>-0.32261104230230964</v>
      </c>
      <c r="O29" t="s">
        <v>55</v>
      </c>
    </row>
    <row r="30" spans="1:15" x14ac:dyDescent="0.35">
      <c r="A30" s="16">
        <v>20</v>
      </c>
      <c r="B30" s="15" t="s">
        <v>45</v>
      </c>
      <c r="C30" s="14">
        <v>18.3</v>
      </c>
      <c r="D30" s="13" t="s">
        <v>139</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18.3</v>
      </c>
      <c r="H30">
        <f>LEN(TRIM(D30))</f>
        <v>6</v>
      </c>
      <c r="I30" t="str">
        <f>IF(H30&gt;=3,MID(TRIM(D30),1,3),"NO")</f>
        <v>+/-</v>
      </c>
      <c r="J30" t="str">
        <f>IF(TRIM(I30)="+/-",MID(TRIM(D30),4,H30-3),D30)</f>
        <v>1.5</v>
      </c>
      <c r="K30" s="1">
        <f>IF(TRIM(J30)="*****",0,IF(ISERROR(VALUE(J30)),"NA",VALUE(J30/$I$4)))</f>
        <v>0.91185410334346506</v>
      </c>
      <c r="L30" s="1">
        <f>IF(AND(ISNUMBER(G30),ISNUMBER($I$6)),$I$6-G30,"N/A")</f>
        <v>-0.19999999999999929</v>
      </c>
      <c r="M30" s="1">
        <f>IF(AND(ISNUMBER(K30),ISNUMBER($I$7)),SQRT(K30^2+($I$7)^2),"N/A")</f>
        <v>0.92991237329959608</v>
      </c>
      <c r="N30" s="1">
        <f>IF(AND(ISNUMBER(L30),ISNUMBER(M30),M30&lt;&gt;0),L30/M30,"NA")</f>
        <v>-0.21507402820154103</v>
      </c>
      <c r="O30" t="s">
        <v>77</v>
      </c>
    </row>
    <row r="31" spans="1:15" x14ac:dyDescent="0.35">
      <c r="A31" s="16">
        <v>20</v>
      </c>
      <c r="B31" s="15" t="s">
        <v>56</v>
      </c>
      <c r="C31" s="14">
        <v>18.3</v>
      </c>
      <c r="D31" s="13" t="s">
        <v>152</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18.3</v>
      </c>
      <c r="H31">
        <f>LEN(TRIM(D31))</f>
        <v>6</v>
      </c>
      <c r="I31" t="str">
        <f>IF(H31&gt;=3,MID(TRIM(D31),1,3),"NO")</f>
        <v>+/-</v>
      </c>
      <c r="J31" t="str">
        <f>IF(TRIM(I31)="+/-",MID(TRIM(D31),4,H31-3),D31)</f>
        <v>2.1</v>
      </c>
      <c r="K31" s="1">
        <f>IF(TRIM(J31)="*****",0,IF(ISERROR(VALUE(J31)),"NA",VALUE(J31/$I$4)))</f>
        <v>1.2765957446808511</v>
      </c>
      <c r="L31" s="1">
        <f>IF(AND(ISNUMBER(G31),ISNUMBER($I$6)),$I$6-G31,"N/A")</f>
        <v>-0.19999999999999929</v>
      </c>
      <c r="M31" s="1">
        <f>IF(AND(ISNUMBER(K31),ISNUMBER($I$7)),SQRT(K31^2+($I$7)^2),"N/A")</f>
        <v>1.2895564398538861</v>
      </c>
      <c r="N31" s="1">
        <f>IF(AND(ISNUMBER(L31),ISNUMBER(M31),M31&lt;&gt;0),L31/M31,"NA")</f>
        <v>-0.15509208734024887</v>
      </c>
      <c r="O31" t="s">
        <v>41</v>
      </c>
    </row>
    <row r="32" spans="1:15" x14ac:dyDescent="0.35">
      <c r="A32" s="16">
        <v>22</v>
      </c>
      <c r="B32" s="15" t="s">
        <v>47</v>
      </c>
      <c r="C32" s="14">
        <v>18.2</v>
      </c>
      <c r="D32" s="13" t="s">
        <v>139</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18.2</v>
      </c>
      <c r="H32">
        <f>LEN(TRIM(D32))</f>
        <v>6</v>
      </c>
      <c r="I32" t="str">
        <f>IF(H32&gt;=3,MID(TRIM(D32),1,3),"NO")</f>
        <v>+/-</v>
      </c>
      <c r="J32" t="str">
        <f>IF(TRIM(I32)="+/-",MID(TRIM(D32),4,H32-3),D32)</f>
        <v>1.5</v>
      </c>
      <c r="K32" s="1">
        <f>IF(TRIM(J32)="*****",0,IF(ISERROR(VALUE(J32)),"NA",VALUE(J32/$I$4)))</f>
        <v>0.91185410334346506</v>
      </c>
      <c r="L32" s="1">
        <f>IF(AND(ISNUMBER(G32),ISNUMBER($I$6)),$I$6-G32,"N/A")</f>
        <v>-9.9999999999997868E-2</v>
      </c>
      <c r="M32" s="1">
        <f>IF(AND(ISNUMBER(K32),ISNUMBER($I$7)),SQRT(K32^2+($I$7)^2),"N/A")</f>
        <v>0.92991237329959608</v>
      </c>
      <c r="N32" s="1">
        <f>IF(AND(ISNUMBER(L32),ISNUMBER(M32),M32&lt;&gt;0),L32/M32,"NA")</f>
        <v>-0.10753701410076862</v>
      </c>
      <c r="O32" t="s">
        <v>71</v>
      </c>
    </row>
    <row r="33" spans="1:15" x14ac:dyDescent="0.35">
      <c r="A33" s="16">
        <v>23</v>
      </c>
      <c r="B33" s="15" t="s">
        <v>71</v>
      </c>
      <c r="C33" s="14">
        <v>18.100000000000001</v>
      </c>
      <c r="D33" s="13" t="s">
        <v>153</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18.100000000000001</v>
      </c>
      <c r="H33">
        <f>LEN(TRIM(D33))</f>
        <v>6</v>
      </c>
      <c r="I33" t="str">
        <f>IF(H33&gt;=3,MID(TRIM(D33),1,3),"NO")</f>
        <v>+/-</v>
      </c>
      <c r="J33" t="str">
        <f>IF(TRIM(I33)="+/-",MID(TRIM(D33),4,H33-3),D33)</f>
        <v>1.7</v>
      </c>
      <c r="K33" s="1">
        <f>IF(TRIM(J33)="*****",0,IF(ISERROR(VALUE(J33)),"NA",VALUE(J33/$I$4)))</f>
        <v>1.0334346504559271</v>
      </c>
      <c r="L33" s="1">
        <f>IF(AND(ISNUMBER(G33),ISNUMBER($I$6)),$I$6-G33,"N/A")</f>
        <v>0</v>
      </c>
      <c r="M33" s="1">
        <f>IF(AND(ISNUMBER(K33),ISNUMBER($I$7)),SQRT(K33^2+($I$7)^2),"N/A")</f>
        <v>1.0494028268469344</v>
      </c>
      <c r="N33" s="1">
        <f>IF(AND(ISNUMBER(L33),ISNUMBER(M33),M33&lt;&gt;0),L33/M33,"NA")</f>
        <v>0</v>
      </c>
      <c r="O33" t="s">
        <v>76</v>
      </c>
    </row>
    <row r="34" spans="1:15" x14ac:dyDescent="0.35">
      <c r="A34" s="16">
        <v>24</v>
      </c>
      <c r="B34" s="15" t="s">
        <v>70</v>
      </c>
      <c r="C34" s="14">
        <v>18</v>
      </c>
      <c r="D34" s="13" t="s">
        <v>136</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18</v>
      </c>
      <c r="H34">
        <f>LEN(TRIM(D34))</f>
        <v>6</v>
      </c>
      <c r="I34" t="str">
        <f>IF(H34&gt;=3,MID(TRIM(D34),1,3),"NO")</f>
        <v>+/-</v>
      </c>
      <c r="J34" t="str">
        <f>IF(TRIM(I34)="+/-",MID(TRIM(D34),4,H34-3),D34)</f>
        <v>3.0</v>
      </c>
      <c r="K34" s="1">
        <f>IF(TRIM(J34)="*****",0,IF(ISERROR(VALUE(J34)),"NA",VALUE(J34/$I$4)))</f>
        <v>1.8237082066869301</v>
      </c>
      <c r="L34" s="1">
        <f>IF(AND(ISNUMBER(G34),ISNUMBER($I$6)),$I$6-G34,"N/A")</f>
        <v>0.10000000000000142</v>
      </c>
      <c r="M34" s="1">
        <f>IF(AND(ISNUMBER(K34),ISNUMBER($I$7)),SQRT(K34^2+($I$7)^2),"N/A")</f>
        <v>1.8328040646421078</v>
      </c>
      <c r="N34" s="1">
        <f>IF(AND(ISNUMBER(L34),ISNUMBER(M34),M34&lt;&gt;0),L34/M34,"NA")</f>
        <v>5.4561205929848512E-2</v>
      </c>
      <c r="O34" t="s">
        <v>74</v>
      </c>
    </row>
    <row r="35" spans="1:15" x14ac:dyDescent="0.35">
      <c r="A35" s="16">
        <v>25</v>
      </c>
      <c r="B35" s="15" t="s">
        <v>68</v>
      </c>
      <c r="C35" s="14">
        <v>17.899999999999999</v>
      </c>
      <c r="D35" s="13" t="s">
        <v>153</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17.899999999999999</v>
      </c>
      <c r="H35">
        <f>LEN(TRIM(D35))</f>
        <v>6</v>
      </c>
      <c r="I35" t="str">
        <f>IF(H35&gt;=3,MID(TRIM(D35),1,3),"NO")</f>
        <v>+/-</v>
      </c>
      <c r="J35" t="str">
        <f>IF(TRIM(I35)="+/-",MID(TRIM(D35),4,H35-3),D35)</f>
        <v>1.7</v>
      </c>
      <c r="K35" s="1">
        <f>IF(TRIM(J35)="*****",0,IF(ISERROR(VALUE(J35)),"NA",VALUE(J35/$I$4)))</f>
        <v>1.0334346504559271</v>
      </c>
      <c r="L35" s="1">
        <f>IF(AND(ISNUMBER(G35),ISNUMBER($I$6)),$I$6-G35,"N/A")</f>
        <v>0.20000000000000284</v>
      </c>
      <c r="M35" s="1">
        <f>IF(AND(ISNUMBER(K35),ISNUMBER($I$7)),SQRT(K35^2+($I$7)^2),"N/A")</f>
        <v>1.0494028268469344</v>
      </c>
      <c r="N35" s="1">
        <f>IF(AND(ISNUMBER(L35),ISNUMBER(M35),M35&lt;&gt;0),L35/M35,"NA")</f>
        <v>0.19058458285359162</v>
      </c>
      <c r="O35" t="s">
        <v>53</v>
      </c>
    </row>
    <row r="36" spans="1:15" x14ac:dyDescent="0.35">
      <c r="A36" s="16">
        <v>25</v>
      </c>
      <c r="B36" s="15" t="s">
        <v>48</v>
      </c>
      <c r="C36" s="14">
        <v>17.899999999999999</v>
      </c>
      <c r="D36" s="13" t="s">
        <v>177</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17.899999999999999</v>
      </c>
      <c r="H36">
        <f>LEN(TRIM(D36))</f>
        <v>6</v>
      </c>
      <c r="I36" t="str">
        <f>IF(H36&gt;=3,MID(TRIM(D36),1,3),"NO")</f>
        <v>+/-</v>
      </c>
      <c r="J36" t="str">
        <f>IF(TRIM(I36)="+/-",MID(TRIM(D36),4,H36-3),D36)</f>
        <v>3.5</v>
      </c>
      <c r="K36" s="1">
        <f>IF(TRIM(J36)="*****",0,IF(ISERROR(VALUE(J36)),"NA",VALUE(J36/$I$4)))</f>
        <v>2.1276595744680851</v>
      </c>
      <c r="L36" s="1">
        <f>IF(AND(ISNUMBER(G36),ISNUMBER($I$6)),$I$6-G36,"N/A")</f>
        <v>0.20000000000000284</v>
      </c>
      <c r="M36" s="1">
        <f>IF(AND(ISNUMBER(K36),ISNUMBER($I$7)),SQRT(K36^2+($I$7)^2),"N/A")</f>
        <v>2.1354611635562666</v>
      </c>
      <c r="N36" s="1">
        <f>IF(AND(ISNUMBER(L36),ISNUMBER(M36),M36&lt;&gt;0),L36/M36,"NA")</f>
        <v>9.3656585009925936E-2</v>
      </c>
      <c r="O36" t="s">
        <v>72</v>
      </c>
    </row>
    <row r="37" spans="1:15" x14ac:dyDescent="0.35">
      <c r="A37" s="16">
        <v>27</v>
      </c>
      <c r="B37" s="15" t="s">
        <v>49</v>
      </c>
      <c r="C37" s="14">
        <v>17.7</v>
      </c>
      <c r="D37" s="13" t="s">
        <v>111</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17.7</v>
      </c>
      <c r="H37">
        <f>LEN(TRIM(D37))</f>
        <v>6</v>
      </c>
      <c r="I37" t="str">
        <f>IF(H37&gt;=3,MID(TRIM(D37),1,3),"NO")</f>
        <v>+/-</v>
      </c>
      <c r="J37" t="str">
        <f>IF(TRIM(I37)="+/-",MID(TRIM(D37),4,H37-3),D37)</f>
        <v>1.0</v>
      </c>
      <c r="K37" s="1">
        <f>IF(TRIM(J37)="*****",0,IF(ISERROR(VALUE(J37)),"NA",VALUE(J37/$I$4)))</f>
        <v>0.60790273556231</v>
      </c>
      <c r="L37" s="1">
        <f>IF(AND(ISNUMBER(G37),ISNUMBER($I$6)),$I$6-G37,"N/A")</f>
        <v>0.40000000000000213</v>
      </c>
      <c r="M37" s="1">
        <f>IF(AND(ISNUMBER(K37),ISNUMBER($I$7)),SQRT(K37^2+($I$7)^2),"N/A")</f>
        <v>0.63466908868757144</v>
      </c>
      <c r="N37" s="1">
        <f>IF(AND(ISNUMBER(L37),ISNUMBER(M37),M37&lt;&gt;0),L37/M37,"NA")</f>
        <v>0.63024969567552103</v>
      </c>
      <c r="O37" t="s">
        <v>70</v>
      </c>
    </row>
    <row r="38" spans="1:15" x14ac:dyDescent="0.35">
      <c r="A38" s="16">
        <v>28</v>
      </c>
      <c r="B38" s="15" t="s">
        <v>44</v>
      </c>
      <c r="C38" s="14">
        <v>17.5</v>
      </c>
      <c r="D38" s="13" t="s">
        <v>152</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17.5</v>
      </c>
      <c r="H38">
        <f>LEN(TRIM(D38))</f>
        <v>6</v>
      </c>
      <c r="I38" t="str">
        <f>IF(H38&gt;=3,MID(TRIM(D38),1,3),"NO")</f>
        <v>+/-</v>
      </c>
      <c r="J38" t="str">
        <f>IF(TRIM(I38)="+/-",MID(TRIM(D38),4,H38-3),D38)</f>
        <v>2.1</v>
      </c>
      <c r="K38" s="1">
        <f>IF(TRIM(J38)="*****",0,IF(ISERROR(VALUE(J38)),"NA",VALUE(J38/$I$4)))</f>
        <v>1.2765957446808511</v>
      </c>
      <c r="L38" s="1">
        <f>IF(AND(ISNUMBER(G38),ISNUMBER($I$6)),$I$6-G38,"N/A")</f>
        <v>0.60000000000000142</v>
      </c>
      <c r="M38" s="1">
        <f>IF(AND(ISNUMBER(K38),ISNUMBER($I$7)),SQRT(K38^2+($I$7)^2),"N/A")</f>
        <v>1.2895564398538861</v>
      </c>
      <c r="N38" s="1">
        <f>IF(AND(ISNUMBER(L38),ISNUMBER(M38),M38&lt;&gt;0),L38/M38,"NA")</f>
        <v>0.46527626202074934</v>
      </c>
      <c r="O38" t="s">
        <v>69</v>
      </c>
    </row>
    <row r="39" spans="1:15" x14ac:dyDescent="0.35">
      <c r="A39" s="16">
        <v>28</v>
      </c>
      <c r="B39" s="15" t="s">
        <v>59</v>
      </c>
      <c r="C39" s="14">
        <v>17.5</v>
      </c>
      <c r="D39" s="13" t="s">
        <v>138</v>
      </c>
      <c r="E39" s="12" t="str">
        <f>IF($B$4=B39,"Geography Selected",
IF(AND(ISNUMBER(N39),ISNUMBER($I$4)),
IF(ABS(N39)&lt;=$I$4,"Not Significantly Different",
IF(ABS(N39)&gt;$I$4,"Significantly Different","Error - Both Z-score and Confidence Level are Numbers but Comparison Failed")),
IF(N39="NA","Statistical Test not applicable","N/A")
))</f>
        <v>Not Significantly Different</v>
      </c>
      <c r="G39">
        <f>IF(ISNUMBER(C39),C39,"NAN")</f>
        <v>17.5</v>
      </c>
      <c r="H39">
        <f>LEN(TRIM(D39))</f>
        <v>6</v>
      </c>
      <c r="I39" t="str">
        <f>IF(H39&gt;=3,MID(TRIM(D39),1,3),"NO")</f>
        <v>+/-</v>
      </c>
      <c r="J39" t="str">
        <f>IF(TRIM(I39)="+/-",MID(TRIM(D39),4,H39-3),D39)</f>
        <v>1.8</v>
      </c>
      <c r="K39" s="1">
        <f>IF(TRIM(J39)="*****",0,IF(ISERROR(VALUE(J39)),"NA",VALUE(J39/$I$4)))</f>
        <v>1.094224924012158</v>
      </c>
      <c r="L39" s="1">
        <f>IF(AND(ISNUMBER(G39),ISNUMBER($I$6)),$I$6-G39,"N/A")</f>
        <v>0.60000000000000142</v>
      </c>
      <c r="M39" s="1">
        <f>IF(AND(ISNUMBER(K39),ISNUMBER($I$7)),SQRT(K39^2+($I$7)^2),"N/A")</f>
        <v>1.1093183945832619</v>
      </c>
      <c r="N39" s="1">
        <f>IF(AND(ISNUMBER(L39),ISNUMBER(M39),M39&lt;&gt;0),L39/M39,"NA")</f>
        <v>0.54087266823462676</v>
      </c>
      <c r="O39" t="s">
        <v>44</v>
      </c>
    </row>
    <row r="40" spans="1:15" x14ac:dyDescent="0.35">
      <c r="A40" s="16">
        <v>30</v>
      </c>
      <c r="B40" s="15" t="s">
        <v>65</v>
      </c>
      <c r="C40" s="14">
        <v>17.399999999999999</v>
      </c>
      <c r="D40" s="13" t="s">
        <v>141</v>
      </c>
      <c r="E40" s="12" t="str">
        <f>IF($B$4=B40,"Geography Selected",
IF(AND(ISNUMBER(N40),ISNUMBER($I$4)),
IF(ABS(N40)&lt;=$I$4,"Not Significantly Different",
IF(ABS(N40)&gt;$I$4,"Significantly Different","Error - Both Z-score and Confidence Level are Numbers but Comparison Failed")),
IF(N40="NA","Statistical Test not applicable","N/A")
))</f>
        <v>Not Significantly Different</v>
      </c>
      <c r="G40">
        <f>IF(ISNUMBER(C40),C40,"NAN")</f>
        <v>17.399999999999999</v>
      </c>
      <c r="H40">
        <f>LEN(TRIM(D40))</f>
        <v>6</v>
      </c>
      <c r="I40" t="str">
        <f>IF(H40&gt;=3,MID(TRIM(D40),1,3),"NO")</f>
        <v>+/-</v>
      </c>
      <c r="J40" t="str">
        <f>IF(TRIM(I40)="+/-",MID(TRIM(D40),4,H40-3),D40)</f>
        <v>1.1</v>
      </c>
      <c r="K40" s="1">
        <f>IF(TRIM(J40)="*****",0,IF(ISERROR(VALUE(J40)),"NA",VALUE(J40/$I$4)))</f>
        <v>0.66869300911854113</v>
      </c>
      <c r="L40" s="1">
        <f>IF(AND(ISNUMBER(G40),ISNUMBER($I$6)),$I$6-G40,"N/A")</f>
        <v>0.70000000000000284</v>
      </c>
      <c r="M40" s="1">
        <f>IF(AND(ISNUMBER(K40),ISNUMBER($I$7)),SQRT(K40^2+($I$7)^2),"N/A")</f>
        <v>0.69311575993868579</v>
      </c>
      <c r="N40" s="1">
        <f>IF(AND(ISNUMBER(L40),ISNUMBER(M40),M40&lt;&gt;0),L40/M40,"NA")</f>
        <v>1.009932309232048</v>
      </c>
      <c r="O40" t="s">
        <v>67</v>
      </c>
    </row>
    <row r="41" spans="1:15" x14ac:dyDescent="0.35">
      <c r="A41" s="16">
        <v>30</v>
      </c>
      <c r="B41" s="15" t="s">
        <v>33</v>
      </c>
      <c r="C41" s="14">
        <v>17.399999999999999</v>
      </c>
      <c r="D41" s="13" t="s">
        <v>142</v>
      </c>
      <c r="E41" s="12" t="str">
        <f>IF($B$4=B41,"Geography Selected",
IF(AND(ISNUMBER(N41),ISNUMBER($I$4)),
IF(ABS(N41)&lt;=$I$4,"Not Significantly Different",
IF(ABS(N41)&gt;$I$4,"Significantly Different","Error - Both Z-score and Confidence Level are Numbers but Comparison Failed")),
IF(N41="NA","Statistical Test not applicable","N/A")
))</f>
        <v>Not Significantly Different</v>
      </c>
      <c r="G41">
        <f>IF(ISNUMBER(C41),C41,"NAN")</f>
        <v>17.399999999999999</v>
      </c>
      <c r="H41">
        <f>LEN(TRIM(D41))</f>
        <v>6</v>
      </c>
      <c r="I41" t="str">
        <f>IF(H41&gt;=3,MID(TRIM(D41),1,3),"NO")</f>
        <v>+/-</v>
      </c>
      <c r="J41" t="str">
        <f>IF(TRIM(I41)="+/-",MID(TRIM(D41),4,H41-3),D41)</f>
        <v>2.6</v>
      </c>
      <c r="K41" s="1">
        <f>IF(TRIM(J41)="*****",0,IF(ISERROR(VALUE(J41)),"NA",VALUE(J41/$I$4)))</f>
        <v>1.5805471124620061</v>
      </c>
      <c r="L41" s="1">
        <f>IF(AND(ISNUMBER(G41),ISNUMBER($I$6)),$I$6-G41,"N/A")</f>
        <v>0.70000000000000284</v>
      </c>
      <c r="M41" s="1">
        <f>IF(AND(ISNUMBER(K41),ISNUMBER($I$7)),SQRT(K41^2+($I$7)^2),"N/A")</f>
        <v>1.5910337177267357</v>
      </c>
      <c r="N41" s="1">
        <f>IF(AND(ISNUMBER(L41),ISNUMBER(M41),M41&lt;&gt;0),L41/M41,"NA")</f>
        <v>0.43996553448292774</v>
      </c>
      <c r="O41" t="s">
        <v>47</v>
      </c>
    </row>
    <row r="42" spans="1:15" x14ac:dyDescent="0.35">
      <c r="A42" s="16">
        <v>32</v>
      </c>
      <c r="B42" s="15" t="s">
        <v>72</v>
      </c>
      <c r="C42" s="14">
        <v>17.3</v>
      </c>
      <c r="D42" s="13" t="s">
        <v>134</v>
      </c>
      <c r="E42" s="12" t="str">
        <f>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IF(ISNUMBER(C42),C42,"NAN")</f>
        <v>17.3</v>
      </c>
      <c r="H42">
        <f>LEN(TRIM(D42))</f>
        <v>6</v>
      </c>
      <c r="I42" t="str">
        <f>IF(H42&gt;=3,MID(TRIM(D42),1,3),"NO")</f>
        <v>+/-</v>
      </c>
      <c r="J42" t="str">
        <f>IF(TRIM(I42)="+/-",MID(TRIM(D42),4,H42-3),D42)</f>
        <v>1.4</v>
      </c>
      <c r="K42" s="1">
        <f>IF(TRIM(J42)="*****",0,IF(ISERROR(VALUE(J42)),"NA",VALUE(J42/$I$4)))</f>
        <v>0.85106382978723394</v>
      </c>
      <c r="L42" s="1">
        <f>IF(AND(ISNUMBER(G42),ISNUMBER($I$6)),$I$6-G42,"N/A")</f>
        <v>0.80000000000000071</v>
      </c>
      <c r="M42" s="1">
        <f>IF(AND(ISNUMBER(K42),ISNUMBER($I$7)),SQRT(K42^2+($I$7)^2),"N/A")</f>
        <v>0.8703842591657357</v>
      </c>
      <c r="N42" s="1">
        <f>IF(AND(ISNUMBER(L42),ISNUMBER(M42),M42&lt;&gt;0),L42/M42,"NA")</f>
        <v>0.91913426923276575</v>
      </c>
      <c r="O42" t="s">
        <v>37</v>
      </c>
    </row>
    <row r="43" spans="1:15" x14ac:dyDescent="0.35">
      <c r="A43" s="16">
        <v>33</v>
      </c>
      <c r="B43" s="15" t="s">
        <v>82</v>
      </c>
      <c r="C43" s="14">
        <v>17.2</v>
      </c>
      <c r="D43" s="13" t="s">
        <v>171</v>
      </c>
      <c r="E43" s="12" t="str">
        <f>IF($B$4=B43,"Geography Selected",
IF(AND(ISNUMBER(N43),ISNUMBER($I$4)),
IF(ABS(N43)&lt;=$I$4,"Not Significantly Different",
IF(ABS(N43)&gt;$I$4,"Significantly Different","Error - Both Z-score and Confidence Level are Numbers but Comparison Failed")),
IF(N43="NA","Statistical Test not applicable","N/A")
))</f>
        <v>Not Significantly Different</v>
      </c>
      <c r="G43">
        <f>IF(ISNUMBER(C43),C43,"NAN")</f>
        <v>17.2</v>
      </c>
      <c r="H43">
        <f>LEN(TRIM(D43))</f>
        <v>6</v>
      </c>
      <c r="I43" t="str">
        <f>IF(H43&gt;=3,MID(TRIM(D43),1,3),"NO")</f>
        <v>+/-</v>
      </c>
      <c r="J43" t="str">
        <f>IF(TRIM(I43)="+/-",MID(TRIM(D43),4,H43-3),D43)</f>
        <v>2.5</v>
      </c>
      <c r="K43" s="1">
        <f>IF(TRIM(J43)="*****",0,IF(ISERROR(VALUE(J43)),"NA",VALUE(J43/$I$4)))</f>
        <v>1.519756838905775</v>
      </c>
      <c r="L43" s="1">
        <f>IF(AND(ISNUMBER(G43),ISNUMBER($I$6)),$I$6-G43,"N/A")</f>
        <v>0.90000000000000213</v>
      </c>
      <c r="M43" s="1">
        <f>IF(AND(ISNUMBER(K43),ISNUMBER($I$7)),SQRT(K43^2+($I$7)^2),"N/A")</f>
        <v>1.5306599771445801</v>
      </c>
      <c r="N43" s="1">
        <f>IF(AND(ISNUMBER(L43),ISNUMBER(M43),M43&lt;&gt;0),L43/M43,"NA")</f>
        <v>0.5879816637519566</v>
      </c>
      <c r="O43" t="s">
        <v>49</v>
      </c>
    </row>
    <row r="44" spans="1:15" x14ac:dyDescent="0.35">
      <c r="A44" s="16">
        <v>34</v>
      </c>
      <c r="B44" s="15" t="s">
        <v>54</v>
      </c>
      <c r="C44" s="14">
        <v>17.100000000000001</v>
      </c>
      <c r="D44" s="13" t="s">
        <v>141</v>
      </c>
      <c r="E44" s="12" t="str">
        <f>IF($B$4=B44,"Geography Selected",
IF(AND(ISNUMBER(N44),ISNUMBER($I$4)),
IF(ABS(N44)&lt;=$I$4,"Not Significantly Different",
IF(ABS(N44)&gt;$I$4,"Significantly Different","Error - Both Z-score and Confidence Level are Numbers but Comparison Failed")),
IF(N44="NA","Statistical Test not applicable","N/A")
))</f>
        <v>Not Significantly Different</v>
      </c>
      <c r="G44">
        <f>IF(ISNUMBER(C44),C44,"NAN")</f>
        <v>17.100000000000001</v>
      </c>
      <c r="H44">
        <f>LEN(TRIM(D44))</f>
        <v>6</v>
      </c>
      <c r="I44" t="str">
        <f>IF(H44&gt;=3,MID(TRIM(D44),1,3),"NO")</f>
        <v>+/-</v>
      </c>
      <c r="J44" t="str">
        <f>IF(TRIM(I44)="+/-",MID(TRIM(D44),4,H44-3),D44)</f>
        <v>1.1</v>
      </c>
      <c r="K44" s="1">
        <f>IF(TRIM(J44)="*****",0,IF(ISERROR(VALUE(J44)),"NA",VALUE(J44/$I$4)))</f>
        <v>0.66869300911854113</v>
      </c>
      <c r="L44" s="1">
        <f>IF(AND(ISNUMBER(G44),ISNUMBER($I$6)),$I$6-G44,"N/A")</f>
        <v>1</v>
      </c>
      <c r="M44" s="1">
        <f>IF(AND(ISNUMBER(K44),ISNUMBER($I$7)),SQRT(K44^2+($I$7)^2),"N/A")</f>
        <v>0.69311575993868579</v>
      </c>
      <c r="N44" s="1">
        <f>IF(AND(ISNUMBER(L44),ISNUMBER(M44),M44&lt;&gt;0),L44/M44,"NA")</f>
        <v>1.4427604417600628</v>
      </c>
      <c r="O44" t="s">
        <v>64</v>
      </c>
    </row>
    <row r="45" spans="1:15" x14ac:dyDescent="0.35">
      <c r="A45" s="16">
        <v>35</v>
      </c>
      <c r="B45" s="15" t="s">
        <v>63</v>
      </c>
      <c r="C45" s="14">
        <v>16.899999999999999</v>
      </c>
      <c r="D45" s="13" t="s">
        <v>143</v>
      </c>
      <c r="E45" s="12" t="str">
        <f>IF($B$4=B45,"Geography Selected",
IF(AND(ISNUMBER(N45),ISNUMBER($I$4)),
IF(ABS(N45)&lt;=$I$4,"Not Significantly Different",
IF(ABS(N45)&gt;$I$4,"Significantly Different","Error - Both Z-score and Confidence Level are Numbers but Comparison Failed")),
IF(N45="NA","Statistical Test not applicable","N/A")
))</f>
        <v>Not Significantly Different</v>
      </c>
      <c r="G45">
        <f>IF(ISNUMBER(C45),C45,"NAN")</f>
        <v>16.899999999999999</v>
      </c>
      <c r="H45">
        <f>LEN(TRIM(D45))</f>
        <v>6</v>
      </c>
      <c r="I45" t="str">
        <f>IF(H45&gt;=3,MID(TRIM(D45),1,3),"NO")</f>
        <v>+/-</v>
      </c>
      <c r="J45" t="str">
        <f>IF(TRIM(I45)="+/-",MID(TRIM(D45),4,H45-3),D45)</f>
        <v>4.9</v>
      </c>
      <c r="K45" s="1">
        <f>IF(TRIM(J45)="*****",0,IF(ISERROR(VALUE(J45)),"NA",VALUE(J45/$I$4)))</f>
        <v>2.9787234042553195</v>
      </c>
      <c r="L45" s="1">
        <f>IF(AND(ISNUMBER(G45),ISNUMBER($I$6)),$I$6-G45,"N/A")</f>
        <v>1.2000000000000028</v>
      </c>
      <c r="M45" s="1">
        <f>IF(AND(ISNUMBER(K45),ISNUMBER($I$7)),SQRT(K45^2+($I$7)^2),"N/A")</f>
        <v>2.9843009625856722</v>
      </c>
      <c r="N45" s="1">
        <f>IF(AND(ISNUMBER(L45),ISNUMBER(M45),M45&lt;&gt;0),L45/M45,"NA")</f>
        <v>0.40210421637913257</v>
      </c>
      <c r="O45" t="s">
        <v>63</v>
      </c>
    </row>
    <row r="46" spans="1:15" x14ac:dyDescent="0.35">
      <c r="A46" s="16">
        <v>36</v>
      </c>
      <c r="B46" s="15" t="s">
        <v>32</v>
      </c>
      <c r="C46" s="14">
        <v>16.7</v>
      </c>
      <c r="D46" s="13" t="s">
        <v>26</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16.7</v>
      </c>
      <c r="H46">
        <f>LEN(TRIM(D46))</f>
        <v>6</v>
      </c>
      <c r="I46" t="str">
        <f>IF(H46&gt;=3,MID(TRIM(D46),1,3),"NO")</f>
        <v>+/-</v>
      </c>
      <c r="J46" t="str">
        <f>IF(TRIM(I46)="+/-",MID(TRIM(D46),4,H46-3),D46)</f>
        <v>0.6</v>
      </c>
      <c r="K46" s="1">
        <f>IF(TRIM(J46)="*****",0,IF(ISERROR(VALUE(J46)),"NA",VALUE(J46/$I$4)))</f>
        <v>0.36474164133738601</v>
      </c>
      <c r="L46" s="1">
        <f>IF(AND(ISNUMBER(G46),ISNUMBER($I$6)),$I$6-G46,"N/A")</f>
        <v>1.4000000000000021</v>
      </c>
      <c r="M46" s="1">
        <f>IF(AND(ISNUMBER(K46),ISNUMBER($I$7)),SQRT(K46^2+($I$7)^2),"N/A")</f>
        <v>0.40779355212762125</v>
      </c>
      <c r="N46" s="1">
        <f>IF(AND(ISNUMBER(L46),ISNUMBER(M46),M46&lt;&gt;0),L46/M46,"NA")</f>
        <v>3.4331097014546823</v>
      </c>
      <c r="O46" t="s">
        <v>61</v>
      </c>
    </row>
    <row r="47" spans="1:15" x14ac:dyDescent="0.35">
      <c r="A47" s="16">
        <v>37</v>
      </c>
      <c r="B47" s="15" t="s">
        <v>73</v>
      </c>
      <c r="C47" s="14">
        <v>16.600000000000001</v>
      </c>
      <c r="D47" s="13" t="s">
        <v>156</v>
      </c>
      <c r="E47" s="12" t="str">
        <f>IF($B$4=B47,"Geography Selected",
IF(AND(ISNUMBER(N47),ISNUMBER($I$4)),
IF(ABS(N47)&lt;=$I$4,"Not Significantly Different",
IF(ABS(N47)&gt;$I$4,"Significantly Different","Error - Both Z-score and Confidence Level are Numbers but Comparison Failed")),
IF(N47="NA","Statistical Test not applicable","N/A")
))</f>
        <v>Not Significantly Different</v>
      </c>
      <c r="G47">
        <f>IF(ISNUMBER(C47),C47,"NAN")</f>
        <v>16.600000000000001</v>
      </c>
      <c r="H47">
        <f>LEN(TRIM(D47))</f>
        <v>6</v>
      </c>
      <c r="I47" t="str">
        <f>IF(H47&gt;=3,MID(TRIM(D47),1,3),"NO")</f>
        <v>+/-</v>
      </c>
      <c r="J47" t="str">
        <f>IF(TRIM(I47)="+/-",MID(TRIM(D47),4,H47-3),D47)</f>
        <v>2.0</v>
      </c>
      <c r="K47" s="1">
        <f>IF(TRIM(J47)="*****",0,IF(ISERROR(VALUE(J47)),"NA",VALUE(J47/$I$4)))</f>
        <v>1.21580547112462</v>
      </c>
      <c r="L47" s="1">
        <f>IF(AND(ISNUMBER(G47),ISNUMBER($I$6)),$I$6-G47,"N/A")</f>
        <v>1.5</v>
      </c>
      <c r="M47" s="1">
        <f>IF(AND(ISNUMBER(K47),ISNUMBER($I$7)),SQRT(K47^2+($I$7)^2),"N/A")</f>
        <v>1.2294071985505584</v>
      </c>
      <c r="N47" s="1">
        <f>IF(AND(ISNUMBER(L47),ISNUMBER(M47),M47&lt;&gt;0),L47/M47,"NA")</f>
        <v>1.2201002253512621</v>
      </c>
      <c r="O47" t="s">
        <v>59</v>
      </c>
    </row>
    <row r="48" spans="1:15" x14ac:dyDescent="0.35">
      <c r="A48" s="16">
        <v>37</v>
      </c>
      <c r="B48" s="15" t="s">
        <v>80</v>
      </c>
      <c r="C48" s="14">
        <v>16.600000000000001</v>
      </c>
      <c r="D48" s="13" t="s">
        <v>153</v>
      </c>
      <c r="E48" s="12" t="str">
        <f>IF($B$4=B48,"Geography Selected",
IF(AND(ISNUMBER(N48),ISNUMBER($I$4)),
IF(ABS(N48)&lt;=$I$4,"Not Significantly Different",
IF(ABS(N48)&gt;$I$4,"Significantly Different","Error - Both Z-score and Confidence Level are Numbers but Comparison Failed")),
IF(N48="NA","Statistical Test not applicable","N/A")
))</f>
        <v>Not Significantly Different</v>
      </c>
      <c r="G48">
        <f>IF(ISNUMBER(C48),C48,"NAN")</f>
        <v>16.600000000000001</v>
      </c>
      <c r="H48">
        <f>LEN(TRIM(D48))</f>
        <v>6</v>
      </c>
      <c r="I48" t="str">
        <f>IF(H48&gt;=3,MID(TRIM(D48),1,3),"NO")</f>
        <v>+/-</v>
      </c>
      <c r="J48" t="str">
        <f>IF(TRIM(I48)="+/-",MID(TRIM(D48),4,H48-3),D48)</f>
        <v>1.7</v>
      </c>
      <c r="K48" s="1">
        <f>IF(TRIM(J48)="*****",0,IF(ISERROR(VALUE(J48)),"NA",VALUE(J48/$I$4)))</f>
        <v>1.0334346504559271</v>
      </c>
      <c r="L48" s="1">
        <f>IF(AND(ISNUMBER(G48),ISNUMBER($I$6)),$I$6-G48,"N/A")</f>
        <v>1.5</v>
      </c>
      <c r="M48" s="1">
        <f>IF(AND(ISNUMBER(K48),ISNUMBER($I$7)),SQRT(K48^2+($I$7)^2),"N/A")</f>
        <v>1.0494028268469344</v>
      </c>
      <c r="N48" s="1">
        <f>IF(AND(ISNUMBER(L48),ISNUMBER(M48),M48&lt;&gt;0),L48/M48,"NA")</f>
        <v>1.429384371401917</v>
      </c>
      <c r="O48" t="s">
        <v>56</v>
      </c>
    </row>
    <row r="49" spans="1:15" x14ac:dyDescent="0.35">
      <c r="A49" s="16">
        <v>39</v>
      </c>
      <c r="B49" s="15" t="s">
        <v>67</v>
      </c>
      <c r="C49" s="14">
        <v>16.5</v>
      </c>
      <c r="D49" s="13" t="s">
        <v>170</v>
      </c>
      <c r="E49" s="12" t="str">
        <f>IF($B$4=B49,"Geography Selected",
IF(AND(ISNUMBER(N49),ISNUMBER($I$4)),
IF(ABS(N49)&lt;=$I$4,"Not Significantly Different",
IF(ABS(N49)&gt;$I$4,"Significantly Different","Error - Both Z-score and Confidence Level are Numbers but Comparison Failed")),
IF(N49="NA","Statistical Test not applicable","N/A")
))</f>
        <v>Not Significantly Different</v>
      </c>
      <c r="G49">
        <f>IF(ISNUMBER(C49),C49,"NAN")</f>
        <v>16.5</v>
      </c>
      <c r="H49">
        <f>LEN(TRIM(D49))</f>
        <v>6</v>
      </c>
      <c r="I49" t="str">
        <f>IF(H49&gt;=3,MID(TRIM(D49),1,3),"NO")</f>
        <v>+/-</v>
      </c>
      <c r="J49" t="str">
        <f>IF(TRIM(I49)="+/-",MID(TRIM(D49),4,H49-3),D49)</f>
        <v>3.2</v>
      </c>
      <c r="K49" s="1">
        <f>IF(TRIM(J49)="*****",0,IF(ISERROR(VALUE(J49)),"NA",VALUE(J49/$I$4)))</f>
        <v>1.9452887537993921</v>
      </c>
      <c r="L49" s="1">
        <f>IF(AND(ISNUMBER(G49),ISNUMBER($I$6)),$I$6-G49,"N/A")</f>
        <v>1.6000000000000014</v>
      </c>
      <c r="M49" s="1">
        <f>IF(AND(ISNUMBER(K49),ISNUMBER($I$7)),SQRT(K49^2+($I$7)^2),"N/A")</f>
        <v>1.9538186844970453</v>
      </c>
      <c r="N49" s="1">
        <f>IF(AND(ISNUMBER(L49),ISNUMBER(M49),M49&lt;&gt;0),L49/M49,"NA")</f>
        <v>0.81890915093376515</v>
      </c>
      <c r="O49" t="s">
        <v>54</v>
      </c>
    </row>
    <row r="50" spans="1:15" x14ac:dyDescent="0.35">
      <c r="A50" s="16">
        <v>39</v>
      </c>
      <c r="B50" s="15" t="s">
        <v>30</v>
      </c>
      <c r="C50" s="14">
        <v>16.5</v>
      </c>
      <c r="D50" s="13" t="s">
        <v>134</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16.5</v>
      </c>
      <c r="H50">
        <f>LEN(TRIM(D50))</f>
        <v>6</v>
      </c>
      <c r="I50" t="str">
        <f>IF(H50&gt;=3,MID(TRIM(D50),1,3),"NO")</f>
        <v>+/-</v>
      </c>
      <c r="J50" t="str">
        <f>IF(TRIM(I50)="+/-",MID(TRIM(D50),4,H50-3),D50)</f>
        <v>1.4</v>
      </c>
      <c r="K50" s="1">
        <f>IF(TRIM(J50)="*****",0,IF(ISERROR(VALUE(J50)),"NA",VALUE(J50/$I$4)))</f>
        <v>0.85106382978723394</v>
      </c>
      <c r="L50" s="1">
        <f>IF(AND(ISNUMBER(G50),ISNUMBER($I$6)),$I$6-G50,"N/A")</f>
        <v>1.6000000000000014</v>
      </c>
      <c r="M50" s="1">
        <f>IF(AND(ISNUMBER(K50),ISNUMBER($I$7)),SQRT(K50^2+($I$7)^2),"N/A")</f>
        <v>0.8703842591657357</v>
      </c>
      <c r="N50" s="1">
        <f>IF(AND(ISNUMBER(L50),ISNUMBER(M50),M50&lt;&gt;0),L50/M50,"NA")</f>
        <v>1.8382685384655315</v>
      </c>
      <c r="O50" t="s">
        <v>52</v>
      </c>
    </row>
    <row r="51" spans="1:15" x14ac:dyDescent="0.35">
      <c r="A51" s="16">
        <v>41</v>
      </c>
      <c r="B51" s="15" t="s">
        <v>74</v>
      </c>
      <c r="C51" s="14">
        <v>16.399999999999999</v>
      </c>
      <c r="D51" s="13" t="s">
        <v>139</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16.399999999999999</v>
      </c>
      <c r="H51">
        <f>LEN(TRIM(D51))</f>
        <v>6</v>
      </c>
      <c r="I51" t="str">
        <f>IF(H51&gt;=3,MID(TRIM(D51),1,3),"NO")</f>
        <v>+/-</v>
      </c>
      <c r="J51" t="str">
        <f>IF(TRIM(I51)="+/-",MID(TRIM(D51),4,H51-3),D51)</f>
        <v>1.5</v>
      </c>
      <c r="K51" s="1">
        <f>IF(TRIM(J51)="*****",0,IF(ISERROR(VALUE(J51)),"NA",VALUE(J51/$I$4)))</f>
        <v>0.91185410334346506</v>
      </c>
      <c r="L51" s="1">
        <f>IF(AND(ISNUMBER(G51),ISNUMBER($I$6)),$I$6-G51,"N/A")</f>
        <v>1.7000000000000028</v>
      </c>
      <c r="M51" s="1">
        <f>IF(AND(ISNUMBER(K51),ISNUMBER($I$7)),SQRT(K51^2+($I$7)^2),"N/A")</f>
        <v>0.92991237329959608</v>
      </c>
      <c r="N51" s="1">
        <f>IF(AND(ISNUMBER(L51),ISNUMBER(M51),M51&lt;&gt;0),L51/M51,"NA")</f>
        <v>1.8281292397131084</v>
      </c>
      <c r="O51" t="s">
        <v>50</v>
      </c>
    </row>
    <row r="52" spans="1:15" x14ac:dyDescent="0.35">
      <c r="A52" s="16">
        <v>41</v>
      </c>
      <c r="B52" s="15" t="s">
        <v>50</v>
      </c>
      <c r="C52" s="14">
        <v>16.399999999999999</v>
      </c>
      <c r="D52" s="13" t="s">
        <v>153</v>
      </c>
      <c r="E52" s="12" t="str">
        <f>IF($B$4=B52,"Geography Selected",
IF(AND(ISNUMBER(N52),ISNUMBER($I$4)),
IF(ABS(N52)&lt;=$I$4,"Not Significantly Different",
IF(ABS(N52)&gt;$I$4,"Significantly Different","Error - Both Z-score and Confidence Level are Numbers but Comparison Failed")),
IF(N52="NA","Statistical Test not applicable","N/A")
))</f>
        <v>Not Significantly Different</v>
      </c>
      <c r="G52">
        <f>IF(ISNUMBER(C52),C52,"NAN")</f>
        <v>16.399999999999999</v>
      </c>
      <c r="H52">
        <f>LEN(TRIM(D52))</f>
        <v>6</v>
      </c>
      <c r="I52" t="str">
        <f>IF(H52&gt;=3,MID(TRIM(D52),1,3),"NO")</f>
        <v>+/-</v>
      </c>
      <c r="J52" t="str">
        <f>IF(TRIM(I52)="+/-",MID(TRIM(D52),4,H52-3),D52)</f>
        <v>1.7</v>
      </c>
      <c r="K52" s="1">
        <f>IF(TRIM(J52)="*****",0,IF(ISERROR(VALUE(J52)),"NA",VALUE(J52/$I$4)))</f>
        <v>1.0334346504559271</v>
      </c>
      <c r="L52" s="1">
        <f>IF(AND(ISNUMBER(G52),ISNUMBER($I$6)),$I$6-G52,"N/A")</f>
        <v>1.7000000000000028</v>
      </c>
      <c r="M52" s="1">
        <f>IF(AND(ISNUMBER(K52),ISNUMBER($I$7)),SQRT(K52^2+($I$7)^2),"N/A")</f>
        <v>1.0494028268469344</v>
      </c>
      <c r="N52" s="1">
        <f>IF(AND(ISNUMBER(L52),ISNUMBER(M52),M52&lt;&gt;0),L52/M52,"NA")</f>
        <v>1.6199689542555085</v>
      </c>
      <c r="O52" t="s">
        <v>48</v>
      </c>
    </row>
    <row r="53" spans="1:15" x14ac:dyDescent="0.35">
      <c r="A53" s="16">
        <v>43</v>
      </c>
      <c r="B53" s="15" t="s">
        <v>61</v>
      </c>
      <c r="C53" s="14">
        <v>16.3</v>
      </c>
      <c r="D53" s="13" t="s">
        <v>141</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16.3</v>
      </c>
      <c r="H53">
        <f>LEN(TRIM(D53))</f>
        <v>6</v>
      </c>
      <c r="I53" t="str">
        <f>IF(H53&gt;=3,MID(TRIM(D53),1,3),"NO")</f>
        <v>+/-</v>
      </c>
      <c r="J53" t="str">
        <f>IF(TRIM(I53)="+/-",MID(TRIM(D53),4,H53-3),D53)</f>
        <v>1.1</v>
      </c>
      <c r="K53" s="1">
        <f>IF(TRIM(J53)="*****",0,IF(ISERROR(VALUE(J53)),"NA",VALUE(J53/$I$4)))</f>
        <v>0.66869300911854113</v>
      </c>
      <c r="L53" s="1">
        <f>IF(AND(ISNUMBER(G53),ISNUMBER($I$6)),$I$6-G53,"N/A")</f>
        <v>1.8000000000000007</v>
      </c>
      <c r="M53" s="1">
        <f>IF(AND(ISNUMBER(K53),ISNUMBER($I$7)),SQRT(K53^2+($I$7)^2),"N/A")</f>
        <v>0.69311575993868579</v>
      </c>
      <c r="N53" s="1">
        <f>IF(AND(ISNUMBER(L53),ISNUMBER(M53),M53&lt;&gt;0),L53/M53,"NA")</f>
        <v>2.596968795168114</v>
      </c>
      <c r="O53" t="s">
        <v>46</v>
      </c>
    </row>
    <row r="54" spans="1:15" x14ac:dyDescent="0.35">
      <c r="A54" s="16">
        <v>44</v>
      </c>
      <c r="B54" s="15" t="s">
        <v>76</v>
      </c>
      <c r="C54" s="14">
        <v>16.2</v>
      </c>
      <c r="D54" s="13" t="s">
        <v>141</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16.2</v>
      </c>
      <c r="H54">
        <f>LEN(TRIM(D54))</f>
        <v>6</v>
      </c>
      <c r="I54" t="str">
        <f>IF(H54&gt;=3,MID(TRIM(D54),1,3),"NO")</f>
        <v>+/-</v>
      </c>
      <c r="J54" t="str">
        <f>IF(TRIM(I54)="+/-",MID(TRIM(D54),4,H54-3),D54)</f>
        <v>1.1</v>
      </c>
      <c r="K54" s="1">
        <f>IF(TRIM(J54)="*****",0,IF(ISERROR(VALUE(J54)),"NA",VALUE(J54/$I$4)))</f>
        <v>0.66869300911854113</v>
      </c>
      <c r="L54" s="1">
        <f>IF(AND(ISNUMBER(G54),ISNUMBER($I$6)),$I$6-G54,"N/A")</f>
        <v>1.9000000000000021</v>
      </c>
      <c r="M54" s="1">
        <f>IF(AND(ISNUMBER(K54),ISNUMBER($I$7)),SQRT(K54^2+($I$7)^2),"N/A")</f>
        <v>0.69311575993868579</v>
      </c>
      <c r="N54" s="1">
        <f>IF(AND(ISNUMBER(L54),ISNUMBER(M54),M54&lt;&gt;0),L54/M54,"NA")</f>
        <v>2.7412448393441227</v>
      </c>
      <c r="O54" t="s">
        <v>39</v>
      </c>
    </row>
    <row r="55" spans="1:15" x14ac:dyDescent="0.35">
      <c r="A55" s="16">
        <v>45</v>
      </c>
      <c r="B55" s="15" t="s">
        <v>66</v>
      </c>
      <c r="C55" s="14">
        <v>15.4</v>
      </c>
      <c r="D55" s="13" t="s">
        <v>153</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15.4</v>
      </c>
      <c r="H55">
        <f>LEN(TRIM(D55))</f>
        <v>6</v>
      </c>
      <c r="I55" t="str">
        <f>IF(H55&gt;=3,MID(TRIM(D55),1,3),"NO")</f>
        <v>+/-</v>
      </c>
      <c r="J55" t="str">
        <f>IF(TRIM(I55)="+/-",MID(TRIM(D55),4,H55-3),D55)</f>
        <v>1.7</v>
      </c>
      <c r="K55" s="1">
        <f>IF(TRIM(J55)="*****",0,IF(ISERROR(VALUE(J55)),"NA",VALUE(J55/$I$4)))</f>
        <v>1.0334346504559271</v>
      </c>
      <c r="L55" s="1">
        <f>IF(AND(ISNUMBER(G55),ISNUMBER($I$6)),$I$6-G55,"N/A")</f>
        <v>2.7000000000000011</v>
      </c>
      <c r="M55" s="1">
        <f>IF(AND(ISNUMBER(K55),ISNUMBER($I$7)),SQRT(K55^2+($I$7)^2),"N/A")</f>
        <v>1.0494028268469344</v>
      </c>
      <c r="N55" s="1">
        <f>IF(AND(ISNUMBER(L55),ISNUMBER(M55),M55&lt;&gt;0),L55/M55,"NA")</f>
        <v>2.5728918685234516</v>
      </c>
      <c r="O55" t="s">
        <v>42</v>
      </c>
    </row>
    <row r="56" spans="1:15" x14ac:dyDescent="0.35">
      <c r="A56" s="16">
        <v>46</v>
      </c>
      <c r="B56" s="15" t="s">
        <v>77</v>
      </c>
      <c r="C56" s="14">
        <v>15.1</v>
      </c>
      <c r="D56" s="13" t="s">
        <v>159</v>
      </c>
      <c r="E56" s="12" t="str">
        <f>IF($B$4=B56,"Geography Selected",
IF(AND(ISNUMBER(N56),ISNUMBER($I$4)),
IF(ABS(N56)&lt;=$I$4,"Not Significantly Different",
IF(ABS(N56)&gt;$I$4,"Significantly Different","Error - Both Z-score and Confidence Level are Numbers but Comparison Failed")),
IF(N56="NA","Statistical Test not applicable","N/A")
))</f>
        <v>Not Significantly Different</v>
      </c>
      <c r="G56">
        <f>IF(ISNUMBER(C56),C56,"NAN")</f>
        <v>15.1</v>
      </c>
      <c r="H56">
        <f>LEN(TRIM(D56))</f>
        <v>6</v>
      </c>
      <c r="I56" t="str">
        <f>IF(H56&gt;=3,MID(TRIM(D56),1,3),"NO")</f>
        <v>+/-</v>
      </c>
      <c r="J56" t="str">
        <f>IF(TRIM(I56)="+/-",MID(TRIM(D56),4,H56-3),D56)</f>
        <v>3.1</v>
      </c>
      <c r="K56" s="1">
        <f>IF(TRIM(J56)="*****",0,IF(ISERROR(VALUE(J56)),"NA",VALUE(J56/$I$4)))</f>
        <v>1.884498480243161</v>
      </c>
      <c r="L56" s="1">
        <f>IF(AND(ISNUMBER(G56),ISNUMBER($I$6)),$I$6-G56,"N/A")</f>
        <v>3.0000000000000018</v>
      </c>
      <c r="M56" s="1">
        <f>IF(AND(ISNUMBER(K56),ISNUMBER($I$7)),SQRT(K56^2+($I$7)^2),"N/A")</f>
        <v>1.8933023103218767</v>
      </c>
      <c r="N56" s="1">
        <f>IF(AND(ISNUMBER(L56),ISNUMBER(M56),M56&lt;&gt;0),L56/M56,"NA")</f>
        <v>1.5845330054501321</v>
      </c>
      <c r="O56" t="s">
        <v>40</v>
      </c>
    </row>
    <row r="57" spans="1:15" x14ac:dyDescent="0.35">
      <c r="A57" s="16">
        <v>47</v>
      </c>
      <c r="B57" s="15" t="s">
        <v>27</v>
      </c>
      <c r="C57" s="14">
        <v>15</v>
      </c>
      <c r="D57" s="13" t="s">
        <v>199</v>
      </c>
      <c r="E57" s="12" t="str">
        <f>IF($B$4=B57,"Geography Selected",
IF(AND(ISNUMBER(N57),ISNUMBER($I$4)),
IF(ABS(N57)&lt;=$I$4,"Not Significantly Different",
IF(ABS(N57)&gt;$I$4,"Significantly Different","Error - Both Z-score and Confidence Level are Numbers but Comparison Failed")),
IF(N57="NA","Statistical Test not applicable","N/A")
))</f>
        <v>Not Significantly Different</v>
      </c>
      <c r="G57">
        <f>IF(ISNUMBER(C57),C57,"NAN")</f>
        <v>15</v>
      </c>
      <c r="H57">
        <f>LEN(TRIM(D57))</f>
        <v>6</v>
      </c>
      <c r="I57" t="str">
        <f>IF(H57&gt;=3,MID(TRIM(D57),1,3),"NO")</f>
        <v>+/-</v>
      </c>
      <c r="J57" t="str">
        <f>IF(TRIM(I57)="+/-",MID(TRIM(D57),4,H57-3),D57)</f>
        <v>4.1</v>
      </c>
      <c r="K57" s="1">
        <f>IF(TRIM(J57)="*****",0,IF(ISERROR(VALUE(J57)),"NA",VALUE(J57/$I$4)))</f>
        <v>2.4924012158054709</v>
      </c>
      <c r="L57" s="1">
        <f>IF(AND(ISNUMBER(G57),ISNUMBER($I$6)),$I$6-G57,"N/A")</f>
        <v>3.1000000000000014</v>
      </c>
      <c r="M57" s="1">
        <f>IF(AND(ISNUMBER(K57),ISNUMBER($I$7)),SQRT(K57^2+($I$7)^2),"N/A")</f>
        <v>2.4990644122911201</v>
      </c>
      <c r="N57" s="1">
        <f>IF(AND(ISNUMBER(L57),ISNUMBER(M57),M57&lt;&gt;0),L57/M57,"NA")</f>
        <v>1.2404642252329738</v>
      </c>
      <c r="O57" t="s">
        <v>38</v>
      </c>
    </row>
    <row r="58" spans="1:15" x14ac:dyDescent="0.35">
      <c r="A58" s="16">
        <v>48</v>
      </c>
      <c r="B58" s="15" t="s">
        <v>55</v>
      </c>
      <c r="C58" s="14">
        <v>14.3</v>
      </c>
      <c r="D58" s="13" t="s">
        <v>158</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14.3</v>
      </c>
      <c r="H58">
        <f>LEN(TRIM(D58))</f>
        <v>6</v>
      </c>
      <c r="I58" t="str">
        <f>IF(H58&gt;=3,MID(TRIM(D58),1,3),"NO")</f>
        <v>+/-</v>
      </c>
      <c r="J58" t="str">
        <f>IF(TRIM(I58)="+/-",MID(TRIM(D58),4,H58-3),D58)</f>
        <v>1.9</v>
      </c>
      <c r="K58" s="1">
        <f>IF(TRIM(J58)="*****",0,IF(ISERROR(VALUE(J58)),"NA",VALUE(J58/$I$4)))</f>
        <v>1.1550151975683889</v>
      </c>
      <c r="L58" s="1">
        <f>IF(AND(ISNUMBER(G58),ISNUMBER($I$6)),$I$6-G58,"N/A")</f>
        <v>3.8000000000000007</v>
      </c>
      <c r="M58" s="1">
        <f>IF(AND(ISNUMBER(K58),ISNUMBER($I$7)),SQRT(K58^2+($I$7)^2),"N/A")</f>
        <v>1.1693242590681667</v>
      </c>
      <c r="N58" s="1">
        <f>IF(AND(ISNUMBER(L58),ISNUMBER(M58),M58&lt;&gt;0),L58/M58,"NA")</f>
        <v>3.249740155932638</v>
      </c>
      <c r="O58" t="s">
        <v>36</v>
      </c>
    </row>
    <row r="59" spans="1:15" x14ac:dyDescent="0.35">
      <c r="A59" s="16">
        <v>48</v>
      </c>
      <c r="B59" s="15" t="s">
        <v>52</v>
      </c>
      <c r="C59" s="14">
        <v>14.3</v>
      </c>
      <c r="D59" s="13" t="s">
        <v>203</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14.3</v>
      </c>
      <c r="H59">
        <f>LEN(TRIM(D59))</f>
        <v>6</v>
      </c>
      <c r="I59" t="str">
        <f>IF(H59&gt;=3,MID(TRIM(D59),1,3),"NO")</f>
        <v>+/-</v>
      </c>
      <c r="J59" t="str">
        <f>IF(TRIM(I59)="+/-",MID(TRIM(D59),4,H59-3),D59)</f>
        <v>3.4</v>
      </c>
      <c r="K59" s="1">
        <f>IF(TRIM(J59)="*****",0,IF(ISERROR(VALUE(J59)),"NA",VALUE(J59/$I$4)))</f>
        <v>2.0668693009118542</v>
      </c>
      <c r="L59" s="1">
        <f>IF(AND(ISNUMBER(G59),ISNUMBER($I$6)),$I$6-G59,"N/A")</f>
        <v>3.8000000000000007</v>
      </c>
      <c r="M59" s="1">
        <f>IF(AND(ISNUMBER(K59),ISNUMBER($I$7)),SQRT(K59^2+($I$7)^2),"N/A")</f>
        <v>2.0748994730548342</v>
      </c>
      <c r="N59" s="1">
        <f>IF(AND(ISNUMBER(L59),ISNUMBER(M59),M59&lt;&gt;0),L59/M59,"NA")</f>
        <v>1.8314140272084287</v>
      </c>
      <c r="O59" t="s">
        <v>33</v>
      </c>
    </row>
    <row r="60" spans="1:15" x14ac:dyDescent="0.35">
      <c r="A60" s="16">
        <v>50</v>
      </c>
      <c r="B60" s="15" t="s">
        <v>37</v>
      </c>
      <c r="C60" s="14">
        <v>14.1</v>
      </c>
      <c r="D60" s="13" t="s">
        <v>145</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14.1</v>
      </c>
      <c r="H60">
        <f>LEN(TRIM(D60))</f>
        <v>6</v>
      </c>
      <c r="I60" t="str">
        <f>IF(H60&gt;=3,MID(TRIM(D60),1,3),"NO")</f>
        <v>+/-</v>
      </c>
      <c r="J60" t="str">
        <f>IF(TRIM(I60)="+/-",MID(TRIM(D60),4,H60-3),D60)</f>
        <v>3.3</v>
      </c>
      <c r="K60" s="1">
        <f>IF(TRIM(J60)="*****",0,IF(ISERROR(VALUE(J60)),"NA",VALUE(J60/$I$4)))</f>
        <v>2.0060790273556228</v>
      </c>
      <c r="L60" s="1">
        <f>IF(AND(ISNUMBER(G60),ISNUMBER($I$6)),$I$6-G60,"N/A")</f>
        <v>4.0000000000000018</v>
      </c>
      <c r="M60" s="1">
        <f>IF(AND(ISNUMBER(K60),ISNUMBER($I$7)),SQRT(K60^2+($I$7)^2),"N/A")</f>
        <v>2.01435155328643</v>
      </c>
      <c r="N60" s="1">
        <f>IF(AND(ISNUMBER(L60),ISNUMBER(M60),M60&lt;&gt;0),L60/M60,"NA")</f>
        <v>1.9857506965325744</v>
      </c>
      <c r="O60" t="s">
        <v>30</v>
      </c>
    </row>
    <row r="61" spans="1:15" x14ac:dyDescent="0.35">
      <c r="A61" s="16">
        <v>51</v>
      </c>
      <c r="B61" s="15" t="s">
        <v>60</v>
      </c>
      <c r="C61" s="14">
        <v>12.9</v>
      </c>
      <c r="D61" s="13" t="s">
        <v>154</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12.9</v>
      </c>
      <c r="H61">
        <f>LEN(TRIM(D61))</f>
        <v>6</v>
      </c>
      <c r="I61" t="str">
        <f>IF(H61&gt;=3,MID(TRIM(D61),1,3),"NO")</f>
        <v>+/-</v>
      </c>
      <c r="J61" t="str">
        <f>IF(TRIM(I61)="+/-",MID(TRIM(D61),4,H61-3),D61)</f>
        <v>4.3</v>
      </c>
      <c r="K61" s="1">
        <f>IF(TRIM(J61)="*****",0,IF(ISERROR(VALUE(J61)),"NA",VALUE(J61/$I$4)))</f>
        <v>2.6139817629179332</v>
      </c>
      <c r="L61" s="1">
        <f>IF(AND(ISNUMBER(G61),ISNUMBER($I$6)),$I$6-G61,"N/A")</f>
        <v>5.2000000000000011</v>
      </c>
      <c r="M61" s="1">
        <f>IF(AND(ISNUMBER(K61),ISNUMBER($I$7)),SQRT(K61^2+($I$7)^2),"N/A")</f>
        <v>2.620335813039794</v>
      </c>
      <c r="N61" s="1">
        <f>IF(AND(ISNUMBER(L61),ISNUMBER(M61),M61&lt;&gt;0),L61/M61,"NA")</f>
        <v>1.9844784680355894</v>
      </c>
      <c r="O61" t="s">
        <v>27</v>
      </c>
    </row>
    <row r="62" spans="1:15" ht="15" thickBot="1" x14ac:dyDescent="0.4">
      <c r="A62" s="11"/>
      <c r="B62" s="10" t="s">
        <v>25</v>
      </c>
      <c r="C62" s="9">
        <v>8</v>
      </c>
      <c r="D62" s="8" t="s">
        <v>140</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8</v>
      </c>
      <c r="H62">
        <f>LEN(TRIM(D62))</f>
        <v>6</v>
      </c>
      <c r="I62" t="str">
        <f>IF(H62&gt;=3,MID(TRIM(D62),1,3),"NO")</f>
        <v>+/-</v>
      </c>
      <c r="J62" t="str">
        <f>IF(TRIM(I62)="+/-",MID(TRIM(D62),4,H62-3),D62)</f>
        <v>1.6</v>
      </c>
      <c r="K62" s="1">
        <f>IF(TRIM(J62)="*****",0,IF(ISERROR(VALUE(J62)),"NA",VALUE(J62/$I$4)))</f>
        <v>0.97264437689969607</v>
      </c>
      <c r="L62" s="1">
        <f>IF(AND(ISNUMBER(G62),ISNUMBER($I$6)),$I$6-G62,"N/A")</f>
        <v>10.100000000000001</v>
      </c>
      <c r="M62" s="1">
        <f>IF(AND(ISNUMBER(K62),ISNUMBER($I$7)),SQRT(K62^2+($I$7)^2),"N/A")</f>
        <v>0.98959395720970866</v>
      </c>
      <c r="N62" s="1">
        <f>IF(AND(ISNUMBER(L62),ISNUMBER(M62),M62&lt;&gt;0),L62/M62,"NA")</f>
        <v>10.206206218637682</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5">
      <c r="A73" t="s">
        <v>244</v>
      </c>
    </row>
    <row r="75" spans="1:26" x14ac:dyDescent="0.35">
      <c r="A75" t="s">
        <v>16</v>
      </c>
    </row>
    <row r="76" spans="1:26" x14ac:dyDescent="0.35">
      <c r="A76" t="s">
        <v>15</v>
      </c>
      <c r="B76" t="s">
        <v>14</v>
      </c>
    </row>
    <row r="77" spans="1:26" x14ac:dyDescent="0.35">
      <c r="A77" t="s">
        <v>13</v>
      </c>
      <c r="B77" t="s">
        <v>12</v>
      </c>
    </row>
    <row r="78" spans="1:26" x14ac:dyDescent="0.35">
      <c r="A78" t="s">
        <v>11</v>
      </c>
      <c r="B78" t="s">
        <v>10</v>
      </c>
    </row>
    <row r="79" spans="1:26" x14ac:dyDescent="0.35">
      <c r="A79" t="s">
        <v>9</v>
      </c>
      <c r="B79" t="s">
        <v>8</v>
      </c>
    </row>
    <row r="80" spans="1:26" x14ac:dyDescent="0.35">
      <c r="A80" t="s">
        <v>7</v>
      </c>
      <c r="B80" t="s">
        <v>6</v>
      </c>
    </row>
    <row r="81" spans="1:2" x14ac:dyDescent="0.35">
      <c r="A81" t="s">
        <v>5</v>
      </c>
      <c r="B81" t="s">
        <v>4</v>
      </c>
    </row>
    <row r="82" spans="1:2" x14ac:dyDescent="0.35">
      <c r="A82" t="s">
        <v>3</v>
      </c>
      <c r="B82" t="s">
        <v>2</v>
      </c>
    </row>
    <row r="83" spans="1:2" x14ac:dyDescent="0.35">
      <c r="A83" t="s">
        <v>1</v>
      </c>
      <c r="B83" t="s">
        <v>0</v>
      </c>
    </row>
  </sheetData>
  <mergeCells count="7">
    <mergeCell ref="A72:Z72"/>
    <mergeCell ref="A66:Z66"/>
    <mergeCell ref="A67:Z67"/>
    <mergeCell ref="A68:Z68"/>
    <mergeCell ref="A69:Z69"/>
    <mergeCell ref="A70:Z70"/>
    <mergeCell ref="A71:Z71"/>
  </mergeCells>
  <conditionalFormatting sqref="E10:E62">
    <cfRule type="cellIs" dxfId="264" priority="1" operator="equal">
      <formula>"OTHER ERROR"</formula>
    </cfRule>
    <cfRule type="cellIs" dxfId="263" priority="2" operator="equal">
      <formula>"Statistical Test not applicable"</formula>
    </cfRule>
    <cfRule type="cellIs" dxfId="262" priority="3" operator="equal">
      <formula>"Geography Selected"</formula>
    </cfRule>
  </conditionalFormatting>
  <conditionalFormatting sqref="E10:J62">
    <cfRule type="cellIs" dxfId="261" priority="4" operator="equal">
      <formula>"Not Significantly Different"</formula>
    </cfRule>
  </conditionalFormatting>
  <conditionalFormatting sqref="F10:J62">
    <cfRule type="cellIs" dxfId="26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FAA9E45C-6E88-422F-A34F-2E91BD809F99}">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1F1C680B-D074-4E8A-9863-97D8053118A9}"/>
    <hyperlink ref="A68" r:id="rId2" xr:uid="{7571C458-07CD-410E-8DFE-044B1C4C4CCC}"/>
    <hyperlink ref="A66" r:id="rId3" xr:uid="{C3012E53-E3C4-47E2-9D48-CD88441AA34C}"/>
    <hyperlink ref="A67" r:id="rId4" xr:uid="{6FF8C8DE-1766-462E-B6F0-25A75FAD4644}"/>
  </hyperlinks>
  <pageMargins left="0.7" right="0.7" top="0.75" bottom="0.75" header="0.3" footer="0.3"/>
  <pageSetup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DF6E2-5BA5-4D59-B8EC-F1654BD7C1DB}">
  <sheetPr codeName="Sheet4"/>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113</v>
      </c>
    </row>
    <row r="2" spans="1:16" x14ac:dyDescent="0.35">
      <c r="A2" s="30" t="s">
        <v>108</v>
      </c>
      <c r="B2" t="s">
        <v>112</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12.1</v>
      </c>
      <c r="C6" t="s">
        <v>102</v>
      </c>
      <c r="H6" s="18" t="s">
        <v>101</v>
      </c>
      <c r="I6">
        <f>VLOOKUP($B$4,$B$9:$K$62,6,FALSE)</f>
        <v>12.1</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12.1</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12.1</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35</v>
      </c>
      <c r="C11" s="14">
        <v>40.9</v>
      </c>
      <c r="D11" s="17" t="s">
        <v>111</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40.9</v>
      </c>
      <c r="H11">
        <f>LEN(TRIM(D11))</f>
        <v>6</v>
      </c>
      <c r="I11" t="str">
        <f>IF(H11&gt;=3,MID(TRIM(D11),1,3),"NO")</f>
        <v>+/-</v>
      </c>
      <c r="J11" t="str">
        <f>IF(TRIM(I11)="+/-",MID(TRIM(D11),4,H11-3),D11)</f>
        <v>1.0</v>
      </c>
      <c r="K11" s="1">
        <f>IF(TRIM(J11)="*****",0,IF(ISERROR(VALUE(J11)),"NA",VALUE(J11/$I$4)))</f>
        <v>0.60790273556231</v>
      </c>
      <c r="L11" s="1">
        <f>IF(AND(ISNUMBER(G11),ISNUMBER($I$6)),$I$6-G11,"N/A")</f>
        <v>-28.799999999999997</v>
      </c>
      <c r="M11" s="1">
        <f>IF(AND(ISNUMBER(K11),ISNUMBER($I$7)),SQRT(K11^2+($I$7)^2),"N/A")</f>
        <v>0.61093468821403585</v>
      </c>
      <c r="N11" s="1">
        <f>IF(AND(ISNUMBER(L11),ISNUMBER(M11),M11&lt;&gt;0),L11/M11,"NA")</f>
        <v>-47.140881923388442</v>
      </c>
      <c r="O11" t="s">
        <v>68</v>
      </c>
    </row>
    <row r="12" spans="1:16" x14ac:dyDescent="0.35">
      <c r="A12" s="16">
        <v>2</v>
      </c>
      <c r="B12" s="15" t="s">
        <v>53</v>
      </c>
      <c r="C12" s="14">
        <v>35.6</v>
      </c>
      <c r="D12" s="13" t="s">
        <v>34</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35.6</v>
      </c>
      <c r="H12">
        <f>LEN(TRIM(D12))</f>
        <v>6</v>
      </c>
      <c r="I12" t="str">
        <f>IF(H12&gt;=3,MID(TRIM(D12),1,3),"NO")</f>
        <v>+/-</v>
      </c>
      <c r="J12" t="str">
        <f>IF(TRIM(I12)="+/-",MID(TRIM(D12),4,H12-3),D12)</f>
        <v>0.4</v>
      </c>
      <c r="K12" s="1">
        <f>IF(TRIM(J12)="*****",0,IF(ISERROR(VALUE(J12)),"NA",VALUE(J12/$I$4)))</f>
        <v>0.24316109422492402</v>
      </c>
      <c r="L12" s="1">
        <f>IF(AND(ISNUMBER(G12),ISNUMBER($I$6)),$I$6-G12,"N/A")</f>
        <v>-23.5</v>
      </c>
      <c r="M12" s="1">
        <f>IF(AND(ISNUMBER(K12),ISNUMBER($I$7)),SQRT(K12^2+($I$7)^2),"N/A")</f>
        <v>0.25064471888253259</v>
      </c>
      <c r="N12" s="1">
        <f>IF(AND(ISNUMBER(L12),ISNUMBER(M12),M12&lt;&gt;0),L12/M12,"NA")</f>
        <v>-93.7582092484204</v>
      </c>
      <c r="O12" t="s">
        <v>62</v>
      </c>
    </row>
    <row r="13" spans="1:16" x14ac:dyDescent="0.35">
      <c r="A13" s="16">
        <v>3</v>
      </c>
      <c r="B13" s="15" t="s">
        <v>45</v>
      </c>
      <c r="C13" s="14">
        <v>30.8</v>
      </c>
      <c r="D13" s="13" t="s">
        <v>28</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30.8</v>
      </c>
      <c r="H13">
        <f>LEN(TRIM(D13))</f>
        <v>6</v>
      </c>
      <c r="I13" t="str">
        <f>IF(H13&gt;=3,MID(TRIM(D13),1,3),"NO")</f>
        <v>+/-</v>
      </c>
      <c r="J13" t="str">
        <f>IF(TRIM(I13)="+/-",MID(TRIM(D13),4,H13-3),D13)</f>
        <v>0.2</v>
      </c>
      <c r="K13" s="1">
        <f>IF(TRIM(J13)="*****",0,IF(ISERROR(VALUE(J13)),"NA",VALUE(J13/$I$4)))</f>
        <v>0.12158054711246201</v>
      </c>
      <c r="L13" s="1">
        <f>IF(AND(ISNUMBER(G13),ISNUMBER($I$6)),$I$6-G13,"N/A")</f>
        <v>-18.700000000000003</v>
      </c>
      <c r="M13" s="1">
        <f>IF(AND(ISNUMBER(K13),ISNUMBER($I$7)),SQRT(K13^2+($I$7)^2),"N/A")</f>
        <v>0.1359311840425404</v>
      </c>
      <c r="N13" s="1">
        <f>IF(AND(ISNUMBER(L13),ISNUMBER(M13),M13&lt;&gt;0),L13/M13,"NA")</f>
        <v>-137.5696101797196</v>
      </c>
      <c r="O13" t="s">
        <v>58</v>
      </c>
    </row>
    <row r="14" spans="1:16" x14ac:dyDescent="0.35">
      <c r="A14" s="16">
        <v>4</v>
      </c>
      <c r="B14" s="15" t="s">
        <v>55</v>
      </c>
      <c r="C14" s="14">
        <v>30.3</v>
      </c>
      <c r="D14" s="13" t="s">
        <v>57</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30.3</v>
      </c>
      <c r="H14">
        <f>LEN(TRIM(D14))</f>
        <v>6</v>
      </c>
      <c r="I14" t="str">
        <f>IF(H14&gt;=3,MID(TRIM(D14),1,3),"NO")</f>
        <v>+/-</v>
      </c>
      <c r="J14" t="str">
        <f>IF(TRIM(I14)="+/-",MID(TRIM(D14),4,H14-3),D14)</f>
        <v>0.3</v>
      </c>
      <c r="K14" s="1">
        <f>IF(TRIM(J14)="*****",0,IF(ISERROR(VALUE(J14)),"NA",VALUE(J14/$I$4)))</f>
        <v>0.18237082066869301</v>
      </c>
      <c r="L14" s="1">
        <f>IF(AND(ISNUMBER(G14),ISNUMBER($I$6)),$I$6-G14,"N/A")</f>
        <v>-18.200000000000003</v>
      </c>
      <c r="M14" s="1">
        <f>IF(AND(ISNUMBER(K14),ISNUMBER($I$7)),SQRT(K14^2+($I$7)^2),"N/A")</f>
        <v>0.19223572402239389</v>
      </c>
      <c r="N14" s="1">
        <f>IF(AND(ISNUMBER(L14),ISNUMBER(M14),M14&lt;&gt;0),L14/M14,"NA")</f>
        <v>-94.675430867781117</v>
      </c>
      <c r="O14" t="s">
        <v>73</v>
      </c>
    </row>
    <row r="15" spans="1:16" x14ac:dyDescent="0.35">
      <c r="A15" s="16">
        <v>5</v>
      </c>
      <c r="B15" s="15" t="s">
        <v>41</v>
      </c>
      <c r="C15" s="14">
        <v>29.2</v>
      </c>
      <c r="D15" s="13" t="s">
        <v>28</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29.2</v>
      </c>
      <c r="H15">
        <f>LEN(TRIM(D15))</f>
        <v>6</v>
      </c>
      <c r="I15" t="str">
        <f>IF(H15&gt;=3,MID(TRIM(D15),1,3),"NO")</f>
        <v>+/-</v>
      </c>
      <c r="J15" t="str">
        <f>IF(TRIM(I15)="+/-",MID(TRIM(D15),4,H15-3),D15)</f>
        <v>0.2</v>
      </c>
      <c r="K15" s="1">
        <f>IF(TRIM(J15)="*****",0,IF(ISERROR(VALUE(J15)),"NA",VALUE(J15/$I$4)))</f>
        <v>0.12158054711246201</v>
      </c>
      <c r="L15" s="1">
        <f>IF(AND(ISNUMBER(G15),ISNUMBER($I$6)),$I$6-G15,"N/A")</f>
        <v>-17.100000000000001</v>
      </c>
      <c r="M15" s="1">
        <f>IF(AND(ISNUMBER(K15),ISNUMBER($I$7)),SQRT(K15^2+($I$7)^2),"N/A")</f>
        <v>0.1359311840425404</v>
      </c>
      <c r="N15" s="1">
        <f>IF(AND(ISNUMBER(L15),ISNUMBER(M15),M15&lt;&gt;0),L15/M15,"NA")</f>
        <v>-125.79894834616069</v>
      </c>
      <c r="O15" t="s">
        <v>32</v>
      </c>
    </row>
    <row r="16" spans="1:16" x14ac:dyDescent="0.35">
      <c r="A16" s="16">
        <v>6</v>
      </c>
      <c r="B16" s="15" t="s">
        <v>68</v>
      </c>
      <c r="C16" s="14">
        <v>25.4</v>
      </c>
      <c r="D16" s="13" t="s">
        <v>28</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25.4</v>
      </c>
      <c r="H16">
        <f>LEN(TRIM(D16))</f>
        <v>6</v>
      </c>
      <c r="I16" t="str">
        <f>IF(H16&gt;=3,MID(TRIM(D16),1,3),"NO")</f>
        <v>+/-</v>
      </c>
      <c r="J16" t="str">
        <f>IF(TRIM(I16)="+/-",MID(TRIM(D16),4,H16-3),D16)</f>
        <v>0.2</v>
      </c>
      <c r="K16" s="1">
        <f>IF(TRIM(J16)="*****",0,IF(ISERROR(VALUE(J16)),"NA",VALUE(J16/$I$4)))</f>
        <v>0.12158054711246201</v>
      </c>
      <c r="L16" s="1">
        <f>IF(AND(ISNUMBER(G16),ISNUMBER($I$6)),$I$6-G16,"N/A")</f>
        <v>-13.299999999999999</v>
      </c>
      <c r="M16" s="1">
        <f>IF(AND(ISNUMBER(K16),ISNUMBER($I$7)),SQRT(K16^2+($I$7)^2),"N/A")</f>
        <v>0.1359311840425404</v>
      </c>
      <c r="N16" s="1">
        <f>IF(AND(ISNUMBER(L16),ISNUMBER(M16),M16&lt;&gt;0),L16/M16,"NA")</f>
        <v>-97.843626491458295</v>
      </c>
      <c r="O16" t="s">
        <v>75</v>
      </c>
    </row>
    <row r="17" spans="1:15" x14ac:dyDescent="0.35">
      <c r="A17" s="16">
        <v>7</v>
      </c>
      <c r="B17" s="15" t="s">
        <v>50</v>
      </c>
      <c r="C17" s="14">
        <v>24.4</v>
      </c>
      <c r="D17" s="13" t="s">
        <v>28</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24.4</v>
      </c>
      <c r="H17">
        <f>LEN(TRIM(D17))</f>
        <v>6</v>
      </c>
      <c r="I17" t="str">
        <f>IF(H17&gt;=3,MID(TRIM(D17),1,3),"NO")</f>
        <v>+/-</v>
      </c>
      <c r="J17" t="str">
        <f>IF(TRIM(I17)="+/-",MID(TRIM(D17),4,H17-3),D17)</f>
        <v>0.2</v>
      </c>
      <c r="K17" s="1">
        <f>IF(TRIM(J17)="*****",0,IF(ISERROR(VALUE(J17)),"NA",VALUE(J17/$I$4)))</f>
        <v>0.12158054711246201</v>
      </c>
      <c r="L17" s="1">
        <f>IF(AND(ISNUMBER(G17),ISNUMBER($I$6)),$I$6-G17,"N/A")</f>
        <v>-12.299999999999999</v>
      </c>
      <c r="M17" s="1">
        <f>IF(AND(ISNUMBER(K17),ISNUMBER($I$7)),SQRT(K17^2+($I$7)^2),"N/A")</f>
        <v>0.1359311840425404</v>
      </c>
      <c r="N17" s="1">
        <f>IF(AND(ISNUMBER(L17),ISNUMBER(M17),M17&lt;&gt;0),L17/M17,"NA")</f>
        <v>-90.486962845483987</v>
      </c>
      <c r="O17" t="s">
        <v>66</v>
      </c>
    </row>
    <row r="18" spans="1:15" x14ac:dyDescent="0.35">
      <c r="A18" s="16">
        <v>8</v>
      </c>
      <c r="B18" s="15" t="s">
        <v>60</v>
      </c>
      <c r="C18" s="14">
        <v>22.5</v>
      </c>
      <c r="D18" s="13" t="s">
        <v>26</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22.5</v>
      </c>
      <c r="H18">
        <f>LEN(TRIM(D18))</f>
        <v>6</v>
      </c>
      <c r="I18" t="str">
        <f>IF(H18&gt;=3,MID(TRIM(D18),1,3),"NO")</f>
        <v>+/-</v>
      </c>
      <c r="J18" t="str">
        <f>IF(TRIM(I18)="+/-",MID(TRIM(D18),4,H18-3),D18)</f>
        <v>0.6</v>
      </c>
      <c r="K18" s="1">
        <f>IF(TRIM(J18)="*****",0,IF(ISERROR(VALUE(J18)),"NA",VALUE(J18/$I$4)))</f>
        <v>0.36474164133738601</v>
      </c>
      <c r="L18" s="1">
        <f>IF(AND(ISNUMBER(G18),ISNUMBER($I$6)),$I$6-G18,"N/A")</f>
        <v>-10.4</v>
      </c>
      <c r="M18" s="1">
        <f>IF(AND(ISNUMBER(K18),ISNUMBER($I$7)),SQRT(K18^2+($I$7)^2),"N/A")</f>
        <v>0.36977279819442066</v>
      </c>
      <c r="N18" s="1">
        <f>IF(AND(ISNUMBER(L18),ISNUMBER(M18),M18&lt;&gt;0),L18/M18,"NA")</f>
        <v>-28.125378748200525</v>
      </c>
      <c r="O18" t="s">
        <v>60</v>
      </c>
    </row>
    <row r="19" spans="1:15" x14ac:dyDescent="0.35">
      <c r="A19" s="16">
        <v>9</v>
      </c>
      <c r="B19" s="15" t="s">
        <v>64</v>
      </c>
      <c r="C19" s="14">
        <v>20.100000000000001</v>
      </c>
      <c r="D19" s="13" t="s">
        <v>28</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20.100000000000001</v>
      </c>
      <c r="H19">
        <f>LEN(TRIM(D19))</f>
        <v>6</v>
      </c>
      <c r="I19" t="str">
        <f>IF(H19&gt;=3,MID(TRIM(D19),1,3),"NO")</f>
        <v>+/-</v>
      </c>
      <c r="J19" t="str">
        <f>IF(TRIM(I19)="+/-",MID(TRIM(D19),4,H19-3),D19)</f>
        <v>0.2</v>
      </c>
      <c r="K19" s="1">
        <f>IF(TRIM(J19)="*****",0,IF(ISERROR(VALUE(J19)),"NA",VALUE(J19/$I$4)))</f>
        <v>0.12158054711246201</v>
      </c>
      <c r="L19" s="1">
        <f>IF(AND(ISNUMBER(G19),ISNUMBER($I$6)),$I$6-G19,"N/A")</f>
        <v>-8.0000000000000018</v>
      </c>
      <c r="M19" s="1">
        <f>IF(AND(ISNUMBER(K19),ISNUMBER($I$7)),SQRT(K19^2+($I$7)^2),"N/A")</f>
        <v>0.1359311840425404</v>
      </c>
      <c r="N19" s="1">
        <f>IF(AND(ISNUMBER(L19),ISNUMBER(M19),M19&lt;&gt;0),L19/M19,"NA")</f>
        <v>-58.853309167794478</v>
      </c>
      <c r="O19" t="s">
        <v>35</v>
      </c>
    </row>
    <row r="20" spans="1:15" x14ac:dyDescent="0.35">
      <c r="A20" s="16">
        <v>10</v>
      </c>
      <c r="B20" s="15" t="s">
        <v>38</v>
      </c>
      <c r="C20" s="14">
        <v>18.399999999999999</v>
      </c>
      <c r="D20" s="17" t="s">
        <v>31</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18.399999999999999</v>
      </c>
      <c r="H20">
        <f>LEN(TRIM(D20))</f>
        <v>6</v>
      </c>
      <c r="I20" t="str">
        <f>IF(H20&gt;=3,MID(TRIM(D20),1,3),"NO")</f>
        <v>+/-</v>
      </c>
      <c r="J20" t="str">
        <f>IF(TRIM(I20)="+/-",MID(TRIM(D20),4,H20-3),D20)</f>
        <v>0.1</v>
      </c>
      <c r="K20" s="1">
        <f>IF(TRIM(J20)="*****",0,IF(ISERROR(VALUE(J20)),"NA",VALUE(J20/$I$4)))</f>
        <v>6.0790273556231005E-2</v>
      </c>
      <c r="L20" s="1">
        <f>IF(AND(ISNUMBER(G20),ISNUMBER($I$6)),$I$6-G20,"N/A")</f>
        <v>-6.2999999999999989</v>
      </c>
      <c r="M20" s="1">
        <f>IF(AND(ISNUMBER(K20),ISNUMBER($I$7)),SQRT(K20^2+($I$7)^2),"N/A")</f>
        <v>8.5970429323592404E-2</v>
      </c>
      <c r="N20" s="1">
        <f>IF(AND(ISNUMBER(L20),ISNUMBER(M20),M20&lt;&gt;0),L20/M20,"NA")</f>
        <v>-73.281011268267847</v>
      </c>
      <c r="O20" t="s">
        <v>51</v>
      </c>
    </row>
    <row r="21" spans="1:15" x14ac:dyDescent="0.35">
      <c r="A21" s="16">
        <v>11</v>
      </c>
      <c r="B21" s="15" t="s">
        <v>46</v>
      </c>
      <c r="C21" s="14">
        <v>15.3</v>
      </c>
      <c r="D21" s="13" t="s">
        <v>28</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15.3</v>
      </c>
      <c r="H21">
        <f>LEN(TRIM(D21))</f>
        <v>6</v>
      </c>
      <c r="I21" t="str">
        <f>IF(H21&gt;=3,MID(TRIM(D21),1,3),"NO")</f>
        <v>+/-</v>
      </c>
      <c r="J21" t="str">
        <f>IF(TRIM(I21)="+/-",MID(TRIM(D21),4,H21-3),D21)</f>
        <v>0.2</v>
      </c>
      <c r="K21" s="1">
        <f>IF(TRIM(J21)="*****",0,IF(ISERROR(VALUE(J21)),"NA",VALUE(J21/$I$4)))</f>
        <v>0.12158054711246201</v>
      </c>
      <c r="L21" s="1">
        <f>IF(AND(ISNUMBER(G21),ISNUMBER($I$6)),$I$6-G21,"N/A")</f>
        <v>-3.2000000000000011</v>
      </c>
      <c r="M21" s="1">
        <f>IF(AND(ISNUMBER(K21),ISNUMBER($I$7)),SQRT(K21^2+($I$7)^2),"N/A")</f>
        <v>0.1359311840425404</v>
      </c>
      <c r="N21" s="1">
        <f>IF(AND(ISNUMBER(L21),ISNUMBER(M21),M21&lt;&gt;0),L21/M21,"NA")</f>
        <v>-23.541323667117794</v>
      </c>
      <c r="O21" t="s">
        <v>45</v>
      </c>
    </row>
    <row r="22" spans="1:15" x14ac:dyDescent="0.35">
      <c r="A22" s="16">
        <v>12</v>
      </c>
      <c r="B22" s="15" t="s">
        <v>51</v>
      </c>
      <c r="C22" s="14">
        <v>14.9</v>
      </c>
      <c r="D22" s="13" t="s">
        <v>31</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14.9</v>
      </c>
      <c r="H22">
        <f>LEN(TRIM(D22))</f>
        <v>6</v>
      </c>
      <c r="I22" t="str">
        <f>IF(H22&gt;=3,MID(TRIM(D22),1,3),"NO")</f>
        <v>+/-</v>
      </c>
      <c r="J22" t="str">
        <f>IF(TRIM(I22)="+/-",MID(TRIM(D22),4,H22-3),D22)</f>
        <v>0.1</v>
      </c>
      <c r="K22" s="1">
        <f>IF(TRIM(J22)="*****",0,IF(ISERROR(VALUE(J22)),"NA",VALUE(J22/$I$4)))</f>
        <v>6.0790273556231005E-2</v>
      </c>
      <c r="L22" s="1">
        <f>IF(AND(ISNUMBER(G22),ISNUMBER($I$6)),$I$6-G22,"N/A")</f>
        <v>-2.8000000000000007</v>
      </c>
      <c r="M22" s="1">
        <f>IF(AND(ISNUMBER(K22),ISNUMBER($I$7)),SQRT(K22^2+($I$7)^2),"N/A")</f>
        <v>8.5970429323592404E-2</v>
      </c>
      <c r="N22" s="1">
        <f>IF(AND(ISNUMBER(L22),ISNUMBER(M22),M22&lt;&gt;0),L22/M22,"NA")</f>
        <v>-32.569338341452386</v>
      </c>
      <c r="O22" t="s">
        <v>29</v>
      </c>
    </row>
    <row r="23" spans="1:15" x14ac:dyDescent="0.35">
      <c r="A23" s="16">
        <v>13</v>
      </c>
      <c r="B23" s="15" t="s">
        <v>73</v>
      </c>
      <c r="C23" s="14">
        <v>14.4</v>
      </c>
      <c r="D23" s="13" t="s">
        <v>28</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14.4</v>
      </c>
      <c r="H23">
        <f>LEN(TRIM(D23))</f>
        <v>6</v>
      </c>
      <c r="I23" t="str">
        <f>IF(H23&gt;=3,MID(TRIM(D23),1,3),"NO")</f>
        <v>+/-</v>
      </c>
      <c r="J23" t="str">
        <f>IF(TRIM(I23)="+/-",MID(TRIM(D23),4,H23-3),D23)</f>
        <v>0.2</v>
      </c>
      <c r="K23" s="1">
        <f>IF(TRIM(J23)="*****",0,IF(ISERROR(VALUE(J23)),"NA",VALUE(J23/$I$4)))</f>
        <v>0.12158054711246201</v>
      </c>
      <c r="L23" s="1">
        <f>IF(AND(ISNUMBER(G23),ISNUMBER($I$6)),$I$6-G23,"N/A")</f>
        <v>-2.3000000000000007</v>
      </c>
      <c r="M23" s="1">
        <f>IF(AND(ISNUMBER(K23),ISNUMBER($I$7)),SQRT(K23^2+($I$7)^2),"N/A")</f>
        <v>0.1359311840425404</v>
      </c>
      <c r="N23" s="1">
        <f>IF(AND(ISNUMBER(L23),ISNUMBER(M23),M23&lt;&gt;0),L23/M23,"NA")</f>
        <v>-16.920326385740914</v>
      </c>
      <c r="O23" t="s">
        <v>82</v>
      </c>
    </row>
    <row r="24" spans="1:15" x14ac:dyDescent="0.35">
      <c r="A24" s="16">
        <v>14</v>
      </c>
      <c r="B24" s="15" t="s">
        <v>49</v>
      </c>
      <c r="C24" s="14">
        <v>14.3</v>
      </c>
      <c r="D24" s="13" t="s">
        <v>31</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14.3</v>
      </c>
      <c r="H24">
        <f>LEN(TRIM(D24))</f>
        <v>6</v>
      </c>
      <c r="I24" t="str">
        <f>IF(H24&gt;=3,MID(TRIM(D24),1,3),"NO")</f>
        <v>+/-</v>
      </c>
      <c r="J24" t="str">
        <f>IF(TRIM(I24)="+/-",MID(TRIM(D24),4,H24-3),D24)</f>
        <v>0.1</v>
      </c>
      <c r="K24" s="1">
        <f>IF(TRIM(J24)="*****",0,IF(ISERROR(VALUE(J24)),"NA",VALUE(J24/$I$4)))</f>
        <v>6.0790273556231005E-2</v>
      </c>
      <c r="L24" s="1">
        <f>IF(AND(ISNUMBER(G24),ISNUMBER($I$6)),$I$6-G24,"N/A")</f>
        <v>-2.2000000000000011</v>
      </c>
      <c r="M24" s="1">
        <f>IF(AND(ISNUMBER(K24),ISNUMBER($I$7)),SQRT(K24^2+($I$7)^2),"N/A")</f>
        <v>8.5970429323592404E-2</v>
      </c>
      <c r="N24" s="1">
        <f>IF(AND(ISNUMBER(L24),ISNUMBER(M24),M24&lt;&gt;0),L24/M24,"NA")</f>
        <v>-25.590194411141166</v>
      </c>
      <c r="O24" t="s">
        <v>65</v>
      </c>
    </row>
    <row r="25" spans="1:15" x14ac:dyDescent="0.35">
      <c r="A25" s="16">
        <v>15</v>
      </c>
      <c r="B25" s="15" t="s">
        <v>65</v>
      </c>
      <c r="C25" s="14">
        <v>13.3</v>
      </c>
      <c r="D25" s="13" t="s">
        <v>31</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13.3</v>
      </c>
      <c r="H25">
        <f>LEN(TRIM(D25))</f>
        <v>6</v>
      </c>
      <c r="I25" t="str">
        <f>IF(H25&gt;=3,MID(TRIM(D25),1,3),"NO")</f>
        <v>+/-</v>
      </c>
      <c r="J25" t="str">
        <f>IF(TRIM(I25)="+/-",MID(TRIM(D25),4,H25-3),D25)</f>
        <v>0.1</v>
      </c>
      <c r="K25" s="1">
        <f>IF(TRIM(J25)="*****",0,IF(ISERROR(VALUE(J25)),"NA",VALUE(J25/$I$4)))</f>
        <v>6.0790273556231005E-2</v>
      </c>
      <c r="L25" s="1">
        <f>IF(AND(ISNUMBER(G25),ISNUMBER($I$6)),$I$6-G25,"N/A")</f>
        <v>-1.2000000000000011</v>
      </c>
      <c r="M25" s="1">
        <f>IF(AND(ISNUMBER(K25),ISNUMBER($I$7)),SQRT(K25^2+($I$7)^2),"N/A")</f>
        <v>8.5970429323592404E-2</v>
      </c>
      <c r="N25" s="1">
        <f>IF(AND(ISNUMBER(L25),ISNUMBER(M25),M25&lt;&gt;0),L25/M25,"NA")</f>
        <v>-13.958287860622461</v>
      </c>
      <c r="O25" t="s">
        <v>81</v>
      </c>
    </row>
    <row r="26" spans="1:15" x14ac:dyDescent="0.35">
      <c r="A26" s="16">
        <v>16</v>
      </c>
      <c r="B26" s="15" t="s">
        <v>76</v>
      </c>
      <c r="C26" s="14">
        <v>13.2</v>
      </c>
      <c r="D26" s="13" t="s">
        <v>31</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13.2</v>
      </c>
      <c r="H26">
        <f>LEN(TRIM(D26))</f>
        <v>6</v>
      </c>
      <c r="I26" t="str">
        <f>IF(H26&gt;=3,MID(TRIM(D26),1,3),"NO")</f>
        <v>+/-</v>
      </c>
      <c r="J26" t="str">
        <f>IF(TRIM(I26)="+/-",MID(TRIM(D26),4,H26-3),D26)</f>
        <v>0.1</v>
      </c>
      <c r="K26" s="1">
        <f>IF(TRIM(J26)="*****",0,IF(ISERROR(VALUE(J26)),"NA",VALUE(J26/$I$4)))</f>
        <v>6.0790273556231005E-2</v>
      </c>
      <c r="L26" s="1">
        <f>IF(AND(ISNUMBER(G26),ISNUMBER($I$6)),$I$6-G26,"N/A")</f>
        <v>-1.0999999999999996</v>
      </c>
      <c r="M26" s="1">
        <f>IF(AND(ISNUMBER(K26),ISNUMBER($I$7)),SQRT(K26^2+($I$7)^2),"N/A")</f>
        <v>8.5970429323592404E-2</v>
      </c>
      <c r="N26" s="1">
        <f>IF(AND(ISNUMBER(L26),ISNUMBER(M26),M26&lt;&gt;0),L26/M26,"NA")</f>
        <v>-12.795097205570574</v>
      </c>
      <c r="O26" t="s">
        <v>80</v>
      </c>
    </row>
    <row r="27" spans="1:15" x14ac:dyDescent="0.35">
      <c r="A27" s="16">
        <v>17</v>
      </c>
      <c r="B27" s="15" t="s">
        <v>47</v>
      </c>
      <c r="C27" s="14">
        <v>12.7</v>
      </c>
      <c r="D27" s="13" t="s">
        <v>31</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12.7</v>
      </c>
      <c r="H27">
        <f>LEN(TRIM(D27))</f>
        <v>6</v>
      </c>
      <c r="I27" t="str">
        <f>IF(H27&gt;=3,MID(TRIM(D27),1,3),"NO")</f>
        <v>+/-</v>
      </c>
      <c r="J27" t="str">
        <f>IF(TRIM(I27)="+/-",MID(TRIM(D27),4,H27-3),D27)</f>
        <v>0.1</v>
      </c>
      <c r="K27" s="1">
        <f>IF(TRIM(J27)="*****",0,IF(ISERROR(VALUE(J27)),"NA",VALUE(J27/$I$4)))</f>
        <v>6.0790273556231005E-2</v>
      </c>
      <c r="L27" s="1">
        <f>IF(AND(ISNUMBER(G27),ISNUMBER($I$6)),$I$6-G27,"N/A")</f>
        <v>-0.59999999999999964</v>
      </c>
      <c r="M27" s="1">
        <f>IF(AND(ISNUMBER(K27),ISNUMBER($I$7)),SQRT(K27^2+($I$7)^2),"N/A")</f>
        <v>8.5970429323592404E-2</v>
      </c>
      <c r="N27" s="1">
        <f>IF(AND(ISNUMBER(L27),ISNUMBER(M27),M27&lt;&gt;0),L27/M27,"NA")</f>
        <v>-6.9791439303112197</v>
      </c>
      <c r="O27" t="s">
        <v>78</v>
      </c>
    </row>
    <row r="28" spans="1:15" x14ac:dyDescent="0.35">
      <c r="A28" s="16">
        <v>18</v>
      </c>
      <c r="B28" s="15" t="s">
        <v>39</v>
      </c>
      <c r="C28" s="14">
        <v>12.3</v>
      </c>
      <c r="D28" s="13" t="s">
        <v>31</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12.3</v>
      </c>
      <c r="H28">
        <f>LEN(TRIM(D28))</f>
        <v>6</v>
      </c>
      <c r="I28" t="str">
        <f>IF(H28&gt;=3,MID(TRIM(D28),1,3),"NO")</f>
        <v>+/-</v>
      </c>
      <c r="J28" t="str">
        <f>IF(TRIM(I28)="+/-",MID(TRIM(D28),4,H28-3),D28)</f>
        <v>0.1</v>
      </c>
      <c r="K28" s="1">
        <f>IF(TRIM(J28)="*****",0,IF(ISERROR(VALUE(J28)),"NA",VALUE(J28/$I$4)))</f>
        <v>6.0790273556231005E-2</v>
      </c>
      <c r="L28" s="1">
        <f>IF(AND(ISNUMBER(G28),ISNUMBER($I$6)),$I$6-G28,"N/A")</f>
        <v>-0.20000000000000107</v>
      </c>
      <c r="M28" s="1">
        <f>IF(AND(ISNUMBER(K28),ISNUMBER($I$7)),SQRT(K28^2+($I$7)^2),"N/A")</f>
        <v>8.5970429323592404E-2</v>
      </c>
      <c r="N28" s="1">
        <f>IF(AND(ISNUMBER(L28),ISNUMBER(M28),M28&lt;&gt;0),L28/M28,"NA")</f>
        <v>-2.3263813101037538</v>
      </c>
      <c r="O28" t="s">
        <v>79</v>
      </c>
    </row>
    <row r="29" spans="1:15" x14ac:dyDescent="0.35">
      <c r="A29" s="16">
        <v>19</v>
      </c>
      <c r="B29" s="15" t="s">
        <v>61</v>
      </c>
      <c r="C29" s="14">
        <v>11.9</v>
      </c>
      <c r="D29" s="13" t="s">
        <v>31</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11.9</v>
      </c>
      <c r="H29">
        <f>LEN(TRIM(D29))</f>
        <v>6</v>
      </c>
      <c r="I29" t="str">
        <f>IF(H29&gt;=3,MID(TRIM(D29),1,3),"NO")</f>
        <v>+/-</v>
      </c>
      <c r="J29" t="str">
        <f>IF(TRIM(I29)="+/-",MID(TRIM(D29),4,H29-3),D29)</f>
        <v>0.1</v>
      </c>
      <c r="K29" s="1">
        <f>IF(TRIM(J29)="*****",0,IF(ISERROR(VALUE(J29)),"NA",VALUE(J29/$I$4)))</f>
        <v>6.0790273556231005E-2</v>
      </c>
      <c r="L29" s="1">
        <f>IF(AND(ISNUMBER(G29),ISNUMBER($I$6)),$I$6-G29,"N/A")</f>
        <v>0.19999999999999929</v>
      </c>
      <c r="M29" s="1">
        <f>IF(AND(ISNUMBER(K29),ISNUMBER($I$7)),SQRT(K29^2+($I$7)^2),"N/A")</f>
        <v>8.5970429323592404E-2</v>
      </c>
      <c r="N29" s="1">
        <f>IF(AND(ISNUMBER(L29),ISNUMBER(M29),M29&lt;&gt;0),L29/M29,"NA")</f>
        <v>2.3263813101037329</v>
      </c>
      <c r="O29" t="s">
        <v>55</v>
      </c>
    </row>
    <row r="30" spans="1:15" x14ac:dyDescent="0.35">
      <c r="A30" s="16">
        <v>20</v>
      </c>
      <c r="B30" s="15" t="s">
        <v>66</v>
      </c>
      <c r="C30" s="14">
        <v>10.9</v>
      </c>
      <c r="D30" s="13" t="s">
        <v>57</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10.9</v>
      </c>
      <c r="H30">
        <f>LEN(TRIM(D30))</f>
        <v>6</v>
      </c>
      <c r="I30" t="str">
        <f>IF(H30&gt;=3,MID(TRIM(D30),1,3),"NO")</f>
        <v>+/-</v>
      </c>
      <c r="J30" t="str">
        <f>IF(TRIM(I30)="+/-",MID(TRIM(D30),4,H30-3),D30)</f>
        <v>0.3</v>
      </c>
      <c r="K30" s="1">
        <f>IF(TRIM(J30)="*****",0,IF(ISERROR(VALUE(J30)),"NA",VALUE(J30/$I$4)))</f>
        <v>0.18237082066869301</v>
      </c>
      <c r="L30" s="1">
        <f>IF(AND(ISNUMBER(G30),ISNUMBER($I$6)),$I$6-G30,"N/A")</f>
        <v>1.1999999999999993</v>
      </c>
      <c r="M30" s="1">
        <f>IF(AND(ISNUMBER(K30),ISNUMBER($I$7)),SQRT(K30^2+($I$7)^2),"N/A")</f>
        <v>0.19223572402239389</v>
      </c>
      <c r="N30" s="1">
        <f>IF(AND(ISNUMBER(L30),ISNUMBER(M30),M30&lt;&gt;0),L30/M30,"NA")</f>
        <v>6.242336101172377</v>
      </c>
      <c r="O30" t="s">
        <v>77</v>
      </c>
    </row>
    <row r="31" spans="1:15" x14ac:dyDescent="0.35">
      <c r="A31" s="16">
        <v>21</v>
      </c>
      <c r="B31" s="15" t="s">
        <v>72</v>
      </c>
      <c r="C31" s="14">
        <v>10.8</v>
      </c>
      <c r="D31" s="13" t="s">
        <v>31</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10.8</v>
      </c>
      <c r="H31">
        <f>LEN(TRIM(D31))</f>
        <v>6</v>
      </c>
      <c r="I31" t="str">
        <f>IF(H31&gt;=3,MID(TRIM(D31),1,3),"NO")</f>
        <v>+/-</v>
      </c>
      <c r="J31" t="str">
        <f>IF(TRIM(I31)="+/-",MID(TRIM(D31),4,H31-3),D31)</f>
        <v>0.1</v>
      </c>
      <c r="K31" s="1">
        <f>IF(TRIM(J31)="*****",0,IF(ISERROR(VALUE(J31)),"NA",VALUE(J31/$I$4)))</f>
        <v>6.0790273556231005E-2</v>
      </c>
      <c r="L31" s="1">
        <f>IF(AND(ISNUMBER(G31),ISNUMBER($I$6)),$I$6-G31,"N/A")</f>
        <v>1.2999999999999989</v>
      </c>
      <c r="M31" s="1">
        <f>IF(AND(ISNUMBER(K31),ISNUMBER($I$7)),SQRT(K31^2+($I$7)^2),"N/A")</f>
        <v>8.5970429323592404E-2</v>
      </c>
      <c r="N31" s="1">
        <f>IF(AND(ISNUMBER(L31),ISNUMBER(M31),M31&lt;&gt;0),L31/M31,"NA")</f>
        <v>15.121478515674307</v>
      </c>
      <c r="O31" t="s">
        <v>41</v>
      </c>
    </row>
    <row r="32" spans="1:15" x14ac:dyDescent="0.35">
      <c r="A32" s="16">
        <v>22</v>
      </c>
      <c r="B32" s="15" t="s">
        <v>54</v>
      </c>
      <c r="C32" s="14">
        <v>10.6</v>
      </c>
      <c r="D32" s="13" t="s">
        <v>31</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10.6</v>
      </c>
      <c r="H32">
        <f>LEN(TRIM(D32))</f>
        <v>6</v>
      </c>
      <c r="I32" t="str">
        <f>IF(H32&gt;=3,MID(TRIM(D32),1,3),"NO")</f>
        <v>+/-</v>
      </c>
      <c r="J32" t="str">
        <f>IF(TRIM(I32)="+/-",MID(TRIM(D32),4,H32-3),D32)</f>
        <v>0.1</v>
      </c>
      <c r="K32" s="1">
        <f>IF(TRIM(J32)="*****",0,IF(ISERROR(VALUE(J32)),"NA",VALUE(J32/$I$4)))</f>
        <v>6.0790273556231005E-2</v>
      </c>
      <c r="L32" s="1">
        <f>IF(AND(ISNUMBER(G32),ISNUMBER($I$6)),$I$6-G32,"N/A")</f>
        <v>1.5</v>
      </c>
      <c r="M32" s="1">
        <f>IF(AND(ISNUMBER(K32),ISNUMBER($I$7)),SQRT(K32^2+($I$7)^2),"N/A")</f>
        <v>8.5970429323592404E-2</v>
      </c>
      <c r="N32" s="1">
        <f>IF(AND(ISNUMBER(L32),ISNUMBER(M32),M32&lt;&gt;0),L32/M32,"NA")</f>
        <v>17.44785982577806</v>
      </c>
      <c r="O32" t="s">
        <v>71</v>
      </c>
    </row>
    <row r="33" spans="1:15" x14ac:dyDescent="0.35">
      <c r="A33" s="16">
        <v>23</v>
      </c>
      <c r="B33" s="15" t="s">
        <v>44</v>
      </c>
      <c r="C33" s="14">
        <v>9.4</v>
      </c>
      <c r="D33" s="13" t="s">
        <v>57</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9.4</v>
      </c>
      <c r="H33">
        <f>LEN(TRIM(D33))</f>
        <v>6</v>
      </c>
      <c r="I33" t="str">
        <f>IF(H33&gt;=3,MID(TRIM(D33),1,3),"NO")</f>
        <v>+/-</v>
      </c>
      <c r="J33" t="str">
        <f>IF(TRIM(I33)="+/-",MID(TRIM(D33),4,H33-3),D33)</f>
        <v>0.3</v>
      </c>
      <c r="K33" s="1">
        <f>IF(TRIM(J33)="*****",0,IF(ISERROR(VALUE(J33)),"NA",VALUE(J33/$I$4)))</f>
        <v>0.18237082066869301</v>
      </c>
      <c r="L33" s="1">
        <f>IF(AND(ISNUMBER(G33),ISNUMBER($I$6)),$I$6-G33,"N/A")</f>
        <v>2.6999999999999993</v>
      </c>
      <c r="M33" s="1">
        <f>IF(AND(ISNUMBER(K33),ISNUMBER($I$7)),SQRT(K33^2+($I$7)^2),"N/A")</f>
        <v>0.19223572402239389</v>
      </c>
      <c r="N33" s="1">
        <f>IF(AND(ISNUMBER(L33),ISNUMBER(M33),M33&lt;&gt;0),L33/M33,"NA")</f>
        <v>14.045256227637852</v>
      </c>
      <c r="O33" t="s">
        <v>76</v>
      </c>
    </row>
    <row r="34" spans="1:15" x14ac:dyDescent="0.35">
      <c r="A34" s="16">
        <v>24</v>
      </c>
      <c r="B34" s="15" t="s">
        <v>81</v>
      </c>
      <c r="C34" s="14">
        <v>9</v>
      </c>
      <c r="D34" s="13" t="s">
        <v>28</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9</v>
      </c>
      <c r="H34">
        <f>LEN(TRIM(D34))</f>
        <v>6</v>
      </c>
      <c r="I34" t="str">
        <f>IF(H34&gt;=3,MID(TRIM(D34),1,3),"NO")</f>
        <v>+/-</v>
      </c>
      <c r="J34" t="str">
        <f>IF(TRIM(I34)="+/-",MID(TRIM(D34),4,H34-3),D34)</f>
        <v>0.2</v>
      </c>
      <c r="K34" s="1">
        <f>IF(TRIM(J34)="*****",0,IF(ISERROR(VALUE(J34)),"NA",VALUE(J34/$I$4)))</f>
        <v>0.12158054711246201</v>
      </c>
      <c r="L34" s="1">
        <f>IF(AND(ISNUMBER(G34),ISNUMBER($I$6)),$I$6-G34,"N/A")</f>
        <v>3.0999999999999996</v>
      </c>
      <c r="M34" s="1">
        <f>IF(AND(ISNUMBER(K34),ISNUMBER($I$7)),SQRT(K34^2+($I$7)^2),"N/A")</f>
        <v>0.1359311840425404</v>
      </c>
      <c r="N34" s="1">
        <f>IF(AND(ISNUMBER(L34),ISNUMBER(M34),M34&lt;&gt;0),L34/M34,"NA")</f>
        <v>22.805657302520356</v>
      </c>
      <c r="O34" t="s">
        <v>74</v>
      </c>
    </row>
    <row r="35" spans="1:15" x14ac:dyDescent="0.35">
      <c r="A35" s="16">
        <v>25</v>
      </c>
      <c r="B35" s="15" t="s">
        <v>79</v>
      </c>
      <c r="C35" s="14">
        <v>7.5</v>
      </c>
      <c r="D35" s="13" t="s">
        <v>28</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7.5</v>
      </c>
      <c r="H35">
        <f>LEN(TRIM(D35))</f>
        <v>6</v>
      </c>
      <c r="I35" t="str">
        <f>IF(H35&gt;=3,MID(TRIM(D35),1,3),"NO")</f>
        <v>+/-</v>
      </c>
      <c r="J35" t="str">
        <f>IF(TRIM(I35)="+/-",MID(TRIM(D35),4,H35-3),D35)</f>
        <v>0.2</v>
      </c>
      <c r="K35" s="1">
        <f>IF(TRIM(J35)="*****",0,IF(ISERROR(VALUE(J35)),"NA",VALUE(J35/$I$4)))</f>
        <v>0.12158054711246201</v>
      </c>
      <c r="L35" s="1">
        <f>IF(AND(ISNUMBER(G35),ISNUMBER($I$6)),$I$6-G35,"N/A")</f>
        <v>4.5999999999999996</v>
      </c>
      <c r="M35" s="1">
        <f>IF(AND(ISNUMBER(K35),ISNUMBER($I$7)),SQRT(K35^2+($I$7)^2),"N/A")</f>
        <v>0.1359311840425404</v>
      </c>
      <c r="N35" s="1">
        <f>IF(AND(ISNUMBER(L35),ISNUMBER(M35),M35&lt;&gt;0),L35/M35,"NA")</f>
        <v>33.840652771481814</v>
      </c>
      <c r="O35" t="s">
        <v>53</v>
      </c>
    </row>
    <row r="36" spans="1:15" x14ac:dyDescent="0.35">
      <c r="A36" s="16">
        <v>26</v>
      </c>
      <c r="B36" s="15" t="s">
        <v>74</v>
      </c>
      <c r="C36" s="14">
        <v>7.2</v>
      </c>
      <c r="D36" s="13" t="s">
        <v>28</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7.2</v>
      </c>
      <c r="H36">
        <f>LEN(TRIM(D36))</f>
        <v>6</v>
      </c>
      <c r="I36" t="str">
        <f>IF(H36&gt;=3,MID(TRIM(D36),1,3),"NO")</f>
        <v>+/-</v>
      </c>
      <c r="J36" t="str">
        <f>IF(TRIM(I36)="+/-",MID(TRIM(D36),4,H36-3),D36)</f>
        <v>0.2</v>
      </c>
      <c r="K36" s="1">
        <f>IF(TRIM(J36)="*****",0,IF(ISERROR(VALUE(J36)),"NA",VALUE(J36/$I$4)))</f>
        <v>0.12158054711246201</v>
      </c>
      <c r="L36" s="1">
        <f>IF(AND(ISNUMBER(G36),ISNUMBER($I$6)),$I$6-G36,"N/A")</f>
        <v>4.8999999999999995</v>
      </c>
      <c r="M36" s="1">
        <f>IF(AND(ISNUMBER(K36),ISNUMBER($I$7)),SQRT(K36^2+($I$7)^2),"N/A")</f>
        <v>0.1359311840425404</v>
      </c>
      <c r="N36" s="1">
        <f>IF(AND(ISNUMBER(L36),ISNUMBER(M36),M36&lt;&gt;0),L36/M36,"NA")</f>
        <v>36.047651865274105</v>
      </c>
      <c r="O36" t="s">
        <v>72</v>
      </c>
    </row>
    <row r="37" spans="1:15" x14ac:dyDescent="0.35">
      <c r="A37" s="16">
        <v>27</v>
      </c>
      <c r="B37" s="15" t="s">
        <v>71</v>
      </c>
      <c r="C37" s="14">
        <v>7</v>
      </c>
      <c r="D37" s="13" t="s">
        <v>28</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7</v>
      </c>
      <c r="H37">
        <f>LEN(TRIM(D37))</f>
        <v>6</v>
      </c>
      <c r="I37" t="str">
        <f>IF(H37&gt;=3,MID(TRIM(D37),1,3),"NO")</f>
        <v>+/-</v>
      </c>
      <c r="J37" t="str">
        <f>IF(TRIM(I37)="+/-",MID(TRIM(D37),4,H37-3),D37)</f>
        <v>0.2</v>
      </c>
      <c r="K37" s="1">
        <f>IF(TRIM(J37)="*****",0,IF(ISERROR(VALUE(J37)),"NA",VALUE(J37/$I$4)))</f>
        <v>0.12158054711246201</v>
      </c>
      <c r="L37" s="1">
        <f>IF(AND(ISNUMBER(G37),ISNUMBER($I$6)),$I$6-G37,"N/A")</f>
        <v>5.0999999999999996</v>
      </c>
      <c r="M37" s="1">
        <f>IF(AND(ISNUMBER(K37),ISNUMBER($I$7)),SQRT(K37^2+($I$7)^2),"N/A")</f>
        <v>0.1359311840425404</v>
      </c>
      <c r="N37" s="1">
        <f>IF(AND(ISNUMBER(L37),ISNUMBER(M37),M37&lt;&gt;0),L37/M37,"NA")</f>
        <v>37.518984594468968</v>
      </c>
      <c r="O37" t="s">
        <v>70</v>
      </c>
    </row>
    <row r="38" spans="1:15" x14ac:dyDescent="0.35">
      <c r="A38" s="16">
        <v>28</v>
      </c>
      <c r="B38" s="15" t="s">
        <v>59</v>
      </c>
      <c r="C38" s="14">
        <v>6.8</v>
      </c>
      <c r="D38" s="13" t="s">
        <v>28</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6.8</v>
      </c>
      <c r="H38">
        <f>LEN(TRIM(D38))</f>
        <v>6</v>
      </c>
      <c r="I38" t="str">
        <f>IF(H38&gt;=3,MID(TRIM(D38),1,3),"NO")</f>
        <v>+/-</v>
      </c>
      <c r="J38" t="str">
        <f>IF(TRIM(I38)="+/-",MID(TRIM(D38),4,H38-3),D38)</f>
        <v>0.2</v>
      </c>
      <c r="K38" s="1">
        <f>IF(TRIM(J38)="*****",0,IF(ISERROR(VALUE(J38)),"NA",VALUE(J38/$I$4)))</f>
        <v>0.12158054711246201</v>
      </c>
      <c r="L38" s="1">
        <f>IF(AND(ISNUMBER(G38),ISNUMBER($I$6)),$I$6-G38,"N/A")</f>
        <v>5.3</v>
      </c>
      <c r="M38" s="1">
        <f>IF(AND(ISNUMBER(K38),ISNUMBER($I$7)),SQRT(K38^2+($I$7)^2),"N/A")</f>
        <v>0.1359311840425404</v>
      </c>
      <c r="N38" s="1">
        <f>IF(AND(ISNUMBER(L38),ISNUMBER(M38),M38&lt;&gt;0),L38/M38,"NA")</f>
        <v>38.990317323663831</v>
      </c>
      <c r="O38" t="s">
        <v>69</v>
      </c>
    </row>
    <row r="39" spans="1:15" x14ac:dyDescent="0.35">
      <c r="A39" s="16">
        <v>29</v>
      </c>
      <c r="B39" s="15" t="s">
        <v>30</v>
      </c>
      <c r="C39" s="14">
        <v>5.9</v>
      </c>
      <c r="D39" s="13" t="s">
        <v>31</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5.9</v>
      </c>
      <c r="H39">
        <f>LEN(TRIM(D39))</f>
        <v>6</v>
      </c>
      <c r="I39" t="str">
        <f>IF(H39&gt;=3,MID(TRIM(D39),1,3),"NO")</f>
        <v>+/-</v>
      </c>
      <c r="J39" t="str">
        <f>IF(TRIM(I39)="+/-",MID(TRIM(D39),4,H39-3),D39)</f>
        <v>0.1</v>
      </c>
      <c r="K39" s="1">
        <f>IF(TRIM(J39)="*****",0,IF(ISERROR(VALUE(J39)),"NA",VALUE(J39/$I$4)))</f>
        <v>6.0790273556231005E-2</v>
      </c>
      <c r="L39" s="1">
        <f>IF(AND(ISNUMBER(G39),ISNUMBER($I$6)),$I$6-G39,"N/A")</f>
        <v>6.1999999999999993</v>
      </c>
      <c r="M39" s="1">
        <f>IF(AND(ISNUMBER(K39),ISNUMBER($I$7)),SQRT(K39^2+($I$7)^2),"N/A")</f>
        <v>8.5970429323592404E-2</v>
      </c>
      <c r="N39" s="1">
        <f>IF(AND(ISNUMBER(L39),ISNUMBER(M39),M39&lt;&gt;0),L39/M39,"NA")</f>
        <v>72.117820613215969</v>
      </c>
      <c r="O39" t="s">
        <v>44</v>
      </c>
    </row>
    <row r="40" spans="1:15" x14ac:dyDescent="0.35">
      <c r="A40" s="16">
        <v>30</v>
      </c>
      <c r="B40" s="15" t="s">
        <v>32</v>
      </c>
      <c r="C40" s="14">
        <v>5.4</v>
      </c>
      <c r="D40" s="13" t="s">
        <v>31</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5.4</v>
      </c>
      <c r="H40">
        <f>LEN(TRIM(D40))</f>
        <v>6</v>
      </c>
      <c r="I40" t="str">
        <f>IF(H40&gt;=3,MID(TRIM(D40),1,3),"NO")</f>
        <v>+/-</v>
      </c>
      <c r="J40" t="str">
        <f>IF(TRIM(I40)="+/-",MID(TRIM(D40),4,H40-3),D40)</f>
        <v>0.1</v>
      </c>
      <c r="K40" s="1">
        <f>IF(TRIM(J40)="*****",0,IF(ISERROR(VALUE(J40)),"NA",VALUE(J40/$I$4)))</f>
        <v>6.0790273556231005E-2</v>
      </c>
      <c r="L40" s="1">
        <f>IF(AND(ISNUMBER(G40),ISNUMBER($I$6)),$I$6-G40,"N/A")</f>
        <v>6.6999999999999993</v>
      </c>
      <c r="M40" s="1">
        <f>IF(AND(ISNUMBER(K40),ISNUMBER($I$7)),SQRT(K40^2+($I$7)^2),"N/A")</f>
        <v>8.5970429323592404E-2</v>
      </c>
      <c r="N40" s="1">
        <f>IF(AND(ISNUMBER(L40),ISNUMBER(M40),M40&lt;&gt;0),L40/M40,"NA")</f>
        <v>77.933773888475329</v>
      </c>
      <c r="O40" t="s">
        <v>67</v>
      </c>
    </row>
    <row r="41" spans="1:15" x14ac:dyDescent="0.35">
      <c r="A41" s="16">
        <v>30</v>
      </c>
      <c r="B41" s="15" t="s">
        <v>52</v>
      </c>
      <c r="C41" s="14">
        <v>5.4</v>
      </c>
      <c r="D41" s="13" t="s">
        <v>43</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5.4</v>
      </c>
      <c r="H41">
        <f>LEN(TRIM(D41))</f>
        <v>6</v>
      </c>
      <c r="I41" t="str">
        <f>IF(H41&gt;=3,MID(TRIM(D41),1,3),"NO")</f>
        <v>+/-</v>
      </c>
      <c r="J41" t="str">
        <f>IF(TRIM(I41)="+/-",MID(TRIM(D41),4,H41-3),D41)</f>
        <v>0.5</v>
      </c>
      <c r="K41" s="1">
        <f>IF(TRIM(J41)="*****",0,IF(ISERROR(VALUE(J41)),"NA",VALUE(J41/$I$4)))</f>
        <v>0.303951367781155</v>
      </c>
      <c r="L41" s="1">
        <f>IF(AND(ISNUMBER(G41),ISNUMBER($I$6)),$I$6-G41,"N/A")</f>
        <v>6.6999999999999993</v>
      </c>
      <c r="M41" s="1">
        <f>IF(AND(ISNUMBER(K41),ISNUMBER($I$7)),SQRT(K41^2+($I$7)^2),"N/A")</f>
        <v>0.30997079109986531</v>
      </c>
      <c r="N41" s="1">
        <f>IF(AND(ISNUMBER(L41),ISNUMBER(M41),M41&lt;&gt;0),L41/M41,"NA")</f>
        <v>21.614939834254955</v>
      </c>
      <c r="O41" t="s">
        <v>47</v>
      </c>
    </row>
    <row r="42" spans="1:15" x14ac:dyDescent="0.35">
      <c r="A42" s="16">
        <v>32</v>
      </c>
      <c r="B42" s="15" t="s">
        <v>78</v>
      </c>
      <c r="C42" s="14">
        <v>5.3</v>
      </c>
      <c r="D42" s="13" t="s">
        <v>28</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5.3</v>
      </c>
      <c r="H42">
        <f>LEN(TRIM(D42))</f>
        <v>6</v>
      </c>
      <c r="I42" t="str">
        <f>IF(H42&gt;=3,MID(TRIM(D42),1,3),"NO")</f>
        <v>+/-</v>
      </c>
      <c r="J42" t="str">
        <f>IF(TRIM(I42)="+/-",MID(TRIM(D42),4,H42-3),D42)</f>
        <v>0.2</v>
      </c>
      <c r="K42" s="1">
        <f>IF(TRIM(J42)="*****",0,IF(ISERROR(VALUE(J42)),"NA",VALUE(J42/$I$4)))</f>
        <v>0.12158054711246201</v>
      </c>
      <c r="L42" s="1">
        <f>IF(AND(ISNUMBER(G42),ISNUMBER($I$6)),$I$6-G42,"N/A")</f>
        <v>6.8</v>
      </c>
      <c r="M42" s="1">
        <f>IF(AND(ISNUMBER(K42),ISNUMBER($I$7)),SQRT(K42^2+($I$7)^2),"N/A")</f>
        <v>0.1359311840425404</v>
      </c>
      <c r="N42" s="1">
        <f>IF(AND(ISNUMBER(L42),ISNUMBER(M42),M42&lt;&gt;0),L42/M42,"NA")</f>
        <v>50.0253127926253</v>
      </c>
      <c r="O42" t="s">
        <v>37</v>
      </c>
    </row>
    <row r="43" spans="1:15" x14ac:dyDescent="0.35">
      <c r="A43" s="16">
        <v>33</v>
      </c>
      <c r="B43" s="15" t="s">
        <v>58</v>
      </c>
      <c r="C43" s="14">
        <v>4.8</v>
      </c>
      <c r="D43" s="13" t="s">
        <v>28</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4.8</v>
      </c>
      <c r="H43">
        <f>LEN(TRIM(D43))</f>
        <v>6</v>
      </c>
      <c r="I43" t="str">
        <f>IF(H43&gt;=3,MID(TRIM(D43),1,3),"NO")</f>
        <v>+/-</v>
      </c>
      <c r="J43" t="str">
        <f>IF(TRIM(I43)="+/-",MID(TRIM(D43),4,H43-3),D43)</f>
        <v>0.2</v>
      </c>
      <c r="K43" s="1">
        <f>IF(TRIM(J43)="*****",0,IF(ISERROR(VALUE(J43)),"NA",VALUE(J43/$I$4)))</f>
        <v>0.12158054711246201</v>
      </c>
      <c r="L43" s="1">
        <f>IF(AND(ISNUMBER(G43),ISNUMBER($I$6)),$I$6-G43,"N/A")</f>
        <v>7.3</v>
      </c>
      <c r="M43" s="1">
        <f>IF(AND(ISNUMBER(K43),ISNUMBER($I$7)),SQRT(K43^2+($I$7)^2),"N/A")</f>
        <v>0.1359311840425404</v>
      </c>
      <c r="N43" s="1">
        <f>IF(AND(ISNUMBER(L43),ISNUMBER(M43),M43&lt;&gt;0),L43/M43,"NA")</f>
        <v>53.703644615612454</v>
      </c>
      <c r="O43" t="s">
        <v>49</v>
      </c>
    </row>
    <row r="44" spans="1:15" x14ac:dyDescent="0.35">
      <c r="A44" s="16">
        <v>34</v>
      </c>
      <c r="B44" s="15" t="s">
        <v>69</v>
      </c>
      <c r="C44" s="14">
        <v>4.5999999999999996</v>
      </c>
      <c r="D44" s="13" t="s">
        <v>57</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4.5999999999999996</v>
      </c>
      <c r="H44">
        <f>LEN(TRIM(D44))</f>
        <v>6</v>
      </c>
      <c r="I44" t="str">
        <f>IF(H44&gt;=3,MID(TRIM(D44),1,3),"NO")</f>
        <v>+/-</v>
      </c>
      <c r="J44" t="str">
        <f>IF(TRIM(I44)="+/-",MID(TRIM(D44),4,H44-3),D44)</f>
        <v>0.3</v>
      </c>
      <c r="K44" s="1">
        <f>IF(TRIM(J44)="*****",0,IF(ISERROR(VALUE(J44)),"NA",VALUE(J44/$I$4)))</f>
        <v>0.18237082066869301</v>
      </c>
      <c r="L44" s="1">
        <f>IF(AND(ISNUMBER(G44),ISNUMBER($I$6)),$I$6-G44,"N/A")</f>
        <v>7.5</v>
      </c>
      <c r="M44" s="1">
        <f>IF(AND(ISNUMBER(K44),ISNUMBER($I$7)),SQRT(K44^2+($I$7)^2),"N/A")</f>
        <v>0.19223572402239389</v>
      </c>
      <c r="N44" s="1">
        <f>IF(AND(ISNUMBER(L44),ISNUMBER(M44),M44&lt;&gt;0),L44/M44,"NA")</f>
        <v>39.01460063232738</v>
      </c>
      <c r="O44" t="s">
        <v>64</v>
      </c>
    </row>
    <row r="45" spans="1:15" x14ac:dyDescent="0.35">
      <c r="A45" s="16">
        <v>35</v>
      </c>
      <c r="B45" s="15" t="s">
        <v>80</v>
      </c>
      <c r="C45" s="14">
        <v>4</v>
      </c>
      <c r="D45" s="13" t="s">
        <v>28</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4</v>
      </c>
      <c r="H45">
        <f>LEN(TRIM(D45))</f>
        <v>6</v>
      </c>
      <c r="I45" t="str">
        <f>IF(H45&gt;=3,MID(TRIM(D45),1,3),"NO")</f>
        <v>+/-</v>
      </c>
      <c r="J45" t="str">
        <f>IF(TRIM(I45)="+/-",MID(TRIM(D45),4,H45-3),D45)</f>
        <v>0.2</v>
      </c>
      <c r="K45" s="1">
        <f>IF(TRIM(J45)="*****",0,IF(ISERROR(VALUE(J45)),"NA",VALUE(J45/$I$4)))</f>
        <v>0.12158054711246201</v>
      </c>
      <c r="L45" s="1">
        <f>IF(AND(ISNUMBER(G45),ISNUMBER($I$6)),$I$6-G45,"N/A")</f>
        <v>8.1</v>
      </c>
      <c r="M45" s="1">
        <f>IF(AND(ISNUMBER(K45),ISNUMBER($I$7)),SQRT(K45^2+($I$7)^2),"N/A")</f>
        <v>0.1359311840425404</v>
      </c>
      <c r="N45" s="1">
        <f>IF(AND(ISNUMBER(L45),ISNUMBER(M45),M45&lt;&gt;0),L45/M45,"NA")</f>
        <v>59.588975532391899</v>
      </c>
      <c r="O45" t="s">
        <v>63</v>
      </c>
    </row>
    <row r="46" spans="1:15" x14ac:dyDescent="0.35">
      <c r="A46" s="16">
        <v>35</v>
      </c>
      <c r="B46" s="15" t="s">
        <v>36</v>
      </c>
      <c r="C46" s="14">
        <v>4</v>
      </c>
      <c r="D46" s="13" t="s">
        <v>31</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4</v>
      </c>
      <c r="H46">
        <f>LEN(TRIM(D46))</f>
        <v>6</v>
      </c>
      <c r="I46" t="str">
        <f>IF(H46&gt;=3,MID(TRIM(D46),1,3),"NO")</f>
        <v>+/-</v>
      </c>
      <c r="J46" t="str">
        <f>IF(TRIM(I46)="+/-",MID(TRIM(D46),4,H46-3),D46)</f>
        <v>0.1</v>
      </c>
      <c r="K46" s="1">
        <f>IF(TRIM(J46)="*****",0,IF(ISERROR(VALUE(J46)),"NA",VALUE(J46/$I$4)))</f>
        <v>6.0790273556231005E-2</v>
      </c>
      <c r="L46" s="1">
        <f>IF(AND(ISNUMBER(G46),ISNUMBER($I$6)),$I$6-G46,"N/A")</f>
        <v>8.1</v>
      </c>
      <c r="M46" s="1">
        <f>IF(AND(ISNUMBER(K46),ISNUMBER($I$7)),SQRT(K46^2+($I$7)^2),"N/A")</f>
        <v>8.5970429323592404E-2</v>
      </c>
      <c r="N46" s="1">
        <f>IF(AND(ISNUMBER(L46),ISNUMBER(M46),M46&lt;&gt;0),L46/M46,"NA")</f>
        <v>94.218443059201519</v>
      </c>
      <c r="O46" t="s">
        <v>61</v>
      </c>
    </row>
    <row r="47" spans="1:15" x14ac:dyDescent="0.35">
      <c r="A47" s="16">
        <v>37</v>
      </c>
      <c r="B47" s="15" t="s">
        <v>75</v>
      </c>
      <c r="C47" s="14">
        <v>3.9</v>
      </c>
      <c r="D47" s="13" t="s">
        <v>28</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3.9</v>
      </c>
      <c r="H47">
        <f>LEN(TRIM(D47))</f>
        <v>6</v>
      </c>
      <c r="I47" t="str">
        <f>IF(H47&gt;=3,MID(TRIM(D47),1,3),"NO")</f>
        <v>+/-</v>
      </c>
      <c r="J47" t="str">
        <f>IF(TRIM(I47)="+/-",MID(TRIM(D47),4,H47-3),D47)</f>
        <v>0.2</v>
      </c>
      <c r="K47" s="1">
        <f>IF(TRIM(J47)="*****",0,IF(ISERROR(VALUE(J47)),"NA",VALUE(J47/$I$4)))</f>
        <v>0.12158054711246201</v>
      </c>
      <c r="L47" s="1">
        <f>IF(AND(ISNUMBER(G47),ISNUMBER($I$6)),$I$6-G47,"N/A")</f>
        <v>8.1999999999999993</v>
      </c>
      <c r="M47" s="1">
        <f>IF(AND(ISNUMBER(K47),ISNUMBER($I$7)),SQRT(K47^2+($I$7)^2),"N/A")</f>
        <v>0.1359311840425404</v>
      </c>
      <c r="N47" s="1">
        <f>IF(AND(ISNUMBER(L47),ISNUMBER(M47),M47&lt;&gt;0),L47/M47,"NA")</f>
        <v>60.324641896989327</v>
      </c>
      <c r="O47" t="s">
        <v>59</v>
      </c>
    </row>
    <row r="48" spans="1:15" x14ac:dyDescent="0.35">
      <c r="A48" s="16">
        <v>38</v>
      </c>
      <c r="B48" s="15" t="s">
        <v>33</v>
      </c>
      <c r="C48" s="14">
        <v>3.2</v>
      </c>
      <c r="D48" s="13" t="s">
        <v>28</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3.2</v>
      </c>
      <c r="H48">
        <f>LEN(TRIM(D48))</f>
        <v>6</v>
      </c>
      <c r="I48" t="str">
        <f>IF(H48&gt;=3,MID(TRIM(D48),1,3),"NO")</f>
        <v>+/-</v>
      </c>
      <c r="J48" t="str">
        <f>IF(TRIM(I48)="+/-",MID(TRIM(D48),4,H48-3),D48)</f>
        <v>0.2</v>
      </c>
      <c r="K48" s="1">
        <f>IF(TRIM(J48)="*****",0,IF(ISERROR(VALUE(J48)),"NA",VALUE(J48/$I$4)))</f>
        <v>0.12158054711246201</v>
      </c>
      <c r="L48" s="1">
        <f>IF(AND(ISNUMBER(G48),ISNUMBER($I$6)),$I$6-G48,"N/A")</f>
        <v>8.8999999999999986</v>
      </c>
      <c r="M48" s="1">
        <f>IF(AND(ISNUMBER(K48),ISNUMBER($I$7)),SQRT(K48^2+($I$7)^2),"N/A")</f>
        <v>0.1359311840425404</v>
      </c>
      <c r="N48" s="1">
        <f>IF(AND(ISNUMBER(L48),ISNUMBER(M48),M48&lt;&gt;0),L48/M48,"NA")</f>
        <v>65.474306449171337</v>
      </c>
      <c r="O48" t="s">
        <v>56</v>
      </c>
    </row>
    <row r="49" spans="1:15" x14ac:dyDescent="0.35">
      <c r="A49" s="16">
        <v>39</v>
      </c>
      <c r="B49" s="15" t="s">
        <v>63</v>
      </c>
      <c r="C49" s="14">
        <v>3.1</v>
      </c>
      <c r="D49" s="13" t="s">
        <v>57</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3.1</v>
      </c>
      <c r="H49">
        <f>LEN(TRIM(D49))</f>
        <v>6</v>
      </c>
      <c r="I49" t="str">
        <f>IF(H49&gt;=3,MID(TRIM(D49),1,3),"NO")</f>
        <v>+/-</v>
      </c>
      <c r="J49" t="str">
        <f>IF(TRIM(I49)="+/-",MID(TRIM(D49),4,H49-3),D49)</f>
        <v>0.3</v>
      </c>
      <c r="K49" s="1">
        <f>IF(TRIM(J49)="*****",0,IF(ISERROR(VALUE(J49)),"NA",VALUE(J49/$I$4)))</f>
        <v>0.18237082066869301</v>
      </c>
      <c r="L49" s="1">
        <f>IF(AND(ISNUMBER(G49),ISNUMBER($I$6)),$I$6-G49,"N/A")</f>
        <v>9</v>
      </c>
      <c r="M49" s="1">
        <f>IF(AND(ISNUMBER(K49),ISNUMBER($I$7)),SQRT(K49^2+($I$7)^2),"N/A")</f>
        <v>0.19223572402239389</v>
      </c>
      <c r="N49" s="1">
        <f>IF(AND(ISNUMBER(L49),ISNUMBER(M49),M49&lt;&gt;0),L49/M49,"NA")</f>
        <v>46.817520758792853</v>
      </c>
      <c r="O49" t="s">
        <v>54</v>
      </c>
    </row>
    <row r="50" spans="1:15" x14ac:dyDescent="0.35">
      <c r="A50" s="16">
        <v>40</v>
      </c>
      <c r="B50" s="15" t="s">
        <v>62</v>
      </c>
      <c r="C50" s="14">
        <v>2.9</v>
      </c>
      <c r="D50" s="13" t="s">
        <v>57</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2.9</v>
      </c>
      <c r="H50">
        <f>LEN(TRIM(D50))</f>
        <v>6</v>
      </c>
      <c r="I50" t="str">
        <f>IF(H50&gt;=3,MID(TRIM(D50),1,3),"NO")</f>
        <v>+/-</v>
      </c>
      <c r="J50" t="str">
        <f>IF(TRIM(I50)="+/-",MID(TRIM(D50),4,H50-3),D50)</f>
        <v>0.3</v>
      </c>
      <c r="K50" s="1">
        <f>IF(TRIM(J50)="*****",0,IF(ISERROR(VALUE(J50)),"NA",VALUE(J50/$I$4)))</f>
        <v>0.18237082066869301</v>
      </c>
      <c r="L50" s="1">
        <f>IF(AND(ISNUMBER(G50),ISNUMBER($I$6)),$I$6-G50,"N/A")</f>
        <v>9.1999999999999993</v>
      </c>
      <c r="M50" s="1">
        <f>IF(AND(ISNUMBER(K50),ISNUMBER($I$7)),SQRT(K50^2+($I$7)^2),"N/A")</f>
        <v>0.19223572402239389</v>
      </c>
      <c r="N50" s="1">
        <f>IF(AND(ISNUMBER(L50),ISNUMBER(M50),M50&lt;&gt;0),L50/M50,"NA")</f>
        <v>47.85791010898825</v>
      </c>
      <c r="O50" t="s">
        <v>52</v>
      </c>
    </row>
    <row r="51" spans="1:15" x14ac:dyDescent="0.35">
      <c r="A51" s="16">
        <v>41</v>
      </c>
      <c r="B51" s="15" t="s">
        <v>48</v>
      </c>
      <c r="C51" s="14">
        <v>2.5</v>
      </c>
      <c r="D51" s="13" t="s">
        <v>28</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2.5</v>
      </c>
      <c r="H51">
        <f>LEN(TRIM(D51))</f>
        <v>6</v>
      </c>
      <c r="I51" t="str">
        <f>IF(H51&gt;=3,MID(TRIM(D51),1,3),"NO")</f>
        <v>+/-</v>
      </c>
      <c r="J51" t="str">
        <f>IF(TRIM(I51)="+/-",MID(TRIM(D51),4,H51-3),D51)</f>
        <v>0.2</v>
      </c>
      <c r="K51" s="1">
        <f>IF(TRIM(J51)="*****",0,IF(ISERROR(VALUE(J51)),"NA",VALUE(J51/$I$4)))</f>
        <v>0.12158054711246201</v>
      </c>
      <c r="L51" s="1">
        <f>IF(AND(ISNUMBER(G51),ISNUMBER($I$6)),$I$6-G51,"N/A")</f>
        <v>9.6</v>
      </c>
      <c r="M51" s="1">
        <f>IF(AND(ISNUMBER(K51),ISNUMBER($I$7)),SQRT(K51^2+($I$7)^2),"N/A")</f>
        <v>0.1359311840425404</v>
      </c>
      <c r="N51" s="1">
        <f>IF(AND(ISNUMBER(L51),ISNUMBER(M51),M51&lt;&gt;0),L51/M51,"NA")</f>
        <v>70.623971001353354</v>
      </c>
      <c r="O51" t="s">
        <v>50</v>
      </c>
    </row>
    <row r="52" spans="1:15" x14ac:dyDescent="0.35">
      <c r="A52" s="16">
        <v>42</v>
      </c>
      <c r="B52" s="15" t="s">
        <v>56</v>
      </c>
      <c r="C52" s="14">
        <v>2.1</v>
      </c>
      <c r="D52" s="13" t="s">
        <v>31</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2.1</v>
      </c>
      <c r="H52">
        <f>LEN(TRIM(D52))</f>
        <v>6</v>
      </c>
      <c r="I52" t="str">
        <f>IF(H52&gt;=3,MID(TRIM(D52),1,3),"NO")</f>
        <v>+/-</v>
      </c>
      <c r="J52" t="str">
        <f>IF(TRIM(I52)="+/-",MID(TRIM(D52),4,H52-3),D52)</f>
        <v>0.1</v>
      </c>
      <c r="K52" s="1">
        <f>IF(TRIM(J52)="*****",0,IF(ISERROR(VALUE(J52)),"NA",VALUE(J52/$I$4)))</f>
        <v>6.0790273556231005E-2</v>
      </c>
      <c r="L52" s="1">
        <f>IF(AND(ISNUMBER(G52),ISNUMBER($I$6)),$I$6-G52,"N/A")</f>
        <v>10</v>
      </c>
      <c r="M52" s="1">
        <f>IF(AND(ISNUMBER(K52),ISNUMBER($I$7)),SQRT(K52^2+($I$7)^2),"N/A")</f>
        <v>8.5970429323592404E-2</v>
      </c>
      <c r="N52" s="1">
        <f>IF(AND(ISNUMBER(L52),ISNUMBER(M52),M52&lt;&gt;0),L52/M52,"NA")</f>
        <v>116.31906550518707</v>
      </c>
      <c r="O52" t="s">
        <v>48</v>
      </c>
    </row>
    <row r="53" spans="1:15" x14ac:dyDescent="0.35">
      <c r="A53" s="16">
        <v>43</v>
      </c>
      <c r="B53" s="15" t="s">
        <v>37</v>
      </c>
      <c r="C53" s="14">
        <v>2</v>
      </c>
      <c r="D53" s="13" t="s">
        <v>28</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2</v>
      </c>
      <c r="H53">
        <f>LEN(TRIM(D53))</f>
        <v>6</v>
      </c>
      <c r="I53" t="str">
        <f>IF(H53&gt;=3,MID(TRIM(D53),1,3),"NO")</f>
        <v>+/-</v>
      </c>
      <c r="J53" t="str">
        <f>IF(TRIM(I53)="+/-",MID(TRIM(D53),4,H53-3),D53)</f>
        <v>0.2</v>
      </c>
      <c r="K53" s="1">
        <f>IF(TRIM(J53)="*****",0,IF(ISERROR(VALUE(J53)),"NA",VALUE(J53/$I$4)))</f>
        <v>0.12158054711246201</v>
      </c>
      <c r="L53" s="1">
        <f>IF(AND(ISNUMBER(G53),ISNUMBER($I$6)),$I$6-G53,"N/A")</f>
        <v>10.1</v>
      </c>
      <c r="M53" s="1">
        <f>IF(AND(ISNUMBER(K53),ISNUMBER($I$7)),SQRT(K53^2+($I$7)^2),"N/A")</f>
        <v>0.1359311840425404</v>
      </c>
      <c r="N53" s="1">
        <f>IF(AND(ISNUMBER(L53),ISNUMBER(M53),M53&lt;&gt;0),L53/M53,"NA")</f>
        <v>74.302302824340515</v>
      </c>
      <c r="O53" t="s">
        <v>46</v>
      </c>
    </row>
    <row r="54" spans="1:15" x14ac:dyDescent="0.35">
      <c r="A54" s="16">
        <v>44</v>
      </c>
      <c r="B54" s="15" t="s">
        <v>77</v>
      </c>
      <c r="C54" s="14">
        <v>1.8</v>
      </c>
      <c r="D54" s="13" t="s">
        <v>31</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1.8</v>
      </c>
      <c r="H54">
        <f>LEN(TRIM(D54))</f>
        <v>6</v>
      </c>
      <c r="I54" t="str">
        <f>IF(H54&gt;=3,MID(TRIM(D54),1,3),"NO")</f>
        <v>+/-</v>
      </c>
      <c r="J54" t="str">
        <f>IF(TRIM(I54)="+/-",MID(TRIM(D54),4,H54-3),D54)</f>
        <v>0.1</v>
      </c>
      <c r="K54" s="1">
        <f>IF(TRIM(J54)="*****",0,IF(ISERROR(VALUE(J54)),"NA",VALUE(J54/$I$4)))</f>
        <v>6.0790273556231005E-2</v>
      </c>
      <c r="L54" s="1">
        <f>IF(AND(ISNUMBER(G54),ISNUMBER($I$6)),$I$6-G54,"N/A")</f>
        <v>10.299999999999999</v>
      </c>
      <c r="M54" s="1">
        <f>IF(AND(ISNUMBER(K54),ISNUMBER($I$7)),SQRT(K54^2+($I$7)^2),"N/A")</f>
        <v>8.5970429323592404E-2</v>
      </c>
      <c r="N54" s="1">
        <f>IF(AND(ISNUMBER(L54),ISNUMBER(M54),M54&lt;&gt;0),L54/M54,"NA")</f>
        <v>119.80863747034267</v>
      </c>
      <c r="O54" t="s">
        <v>39</v>
      </c>
    </row>
    <row r="55" spans="1:15" x14ac:dyDescent="0.35">
      <c r="A55" s="16">
        <v>45</v>
      </c>
      <c r="B55" s="15" t="s">
        <v>29</v>
      </c>
      <c r="C55" s="14">
        <v>1.7</v>
      </c>
      <c r="D55" s="13" t="s">
        <v>31</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1.7</v>
      </c>
      <c r="H55">
        <f>LEN(TRIM(D55))</f>
        <v>6</v>
      </c>
      <c r="I55" t="str">
        <f>IF(H55&gt;=3,MID(TRIM(D55),1,3),"NO")</f>
        <v>+/-</v>
      </c>
      <c r="J55" t="str">
        <f>IF(TRIM(I55)="+/-",MID(TRIM(D55),4,H55-3),D55)</f>
        <v>0.1</v>
      </c>
      <c r="K55" s="1">
        <f>IF(TRIM(J55)="*****",0,IF(ISERROR(VALUE(J55)),"NA",VALUE(J55/$I$4)))</f>
        <v>6.0790273556231005E-2</v>
      </c>
      <c r="L55" s="1">
        <f>IF(AND(ISNUMBER(G55),ISNUMBER($I$6)),$I$6-G55,"N/A")</f>
        <v>10.4</v>
      </c>
      <c r="M55" s="1">
        <f>IF(AND(ISNUMBER(K55),ISNUMBER($I$7)),SQRT(K55^2+($I$7)^2),"N/A")</f>
        <v>8.5970429323592404E-2</v>
      </c>
      <c r="N55" s="1">
        <f>IF(AND(ISNUMBER(L55),ISNUMBER(M55),M55&lt;&gt;0),L55/M55,"NA")</f>
        <v>120.97182812539455</v>
      </c>
      <c r="O55" t="s">
        <v>42</v>
      </c>
    </row>
    <row r="56" spans="1:15" x14ac:dyDescent="0.35">
      <c r="A56" s="16">
        <v>46</v>
      </c>
      <c r="B56" s="15" t="s">
        <v>67</v>
      </c>
      <c r="C56" s="14">
        <v>1.5</v>
      </c>
      <c r="D56" s="13" t="s">
        <v>28</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1.5</v>
      </c>
      <c r="H56">
        <f>LEN(TRIM(D56))</f>
        <v>6</v>
      </c>
      <c r="I56" t="str">
        <f>IF(H56&gt;=3,MID(TRIM(D56),1,3),"NO")</f>
        <v>+/-</v>
      </c>
      <c r="J56" t="str">
        <f>IF(TRIM(I56)="+/-",MID(TRIM(D56),4,H56-3),D56)</f>
        <v>0.2</v>
      </c>
      <c r="K56" s="1">
        <f>IF(TRIM(J56)="*****",0,IF(ISERROR(VALUE(J56)),"NA",VALUE(J56/$I$4)))</f>
        <v>0.12158054711246201</v>
      </c>
      <c r="L56" s="1">
        <f>IF(AND(ISNUMBER(G56),ISNUMBER($I$6)),$I$6-G56,"N/A")</f>
        <v>10.6</v>
      </c>
      <c r="M56" s="1">
        <f>IF(AND(ISNUMBER(K56),ISNUMBER($I$7)),SQRT(K56^2+($I$7)^2),"N/A")</f>
        <v>0.1359311840425404</v>
      </c>
      <c r="N56" s="1">
        <f>IF(AND(ISNUMBER(L56),ISNUMBER(M56),M56&lt;&gt;0),L56/M56,"NA")</f>
        <v>77.980634647327662</v>
      </c>
      <c r="O56" t="s">
        <v>40</v>
      </c>
    </row>
    <row r="57" spans="1:15" x14ac:dyDescent="0.35">
      <c r="A57" s="16">
        <v>47</v>
      </c>
      <c r="B57" s="15" t="s">
        <v>40</v>
      </c>
      <c r="C57" s="14">
        <v>1.2</v>
      </c>
      <c r="D57" s="13" t="s">
        <v>28</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1.2</v>
      </c>
      <c r="H57">
        <f>LEN(TRIM(D57))</f>
        <v>6</v>
      </c>
      <c r="I57" t="str">
        <f>IF(H57&gt;=3,MID(TRIM(D57),1,3),"NO")</f>
        <v>+/-</v>
      </c>
      <c r="J57" t="str">
        <f>IF(TRIM(I57)="+/-",MID(TRIM(D57),4,H57-3),D57)</f>
        <v>0.2</v>
      </c>
      <c r="K57" s="1">
        <f>IF(TRIM(J57)="*****",0,IF(ISERROR(VALUE(J57)),"NA",VALUE(J57/$I$4)))</f>
        <v>0.12158054711246201</v>
      </c>
      <c r="L57" s="1">
        <f>IF(AND(ISNUMBER(G57),ISNUMBER($I$6)),$I$6-G57,"N/A")</f>
        <v>10.9</v>
      </c>
      <c r="M57" s="1">
        <f>IF(AND(ISNUMBER(K57),ISNUMBER($I$7)),SQRT(K57^2+($I$7)^2),"N/A")</f>
        <v>0.1359311840425404</v>
      </c>
      <c r="N57" s="1">
        <f>IF(AND(ISNUMBER(L57),ISNUMBER(M57),M57&lt;&gt;0),L57/M57,"NA")</f>
        <v>80.187633741119967</v>
      </c>
      <c r="O57" t="s">
        <v>38</v>
      </c>
    </row>
    <row r="58" spans="1:15" x14ac:dyDescent="0.35">
      <c r="A58" s="16">
        <v>48</v>
      </c>
      <c r="B58" s="15" t="s">
        <v>42</v>
      </c>
      <c r="C58" s="14">
        <v>1.1000000000000001</v>
      </c>
      <c r="D58" s="13" t="s">
        <v>31</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1.1000000000000001</v>
      </c>
      <c r="H58">
        <f>LEN(TRIM(D58))</f>
        <v>6</v>
      </c>
      <c r="I58" t="str">
        <f>IF(H58&gt;=3,MID(TRIM(D58),1,3),"NO")</f>
        <v>+/-</v>
      </c>
      <c r="J58" t="str">
        <f>IF(TRIM(I58)="+/-",MID(TRIM(D58),4,H58-3),D58)</f>
        <v>0.1</v>
      </c>
      <c r="K58" s="1">
        <f>IF(TRIM(J58)="*****",0,IF(ISERROR(VALUE(J58)),"NA",VALUE(J58/$I$4)))</f>
        <v>6.0790273556231005E-2</v>
      </c>
      <c r="L58" s="1">
        <f>IF(AND(ISNUMBER(G58),ISNUMBER($I$6)),$I$6-G58,"N/A")</f>
        <v>11</v>
      </c>
      <c r="M58" s="1">
        <f>IF(AND(ISNUMBER(K58),ISNUMBER($I$7)),SQRT(K58^2+($I$7)^2),"N/A")</f>
        <v>8.5970429323592404E-2</v>
      </c>
      <c r="N58" s="1">
        <f>IF(AND(ISNUMBER(L58),ISNUMBER(M58),M58&lt;&gt;0),L58/M58,"NA")</f>
        <v>127.95097205570578</v>
      </c>
      <c r="O58" t="s">
        <v>36</v>
      </c>
    </row>
    <row r="59" spans="1:15" x14ac:dyDescent="0.35">
      <c r="A59" s="16">
        <v>49</v>
      </c>
      <c r="B59" s="15" t="s">
        <v>82</v>
      </c>
      <c r="C59" s="14">
        <v>0.8</v>
      </c>
      <c r="D59" s="13" t="s">
        <v>31</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0.8</v>
      </c>
      <c r="H59">
        <f>LEN(TRIM(D59))</f>
        <v>6</v>
      </c>
      <c r="I59" t="str">
        <f>IF(H59&gt;=3,MID(TRIM(D59),1,3),"NO")</f>
        <v>+/-</v>
      </c>
      <c r="J59" t="str">
        <f>IF(TRIM(I59)="+/-",MID(TRIM(D59),4,H59-3),D59)</f>
        <v>0.1</v>
      </c>
      <c r="K59" s="1">
        <f>IF(TRIM(J59)="*****",0,IF(ISERROR(VALUE(J59)),"NA",VALUE(J59/$I$4)))</f>
        <v>6.0790273556231005E-2</v>
      </c>
      <c r="L59" s="1">
        <f>IF(AND(ISNUMBER(G59),ISNUMBER($I$6)),$I$6-G59,"N/A")</f>
        <v>11.299999999999999</v>
      </c>
      <c r="M59" s="1">
        <f>IF(AND(ISNUMBER(K59),ISNUMBER($I$7)),SQRT(K59^2+($I$7)^2),"N/A")</f>
        <v>8.5970429323592404E-2</v>
      </c>
      <c r="N59" s="1">
        <f>IF(AND(ISNUMBER(L59),ISNUMBER(M59),M59&lt;&gt;0),L59/M59,"NA")</f>
        <v>131.44054402086138</v>
      </c>
      <c r="O59" t="s">
        <v>33</v>
      </c>
    </row>
    <row r="60" spans="1:15" x14ac:dyDescent="0.35">
      <c r="A60" s="16">
        <v>50</v>
      </c>
      <c r="B60" s="15" t="s">
        <v>27</v>
      </c>
      <c r="C60" s="14">
        <v>0.7</v>
      </c>
      <c r="D60" s="13" t="s">
        <v>28</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0.7</v>
      </c>
      <c r="H60">
        <f>LEN(TRIM(D60))</f>
        <v>6</v>
      </c>
      <c r="I60" t="str">
        <f>IF(H60&gt;=3,MID(TRIM(D60),1,3),"NO")</f>
        <v>+/-</v>
      </c>
      <c r="J60" t="str">
        <f>IF(TRIM(I60)="+/-",MID(TRIM(D60),4,H60-3),D60)</f>
        <v>0.2</v>
      </c>
      <c r="K60" s="1">
        <f>IF(TRIM(J60)="*****",0,IF(ISERROR(VALUE(J60)),"NA",VALUE(J60/$I$4)))</f>
        <v>0.12158054711246201</v>
      </c>
      <c r="L60" s="1">
        <f>IF(AND(ISNUMBER(G60),ISNUMBER($I$6)),$I$6-G60,"N/A")</f>
        <v>11.4</v>
      </c>
      <c r="M60" s="1">
        <f>IF(AND(ISNUMBER(K60),ISNUMBER($I$7)),SQRT(K60^2+($I$7)^2),"N/A")</f>
        <v>0.1359311840425404</v>
      </c>
      <c r="N60" s="1">
        <f>IF(AND(ISNUMBER(L60),ISNUMBER(M60),M60&lt;&gt;0),L60/M60,"NA")</f>
        <v>83.865965564107114</v>
      </c>
      <c r="O60" t="s">
        <v>30</v>
      </c>
    </row>
    <row r="61" spans="1:15" x14ac:dyDescent="0.35">
      <c r="A61" s="16">
        <v>51</v>
      </c>
      <c r="B61" s="15" t="s">
        <v>70</v>
      </c>
      <c r="C61" s="14">
        <v>0.4</v>
      </c>
      <c r="D61" s="13" t="s">
        <v>31</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0.4</v>
      </c>
      <c r="H61">
        <f>LEN(TRIM(D61))</f>
        <v>6</v>
      </c>
      <c r="I61" t="str">
        <f>IF(H61&gt;=3,MID(TRIM(D61),1,3),"NO")</f>
        <v>+/-</v>
      </c>
      <c r="J61" t="str">
        <f>IF(TRIM(I61)="+/-",MID(TRIM(D61),4,H61-3),D61)</f>
        <v>0.1</v>
      </c>
      <c r="K61" s="1">
        <f>IF(TRIM(J61)="*****",0,IF(ISERROR(VALUE(J61)),"NA",VALUE(J61/$I$4)))</f>
        <v>6.0790273556231005E-2</v>
      </c>
      <c r="L61" s="1">
        <f>IF(AND(ISNUMBER(G61),ISNUMBER($I$6)),$I$6-G61,"N/A")</f>
        <v>11.7</v>
      </c>
      <c r="M61" s="1">
        <f>IF(AND(ISNUMBER(K61),ISNUMBER($I$7)),SQRT(K61^2+($I$7)^2),"N/A")</f>
        <v>8.5970429323592404E-2</v>
      </c>
      <c r="N61" s="1">
        <f>IF(AND(ISNUMBER(L61),ISNUMBER(M61),M61&lt;&gt;0),L61/M61,"NA")</f>
        <v>136.09330664106886</v>
      </c>
      <c r="O61" t="s">
        <v>27</v>
      </c>
    </row>
    <row r="62" spans="1:15" ht="15" thickBot="1" x14ac:dyDescent="0.4">
      <c r="A62" s="11"/>
      <c r="B62" s="10" t="s">
        <v>25</v>
      </c>
      <c r="C62" s="9">
        <v>5.3</v>
      </c>
      <c r="D62" s="8" t="s">
        <v>34</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5.3</v>
      </c>
      <c r="H62">
        <f>LEN(TRIM(D62))</f>
        <v>6</v>
      </c>
      <c r="I62" t="str">
        <f>IF(H62&gt;=3,MID(TRIM(D62),1,3),"NO")</f>
        <v>+/-</v>
      </c>
      <c r="J62" t="str">
        <f>IF(TRIM(I62)="+/-",MID(TRIM(D62),4,H62-3),D62)</f>
        <v>0.4</v>
      </c>
      <c r="K62" s="1">
        <f>IF(TRIM(J62)="*****",0,IF(ISERROR(VALUE(J62)),"NA",VALUE(J62/$I$4)))</f>
        <v>0.24316109422492402</v>
      </c>
      <c r="L62" s="1">
        <f>IF(AND(ISNUMBER(G62),ISNUMBER($I$6)),$I$6-G62,"N/A")</f>
        <v>6.8</v>
      </c>
      <c r="M62" s="1">
        <f>IF(AND(ISNUMBER(K62),ISNUMBER($I$7)),SQRT(K62^2+($I$7)^2),"N/A")</f>
        <v>0.25064471888253259</v>
      </c>
      <c r="N62" s="1">
        <f>IF(AND(ISNUMBER(L62),ISNUMBER(M62),M62&lt;&gt;0),L62/M62,"NA")</f>
        <v>27.130035016564204</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439" priority="1" operator="equal">
      <formula>"OTHER ERROR"</formula>
    </cfRule>
    <cfRule type="cellIs" dxfId="438" priority="2" operator="equal">
      <formula>"Statistical Test not applicable"</formula>
    </cfRule>
    <cfRule type="cellIs" dxfId="437" priority="3" operator="equal">
      <formula>"Geography Selected"</formula>
    </cfRule>
  </conditionalFormatting>
  <conditionalFormatting sqref="E10:J62">
    <cfRule type="cellIs" dxfId="436" priority="4" operator="equal">
      <formula>"Not Significantly Different"</formula>
    </cfRule>
  </conditionalFormatting>
  <conditionalFormatting sqref="F10:J62">
    <cfRule type="cellIs" dxfId="43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3C9B431-1EF5-4A6C-BBE2-5D808668127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BDF4B1E8-32DB-4194-BABC-74DC775056C2}"/>
    <hyperlink ref="A68" r:id="rId2" xr:uid="{0F2478B1-5255-42DE-95BF-F5376FFC51F5}"/>
    <hyperlink ref="A66" r:id="rId3" xr:uid="{7A4DA04B-610C-4DAB-AAFA-E0FDA5DDAC34}"/>
    <hyperlink ref="A67" r:id="rId4" xr:uid="{4FA30DAB-52C7-4DBC-9E2D-06362A9ED32F}"/>
  </hyperlinks>
  <pageMargins left="0.7" right="0.7" top="0.75" bottom="0.75" header="0.3" footer="0.3"/>
  <pageSetup orientation="portrait" r:id="rId5"/>
  <drawing r:id="rId6"/>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2C94-CAAF-42CB-AA20-44DA8F76EA4A}">
  <sheetPr codeName="Sheet40"/>
  <dimension ref="A1:Z83"/>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254</v>
      </c>
    </row>
    <row r="2" spans="1:16" x14ac:dyDescent="0.35">
      <c r="A2" s="30" t="s">
        <v>108</v>
      </c>
      <c r="B2" t="s">
        <v>253</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7.1</v>
      </c>
      <c r="C6" t="s">
        <v>102</v>
      </c>
      <c r="H6" s="18" t="s">
        <v>101</v>
      </c>
      <c r="I6">
        <f>VLOOKUP($B$4,$B$9:$K$62,6,FALSE)</f>
        <v>7.1</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7.1</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7.1</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62</v>
      </c>
      <c r="C11" s="14">
        <v>12.5</v>
      </c>
      <c r="D11" s="17" t="s">
        <v>203</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12.5</v>
      </c>
      <c r="H11">
        <f>LEN(TRIM(D11))</f>
        <v>6</v>
      </c>
      <c r="I11" t="str">
        <f>IF(H11&gt;=3,MID(TRIM(D11),1,3),"NO")</f>
        <v>+/-</v>
      </c>
      <c r="J11" t="str">
        <f>IF(TRIM(I11)="+/-",MID(TRIM(D11),4,H11-3),D11)</f>
        <v>3.4</v>
      </c>
      <c r="K11" s="1">
        <f>IF(TRIM(J11)="*****",0,IF(ISERROR(VALUE(J11)),"NA",VALUE(J11/$I$4)))</f>
        <v>2.0668693009118542</v>
      </c>
      <c r="L11" s="1">
        <f>IF(AND(ISNUMBER(G11),ISNUMBER($I$6)),$I$6-G11,"N/A")</f>
        <v>-5.4</v>
      </c>
      <c r="M11" s="1">
        <f>IF(AND(ISNUMBER(K11),ISNUMBER($I$7)),SQRT(K11^2+($I$7)^2),"N/A")</f>
        <v>2.0677630822729425</v>
      </c>
      <c r="N11" s="1">
        <f>IF(AND(ISNUMBER(L11),ISNUMBER(M11),M11&lt;&gt;0),L11/M11,"NA")</f>
        <v>-2.6115177537961314</v>
      </c>
      <c r="O11" t="s">
        <v>68</v>
      </c>
    </row>
    <row r="12" spans="1:16" x14ac:dyDescent="0.35">
      <c r="A12" s="16">
        <v>2</v>
      </c>
      <c r="B12" s="15" t="s">
        <v>60</v>
      </c>
      <c r="C12" s="14">
        <v>10.9</v>
      </c>
      <c r="D12" s="13" t="s">
        <v>200</v>
      </c>
      <c r="E12" s="12" t="str">
        <f>IF($B$4=B12,"Geography Selected",
IF(AND(ISNUMBER(N12),ISNUMBER($I$4)),
IF(ABS(N12)&lt;=$I$4,"Not Significantly Different",
IF(ABS(N12)&gt;$I$4,"Significantly Different","Error - Both Z-score and Confidence Level are Numbers but Comparison Failed")),
IF(N12="NA","Statistical Test not applicable","N/A")
))</f>
        <v>Not Significantly Different</v>
      </c>
      <c r="G12">
        <f>IF(ISNUMBER(C12),C12,"NAN")</f>
        <v>10.9</v>
      </c>
      <c r="H12">
        <f>LEN(TRIM(D12))</f>
        <v>6</v>
      </c>
      <c r="I12" t="str">
        <f>IF(H12&gt;=3,MID(TRIM(D12),1,3),"NO")</f>
        <v>+/-</v>
      </c>
      <c r="J12" t="str">
        <f>IF(TRIM(I12)="+/-",MID(TRIM(D12),4,H12-3),D12)</f>
        <v>3.8</v>
      </c>
      <c r="K12" s="1">
        <f>IF(TRIM(J12)="*****",0,IF(ISERROR(VALUE(J12)),"NA",VALUE(J12/$I$4)))</f>
        <v>2.3100303951367778</v>
      </c>
      <c r="L12" s="1">
        <f>IF(AND(ISNUMBER(G12),ISNUMBER($I$6)),$I$6-G12,"N/A")</f>
        <v>-3.8000000000000007</v>
      </c>
      <c r="M12" s="1">
        <f>IF(AND(ISNUMBER(K12),ISNUMBER($I$7)),SQRT(K12^2+($I$7)^2),"N/A")</f>
        <v>2.3108301287231865</v>
      </c>
      <c r="N12" s="1">
        <f>IF(AND(ISNUMBER(L12),ISNUMBER(M12),M12&lt;&gt;0),L12/M12,"NA")</f>
        <v>-1.6444306973354341</v>
      </c>
      <c r="O12" t="s">
        <v>62</v>
      </c>
    </row>
    <row r="13" spans="1:16" x14ac:dyDescent="0.35">
      <c r="A13" s="16">
        <v>2</v>
      </c>
      <c r="B13" s="15" t="s">
        <v>27</v>
      </c>
      <c r="C13" s="14">
        <v>10.9</v>
      </c>
      <c r="D13" s="13" t="s">
        <v>166</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10.9</v>
      </c>
      <c r="H13">
        <f>LEN(TRIM(D13))</f>
        <v>6</v>
      </c>
      <c r="I13" t="str">
        <f>IF(H13&gt;=3,MID(TRIM(D13),1,3),"NO")</f>
        <v>+/-</v>
      </c>
      <c r="J13" t="str">
        <f>IF(TRIM(I13)="+/-",MID(TRIM(D13),4,H13-3),D13)</f>
        <v>3.6</v>
      </c>
      <c r="K13" s="1">
        <f>IF(TRIM(J13)="*****",0,IF(ISERROR(VALUE(J13)),"NA",VALUE(J13/$I$4)))</f>
        <v>2.188449848024316</v>
      </c>
      <c r="L13" s="1">
        <f>IF(AND(ISNUMBER(G13),ISNUMBER($I$6)),$I$6-G13,"N/A")</f>
        <v>-3.8000000000000007</v>
      </c>
      <c r="M13" s="1">
        <f>IF(AND(ISNUMBER(K13),ISNUMBER($I$7)),SQRT(K13^2+($I$7)^2),"N/A")</f>
        <v>2.1892939945737515</v>
      </c>
      <c r="N13" s="1">
        <f>IF(AND(ISNUMBER(L13),ISNUMBER(M13),M13&lt;&gt;0),L13/M13,"NA")</f>
        <v>-1.7357193731944842</v>
      </c>
      <c r="O13" t="s">
        <v>58</v>
      </c>
    </row>
    <row r="14" spans="1:16" x14ac:dyDescent="0.35">
      <c r="A14" s="16">
        <v>4</v>
      </c>
      <c r="B14" s="15" t="s">
        <v>63</v>
      </c>
      <c r="C14" s="14">
        <v>10.7</v>
      </c>
      <c r="D14" s="13" t="s">
        <v>209</v>
      </c>
      <c r="E14" s="12" t="str">
        <f>IF($B$4=B14,"Geography Selected",
IF(AND(ISNUMBER(N14),ISNUMBER($I$4)),
IF(ABS(N14)&lt;=$I$4,"Not Significantly Different",
IF(ABS(N14)&gt;$I$4,"Significantly Different","Error - Both Z-score and Confidence Level are Numbers but Comparison Failed")),
IF(N14="NA","Statistical Test not applicable","N/A")
))</f>
        <v>Not Significantly Different</v>
      </c>
      <c r="G14">
        <f>IF(ISNUMBER(C14),C14,"NAN")</f>
        <v>10.7</v>
      </c>
      <c r="H14">
        <f>LEN(TRIM(D14))</f>
        <v>6</v>
      </c>
      <c r="I14" t="str">
        <f>IF(H14&gt;=3,MID(TRIM(D14),1,3),"NO")</f>
        <v>+/-</v>
      </c>
      <c r="J14" t="str">
        <f>IF(TRIM(I14)="+/-",MID(TRIM(D14),4,H14-3),D14)</f>
        <v>4.6</v>
      </c>
      <c r="K14" s="1">
        <f>IF(TRIM(J14)="*****",0,IF(ISERROR(VALUE(J14)),"NA",VALUE(J14/$I$4)))</f>
        <v>2.7963525835866259</v>
      </c>
      <c r="L14" s="1">
        <f>IF(AND(ISNUMBER(G14),ISNUMBER($I$6)),$I$6-G14,"N/A")</f>
        <v>-3.5999999999999996</v>
      </c>
      <c r="M14" s="1">
        <f>IF(AND(ISNUMBER(K14),ISNUMBER($I$7)),SQRT(K14^2+($I$7)^2),"N/A")</f>
        <v>2.7970132693805083</v>
      </c>
      <c r="N14" s="1">
        <f>IF(AND(ISNUMBER(L14),ISNUMBER(M14),M14&lt;&gt;0),L14/M14,"NA")</f>
        <v>-1.2870872081337459</v>
      </c>
      <c r="O14" t="s">
        <v>73</v>
      </c>
    </row>
    <row r="15" spans="1:16" x14ac:dyDescent="0.35">
      <c r="A15" s="16">
        <v>5</v>
      </c>
      <c r="B15" s="15" t="s">
        <v>59</v>
      </c>
      <c r="C15" s="14">
        <v>9.8000000000000007</v>
      </c>
      <c r="D15" s="13" t="s">
        <v>141</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9.8000000000000007</v>
      </c>
      <c r="H15">
        <f>LEN(TRIM(D15))</f>
        <v>6</v>
      </c>
      <c r="I15" t="str">
        <f>IF(H15&gt;=3,MID(TRIM(D15),1,3),"NO")</f>
        <v>+/-</v>
      </c>
      <c r="J15" t="str">
        <f>IF(TRIM(I15)="+/-",MID(TRIM(D15),4,H15-3),D15)</f>
        <v>1.1</v>
      </c>
      <c r="K15" s="1">
        <f>IF(TRIM(J15)="*****",0,IF(ISERROR(VALUE(J15)),"NA",VALUE(J15/$I$4)))</f>
        <v>0.66869300911854113</v>
      </c>
      <c r="L15" s="1">
        <f>IF(AND(ISNUMBER(G15),ISNUMBER($I$6)),$I$6-G15,"N/A")</f>
        <v>-2.7000000000000011</v>
      </c>
      <c r="M15" s="1">
        <f>IF(AND(ISNUMBER(K15),ISNUMBER($I$7)),SQRT(K15^2+($I$7)^2),"N/A")</f>
        <v>0.67145051776214359</v>
      </c>
      <c r="N15" s="1">
        <f>IF(AND(ISNUMBER(L15),ISNUMBER(M15),M15&lt;&gt;0),L15/M15,"NA")</f>
        <v>-4.0211451604784614</v>
      </c>
      <c r="O15" t="s">
        <v>32</v>
      </c>
    </row>
    <row r="16" spans="1:16" x14ac:dyDescent="0.35">
      <c r="A16" s="16">
        <v>6</v>
      </c>
      <c r="B16" s="15" t="s">
        <v>44</v>
      </c>
      <c r="C16" s="14">
        <v>9.5</v>
      </c>
      <c r="D16" s="13" t="s">
        <v>140</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9.5</v>
      </c>
      <c r="H16">
        <f>LEN(TRIM(D16))</f>
        <v>6</v>
      </c>
      <c r="I16" t="str">
        <f>IF(H16&gt;=3,MID(TRIM(D16),1,3),"NO")</f>
        <v>+/-</v>
      </c>
      <c r="J16" t="str">
        <f>IF(TRIM(I16)="+/-",MID(TRIM(D16),4,H16-3),D16)</f>
        <v>1.6</v>
      </c>
      <c r="K16" s="1">
        <f>IF(TRIM(J16)="*****",0,IF(ISERROR(VALUE(J16)),"NA",VALUE(J16/$I$4)))</f>
        <v>0.97264437689969607</v>
      </c>
      <c r="L16" s="1">
        <f>IF(AND(ISNUMBER(G16),ISNUMBER($I$6)),$I$6-G16,"N/A")</f>
        <v>-2.4000000000000004</v>
      </c>
      <c r="M16" s="1">
        <f>IF(AND(ISNUMBER(K16),ISNUMBER($I$7)),SQRT(K16^2+($I$7)^2),"N/A")</f>
        <v>0.97454222139096647</v>
      </c>
      <c r="N16" s="1">
        <f>IF(AND(ISNUMBER(L16),ISNUMBER(M16),M16&lt;&gt;0),L16/M16,"NA")</f>
        <v>-2.4626947374065278</v>
      </c>
      <c r="O16" t="s">
        <v>75</v>
      </c>
    </row>
    <row r="17" spans="1:15" x14ac:dyDescent="0.35">
      <c r="A17" s="16">
        <v>7</v>
      </c>
      <c r="B17" s="15" t="s">
        <v>68</v>
      </c>
      <c r="C17" s="14">
        <v>9.1999999999999993</v>
      </c>
      <c r="D17" s="13" t="s">
        <v>133</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9.1999999999999993</v>
      </c>
      <c r="H17">
        <f>LEN(TRIM(D17))</f>
        <v>6</v>
      </c>
      <c r="I17" t="str">
        <f>IF(H17&gt;=3,MID(TRIM(D17),1,3),"NO")</f>
        <v>+/-</v>
      </c>
      <c r="J17" t="str">
        <f>IF(TRIM(I17)="+/-",MID(TRIM(D17),4,H17-3),D17)</f>
        <v>1.2</v>
      </c>
      <c r="K17" s="1">
        <f>IF(TRIM(J17)="*****",0,IF(ISERROR(VALUE(J17)),"NA",VALUE(J17/$I$4)))</f>
        <v>0.72948328267477203</v>
      </c>
      <c r="L17" s="1">
        <f>IF(AND(ISNUMBER(G17),ISNUMBER($I$6)),$I$6-G17,"N/A")</f>
        <v>-2.0999999999999996</v>
      </c>
      <c r="M17" s="1">
        <f>IF(AND(ISNUMBER(K17),ISNUMBER($I$7)),SQRT(K17^2+($I$7)^2),"N/A")</f>
        <v>0.73201182849801194</v>
      </c>
      <c r="N17" s="1">
        <f>IF(AND(ISNUMBER(L17),ISNUMBER(M17),M17&lt;&gt;0),L17/M17,"NA")</f>
        <v>-2.8688061015474466</v>
      </c>
      <c r="O17" t="s">
        <v>66</v>
      </c>
    </row>
    <row r="18" spans="1:15" x14ac:dyDescent="0.35">
      <c r="A18" s="16">
        <v>8</v>
      </c>
      <c r="B18" s="15" t="s">
        <v>79</v>
      </c>
      <c r="C18" s="14">
        <v>9</v>
      </c>
      <c r="D18" s="13" t="s">
        <v>141</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9</v>
      </c>
      <c r="H18">
        <f>LEN(TRIM(D18))</f>
        <v>6</v>
      </c>
      <c r="I18" t="str">
        <f>IF(H18&gt;=3,MID(TRIM(D18),1,3),"NO")</f>
        <v>+/-</v>
      </c>
      <c r="J18" t="str">
        <f>IF(TRIM(I18)="+/-",MID(TRIM(D18),4,H18-3),D18)</f>
        <v>1.1</v>
      </c>
      <c r="K18" s="1">
        <f>IF(TRIM(J18)="*****",0,IF(ISERROR(VALUE(J18)),"NA",VALUE(J18/$I$4)))</f>
        <v>0.66869300911854113</v>
      </c>
      <c r="L18" s="1">
        <f>IF(AND(ISNUMBER(G18),ISNUMBER($I$6)),$I$6-G18,"N/A")</f>
        <v>-1.9000000000000004</v>
      </c>
      <c r="M18" s="1">
        <f>IF(AND(ISNUMBER(K18),ISNUMBER($I$7)),SQRT(K18^2+($I$7)^2),"N/A")</f>
        <v>0.67145051776214359</v>
      </c>
      <c r="N18" s="1">
        <f>IF(AND(ISNUMBER(L18),ISNUMBER(M18),M18&lt;&gt;0),L18/M18,"NA")</f>
        <v>-2.829694742558917</v>
      </c>
      <c r="O18" t="s">
        <v>60</v>
      </c>
    </row>
    <row r="19" spans="1:15" x14ac:dyDescent="0.35">
      <c r="A19" s="16">
        <v>9</v>
      </c>
      <c r="B19" s="15" t="s">
        <v>82</v>
      </c>
      <c r="C19" s="14">
        <v>8.6999999999999993</v>
      </c>
      <c r="D19" s="13" t="s">
        <v>138</v>
      </c>
      <c r="E19" s="12" t="str">
        <f>IF($B$4=B19,"Geography Selected",
IF(AND(ISNUMBER(N19),ISNUMBER($I$4)),
IF(ABS(N19)&lt;=$I$4,"Not Significantly Different",
IF(ABS(N19)&gt;$I$4,"Significantly Different","Error - Both Z-score and Confidence Level are Numbers but Comparison Failed")),
IF(N19="NA","Statistical Test not applicable","N/A")
))</f>
        <v>Not Significantly Different</v>
      </c>
      <c r="G19">
        <f>IF(ISNUMBER(C19),C19,"NAN")</f>
        <v>8.6999999999999993</v>
      </c>
      <c r="H19">
        <f>LEN(TRIM(D19))</f>
        <v>6</v>
      </c>
      <c r="I19" t="str">
        <f>IF(H19&gt;=3,MID(TRIM(D19),1,3),"NO")</f>
        <v>+/-</v>
      </c>
      <c r="J19" t="str">
        <f>IF(TRIM(I19)="+/-",MID(TRIM(D19),4,H19-3),D19)</f>
        <v>1.8</v>
      </c>
      <c r="K19" s="1">
        <f>IF(TRIM(J19)="*****",0,IF(ISERROR(VALUE(J19)),"NA",VALUE(J19/$I$4)))</f>
        <v>1.094224924012158</v>
      </c>
      <c r="L19" s="1">
        <f>IF(AND(ISNUMBER(G19),ISNUMBER($I$6)),$I$6-G19,"N/A")</f>
        <v>-1.5999999999999996</v>
      </c>
      <c r="M19" s="1">
        <f>IF(AND(ISNUMBER(K19),ISNUMBER($I$7)),SQRT(K19^2+($I$7)^2),"N/A")</f>
        <v>1.0959122417823675</v>
      </c>
      <c r="N19" s="1">
        <f>IF(AND(ISNUMBER(L19),ISNUMBER(M19),M19&lt;&gt;0),L19/M19,"NA")</f>
        <v>-1.4599709164648029</v>
      </c>
      <c r="O19" t="s">
        <v>35</v>
      </c>
    </row>
    <row r="20" spans="1:15" x14ac:dyDescent="0.35">
      <c r="A20" s="16">
        <v>10</v>
      </c>
      <c r="B20" s="15" t="s">
        <v>73</v>
      </c>
      <c r="C20" s="14">
        <v>8.6</v>
      </c>
      <c r="D20" s="17" t="s">
        <v>140</v>
      </c>
      <c r="E20" s="12" t="str">
        <f>IF($B$4=B20,"Geography Selected",
IF(AND(ISNUMBER(N20),ISNUMBER($I$4)),
IF(ABS(N20)&lt;=$I$4,"Not Significantly Different",
IF(ABS(N20)&gt;$I$4,"Significantly Different","Error - Both Z-score and Confidence Level are Numbers but Comparison Failed")),
IF(N20="NA","Statistical Test not applicable","N/A")
))</f>
        <v>Not Significantly Different</v>
      </c>
      <c r="G20">
        <f>IF(ISNUMBER(C20),C20,"NAN")</f>
        <v>8.6</v>
      </c>
      <c r="H20">
        <f>LEN(TRIM(D20))</f>
        <v>6</v>
      </c>
      <c r="I20" t="str">
        <f>IF(H20&gt;=3,MID(TRIM(D20),1,3),"NO")</f>
        <v>+/-</v>
      </c>
      <c r="J20" t="str">
        <f>IF(TRIM(I20)="+/-",MID(TRIM(D20),4,H20-3),D20)</f>
        <v>1.6</v>
      </c>
      <c r="K20" s="1">
        <f>IF(TRIM(J20)="*****",0,IF(ISERROR(VALUE(J20)),"NA",VALUE(J20/$I$4)))</f>
        <v>0.97264437689969607</v>
      </c>
      <c r="L20" s="1">
        <f>IF(AND(ISNUMBER(G20),ISNUMBER($I$6)),$I$6-G20,"N/A")</f>
        <v>-1.5</v>
      </c>
      <c r="M20" s="1">
        <f>IF(AND(ISNUMBER(K20),ISNUMBER($I$7)),SQRT(K20^2+($I$7)^2),"N/A")</f>
        <v>0.97454222139096647</v>
      </c>
      <c r="N20" s="1">
        <f>IF(AND(ISNUMBER(L20),ISNUMBER(M20),M20&lt;&gt;0),L20/M20,"NA")</f>
        <v>-1.5391842108790796</v>
      </c>
      <c r="O20" t="s">
        <v>51</v>
      </c>
    </row>
    <row r="21" spans="1:15" x14ac:dyDescent="0.35">
      <c r="A21" s="16">
        <v>10</v>
      </c>
      <c r="B21" s="15" t="s">
        <v>81</v>
      </c>
      <c r="C21" s="14">
        <v>8.6</v>
      </c>
      <c r="D21" s="13" t="s">
        <v>111</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8.6</v>
      </c>
      <c r="H21">
        <f>LEN(TRIM(D21))</f>
        <v>6</v>
      </c>
      <c r="I21" t="str">
        <f>IF(H21&gt;=3,MID(TRIM(D21),1,3),"NO")</f>
        <v>+/-</v>
      </c>
      <c r="J21" t="str">
        <f>IF(TRIM(I21)="+/-",MID(TRIM(D21),4,H21-3),D21)</f>
        <v>1.0</v>
      </c>
      <c r="K21" s="1">
        <f>IF(TRIM(J21)="*****",0,IF(ISERROR(VALUE(J21)),"NA",VALUE(J21/$I$4)))</f>
        <v>0.60790273556231</v>
      </c>
      <c r="L21" s="1">
        <f>IF(AND(ISNUMBER(G21),ISNUMBER($I$6)),$I$6-G21,"N/A")</f>
        <v>-1.5</v>
      </c>
      <c r="M21" s="1">
        <f>IF(AND(ISNUMBER(K21),ISNUMBER($I$7)),SQRT(K21^2+($I$7)^2),"N/A")</f>
        <v>0.61093468821403585</v>
      </c>
      <c r="N21" s="1">
        <f>IF(AND(ISNUMBER(L21),ISNUMBER(M21),M21&lt;&gt;0),L21/M21,"NA")</f>
        <v>-2.4552542668431485</v>
      </c>
      <c r="O21" t="s">
        <v>45</v>
      </c>
    </row>
    <row r="22" spans="1:15" x14ac:dyDescent="0.35">
      <c r="A22" s="16">
        <v>10</v>
      </c>
      <c r="B22" s="15" t="s">
        <v>33</v>
      </c>
      <c r="C22" s="14">
        <v>8.6</v>
      </c>
      <c r="D22" s="13" t="s">
        <v>158</v>
      </c>
      <c r="E22" s="12" t="str">
        <f>IF($B$4=B22,"Geography Selected",
IF(AND(ISNUMBER(N22),ISNUMBER($I$4)),
IF(ABS(N22)&lt;=$I$4,"Not Significantly Different",
IF(ABS(N22)&gt;$I$4,"Significantly Different","Error - Both Z-score and Confidence Level are Numbers but Comparison Failed")),
IF(N22="NA","Statistical Test not applicable","N/A")
))</f>
        <v>Not Significantly Different</v>
      </c>
      <c r="G22">
        <f>IF(ISNUMBER(C22),C22,"NAN")</f>
        <v>8.6</v>
      </c>
      <c r="H22">
        <f>LEN(TRIM(D22))</f>
        <v>6</v>
      </c>
      <c r="I22" t="str">
        <f>IF(H22&gt;=3,MID(TRIM(D22),1,3),"NO")</f>
        <v>+/-</v>
      </c>
      <c r="J22" t="str">
        <f>IF(TRIM(I22)="+/-",MID(TRIM(D22),4,H22-3),D22)</f>
        <v>1.9</v>
      </c>
      <c r="K22" s="1">
        <f>IF(TRIM(J22)="*****",0,IF(ISERROR(VALUE(J22)),"NA",VALUE(J22/$I$4)))</f>
        <v>1.1550151975683889</v>
      </c>
      <c r="L22" s="1">
        <f>IF(AND(ISNUMBER(G22),ISNUMBER($I$6)),$I$6-G22,"N/A")</f>
        <v>-1.5</v>
      </c>
      <c r="M22" s="1">
        <f>IF(AND(ISNUMBER(K22),ISNUMBER($I$7)),SQRT(K22^2+($I$7)^2),"N/A")</f>
        <v>1.1566138352851334</v>
      </c>
      <c r="N22" s="1">
        <f>IF(AND(ISNUMBER(L22),ISNUMBER(M22),M22&lt;&gt;0),L22/M22,"NA")</f>
        <v>-1.2968892073041938</v>
      </c>
      <c r="O22" t="s">
        <v>29</v>
      </c>
    </row>
    <row r="23" spans="1:15" x14ac:dyDescent="0.35">
      <c r="A23" s="16">
        <v>13</v>
      </c>
      <c r="B23" s="15" t="s">
        <v>51</v>
      </c>
      <c r="C23" s="14">
        <v>8.1</v>
      </c>
      <c r="D23" s="13" t="s">
        <v>26</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8.1</v>
      </c>
      <c r="H23">
        <f>LEN(TRIM(D23))</f>
        <v>6</v>
      </c>
      <c r="I23" t="str">
        <f>IF(H23&gt;=3,MID(TRIM(D23),1,3),"NO")</f>
        <v>+/-</v>
      </c>
      <c r="J23" t="str">
        <f>IF(TRIM(I23)="+/-",MID(TRIM(D23),4,H23-3),D23)</f>
        <v>0.6</v>
      </c>
      <c r="K23" s="1">
        <f>IF(TRIM(J23)="*****",0,IF(ISERROR(VALUE(J23)),"NA",VALUE(J23/$I$4)))</f>
        <v>0.36474164133738601</v>
      </c>
      <c r="L23" s="1">
        <f>IF(AND(ISNUMBER(G23),ISNUMBER($I$6)),$I$6-G23,"N/A")</f>
        <v>-1</v>
      </c>
      <c r="M23" s="1">
        <f>IF(AND(ISNUMBER(K23),ISNUMBER($I$7)),SQRT(K23^2+($I$7)^2),"N/A")</f>
        <v>0.36977279819442066</v>
      </c>
      <c r="N23" s="1">
        <f>IF(AND(ISNUMBER(L23),ISNUMBER(M23),M23&lt;&gt;0),L23/M23,"NA")</f>
        <v>-2.7043633411731274</v>
      </c>
      <c r="O23" t="s">
        <v>82</v>
      </c>
    </row>
    <row r="24" spans="1:15" x14ac:dyDescent="0.35">
      <c r="A24" s="16">
        <v>13</v>
      </c>
      <c r="B24" s="15" t="s">
        <v>53</v>
      </c>
      <c r="C24" s="14">
        <v>8.1</v>
      </c>
      <c r="D24" s="13" t="s">
        <v>140</v>
      </c>
      <c r="E24" s="12" t="str">
        <f>IF($B$4=B24,"Geography Selected",
IF(AND(ISNUMBER(N24),ISNUMBER($I$4)),
IF(ABS(N24)&lt;=$I$4,"Not Significantly Different",
IF(ABS(N24)&gt;$I$4,"Significantly Different","Error - Both Z-score and Confidence Level are Numbers but Comparison Failed")),
IF(N24="NA","Statistical Test not applicable","N/A")
))</f>
        <v>Not Significantly Different</v>
      </c>
      <c r="G24">
        <f>IF(ISNUMBER(C24),C24,"NAN")</f>
        <v>8.1</v>
      </c>
      <c r="H24">
        <f>LEN(TRIM(D24))</f>
        <v>6</v>
      </c>
      <c r="I24" t="str">
        <f>IF(H24&gt;=3,MID(TRIM(D24),1,3),"NO")</f>
        <v>+/-</v>
      </c>
      <c r="J24" t="str">
        <f>IF(TRIM(I24)="+/-",MID(TRIM(D24),4,H24-3),D24)</f>
        <v>1.6</v>
      </c>
      <c r="K24" s="1">
        <f>IF(TRIM(J24)="*****",0,IF(ISERROR(VALUE(J24)),"NA",VALUE(J24/$I$4)))</f>
        <v>0.97264437689969607</v>
      </c>
      <c r="L24" s="1">
        <f>IF(AND(ISNUMBER(G24),ISNUMBER($I$6)),$I$6-G24,"N/A")</f>
        <v>-1</v>
      </c>
      <c r="M24" s="1">
        <f>IF(AND(ISNUMBER(K24),ISNUMBER($I$7)),SQRT(K24^2+($I$7)^2),"N/A")</f>
        <v>0.97454222139096647</v>
      </c>
      <c r="N24" s="1">
        <f>IF(AND(ISNUMBER(L24),ISNUMBER(M24),M24&lt;&gt;0),L24/M24,"NA")</f>
        <v>-1.0261228072527198</v>
      </c>
      <c r="O24" t="s">
        <v>65</v>
      </c>
    </row>
    <row r="25" spans="1:15" x14ac:dyDescent="0.35">
      <c r="A25" s="16">
        <v>15</v>
      </c>
      <c r="B25" s="15" t="s">
        <v>75</v>
      </c>
      <c r="C25" s="14">
        <v>8</v>
      </c>
      <c r="D25" s="13" t="s">
        <v>133</v>
      </c>
      <c r="E25" s="12" t="str">
        <f>IF($B$4=B25,"Geography Selected",
IF(AND(ISNUMBER(N25),ISNUMBER($I$4)),
IF(ABS(N25)&lt;=$I$4,"Not Significantly Different",
IF(ABS(N25)&gt;$I$4,"Significantly Different","Error - Both Z-score and Confidence Level are Numbers but Comparison Failed")),
IF(N25="NA","Statistical Test not applicable","N/A")
))</f>
        <v>Not Significantly Different</v>
      </c>
      <c r="G25">
        <f>IF(ISNUMBER(C25),C25,"NAN")</f>
        <v>8</v>
      </c>
      <c r="H25">
        <f>LEN(TRIM(D25))</f>
        <v>6</v>
      </c>
      <c r="I25" t="str">
        <f>IF(H25&gt;=3,MID(TRIM(D25),1,3),"NO")</f>
        <v>+/-</v>
      </c>
      <c r="J25" t="str">
        <f>IF(TRIM(I25)="+/-",MID(TRIM(D25),4,H25-3),D25)</f>
        <v>1.2</v>
      </c>
      <c r="K25" s="1">
        <f>IF(TRIM(J25)="*****",0,IF(ISERROR(VALUE(J25)),"NA",VALUE(J25/$I$4)))</f>
        <v>0.72948328267477203</v>
      </c>
      <c r="L25" s="1">
        <f>IF(AND(ISNUMBER(G25),ISNUMBER($I$6)),$I$6-G25,"N/A")</f>
        <v>-0.90000000000000036</v>
      </c>
      <c r="M25" s="1">
        <f>IF(AND(ISNUMBER(K25),ISNUMBER($I$7)),SQRT(K25^2+($I$7)^2),"N/A")</f>
        <v>0.73201182849801194</v>
      </c>
      <c r="N25" s="1">
        <f>IF(AND(ISNUMBER(L25),ISNUMBER(M25),M25&lt;&gt;0),L25/M25,"NA")</f>
        <v>-1.2294883292346206</v>
      </c>
      <c r="O25" t="s">
        <v>81</v>
      </c>
    </row>
    <row r="26" spans="1:15" x14ac:dyDescent="0.35">
      <c r="A26" s="16">
        <v>16</v>
      </c>
      <c r="B26" s="15" t="s">
        <v>72</v>
      </c>
      <c r="C26" s="14">
        <v>7.9</v>
      </c>
      <c r="D26" s="13" t="s">
        <v>111</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7.9</v>
      </c>
      <c r="H26">
        <f>LEN(TRIM(D26))</f>
        <v>6</v>
      </c>
      <c r="I26" t="str">
        <f>IF(H26&gt;=3,MID(TRIM(D26),1,3),"NO")</f>
        <v>+/-</v>
      </c>
      <c r="J26" t="str">
        <f>IF(TRIM(I26)="+/-",MID(TRIM(D26),4,H26-3),D26)</f>
        <v>1.0</v>
      </c>
      <c r="K26" s="1">
        <f>IF(TRIM(J26)="*****",0,IF(ISERROR(VALUE(J26)),"NA",VALUE(J26/$I$4)))</f>
        <v>0.60790273556231</v>
      </c>
      <c r="L26" s="1">
        <f>IF(AND(ISNUMBER(G26),ISNUMBER($I$6)),$I$6-G26,"N/A")</f>
        <v>-0.80000000000000071</v>
      </c>
      <c r="M26" s="1">
        <f>IF(AND(ISNUMBER(K26),ISNUMBER($I$7)),SQRT(K26^2+($I$7)^2),"N/A")</f>
        <v>0.61093468821403585</v>
      </c>
      <c r="N26" s="1">
        <f>IF(AND(ISNUMBER(L26),ISNUMBER(M26),M26&lt;&gt;0),L26/M26,"NA")</f>
        <v>-1.309468942316347</v>
      </c>
      <c r="O26" t="s">
        <v>80</v>
      </c>
    </row>
    <row r="27" spans="1:15" x14ac:dyDescent="0.35">
      <c r="A27" s="16">
        <v>16</v>
      </c>
      <c r="B27" s="15" t="s">
        <v>56</v>
      </c>
      <c r="C27" s="14">
        <v>7.9</v>
      </c>
      <c r="D27" s="13" t="s">
        <v>111</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7.9</v>
      </c>
      <c r="H27">
        <f>LEN(TRIM(D27))</f>
        <v>6</v>
      </c>
      <c r="I27" t="str">
        <f>IF(H27&gt;=3,MID(TRIM(D27),1,3),"NO")</f>
        <v>+/-</v>
      </c>
      <c r="J27" t="str">
        <f>IF(TRIM(I27)="+/-",MID(TRIM(D27),4,H27-3),D27)</f>
        <v>1.0</v>
      </c>
      <c r="K27" s="1">
        <f>IF(TRIM(J27)="*****",0,IF(ISERROR(VALUE(J27)),"NA",VALUE(J27/$I$4)))</f>
        <v>0.60790273556231</v>
      </c>
      <c r="L27" s="1">
        <f>IF(AND(ISNUMBER(G27),ISNUMBER($I$6)),$I$6-G27,"N/A")</f>
        <v>-0.80000000000000071</v>
      </c>
      <c r="M27" s="1">
        <f>IF(AND(ISNUMBER(K27),ISNUMBER($I$7)),SQRT(K27^2+($I$7)^2),"N/A")</f>
        <v>0.61093468821403585</v>
      </c>
      <c r="N27" s="1">
        <f>IF(AND(ISNUMBER(L27),ISNUMBER(M27),M27&lt;&gt;0),L27/M27,"NA")</f>
        <v>-1.309468942316347</v>
      </c>
      <c r="O27" t="s">
        <v>78</v>
      </c>
    </row>
    <row r="28" spans="1:15" x14ac:dyDescent="0.35">
      <c r="A28" s="16">
        <v>18</v>
      </c>
      <c r="B28" s="15" t="s">
        <v>46</v>
      </c>
      <c r="C28" s="14">
        <v>7.8</v>
      </c>
      <c r="D28" s="13" t="s">
        <v>111</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7.8</v>
      </c>
      <c r="H28">
        <f>LEN(TRIM(D28))</f>
        <v>6</v>
      </c>
      <c r="I28" t="str">
        <f>IF(H28&gt;=3,MID(TRIM(D28),1,3),"NO")</f>
        <v>+/-</v>
      </c>
      <c r="J28" t="str">
        <f>IF(TRIM(I28)="+/-",MID(TRIM(D28),4,H28-3),D28)</f>
        <v>1.0</v>
      </c>
      <c r="K28" s="1">
        <f>IF(TRIM(J28)="*****",0,IF(ISERROR(VALUE(J28)),"NA",VALUE(J28/$I$4)))</f>
        <v>0.60790273556231</v>
      </c>
      <c r="L28" s="1">
        <f>IF(AND(ISNUMBER(G28),ISNUMBER($I$6)),$I$6-G28,"N/A")</f>
        <v>-0.70000000000000018</v>
      </c>
      <c r="M28" s="1">
        <f>IF(AND(ISNUMBER(K28),ISNUMBER($I$7)),SQRT(K28^2+($I$7)^2),"N/A")</f>
        <v>0.61093468821403585</v>
      </c>
      <c r="N28" s="1">
        <f>IF(AND(ISNUMBER(L28),ISNUMBER(M28),M28&lt;&gt;0),L28/M28,"NA")</f>
        <v>-1.1457853245268028</v>
      </c>
      <c r="O28" t="s">
        <v>79</v>
      </c>
    </row>
    <row r="29" spans="1:15" x14ac:dyDescent="0.35">
      <c r="A29" s="16">
        <v>19</v>
      </c>
      <c r="B29" s="15" t="s">
        <v>77</v>
      </c>
      <c r="C29" s="14">
        <v>7.7</v>
      </c>
      <c r="D29" s="13" t="s">
        <v>164</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7.7</v>
      </c>
      <c r="H29">
        <f>LEN(TRIM(D29))</f>
        <v>6</v>
      </c>
      <c r="I29" t="str">
        <f>IF(H29&gt;=3,MID(TRIM(D29),1,3),"NO")</f>
        <v>+/-</v>
      </c>
      <c r="J29" t="str">
        <f>IF(TRIM(I29)="+/-",MID(TRIM(D29),4,H29-3),D29)</f>
        <v>2.3</v>
      </c>
      <c r="K29" s="1">
        <f>IF(TRIM(J29)="*****",0,IF(ISERROR(VALUE(J29)),"NA",VALUE(J29/$I$4)))</f>
        <v>1.3981762917933129</v>
      </c>
      <c r="L29" s="1">
        <f>IF(AND(ISNUMBER(G29),ISNUMBER($I$6)),$I$6-G29,"N/A")</f>
        <v>-0.60000000000000053</v>
      </c>
      <c r="M29" s="1">
        <f>IF(AND(ISNUMBER(K29),ISNUMBER($I$7)),SQRT(K29^2+($I$7)^2),"N/A")</f>
        <v>1.3994971955284299</v>
      </c>
      <c r="N29" s="1">
        <f>IF(AND(ISNUMBER(L29),ISNUMBER(M29),M29&lt;&gt;0),L29/M29,"NA")</f>
        <v>-0.42872540360714995</v>
      </c>
      <c r="O29" t="s">
        <v>55</v>
      </c>
    </row>
    <row r="30" spans="1:15" x14ac:dyDescent="0.35">
      <c r="A30" s="16">
        <v>19</v>
      </c>
      <c r="B30" s="15" t="s">
        <v>50</v>
      </c>
      <c r="C30" s="14">
        <v>7.7</v>
      </c>
      <c r="D30" s="13" t="s">
        <v>135</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7.7</v>
      </c>
      <c r="H30">
        <f>LEN(TRIM(D30))</f>
        <v>6</v>
      </c>
      <c r="I30" t="str">
        <f>IF(H30&gt;=3,MID(TRIM(D30),1,3),"NO")</f>
        <v>+/-</v>
      </c>
      <c r="J30" t="str">
        <f>IF(TRIM(I30)="+/-",MID(TRIM(D30),4,H30-3),D30)</f>
        <v>1.3</v>
      </c>
      <c r="K30" s="1">
        <f>IF(TRIM(J30)="*****",0,IF(ISERROR(VALUE(J30)),"NA",VALUE(J30/$I$4)))</f>
        <v>0.79027355623100304</v>
      </c>
      <c r="L30" s="1">
        <f>IF(AND(ISNUMBER(G30),ISNUMBER($I$6)),$I$6-G30,"N/A")</f>
        <v>-0.60000000000000053</v>
      </c>
      <c r="M30" s="1">
        <f>IF(AND(ISNUMBER(K30),ISNUMBER($I$7)),SQRT(K30^2+($I$7)^2),"N/A")</f>
        <v>0.79260819516141623</v>
      </c>
      <c r="N30" s="1">
        <f>IF(AND(ISNUMBER(L30),ISNUMBER(M30),M30&lt;&gt;0),L30/M30,"NA")</f>
        <v>-0.75699444399235527</v>
      </c>
      <c r="O30" t="s">
        <v>77</v>
      </c>
    </row>
    <row r="31" spans="1:15" x14ac:dyDescent="0.35">
      <c r="A31" s="16">
        <v>19</v>
      </c>
      <c r="B31" s="15" t="s">
        <v>39</v>
      </c>
      <c r="C31" s="14">
        <v>7.7</v>
      </c>
      <c r="D31" s="13" t="s">
        <v>43</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7.7</v>
      </c>
      <c r="H31">
        <f>LEN(TRIM(D31))</f>
        <v>6</v>
      </c>
      <c r="I31" t="str">
        <f>IF(H31&gt;=3,MID(TRIM(D31),1,3),"NO")</f>
        <v>+/-</v>
      </c>
      <c r="J31" t="str">
        <f>IF(TRIM(I31)="+/-",MID(TRIM(D31),4,H31-3),D31)</f>
        <v>0.5</v>
      </c>
      <c r="K31" s="1">
        <f>IF(TRIM(J31)="*****",0,IF(ISERROR(VALUE(J31)),"NA",VALUE(J31/$I$4)))</f>
        <v>0.303951367781155</v>
      </c>
      <c r="L31" s="1">
        <f>IF(AND(ISNUMBER(G31),ISNUMBER($I$6)),$I$6-G31,"N/A")</f>
        <v>-0.60000000000000053</v>
      </c>
      <c r="M31" s="1">
        <f>IF(AND(ISNUMBER(K31),ISNUMBER($I$7)),SQRT(K31^2+($I$7)^2),"N/A")</f>
        <v>0.30997079109986531</v>
      </c>
      <c r="N31" s="1">
        <f>IF(AND(ISNUMBER(L31),ISNUMBER(M31),M31&lt;&gt;0),L31/M31,"NA")</f>
        <v>-1.9356662538138782</v>
      </c>
      <c r="O31" t="s">
        <v>41</v>
      </c>
    </row>
    <row r="32" spans="1:15" x14ac:dyDescent="0.35">
      <c r="A32" s="16">
        <v>22</v>
      </c>
      <c r="B32" s="15" t="s">
        <v>41</v>
      </c>
      <c r="C32" s="14">
        <v>7.6</v>
      </c>
      <c r="D32" s="13" t="s">
        <v>133</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7.6</v>
      </c>
      <c r="H32">
        <f>LEN(TRIM(D32))</f>
        <v>6</v>
      </c>
      <c r="I32" t="str">
        <f>IF(H32&gt;=3,MID(TRIM(D32),1,3),"NO")</f>
        <v>+/-</v>
      </c>
      <c r="J32" t="str">
        <f>IF(TRIM(I32)="+/-",MID(TRIM(D32),4,H32-3),D32)</f>
        <v>1.2</v>
      </c>
      <c r="K32" s="1">
        <f>IF(TRIM(J32)="*****",0,IF(ISERROR(VALUE(J32)),"NA",VALUE(J32/$I$4)))</f>
        <v>0.72948328267477203</v>
      </c>
      <c r="L32" s="1">
        <f>IF(AND(ISNUMBER(G32),ISNUMBER($I$6)),$I$6-G32,"N/A")</f>
        <v>-0.5</v>
      </c>
      <c r="M32" s="1">
        <f>IF(AND(ISNUMBER(K32),ISNUMBER($I$7)),SQRT(K32^2+($I$7)^2),"N/A")</f>
        <v>0.73201182849801194</v>
      </c>
      <c r="N32" s="1">
        <f>IF(AND(ISNUMBER(L32),ISNUMBER(M32),M32&lt;&gt;0),L32/M32,"NA")</f>
        <v>-0.68304907179701124</v>
      </c>
      <c r="O32" t="s">
        <v>71</v>
      </c>
    </row>
    <row r="33" spans="1:15" x14ac:dyDescent="0.35">
      <c r="A33" s="16">
        <v>23</v>
      </c>
      <c r="B33" s="15" t="s">
        <v>45</v>
      </c>
      <c r="C33" s="14">
        <v>7.5</v>
      </c>
      <c r="D33" s="13" t="s">
        <v>121</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7.5</v>
      </c>
      <c r="H33">
        <f>LEN(TRIM(D33))</f>
        <v>6</v>
      </c>
      <c r="I33" t="str">
        <f>IF(H33&gt;=3,MID(TRIM(D33),1,3),"NO")</f>
        <v>+/-</v>
      </c>
      <c r="J33" t="str">
        <f>IF(TRIM(I33)="+/-",MID(TRIM(D33),4,H33-3),D33)</f>
        <v>0.8</v>
      </c>
      <c r="K33" s="1">
        <f>IF(TRIM(J33)="*****",0,IF(ISERROR(VALUE(J33)),"NA",VALUE(J33/$I$4)))</f>
        <v>0.48632218844984804</v>
      </c>
      <c r="L33" s="1">
        <f>IF(AND(ISNUMBER(G33),ISNUMBER($I$6)),$I$6-G33,"N/A")</f>
        <v>-0.40000000000000036</v>
      </c>
      <c r="M33" s="1">
        <f>IF(AND(ISNUMBER(K33),ISNUMBER($I$7)),SQRT(K33^2+($I$7)^2),"N/A")</f>
        <v>0.49010685399991183</v>
      </c>
      <c r="N33" s="1">
        <f>IF(AND(ISNUMBER(L33),ISNUMBER(M33),M33&lt;&gt;0),L33/M33,"NA")</f>
        <v>-0.81614855359699234</v>
      </c>
      <c r="O33" t="s">
        <v>76</v>
      </c>
    </row>
    <row r="34" spans="1:15" x14ac:dyDescent="0.35">
      <c r="A34" s="16">
        <v>23</v>
      </c>
      <c r="B34" s="15" t="s">
        <v>42</v>
      </c>
      <c r="C34" s="14">
        <v>7.5</v>
      </c>
      <c r="D34" s="13" t="s">
        <v>133</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7.5</v>
      </c>
      <c r="H34">
        <f>LEN(TRIM(D34))</f>
        <v>6</v>
      </c>
      <c r="I34" t="str">
        <f>IF(H34&gt;=3,MID(TRIM(D34),1,3),"NO")</f>
        <v>+/-</v>
      </c>
      <c r="J34" t="str">
        <f>IF(TRIM(I34)="+/-",MID(TRIM(D34),4,H34-3),D34)</f>
        <v>1.2</v>
      </c>
      <c r="K34" s="1">
        <f>IF(TRIM(J34)="*****",0,IF(ISERROR(VALUE(J34)),"NA",VALUE(J34/$I$4)))</f>
        <v>0.72948328267477203</v>
      </c>
      <c r="L34" s="1">
        <f>IF(AND(ISNUMBER(G34),ISNUMBER($I$6)),$I$6-G34,"N/A")</f>
        <v>-0.40000000000000036</v>
      </c>
      <c r="M34" s="1">
        <f>IF(AND(ISNUMBER(K34),ISNUMBER($I$7)),SQRT(K34^2+($I$7)^2),"N/A")</f>
        <v>0.73201182849801194</v>
      </c>
      <c r="N34" s="1">
        <f>IF(AND(ISNUMBER(L34),ISNUMBER(M34),M34&lt;&gt;0),L34/M34,"NA")</f>
        <v>-0.54643925743760946</v>
      </c>
      <c r="O34" t="s">
        <v>74</v>
      </c>
    </row>
    <row r="35" spans="1:15" x14ac:dyDescent="0.35">
      <c r="A35" s="16">
        <v>25</v>
      </c>
      <c r="B35" s="15" t="s">
        <v>58</v>
      </c>
      <c r="C35" s="14">
        <v>7.4</v>
      </c>
      <c r="D35" s="13" t="s">
        <v>111</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7.4</v>
      </c>
      <c r="H35">
        <f>LEN(TRIM(D35))</f>
        <v>6</v>
      </c>
      <c r="I35" t="str">
        <f>IF(H35&gt;=3,MID(TRIM(D35),1,3),"NO")</f>
        <v>+/-</v>
      </c>
      <c r="J35" t="str">
        <f>IF(TRIM(I35)="+/-",MID(TRIM(D35),4,H35-3),D35)</f>
        <v>1.0</v>
      </c>
      <c r="K35" s="1">
        <f>IF(TRIM(J35)="*****",0,IF(ISERROR(VALUE(J35)),"NA",VALUE(J35/$I$4)))</f>
        <v>0.60790273556231</v>
      </c>
      <c r="L35" s="1">
        <f>IF(AND(ISNUMBER(G35),ISNUMBER($I$6)),$I$6-G35,"N/A")</f>
        <v>-0.30000000000000071</v>
      </c>
      <c r="M35" s="1">
        <f>IF(AND(ISNUMBER(K35),ISNUMBER($I$7)),SQRT(K35^2+($I$7)^2),"N/A")</f>
        <v>0.61093468821403585</v>
      </c>
      <c r="N35" s="1">
        <f>IF(AND(ISNUMBER(L35),ISNUMBER(M35),M35&lt;&gt;0),L35/M35,"NA")</f>
        <v>-0.4910508533686308</v>
      </c>
      <c r="O35" t="s">
        <v>53</v>
      </c>
    </row>
    <row r="36" spans="1:15" x14ac:dyDescent="0.35">
      <c r="A36" s="16">
        <v>25</v>
      </c>
      <c r="B36" s="15" t="s">
        <v>69</v>
      </c>
      <c r="C36" s="14">
        <v>7.4</v>
      </c>
      <c r="D36" s="13" t="s">
        <v>135</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7.4</v>
      </c>
      <c r="H36">
        <f>LEN(TRIM(D36))</f>
        <v>6</v>
      </c>
      <c r="I36" t="str">
        <f>IF(H36&gt;=3,MID(TRIM(D36),1,3),"NO")</f>
        <v>+/-</v>
      </c>
      <c r="J36" t="str">
        <f>IF(TRIM(I36)="+/-",MID(TRIM(D36),4,H36-3),D36)</f>
        <v>1.3</v>
      </c>
      <c r="K36" s="1">
        <f>IF(TRIM(J36)="*****",0,IF(ISERROR(VALUE(J36)),"NA",VALUE(J36/$I$4)))</f>
        <v>0.79027355623100304</v>
      </c>
      <c r="L36" s="1">
        <f>IF(AND(ISNUMBER(G36),ISNUMBER($I$6)),$I$6-G36,"N/A")</f>
        <v>-0.30000000000000071</v>
      </c>
      <c r="M36" s="1">
        <f>IF(AND(ISNUMBER(K36),ISNUMBER($I$7)),SQRT(K36^2+($I$7)^2),"N/A")</f>
        <v>0.79260819516141623</v>
      </c>
      <c r="N36" s="1">
        <f>IF(AND(ISNUMBER(L36),ISNUMBER(M36),M36&lt;&gt;0),L36/M36,"NA")</f>
        <v>-0.37849722199617825</v>
      </c>
      <c r="O36" t="s">
        <v>72</v>
      </c>
    </row>
    <row r="37" spans="1:15" x14ac:dyDescent="0.35">
      <c r="A37" s="16">
        <v>27</v>
      </c>
      <c r="B37" s="15" t="s">
        <v>78</v>
      </c>
      <c r="C37" s="14">
        <v>7.3</v>
      </c>
      <c r="D37" s="13" t="s">
        <v>134</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7.3</v>
      </c>
      <c r="H37">
        <f>LEN(TRIM(D37))</f>
        <v>6</v>
      </c>
      <c r="I37" t="str">
        <f>IF(H37&gt;=3,MID(TRIM(D37),1,3),"NO")</f>
        <v>+/-</v>
      </c>
      <c r="J37" t="str">
        <f>IF(TRIM(I37)="+/-",MID(TRIM(D37),4,H37-3),D37)</f>
        <v>1.4</v>
      </c>
      <c r="K37" s="1">
        <f>IF(TRIM(J37)="*****",0,IF(ISERROR(VALUE(J37)),"NA",VALUE(J37/$I$4)))</f>
        <v>0.85106382978723394</v>
      </c>
      <c r="L37" s="1">
        <f>IF(AND(ISNUMBER(G37),ISNUMBER($I$6)),$I$6-G37,"N/A")</f>
        <v>-0.20000000000000018</v>
      </c>
      <c r="M37" s="1">
        <f>IF(AND(ISNUMBER(K37),ISNUMBER($I$7)),SQRT(K37^2+($I$7)^2),"N/A")</f>
        <v>0.85323214879137987</v>
      </c>
      <c r="N37" s="1">
        <f>IF(AND(ISNUMBER(L37),ISNUMBER(M37),M37&lt;&gt;0),L37/M37,"NA")</f>
        <v>-0.23440279446022294</v>
      </c>
      <c r="O37" t="s">
        <v>70</v>
      </c>
    </row>
    <row r="38" spans="1:15" x14ac:dyDescent="0.35">
      <c r="A38" s="16">
        <v>27</v>
      </c>
      <c r="B38" s="15" t="s">
        <v>71</v>
      </c>
      <c r="C38" s="14">
        <v>7.3</v>
      </c>
      <c r="D38" s="13" t="s">
        <v>120</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7.3</v>
      </c>
      <c r="H38">
        <f>LEN(TRIM(D38))</f>
        <v>6</v>
      </c>
      <c r="I38" t="str">
        <f>IF(H38&gt;=3,MID(TRIM(D38),1,3),"NO")</f>
        <v>+/-</v>
      </c>
      <c r="J38" t="str">
        <f>IF(TRIM(I38)="+/-",MID(TRIM(D38),4,H38-3),D38)</f>
        <v>0.9</v>
      </c>
      <c r="K38" s="1">
        <f>IF(TRIM(J38)="*****",0,IF(ISERROR(VALUE(J38)),"NA",VALUE(J38/$I$4)))</f>
        <v>0.54711246200607899</v>
      </c>
      <c r="L38" s="1">
        <f>IF(AND(ISNUMBER(G38),ISNUMBER($I$6)),$I$6-G38,"N/A")</f>
        <v>-0.20000000000000018</v>
      </c>
      <c r="M38" s="1">
        <f>IF(AND(ISNUMBER(K38),ISNUMBER($I$7)),SQRT(K38^2+($I$7)^2),"N/A")</f>
        <v>0.55047933970440222</v>
      </c>
      <c r="N38" s="1">
        <f>IF(AND(ISNUMBER(L38),ISNUMBER(M38),M38&lt;&gt;0),L38/M38,"NA")</f>
        <v>-0.36331972078624547</v>
      </c>
      <c r="O38" t="s">
        <v>69</v>
      </c>
    </row>
    <row r="39" spans="1:15" x14ac:dyDescent="0.35">
      <c r="A39" s="16">
        <v>29</v>
      </c>
      <c r="B39" s="15" t="s">
        <v>70</v>
      </c>
      <c r="C39" s="14">
        <v>7.2</v>
      </c>
      <c r="D39" s="13" t="s">
        <v>156</v>
      </c>
      <c r="E39" s="12" t="str">
        <f>IF($B$4=B39,"Geography Selected",
IF(AND(ISNUMBER(N39),ISNUMBER($I$4)),
IF(ABS(N39)&lt;=$I$4,"Not Significantly Different",
IF(ABS(N39)&gt;$I$4,"Significantly Different","Error - Both Z-score and Confidence Level are Numbers but Comparison Failed")),
IF(N39="NA","Statistical Test not applicable","N/A")
))</f>
        <v>Not Significantly Different</v>
      </c>
      <c r="G39">
        <f>IF(ISNUMBER(C39),C39,"NAN")</f>
        <v>7.2</v>
      </c>
      <c r="H39">
        <f>LEN(TRIM(D39))</f>
        <v>6</v>
      </c>
      <c r="I39" t="str">
        <f>IF(H39&gt;=3,MID(TRIM(D39),1,3),"NO")</f>
        <v>+/-</v>
      </c>
      <c r="J39" t="str">
        <f>IF(TRIM(I39)="+/-",MID(TRIM(D39),4,H39-3),D39)</f>
        <v>2.0</v>
      </c>
      <c r="K39" s="1">
        <f>IF(TRIM(J39)="*****",0,IF(ISERROR(VALUE(J39)),"NA",VALUE(J39/$I$4)))</f>
        <v>1.21580547112462</v>
      </c>
      <c r="L39" s="1">
        <f>IF(AND(ISNUMBER(G39),ISNUMBER($I$6)),$I$6-G39,"N/A")</f>
        <v>-0.10000000000000053</v>
      </c>
      <c r="M39" s="1">
        <f>IF(AND(ISNUMBER(K39),ISNUMBER($I$7)),SQRT(K39^2+($I$7)^2),"N/A")</f>
        <v>1.2173242793009595</v>
      </c>
      <c r="N39" s="1">
        <f>IF(AND(ISNUMBER(L39),ISNUMBER(M39),M39&lt;&gt;0),L39/M39,"NA")</f>
        <v>-8.2147379872703166E-2</v>
      </c>
      <c r="O39" t="s">
        <v>44</v>
      </c>
    </row>
    <row r="40" spans="1:15" x14ac:dyDescent="0.35">
      <c r="A40" s="16">
        <v>29</v>
      </c>
      <c r="B40" s="15" t="s">
        <v>38</v>
      </c>
      <c r="C40" s="14">
        <v>7.2</v>
      </c>
      <c r="D40" s="13" t="s">
        <v>83</v>
      </c>
      <c r="E40" s="12" t="str">
        <f>IF($B$4=B40,"Geography Selected",
IF(AND(ISNUMBER(N40),ISNUMBER($I$4)),
IF(ABS(N40)&lt;=$I$4,"Not Significantly Different",
IF(ABS(N40)&gt;$I$4,"Significantly Different","Error - Both Z-score and Confidence Level are Numbers but Comparison Failed")),
IF(N40="NA","Statistical Test not applicable","N/A")
))</f>
        <v>Not Significantly Different</v>
      </c>
      <c r="G40">
        <f>IF(ISNUMBER(C40),C40,"NAN")</f>
        <v>7.2</v>
      </c>
      <c r="H40">
        <f>LEN(TRIM(D40))</f>
        <v>6</v>
      </c>
      <c r="I40" t="str">
        <f>IF(H40&gt;=3,MID(TRIM(D40),1,3),"NO")</f>
        <v>+/-</v>
      </c>
      <c r="J40" t="str">
        <f>IF(TRIM(I40)="+/-",MID(TRIM(D40),4,H40-3),D40)</f>
        <v>0.7</v>
      </c>
      <c r="K40" s="1">
        <f>IF(TRIM(J40)="*****",0,IF(ISERROR(VALUE(J40)),"NA",VALUE(J40/$I$4)))</f>
        <v>0.42553191489361697</v>
      </c>
      <c r="L40" s="1">
        <f>IF(AND(ISNUMBER(G40),ISNUMBER($I$6)),$I$6-G40,"N/A")</f>
        <v>-0.10000000000000053</v>
      </c>
      <c r="M40" s="1">
        <f>IF(AND(ISNUMBER(K40),ISNUMBER($I$7)),SQRT(K40^2+($I$7)^2),"N/A")</f>
        <v>0.42985214661796195</v>
      </c>
      <c r="N40" s="1">
        <f>IF(AND(ISNUMBER(L40),ISNUMBER(M40),M40&lt;&gt;0),L40/M40,"NA")</f>
        <v>-0.23263813101037542</v>
      </c>
      <c r="O40" t="s">
        <v>67</v>
      </c>
    </row>
    <row r="41" spans="1:15" x14ac:dyDescent="0.35">
      <c r="A41" s="16">
        <v>31</v>
      </c>
      <c r="B41" s="15" t="s">
        <v>55</v>
      </c>
      <c r="C41" s="14">
        <v>7</v>
      </c>
      <c r="D41" s="13" t="s">
        <v>133</v>
      </c>
      <c r="E41" s="12" t="str">
        <f>IF($B$4=B41,"Geography Selected",
IF(AND(ISNUMBER(N41),ISNUMBER($I$4)),
IF(ABS(N41)&lt;=$I$4,"Not Significantly Different",
IF(ABS(N41)&gt;$I$4,"Significantly Different","Error - Both Z-score and Confidence Level are Numbers but Comparison Failed")),
IF(N41="NA","Statistical Test not applicable","N/A")
))</f>
        <v>Not Significantly Different</v>
      </c>
      <c r="G41">
        <f>IF(ISNUMBER(C41),C41,"NAN")</f>
        <v>7</v>
      </c>
      <c r="H41">
        <f>LEN(TRIM(D41))</f>
        <v>6</v>
      </c>
      <c r="I41" t="str">
        <f>IF(H41&gt;=3,MID(TRIM(D41),1,3),"NO")</f>
        <v>+/-</v>
      </c>
      <c r="J41" t="str">
        <f>IF(TRIM(I41)="+/-",MID(TRIM(D41),4,H41-3),D41)</f>
        <v>1.2</v>
      </c>
      <c r="K41" s="1">
        <f>IF(TRIM(J41)="*****",0,IF(ISERROR(VALUE(J41)),"NA",VALUE(J41/$I$4)))</f>
        <v>0.72948328267477203</v>
      </c>
      <c r="L41" s="1">
        <f>IF(AND(ISNUMBER(G41),ISNUMBER($I$6)),$I$6-G41,"N/A")</f>
        <v>9.9999999999999645E-2</v>
      </c>
      <c r="M41" s="1">
        <f>IF(AND(ISNUMBER(K41),ISNUMBER($I$7)),SQRT(K41^2+($I$7)^2),"N/A")</f>
        <v>0.73201182849801194</v>
      </c>
      <c r="N41" s="1">
        <f>IF(AND(ISNUMBER(L41),ISNUMBER(M41),M41&lt;&gt;0),L41/M41,"NA")</f>
        <v>0.13660981435940175</v>
      </c>
      <c r="O41" t="s">
        <v>47</v>
      </c>
    </row>
    <row r="42" spans="1:15" x14ac:dyDescent="0.35">
      <c r="A42" s="16">
        <v>32</v>
      </c>
      <c r="B42" s="15" t="s">
        <v>80</v>
      </c>
      <c r="C42" s="14">
        <v>6.6</v>
      </c>
      <c r="D42" s="13" t="s">
        <v>134</v>
      </c>
      <c r="E42" s="12" t="str">
        <f>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IF(ISNUMBER(C42),C42,"NAN")</f>
        <v>6.6</v>
      </c>
      <c r="H42">
        <f>LEN(TRIM(D42))</f>
        <v>6</v>
      </c>
      <c r="I42" t="str">
        <f>IF(H42&gt;=3,MID(TRIM(D42),1,3),"NO")</f>
        <v>+/-</v>
      </c>
      <c r="J42" t="str">
        <f>IF(TRIM(I42)="+/-",MID(TRIM(D42),4,H42-3),D42)</f>
        <v>1.4</v>
      </c>
      <c r="K42" s="1">
        <f>IF(TRIM(J42)="*****",0,IF(ISERROR(VALUE(J42)),"NA",VALUE(J42/$I$4)))</f>
        <v>0.85106382978723394</v>
      </c>
      <c r="L42" s="1">
        <f>IF(AND(ISNUMBER(G42),ISNUMBER($I$6)),$I$6-G42,"N/A")</f>
        <v>0.5</v>
      </c>
      <c r="M42" s="1">
        <f>IF(AND(ISNUMBER(K42),ISNUMBER($I$7)),SQRT(K42^2+($I$7)^2),"N/A")</f>
        <v>0.85323214879137987</v>
      </c>
      <c r="N42" s="1">
        <f>IF(AND(ISNUMBER(L42),ISNUMBER(M42),M42&lt;&gt;0),L42/M42,"NA")</f>
        <v>0.5860069861505568</v>
      </c>
      <c r="O42" t="s">
        <v>37</v>
      </c>
    </row>
    <row r="43" spans="1:15" x14ac:dyDescent="0.35">
      <c r="A43" s="16">
        <v>33</v>
      </c>
      <c r="B43" s="15" t="s">
        <v>32</v>
      </c>
      <c r="C43" s="14">
        <v>6.5</v>
      </c>
      <c r="D43" s="13" t="s">
        <v>57</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6.5</v>
      </c>
      <c r="H43">
        <f>LEN(TRIM(D43))</f>
        <v>6</v>
      </c>
      <c r="I43" t="str">
        <f>IF(H43&gt;=3,MID(TRIM(D43),1,3),"NO")</f>
        <v>+/-</v>
      </c>
      <c r="J43" t="str">
        <f>IF(TRIM(I43)="+/-",MID(TRIM(D43),4,H43-3),D43)</f>
        <v>0.3</v>
      </c>
      <c r="K43" s="1">
        <f>IF(TRIM(J43)="*****",0,IF(ISERROR(VALUE(J43)),"NA",VALUE(J43/$I$4)))</f>
        <v>0.18237082066869301</v>
      </c>
      <c r="L43" s="1">
        <f>IF(AND(ISNUMBER(G43),ISNUMBER($I$6)),$I$6-G43,"N/A")</f>
        <v>0.59999999999999964</v>
      </c>
      <c r="M43" s="1">
        <f>IF(AND(ISNUMBER(K43),ISNUMBER($I$7)),SQRT(K43^2+($I$7)^2),"N/A")</f>
        <v>0.19223572402239389</v>
      </c>
      <c r="N43" s="1">
        <f>IF(AND(ISNUMBER(L43),ISNUMBER(M43),M43&lt;&gt;0),L43/M43,"NA")</f>
        <v>3.1211680505861885</v>
      </c>
      <c r="O43" t="s">
        <v>49</v>
      </c>
    </row>
    <row r="44" spans="1:15" x14ac:dyDescent="0.35">
      <c r="A44" s="16">
        <v>33</v>
      </c>
      <c r="B44" s="15" t="s">
        <v>76</v>
      </c>
      <c r="C44" s="14">
        <v>6.5</v>
      </c>
      <c r="D44" s="13" t="s">
        <v>26</v>
      </c>
      <c r="E44" s="12" t="str">
        <f>IF($B$4=B44,"Geography Selected",
IF(AND(ISNUMBER(N44),ISNUMBER($I$4)),
IF(ABS(N44)&lt;=$I$4,"Not Significantly Different",
IF(ABS(N44)&gt;$I$4,"Significantly Different","Error - Both Z-score and Confidence Level are Numbers but Comparison Failed")),
IF(N44="NA","Statistical Test not applicable","N/A")
))</f>
        <v>Not Significantly Different</v>
      </c>
      <c r="G44">
        <f>IF(ISNUMBER(C44),C44,"NAN")</f>
        <v>6.5</v>
      </c>
      <c r="H44">
        <f>LEN(TRIM(D44))</f>
        <v>6</v>
      </c>
      <c r="I44" t="str">
        <f>IF(H44&gt;=3,MID(TRIM(D44),1,3),"NO")</f>
        <v>+/-</v>
      </c>
      <c r="J44" t="str">
        <f>IF(TRIM(I44)="+/-",MID(TRIM(D44),4,H44-3),D44)</f>
        <v>0.6</v>
      </c>
      <c r="K44" s="1">
        <f>IF(TRIM(J44)="*****",0,IF(ISERROR(VALUE(J44)),"NA",VALUE(J44/$I$4)))</f>
        <v>0.36474164133738601</v>
      </c>
      <c r="L44" s="1">
        <f>IF(AND(ISNUMBER(G44),ISNUMBER($I$6)),$I$6-G44,"N/A")</f>
        <v>0.59999999999999964</v>
      </c>
      <c r="M44" s="1">
        <f>IF(AND(ISNUMBER(K44),ISNUMBER($I$7)),SQRT(K44^2+($I$7)^2),"N/A")</f>
        <v>0.36977279819442066</v>
      </c>
      <c r="N44" s="1">
        <f>IF(AND(ISNUMBER(L44),ISNUMBER(M44),M44&lt;&gt;0),L44/M44,"NA")</f>
        <v>1.6226180047038754</v>
      </c>
      <c r="O44" t="s">
        <v>64</v>
      </c>
    </row>
    <row r="45" spans="1:15" x14ac:dyDescent="0.35">
      <c r="A45" s="16">
        <v>33</v>
      </c>
      <c r="B45" s="15" t="s">
        <v>37</v>
      </c>
      <c r="C45" s="14">
        <v>6.5</v>
      </c>
      <c r="D45" s="13" t="s">
        <v>153</v>
      </c>
      <c r="E45" s="12" t="str">
        <f>IF($B$4=B45,"Geography Selected",
IF(AND(ISNUMBER(N45),ISNUMBER($I$4)),
IF(ABS(N45)&lt;=$I$4,"Not Significantly Different",
IF(ABS(N45)&gt;$I$4,"Significantly Different","Error - Both Z-score and Confidence Level are Numbers but Comparison Failed")),
IF(N45="NA","Statistical Test not applicable","N/A")
))</f>
        <v>Not Significantly Different</v>
      </c>
      <c r="G45">
        <f>IF(ISNUMBER(C45),C45,"NAN")</f>
        <v>6.5</v>
      </c>
      <c r="H45">
        <f>LEN(TRIM(D45))</f>
        <v>6</v>
      </c>
      <c r="I45" t="str">
        <f>IF(H45&gt;=3,MID(TRIM(D45),1,3),"NO")</f>
        <v>+/-</v>
      </c>
      <c r="J45" t="str">
        <f>IF(TRIM(I45)="+/-",MID(TRIM(D45),4,H45-3),D45)</f>
        <v>1.7</v>
      </c>
      <c r="K45" s="1">
        <f>IF(TRIM(J45)="*****",0,IF(ISERROR(VALUE(J45)),"NA",VALUE(J45/$I$4)))</f>
        <v>1.0334346504559271</v>
      </c>
      <c r="L45" s="1">
        <f>IF(AND(ISNUMBER(G45),ISNUMBER($I$6)),$I$6-G45,"N/A")</f>
        <v>0.59999999999999964</v>
      </c>
      <c r="M45" s="1">
        <f>IF(AND(ISNUMBER(K45),ISNUMBER($I$7)),SQRT(K45^2+($I$7)^2),"N/A")</f>
        <v>1.0352210556794166</v>
      </c>
      <c r="N45" s="1">
        <f>IF(AND(ISNUMBER(L45),ISNUMBER(M45),M45&lt;&gt;0),L45/M45,"NA")</f>
        <v>0.57958635666101199</v>
      </c>
      <c r="O45" t="s">
        <v>63</v>
      </c>
    </row>
    <row r="46" spans="1:15" x14ac:dyDescent="0.35">
      <c r="A46" s="16">
        <v>36</v>
      </c>
      <c r="B46" s="15" t="s">
        <v>52</v>
      </c>
      <c r="C46" s="14">
        <v>6.4</v>
      </c>
      <c r="D46" s="13" t="s">
        <v>156</v>
      </c>
      <c r="E46" s="12" t="str">
        <f>IF($B$4=B46,"Geography Selected",
IF(AND(ISNUMBER(N46),ISNUMBER($I$4)),
IF(ABS(N46)&lt;=$I$4,"Not Significantly Different",
IF(ABS(N46)&gt;$I$4,"Significantly Different","Error - Both Z-score and Confidence Level are Numbers but Comparison Failed")),
IF(N46="NA","Statistical Test not applicable","N/A")
))</f>
        <v>Not Significantly Different</v>
      </c>
      <c r="G46">
        <f>IF(ISNUMBER(C46),C46,"NAN")</f>
        <v>6.4</v>
      </c>
      <c r="H46">
        <f>LEN(TRIM(D46))</f>
        <v>6</v>
      </c>
      <c r="I46" t="str">
        <f>IF(H46&gt;=3,MID(TRIM(D46),1,3),"NO")</f>
        <v>+/-</v>
      </c>
      <c r="J46" t="str">
        <f>IF(TRIM(I46)="+/-",MID(TRIM(D46),4,H46-3),D46)</f>
        <v>2.0</v>
      </c>
      <c r="K46" s="1">
        <f>IF(TRIM(J46)="*****",0,IF(ISERROR(VALUE(J46)),"NA",VALUE(J46/$I$4)))</f>
        <v>1.21580547112462</v>
      </c>
      <c r="L46" s="1">
        <f>IF(AND(ISNUMBER(G46),ISNUMBER($I$6)),$I$6-G46,"N/A")</f>
        <v>0.69999999999999929</v>
      </c>
      <c r="M46" s="1">
        <f>IF(AND(ISNUMBER(K46),ISNUMBER($I$7)),SQRT(K46^2+($I$7)^2),"N/A")</f>
        <v>1.2173242793009595</v>
      </c>
      <c r="N46" s="1">
        <f>IF(AND(ISNUMBER(L46),ISNUMBER(M46),M46&lt;&gt;0),L46/M46,"NA")</f>
        <v>0.57503165910891851</v>
      </c>
      <c r="O46" t="s">
        <v>61</v>
      </c>
    </row>
    <row r="47" spans="1:15" x14ac:dyDescent="0.35">
      <c r="A47" s="16">
        <v>37</v>
      </c>
      <c r="B47" s="15" t="s">
        <v>61</v>
      </c>
      <c r="C47" s="14">
        <v>6.3</v>
      </c>
      <c r="D47" s="13" t="s">
        <v>26</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6.3</v>
      </c>
      <c r="H47">
        <f>LEN(TRIM(D47))</f>
        <v>6</v>
      </c>
      <c r="I47" t="str">
        <f>IF(H47&gt;=3,MID(TRIM(D47),1,3),"NO")</f>
        <v>+/-</v>
      </c>
      <c r="J47" t="str">
        <f>IF(TRIM(I47)="+/-",MID(TRIM(D47),4,H47-3),D47)</f>
        <v>0.6</v>
      </c>
      <c r="K47" s="1">
        <f>IF(TRIM(J47)="*****",0,IF(ISERROR(VALUE(J47)),"NA",VALUE(J47/$I$4)))</f>
        <v>0.36474164133738601</v>
      </c>
      <c r="L47" s="1">
        <f>IF(AND(ISNUMBER(G47),ISNUMBER($I$6)),$I$6-G47,"N/A")</f>
        <v>0.79999999999999982</v>
      </c>
      <c r="M47" s="1">
        <f>IF(AND(ISNUMBER(K47),ISNUMBER($I$7)),SQRT(K47^2+($I$7)^2),"N/A")</f>
        <v>0.36977279819442066</v>
      </c>
      <c r="N47" s="1">
        <f>IF(AND(ISNUMBER(L47),ISNUMBER(M47),M47&lt;&gt;0),L47/M47,"NA")</f>
        <v>2.1634906729385013</v>
      </c>
      <c r="O47" t="s">
        <v>59</v>
      </c>
    </row>
    <row r="48" spans="1:15" x14ac:dyDescent="0.35">
      <c r="A48" s="16">
        <v>37</v>
      </c>
      <c r="B48" s="15" t="s">
        <v>48</v>
      </c>
      <c r="C48" s="14">
        <v>6.3</v>
      </c>
      <c r="D48" s="13" t="s">
        <v>142</v>
      </c>
      <c r="E48" s="12" t="str">
        <f>IF($B$4=B48,"Geography Selected",
IF(AND(ISNUMBER(N48),ISNUMBER($I$4)),
IF(ABS(N48)&lt;=$I$4,"Not Significantly Different",
IF(ABS(N48)&gt;$I$4,"Significantly Different","Error - Both Z-score and Confidence Level are Numbers but Comparison Failed")),
IF(N48="NA","Statistical Test not applicable","N/A")
))</f>
        <v>Not Significantly Different</v>
      </c>
      <c r="G48">
        <f>IF(ISNUMBER(C48),C48,"NAN")</f>
        <v>6.3</v>
      </c>
      <c r="H48">
        <f>LEN(TRIM(D48))</f>
        <v>6</v>
      </c>
      <c r="I48" t="str">
        <f>IF(H48&gt;=3,MID(TRIM(D48),1,3),"NO")</f>
        <v>+/-</v>
      </c>
      <c r="J48" t="str">
        <f>IF(TRIM(I48)="+/-",MID(TRIM(D48),4,H48-3),D48)</f>
        <v>2.6</v>
      </c>
      <c r="K48" s="1">
        <f>IF(TRIM(J48)="*****",0,IF(ISERROR(VALUE(J48)),"NA",VALUE(J48/$I$4)))</f>
        <v>1.5805471124620061</v>
      </c>
      <c r="L48" s="1">
        <f>IF(AND(ISNUMBER(G48),ISNUMBER($I$6)),$I$6-G48,"N/A")</f>
        <v>0.79999999999999982</v>
      </c>
      <c r="M48" s="1">
        <f>IF(AND(ISNUMBER(K48),ISNUMBER($I$7)),SQRT(K48^2+($I$7)^2),"N/A")</f>
        <v>1.5817157241650683</v>
      </c>
      <c r="N48" s="1">
        <f>IF(AND(ISNUMBER(L48),ISNUMBER(M48),M48&lt;&gt;0),L48/M48,"NA")</f>
        <v>0.50577988685184971</v>
      </c>
      <c r="O48" t="s">
        <v>56</v>
      </c>
    </row>
    <row r="49" spans="1:15" x14ac:dyDescent="0.35">
      <c r="A49" s="16">
        <v>39</v>
      </c>
      <c r="B49" s="15" t="s">
        <v>47</v>
      </c>
      <c r="C49" s="14">
        <v>6.2</v>
      </c>
      <c r="D49" s="13" t="s">
        <v>121</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6.2</v>
      </c>
      <c r="H49">
        <f>LEN(TRIM(D49))</f>
        <v>6</v>
      </c>
      <c r="I49" t="str">
        <f>IF(H49&gt;=3,MID(TRIM(D49),1,3),"NO")</f>
        <v>+/-</v>
      </c>
      <c r="J49" t="str">
        <f>IF(TRIM(I49)="+/-",MID(TRIM(D49),4,H49-3),D49)</f>
        <v>0.8</v>
      </c>
      <c r="K49" s="1">
        <f>IF(TRIM(J49)="*****",0,IF(ISERROR(VALUE(J49)),"NA",VALUE(J49/$I$4)))</f>
        <v>0.48632218844984804</v>
      </c>
      <c r="L49" s="1">
        <f>IF(AND(ISNUMBER(G49),ISNUMBER($I$6)),$I$6-G49,"N/A")</f>
        <v>0.89999999999999947</v>
      </c>
      <c r="M49" s="1">
        <f>IF(AND(ISNUMBER(K49),ISNUMBER($I$7)),SQRT(K49^2+($I$7)^2),"N/A")</f>
        <v>0.49010685399991183</v>
      </c>
      <c r="N49" s="1">
        <f>IF(AND(ISNUMBER(L49),ISNUMBER(M49),M49&lt;&gt;0),L49/M49,"NA")</f>
        <v>1.8363342455932301</v>
      </c>
      <c r="O49" t="s">
        <v>54</v>
      </c>
    </row>
    <row r="50" spans="1:15" x14ac:dyDescent="0.35">
      <c r="A50" s="16">
        <v>39</v>
      </c>
      <c r="B50" s="15" t="s">
        <v>49</v>
      </c>
      <c r="C50" s="14">
        <v>6.2</v>
      </c>
      <c r="D50" s="13" t="s">
        <v>43</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6.2</v>
      </c>
      <c r="H50">
        <f>LEN(TRIM(D50))</f>
        <v>6</v>
      </c>
      <c r="I50" t="str">
        <f>IF(H50&gt;=3,MID(TRIM(D50),1,3),"NO")</f>
        <v>+/-</v>
      </c>
      <c r="J50" t="str">
        <f>IF(TRIM(I50)="+/-",MID(TRIM(D50),4,H50-3),D50)</f>
        <v>0.5</v>
      </c>
      <c r="K50" s="1">
        <f>IF(TRIM(J50)="*****",0,IF(ISERROR(VALUE(J50)),"NA",VALUE(J50/$I$4)))</f>
        <v>0.303951367781155</v>
      </c>
      <c r="L50" s="1">
        <f>IF(AND(ISNUMBER(G50),ISNUMBER($I$6)),$I$6-G50,"N/A")</f>
        <v>0.89999999999999947</v>
      </c>
      <c r="M50" s="1">
        <f>IF(AND(ISNUMBER(K50),ISNUMBER($I$7)),SQRT(K50^2+($I$7)^2),"N/A")</f>
        <v>0.30997079109986531</v>
      </c>
      <c r="N50" s="1">
        <f>IF(AND(ISNUMBER(L50),ISNUMBER(M50),M50&lt;&gt;0),L50/M50,"NA")</f>
        <v>2.9034993807208131</v>
      </c>
      <c r="O50" t="s">
        <v>52</v>
      </c>
    </row>
    <row r="51" spans="1:15" x14ac:dyDescent="0.35">
      <c r="A51" s="16">
        <v>41</v>
      </c>
      <c r="B51" s="15" t="s">
        <v>74</v>
      </c>
      <c r="C51" s="14">
        <v>6.1</v>
      </c>
      <c r="D51" s="13" t="s">
        <v>120</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6.1</v>
      </c>
      <c r="H51">
        <f>LEN(TRIM(D51))</f>
        <v>6</v>
      </c>
      <c r="I51" t="str">
        <f>IF(H51&gt;=3,MID(TRIM(D51),1,3),"NO")</f>
        <v>+/-</v>
      </c>
      <c r="J51" t="str">
        <f>IF(TRIM(I51)="+/-",MID(TRIM(D51),4,H51-3),D51)</f>
        <v>0.9</v>
      </c>
      <c r="K51" s="1">
        <f>IF(TRIM(J51)="*****",0,IF(ISERROR(VALUE(J51)),"NA",VALUE(J51/$I$4)))</f>
        <v>0.54711246200607899</v>
      </c>
      <c r="L51" s="1">
        <f>IF(AND(ISNUMBER(G51),ISNUMBER($I$6)),$I$6-G51,"N/A")</f>
        <v>1</v>
      </c>
      <c r="M51" s="1">
        <f>IF(AND(ISNUMBER(K51),ISNUMBER($I$7)),SQRT(K51^2+($I$7)^2),"N/A")</f>
        <v>0.55047933970440222</v>
      </c>
      <c r="N51" s="1">
        <f>IF(AND(ISNUMBER(L51),ISNUMBER(M51),M51&lt;&gt;0),L51/M51,"NA")</f>
        <v>1.8165986039312256</v>
      </c>
      <c r="O51" t="s">
        <v>50</v>
      </c>
    </row>
    <row r="52" spans="1:15" x14ac:dyDescent="0.35">
      <c r="A52" s="16">
        <v>41</v>
      </c>
      <c r="B52" s="15" t="s">
        <v>36</v>
      </c>
      <c r="C52" s="14">
        <v>6.1</v>
      </c>
      <c r="D52" s="13" t="s">
        <v>26</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6.1</v>
      </c>
      <c r="H52">
        <f>LEN(TRIM(D52))</f>
        <v>6</v>
      </c>
      <c r="I52" t="str">
        <f>IF(H52&gt;=3,MID(TRIM(D52),1,3),"NO")</f>
        <v>+/-</v>
      </c>
      <c r="J52" t="str">
        <f>IF(TRIM(I52)="+/-",MID(TRIM(D52),4,H52-3),D52)</f>
        <v>0.6</v>
      </c>
      <c r="K52" s="1">
        <f>IF(TRIM(J52)="*****",0,IF(ISERROR(VALUE(J52)),"NA",VALUE(J52/$I$4)))</f>
        <v>0.36474164133738601</v>
      </c>
      <c r="L52" s="1">
        <f>IF(AND(ISNUMBER(G52),ISNUMBER($I$6)),$I$6-G52,"N/A")</f>
        <v>1</v>
      </c>
      <c r="M52" s="1">
        <f>IF(AND(ISNUMBER(K52),ISNUMBER($I$7)),SQRT(K52^2+($I$7)^2),"N/A")</f>
        <v>0.36977279819442066</v>
      </c>
      <c r="N52" s="1">
        <f>IF(AND(ISNUMBER(L52),ISNUMBER(M52),M52&lt;&gt;0),L52/M52,"NA")</f>
        <v>2.7043633411731274</v>
      </c>
      <c r="O52" t="s">
        <v>48</v>
      </c>
    </row>
    <row r="53" spans="1:15" x14ac:dyDescent="0.35">
      <c r="A53" s="16">
        <v>43</v>
      </c>
      <c r="B53" s="15" t="s">
        <v>64</v>
      </c>
      <c r="C53" s="14">
        <v>5.8</v>
      </c>
      <c r="D53" s="13" t="s">
        <v>83</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5.8</v>
      </c>
      <c r="H53">
        <f>LEN(TRIM(D53))</f>
        <v>6</v>
      </c>
      <c r="I53" t="str">
        <f>IF(H53&gt;=3,MID(TRIM(D53),1,3),"NO")</f>
        <v>+/-</v>
      </c>
      <c r="J53" t="str">
        <f>IF(TRIM(I53)="+/-",MID(TRIM(D53),4,H53-3),D53)</f>
        <v>0.7</v>
      </c>
      <c r="K53" s="1">
        <f>IF(TRIM(J53)="*****",0,IF(ISERROR(VALUE(J53)),"NA",VALUE(J53/$I$4)))</f>
        <v>0.42553191489361697</v>
      </c>
      <c r="L53" s="1">
        <f>IF(AND(ISNUMBER(G53),ISNUMBER($I$6)),$I$6-G53,"N/A")</f>
        <v>1.2999999999999998</v>
      </c>
      <c r="M53" s="1">
        <f>IF(AND(ISNUMBER(K53),ISNUMBER($I$7)),SQRT(K53^2+($I$7)^2),"N/A")</f>
        <v>0.42985214661796195</v>
      </c>
      <c r="N53" s="1">
        <f>IF(AND(ISNUMBER(L53),ISNUMBER(M53),M53&lt;&gt;0),L53/M53,"NA")</f>
        <v>3.0242957031348641</v>
      </c>
      <c r="O53" t="s">
        <v>46</v>
      </c>
    </row>
    <row r="54" spans="1:15" x14ac:dyDescent="0.35">
      <c r="A54" s="16">
        <v>43</v>
      </c>
      <c r="B54" s="15" t="s">
        <v>54</v>
      </c>
      <c r="C54" s="14">
        <v>5.8</v>
      </c>
      <c r="D54" s="13" t="s">
        <v>26</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5.8</v>
      </c>
      <c r="H54">
        <f>LEN(TRIM(D54))</f>
        <v>6</v>
      </c>
      <c r="I54" t="str">
        <f>IF(H54&gt;=3,MID(TRIM(D54),1,3),"NO")</f>
        <v>+/-</v>
      </c>
      <c r="J54" t="str">
        <f>IF(TRIM(I54)="+/-",MID(TRIM(D54),4,H54-3),D54)</f>
        <v>0.6</v>
      </c>
      <c r="K54" s="1">
        <f>IF(TRIM(J54)="*****",0,IF(ISERROR(VALUE(J54)),"NA",VALUE(J54/$I$4)))</f>
        <v>0.36474164133738601</v>
      </c>
      <c r="L54" s="1">
        <f>IF(AND(ISNUMBER(G54),ISNUMBER($I$6)),$I$6-G54,"N/A")</f>
        <v>1.2999999999999998</v>
      </c>
      <c r="M54" s="1">
        <f>IF(AND(ISNUMBER(K54),ISNUMBER($I$7)),SQRT(K54^2+($I$7)^2),"N/A")</f>
        <v>0.36977279819442066</v>
      </c>
      <c r="N54" s="1">
        <f>IF(AND(ISNUMBER(L54),ISNUMBER(M54),M54&lt;&gt;0),L54/M54,"NA")</f>
        <v>3.5156723435250652</v>
      </c>
      <c r="O54" t="s">
        <v>39</v>
      </c>
    </row>
    <row r="55" spans="1:15" x14ac:dyDescent="0.35">
      <c r="A55" s="16">
        <v>45</v>
      </c>
      <c r="B55" s="15" t="s">
        <v>29</v>
      </c>
      <c r="C55" s="14">
        <v>5.5</v>
      </c>
      <c r="D55" s="13" t="s">
        <v>140</v>
      </c>
      <c r="E55" s="12" t="str">
        <f>IF($B$4=B55,"Geography Selected",
IF(AND(ISNUMBER(N55),ISNUMBER($I$4)),
IF(ABS(N55)&lt;=$I$4,"Not Significantly Different",
IF(ABS(N55)&gt;$I$4,"Significantly Different","Error - Both Z-score and Confidence Level are Numbers but Comparison Failed")),
IF(N55="NA","Statistical Test not applicable","N/A")
))</f>
        <v>Not Significantly Different</v>
      </c>
      <c r="G55">
        <f>IF(ISNUMBER(C55),C55,"NAN")</f>
        <v>5.5</v>
      </c>
      <c r="H55">
        <f>LEN(TRIM(D55))</f>
        <v>6</v>
      </c>
      <c r="I55" t="str">
        <f>IF(H55&gt;=3,MID(TRIM(D55),1,3),"NO")</f>
        <v>+/-</v>
      </c>
      <c r="J55" t="str">
        <f>IF(TRIM(I55)="+/-",MID(TRIM(D55),4,H55-3),D55)</f>
        <v>1.6</v>
      </c>
      <c r="K55" s="1">
        <f>IF(TRIM(J55)="*****",0,IF(ISERROR(VALUE(J55)),"NA",VALUE(J55/$I$4)))</f>
        <v>0.97264437689969607</v>
      </c>
      <c r="L55" s="1">
        <f>IF(AND(ISNUMBER(G55),ISNUMBER($I$6)),$I$6-G55,"N/A")</f>
        <v>1.5999999999999996</v>
      </c>
      <c r="M55" s="1">
        <f>IF(AND(ISNUMBER(K55),ISNUMBER($I$7)),SQRT(K55^2+($I$7)^2),"N/A")</f>
        <v>0.97454222139096647</v>
      </c>
      <c r="N55" s="1">
        <f>IF(AND(ISNUMBER(L55),ISNUMBER(M55),M55&lt;&gt;0),L55/M55,"NA")</f>
        <v>1.6417964916043513</v>
      </c>
      <c r="O55" t="s">
        <v>42</v>
      </c>
    </row>
    <row r="56" spans="1:15" x14ac:dyDescent="0.35">
      <c r="A56" s="16">
        <v>45</v>
      </c>
      <c r="B56" s="15" t="s">
        <v>65</v>
      </c>
      <c r="C56" s="14">
        <v>5.5</v>
      </c>
      <c r="D56" s="13" t="s">
        <v>26</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5.5</v>
      </c>
      <c r="H56">
        <f>LEN(TRIM(D56))</f>
        <v>6</v>
      </c>
      <c r="I56" t="str">
        <f>IF(H56&gt;=3,MID(TRIM(D56),1,3),"NO")</f>
        <v>+/-</v>
      </c>
      <c r="J56" t="str">
        <f>IF(TRIM(I56)="+/-",MID(TRIM(D56),4,H56-3),D56)</f>
        <v>0.6</v>
      </c>
      <c r="K56" s="1">
        <f>IF(TRIM(J56)="*****",0,IF(ISERROR(VALUE(J56)),"NA",VALUE(J56/$I$4)))</f>
        <v>0.36474164133738601</v>
      </c>
      <c r="L56" s="1">
        <f>IF(AND(ISNUMBER(G56),ISNUMBER($I$6)),$I$6-G56,"N/A")</f>
        <v>1.5999999999999996</v>
      </c>
      <c r="M56" s="1">
        <f>IF(AND(ISNUMBER(K56),ISNUMBER($I$7)),SQRT(K56^2+($I$7)^2),"N/A")</f>
        <v>0.36977279819442066</v>
      </c>
      <c r="N56" s="1">
        <f>IF(AND(ISNUMBER(L56),ISNUMBER(M56),M56&lt;&gt;0),L56/M56,"NA")</f>
        <v>4.3269813458770026</v>
      </c>
      <c r="O56" t="s">
        <v>40</v>
      </c>
    </row>
    <row r="57" spans="1:15" x14ac:dyDescent="0.35">
      <c r="A57" s="16">
        <v>47</v>
      </c>
      <c r="B57" s="15" t="s">
        <v>35</v>
      </c>
      <c r="C57" s="14">
        <v>5.4</v>
      </c>
      <c r="D57" s="13" t="s">
        <v>203</v>
      </c>
      <c r="E57" s="12" t="str">
        <f>IF($B$4=B57,"Geography Selected",
IF(AND(ISNUMBER(N57),ISNUMBER($I$4)),
IF(ABS(N57)&lt;=$I$4,"Not Significantly Different",
IF(ABS(N57)&gt;$I$4,"Significantly Different","Error - Both Z-score and Confidence Level are Numbers but Comparison Failed")),
IF(N57="NA","Statistical Test not applicable","N/A")
))</f>
        <v>Not Significantly Different</v>
      </c>
      <c r="G57">
        <f>IF(ISNUMBER(C57),C57,"NAN")</f>
        <v>5.4</v>
      </c>
      <c r="H57">
        <f>LEN(TRIM(D57))</f>
        <v>6</v>
      </c>
      <c r="I57" t="str">
        <f>IF(H57&gt;=3,MID(TRIM(D57),1,3),"NO")</f>
        <v>+/-</v>
      </c>
      <c r="J57" t="str">
        <f>IF(TRIM(I57)="+/-",MID(TRIM(D57),4,H57-3),D57)</f>
        <v>3.4</v>
      </c>
      <c r="K57" s="1">
        <f>IF(TRIM(J57)="*****",0,IF(ISERROR(VALUE(J57)),"NA",VALUE(J57/$I$4)))</f>
        <v>2.0668693009118542</v>
      </c>
      <c r="L57" s="1">
        <f>IF(AND(ISNUMBER(G57),ISNUMBER($I$6)),$I$6-G57,"N/A")</f>
        <v>1.6999999999999993</v>
      </c>
      <c r="M57" s="1">
        <f>IF(AND(ISNUMBER(K57),ISNUMBER($I$7)),SQRT(K57^2+($I$7)^2),"N/A")</f>
        <v>2.0677630822729425</v>
      </c>
      <c r="N57" s="1">
        <f>IF(AND(ISNUMBER(L57),ISNUMBER(M57),M57&lt;&gt;0),L57/M57,"NA")</f>
        <v>0.82214447804692992</v>
      </c>
      <c r="O57" t="s">
        <v>38</v>
      </c>
    </row>
    <row r="58" spans="1:15" x14ac:dyDescent="0.35">
      <c r="A58" s="16">
        <v>47</v>
      </c>
      <c r="B58" s="15" t="s">
        <v>30</v>
      </c>
      <c r="C58" s="14">
        <v>5.4</v>
      </c>
      <c r="D58" s="13" t="s">
        <v>83</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5.4</v>
      </c>
      <c r="H58">
        <f>LEN(TRIM(D58))</f>
        <v>6</v>
      </c>
      <c r="I58" t="str">
        <f>IF(H58&gt;=3,MID(TRIM(D58),1,3),"NO")</f>
        <v>+/-</v>
      </c>
      <c r="J58" t="str">
        <f>IF(TRIM(I58)="+/-",MID(TRIM(D58),4,H58-3),D58)</f>
        <v>0.7</v>
      </c>
      <c r="K58" s="1">
        <f>IF(TRIM(J58)="*****",0,IF(ISERROR(VALUE(J58)),"NA",VALUE(J58/$I$4)))</f>
        <v>0.42553191489361697</v>
      </c>
      <c r="L58" s="1">
        <f>IF(AND(ISNUMBER(G58),ISNUMBER($I$6)),$I$6-G58,"N/A")</f>
        <v>1.6999999999999993</v>
      </c>
      <c r="M58" s="1">
        <f>IF(AND(ISNUMBER(K58),ISNUMBER($I$7)),SQRT(K58^2+($I$7)^2),"N/A")</f>
        <v>0.42985214661796195</v>
      </c>
      <c r="N58" s="1">
        <f>IF(AND(ISNUMBER(L58),ISNUMBER(M58),M58&lt;&gt;0),L58/M58,"NA")</f>
        <v>3.9548482271763592</v>
      </c>
      <c r="O58" t="s">
        <v>36</v>
      </c>
    </row>
    <row r="59" spans="1:15" x14ac:dyDescent="0.35">
      <c r="A59" s="16">
        <v>49</v>
      </c>
      <c r="B59" s="15" t="s">
        <v>67</v>
      </c>
      <c r="C59" s="14">
        <v>5.3</v>
      </c>
      <c r="D59" s="13" t="s">
        <v>140</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5.3</v>
      </c>
      <c r="H59">
        <f>LEN(TRIM(D59))</f>
        <v>6</v>
      </c>
      <c r="I59" t="str">
        <f>IF(H59&gt;=3,MID(TRIM(D59),1,3),"NO")</f>
        <v>+/-</v>
      </c>
      <c r="J59" t="str">
        <f>IF(TRIM(I59)="+/-",MID(TRIM(D59),4,H59-3),D59)</f>
        <v>1.6</v>
      </c>
      <c r="K59" s="1">
        <f>IF(TRIM(J59)="*****",0,IF(ISERROR(VALUE(J59)),"NA",VALUE(J59/$I$4)))</f>
        <v>0.97264437689969607</v>
      </c>
      <c r="L59" s="1">
        <f>IF(AND(ISNUMBER(G59),ISNUMBER($I$6)),$I$6-G59,"N/A")</f>
        <v>1.7999999999999998</v>
      </c>
      <c r="M59" s="1">
        <f>IF(AND(ISNUMBER(K59),ISNUMBER($I$7)),SQRT(K59^2+($I$7)^2),"N/A")</f>
        <v>0.97454222139096647</v>
      </c>
      <c r="N59" s="1">
        <f>IF(AND(ISNUMBER(L59),ISNUMBER(M59),M59&lt;&gt;0),L59/M59,"NA")</f>
        <v>1.8470210530548954</v>
      </c>
      <c r="O59" t="s">
        <v>33</v>
      </c>
    </row>
    <row r="60" spans="1:15" x14ac:dyDescent="0.35">
      <c r="A60" s="16">
        <v>50</v>
      </c>
      <c r="B60" s="15" t="s">
        <v>66</v>
      </c>
      <c r="C60" s="14">
        <v>4.7</v>
      </c>
      <c r="D60" s="13" t="s">
        <v>111</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4.7</v>
      </c>
      <c r="H60">
        <f>LEN(TRIM(D60))</f>
        <v>6</v>
      </c>
      <c r="I60" t="str">
        <f>IF(H60&gt;=3,MID(TRIM(D60),1,3),"NO")</f>
        <v>+/-</v>
      </c>
      <c r="J60" t="str">
        <f>IF(TRIM(I60)="+/-",MID(TRIM(D60),4,H60-3),D60)</f>
        <v>1.0</v>
      </c>
      <c r="K60" s="1">
        <f>IF(TRIM(J60)="*****",0,IF(ISERROR(VALUE(J60)),"NA",VALUE(J60/$I$4)))</f>
        <v>0.60790273556231</v>
      </c>
      <c r="L60" s="1">
        <f>IF(AND(ISNUMBER(G60),ISNUMBER($I$6)),$I$6-G60,"N/A")</f>
        <v>2.3999999999999995</v>
      </c>
      <c r="M60" s="1">
        <f>IF(AND(ISNUMBER(K60),ISNUMBER($I$7)),SQRT(K60^2+($I$7)^2),"N/A")</f>
        <v>0.61093468821403585</v>
      </c>
      <c r="N60" s="1">
        <f>IF(AND(ISNUMBER(L60),ISNUMBER(M60),M60&lt;&gt;0),L60/M60,"NA")</f>
        <v>3.9284068269490366</v>
      </c>
      <c r="O60" t="s">
        <v>30</v>
      </c>
    </row>
    <row r="61" spans="1:15" x14ac:dyDescent="0.35">
      <c r="A61" s="16">
        <v>51</v>
      </c>
      <c r="B61" s="15" t="s">
        <v>40</v>
      </c>
      <c r="C61" s="14">
        <v>4.0999999999999996</v>
      </c>
      <c r="D61" s="13" t="s">
        <v>156</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4.0999999999999996</v>
      </c>
      <c r="H61">
        <f>LEN(TRIM(D61))</f>
        <v>6</v>
      </c>
      <c r="I61" t="str">
        <f>IF(H61&gt;=3,MID(TRIM(D61),1,3),"NO")</f>
        <v>+/-</v>
      </c>
      <c r="J61" t="str">
        <f>IF(TRIM(I61)="+/-",MID(TRIM(D61),4,H61-3),D61)</f>
        <v>2.0</v>
      </c>
      <c r="K61" s="1">
        <f>IF(TRIM(J61)="*****",0,IF(ISERROR(VALUE(J61)),"NA",VALUE(J61/$I$4)))</f>
        <v>1.21580547112462</v>
      </c>
      <c r="L61" s="1">
        <f>IF(AND(ISNUMBER(G61),ISNUMBER($I$6)),$I$6-G61,"N/A")</f>
        <v>3</v>
      </c>
      <c r="M61" s="1">
        <f>IF(AND(ISNUMBER(K61),ISNUMBER($I$7)),SQRT(K61^2+($I$7)^2),"N/A")</f>
        <v>1.2173242793009595</v>
      </c>
      <c r="N61" s="1">
        <f>IF(AND(ISNUMBER(L61),ISNUMBER(M61),M61&lt;&gt;0),L61/M61,"NA")</f>
        <v>2.4644213961810819</v>
      </c>
      <c r="O61" t="s">
        <v>27</v>
      </c>
    </row>
    <row r="62" spans="1:15" ht="15" thickBot="1" x14ac:dyDescent="0.4">
      <c r="A62" s="11"/>
      <c r="B62" s="10" t="s">
        <v>25</v>
      </c>
      <c r="C62" s="9">
        <v>4.2</v>
      </c>
      <c r="D62" s="8" t="s">
        <v>120</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4.2</v>
      </c>
      <c r="H62">
        <f>LEN(TRIM(D62))</f>
        <v>6</v>
      </c>
      <c r="I62" t="str">
        <f>IF(H62&gt;=3,MID(TRIM(D62),1,3),"NO")</f>
        <v>+/-</v>
      </c>
      <c r="J62" t="str">
        <f>IF(TRIM(I62)="+/-",MID(TRIM(D62),4,H62-3),D62)</f>
        <v>0.9</v>
      </c>
      <c r="K62" s="1">
        <f>IF(TRIM(J62)="*****",0,IF(ISERROR(VALUE(J62)),"NA",VALUE(J62/$I$4)))</f>
        <v>0.54711246200607899</v>
      </c>
      <c r="L62" s="1">
        <f>IF(AND(ISNUMBER(G62),ISNUMBER($I$6)),$I$6-G62,"N/A")</f>
        <v>2.8999999999999995</v>
      </c>
      <c r="M62" s="1">
        <f>IF(AND(ISNUMBER(K62),ISNUMBER($I$7)),SQRT(K62^2+($I$7)^2),"N/A")</f>
        <v>0.55047933970440222</v>
      </c>
      <c r="N62" s="1">
        <f>IF(AND(ISNUMBER(L62),ISNUMBER(M62),M62&lt;&gt;0),L62/M62,"NA")</f>
        <v>5.2681359514005539</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5">
      <c r="A73" t="s">
        <v>252</v>
      </c>
    </row>
    <row r="75" spans="1:26" x14ac:dyDescent="0.35">
      <c r="A75" t="s">
        <v>16</v>
      </c>
    </row>
    <row r="76" spans="1:26" x14ac:dyDescent="0.35">
      <c r="A76" t="s">
        <v>15</v>
      </c>
      <c r="B76" t="s">
        <v>14</v>
      </c>
    </row>
    <row r="77" spans="1:26" x14ac:dyDescent="0.35">
      <c r="A77" t="s">
        <v>13</v>
      </c>
      <c r="B77" t="s">
        <v>12</v>
      </c>
    </row>
    <row r="78" spans="1:26" x14ac:dyDescent="0.35">
      <c r="A78" t="s">
        <v>11</v>
      </c>
      <c r="B78" t="s">
        <v>10</v>
      </c>
    </row>
    <row r="79" spans="1:26" x14ac:dyDescent="0.35">
      <c r="A79" t="s">
        <v>9</v>
      </c>
      <c r="B79" t="s">
        <v>8</v>
      </c>
    </row>
    <row r="80" spans="1:26" x14ac:dyDescent="0.35">
      <c r="A80" t="s">
        <v>7</v>
      </c>
      <c r="B80" t="s">
        <v>6</v>
      </c>
    </row>
    <row r="81" spans="1:2" x14ac:dyDescent="0.35">
      <c r="A81" t="s">
        <v>5</v>
      </c>
      <c r="B81" t="s">
        <v>4</v>
      </c>
    </row>
    <row r="82" spans="1:2" x14ac:dyDescent="0.35">
      <c r="A82" t="s">
        <v>3</v>
      </c>
      <c r="B82" t="s">
        <v>2</v>
      </c>
    </row>
    <row r="83" spans="1:2" x14ac:dyDescent="0.35">
      <c r="A83" t="s">
        <v>1</v>
      </c>
      <c r="B83" t="s">
        <v>0</v>
      </c>
    </row>
  </sheetData>
  <mergeCells count="7">
    <mergeCell ref="A72:Z72"/>
    <mergeCell ref="A66:Z66"/>
    <mergeCell ref="A67:Z67"/>
    <mergeCell ref="A68:Z68"/>
    <mergeCell ref="A69:Z69"/>
    <mergeCell ref="A70:Z70"/>
    <mergeCell ref="A71:Z71"/>
  </mergeCells>
  <conditionalFormatting sqref="E10:E62">
    <cfRule type="cellIs" dxfId="259" priority="1" operator="equal">
      <formula>"OTHER ERROR"</formula>
    </cfRule>
    <cfRule type="cellIs" dxfId="258" priority="2" operator="equal">
      <formula>"Statistical Test not applicable"</formula>
    </cfRule>
    <cfRule type="cellIs" dxfId="257" priority="3" operator="equal">
      <formula>"Geography Selected"</formula>
    </cfRule>
  </conditionalFormatting>
  <conditionalFormatting sqref="E10:J62">
    <cfRule type="cellIs" dxfId="256" priority="4" operator="equal">
      <formula>"Not Significantly Different"</formula>
    </cfRule>
  </conditionalFormatting>
  <conditionalFormatting sqref="F10:J62">
    <cfRule type="cellIs" dxfId="25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12F7AEF-0C8C-422A-ADB2-D6670F9C8C21}">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24F19FB2-CE45-4DFD-BC59-85A1F8D2DB1F}"/>
    <hyperlink ref="A68" r:id="rId2" xr:uid="{C3D5A630-18BE-48F9-9CCE-B3940874F612}"/>
    <hyperlink ref="A66" r:id="rId3" xr:uid="{3BDF82B1-7DAB-41FC-9036-D83BE793810D}"/>
    <hyperlink ref="A67" r:id="rId4" xr:uid="{F9E55ECD-1F82-4152-9E8D-49A461ABFFAD}"/>
  </hyperlinks>
  <pageMargins left="0.7" right="0.7" top="0.75" bottom="0.75" header="0.3" footer="0.3"/>
  <pageSetup orientation="portrait" r:id="rId5"/>
  <drawing r:id="rId6"/>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1557C-F07B-450C-A854-49C636C48550}">
  <sheetPr codeName="Sheet41"/>
  <dimension ref="A1:Z83"/>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256</v>
      </c>
    </row>
    <row r="2" spans="1:16" x14ac:dyDescent="0.35">
      <c r="A2" s="30" t="s">
        <v>108</v>
      </c>
      <c r="B2" t="s">
        <v>255</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6.5</v>
      </c>
      <c r="C6" t="s">
        <v>102</v>
      </c>
      <c r="H6" s="18" t="s">
        <v>101</v>
      </c>
      <c r="I6">
        <f>VLOOKUP($B$4,$B$9:$K$62,6,FALSE)</f>
        <v>6.5</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6.5</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6.5</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53</v>
      </c>
      <c r="C11" s="14">
        <v>9.1999999999999993</v>
      </c>
      <c r="D11" s="17" t="s">
        <v>158</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9.1999999999999993</v>
      </c>
      <c r="H11">
        <f>LEN(TRIM(D11))</f>
        <v>6</v>
      </c>
      <c r="I11" t="str">
        <f>IF(H11&gt;=3,MID(TRIM(D11),1,3),"NO")</f>
        <v>+/-</v>
      </c>
      <c r="J11" t="str">
        <f>IF(TRIM(I11)="+/-",MID(TRIM(D11),4,H11-3),D11)</f>
        <v>1.9</v>
      </c>
      <c r="K11" s="1">
        <f>IF(TRIM(J11)="*****",0,IF(ISERROR(VALUE(J11)),"NA",VALUE(J11/$I$4)))</f>
        <v>1.1550151975683889</v>
      </c>
      <c r="L11" s="1">
        <f>IF(AND(ISNUMBER(G11),ISNUMBER($I$6)),$I$6-G11,"N/A")</f>
        <v>-2.6999999999999993</v>
      </c>
      <c r="M11" s="1">
        <f>IF(AND(ISNUMBER(K11),ISNUMBER($I$7)),SQRT(K11^2+($I$7)^2),"N/A")</f>
        <v>1.1566138352851334</v>
      </c>
      <c r="N11" s="1">
        <f>IF(AND(ISNUMBER(L11),ISNUMBER(M11),M11&lt;&gt;0),L11/M11,"NA")</f>
        <v>-2.3344005731475481</v>
      </c>
      <c r="O11" t="s">
        <v>68</v>
      </c>
    </row>
    <row r="12" spans="1:16" x14ac:dyDescent="0.35">
      <c r="A12" s="16">
        <v>2</v>
      </c>
      <c r="B12" s="15" t="s">
        <v>44</v>
      </c>
      <c r="C12" s="14">
        <v>9.1</v>
      </c>
      <c r="D12" s="13" t="s">
        <v>138</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9.1</v>
      </c>
      <c r="H12">
        <f>LEN(TRIM(D12))</f>
        <v>6</v>
      </c>
      <c r="I12" t="str">
        <f>IF(H12&gt;=3,MID(TRIM(D12),1,3),"NO")</f>
        <v>+/-</v>
      </c>
      <c r="J12" t="str">
        <f>IF(TRIM(I12)="+/-",MID(TRIM(D12),4,H12-3),D12)</f>
        <v>1.8</v>
      </c>
      <c r="K12" s="1">
        <f>IF(TRIM(J12)="*****",0,IF(ISERROR(VALUE(J12)),"NA",VALUE(J12/$I$4)))</f>
        <v>1.094224924012158</v>
      </c>
      <c r="L12" s="1">
        <f>IF(AND(ISNUMBER(G12),ISNUMBER($I$6)),$I$6-G12,"N/A")</f>
        <v>-2.5999999999999996</v>
      </c>
      <c r="M12" s="1">
        <f>IF(AND(ISNUMBER(K12),ISNUMBER($I$7)),SQRT(K12^2+($I$7)^2),"N/A")</f>
        <v>1.0959122417823675</v>
      </c>
      <c r="N12" s="1">
        <f>IF(AND(ISNUMBER(L12),ISNUMBER(M12),M12&lt;&gt;0),L12/M12,"NA")</f>
        <v>-2.372452739255305</v>
      </c>
      <c r="O12" t="s">
        <v>62</v>
      </c>
    </row>
    <row r="13" spans="1:16" x14ac:dyDescent="0.35">
      <c r="A13" s="16">
        <v>3</v>
      </c>
      <c r="B13" s="15" t="s">
        <v>27</v>
      </c>
      <c r="C13" s="14">
        <v>8.6</v>
      </c>
      <c r="D13" s="13" t="s">
        <v>200</v>
      </c>
      <c r="E13" s="12" t="str">
        <f>IF($B$4=B13,"Geography Selected",
IF(AND(ISNUMBER(N13),ISNUMBER($I$4)),
IF(ABS(N13)&lt;=$I$4,"Not Significantly Different",
IF(ABS(N13)&gt;$I$4,"Significantly Different","Error - Both Z-score and Confidence Level are Numbers but Comparison Failed")),
IF(N13="NA","Statistical Test not applicable","N/A")
))</f>
        <v>Not Significantly Different</v>
      </c>
      <c r="G13">
        <f>IF(ISNUMBER(C13),C13,"NAN")</f>
        <v>8.6</v>
      </c>
      <c r="H13">
        <f>LEN(TRIM(D13))</f>
        <v>6</v>
      </c>
      <c r="I13" t="str">
        <f>IF(H13&gt;=3,MID(TRIM(D13),1,3),"NO")</f>
        <v>+/-</v>
      </c>
      <c r="J13" t="str">
        <f>IF(TRIM(I13)="+/-",MID(TRIM(D13),4,H13-3),D13)</f>
        <v>3.8</v>
      </c>
      <c r="K13" s="1">
        <f>IF(TRIM(J13)="*****",0,IF(ISERROR(VALUE(J13)),"NA",VALUE(J13/$I$4)))</f>
        <v>2.3100303951367778</v>
      </c>
      <c r="L13" s="1">
        <f>IF(AND(ISNUMBER(G13),ISNUMBER($I$6)),$I$6-G13,"N/A")</f>
        <v>-2.0999999999999996</v>
      </c>
      <c r="M13" s="1">
        <f>IF(AND(ISNUMBER(K13),ISNUMBER($I$7)),SQRT(K13^2+($I$7)^2),"N/A")</f>
        <v>2.3108301287231865</v>
      </c>
      <c r="N13" s="1">
        <f>IF(AND(ISNUMBER(L13),ISNUMBER(M13),M13&lt;&gt;0),L13/M13,"NA")</f>
        <v>-0.90876433273800283</v>
      </c>
      <c r="O13" t="s">
        <v>58</v>
      </c>
    </row>
    <row r="14" spans="1:16" x14ac:dyDescent="0.35">
      <c r="A14" s="16">
        <v>4</v>
      </c>
      <c r="B14" s="15" t="s">
        <v>73</v>
      </c>
      <c r="C14" s="14">
        <v>8.4</v>
      </c>
      <c r="D14" s="13" t="s">
        <v>139</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8.4</v>
      </c>
      <c r="H14">
        <f>LEN(TRIM(D14))</f>
        <v>6</v>
      </c>
      <c r="I14" t="str">
        <f>IF(H14&gt;=3,MID(TRIM(D14),1,3),"NO")</f>
        <v>+/-</v>
      </c>
      <c r="J14" t="str">
        <f>IF(TRIM(I14)="+/-",MID(TRIM(D14),4,H14-3),D14)</f>
        <v>1.5</v>
      </c>
      <c r="K14" s="1">
        <f>IF(TRIM(J14)="*****",0,IF(ISERROR(VALUE(J14)),"NA",VALUE(J14/$I$4)))</f>
        <v>0.91185410334346506</v>
      </c>
      <c r="L14" s="1">
        <f>IF(AND(ISNUMBER(G14),ISNUMBER($I$6)),$I$6-G14,"N/A")</f>
        <v>-1.9000000000000004</v>
      </c>
      <c r="M14" s="1">
        <f>IF(AND(ISNUMBER(K14),ISNUMBER($I$7)),SQRT(K14^2+($I$7)^2),"N/A")</f>
        <v>0.91387819929318592</v>
      </c>
      <c r="N14" s="1">
        <f>IF(AND(ISNUMBER(L14),ISNUMBER(M14),M14&lt;&gt;0),L14/M14,"NA")</f>
        <v>-2.0790516739205547</v>
      </c>
      <c r="O14" t="s">
        <v>73</v>
      </c>
    </row>
    <row r="15" spans="1:16" x14ac:dyDescent="0.35">
      <c r="A15" s="16">
        <v>5</v>
      </c>
      <c r="B15" s="15" t="s">
        <v>56</v>
      </c>
      <c r="C15" s="14">
        <v>8.3000000000000007</v>
      </c>
      <c r="D15" s="13" t="s">
        <v>134</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8.3000000000000007</v>
      </c>
      <c r="H15">
        <f>LEN(TRIM(D15))</f>
        <v>6</v>
      </c>
      <c r="I15" t="str">
        <f>IF(H15&gt;=3,MID(TRIM(D15),1,3),"NO")</f>
        <v>+/-</v>
      </c>
      <c r="J15" t="str">
        <f>IF(TRIM(I15)="+/-",MID(TRIM(D15),4,H15-3),D15)</f>
        <v>1.4</v>
      </c>
      <c r="K15" s="1">
        <f>IF(TRIM(J15)="*****",0,IF(ISERROR(VALUE(J15)),"NA",VALUE(J15/$I$4)))</f>
        <v>0.85106382978723394</v>
      </c>
      <c r="L15" s="1">
        <f>IF(AND(ISNUMBER(G15),ISNUMBER($I$6)),$I$6-G15,"N/A")</f>
        <v>-1.8000000000000007</v>
      </c>
      <c r="M15" s="1">
        <f>IF(AND(ISNUMBER(K15),ISNUMBER($I$7)),SQRT(K15^2+($I$7)^2),"N/A")</f>
        <v>0.85323214879137987</v>
      </c>
      <c r="N15" s="1">
        <f>IF(AND(ISNUMBER(L15),ISNUMBER(M15),M15&lt;&gt;0),L15/M15,"NA")</f>
        <v>-2.1096251501420054</v>
      </c>
      <c r="O15" t="s">
        <v>32</v>
      </c>
    </row>
    <row r="16" spans="1:16" x14ac:dyDescent="0.35">
      <c r="A16" s="16">
        <v>6</v>
      </c>
      <c r="B16" s="15" t="s">
        <v>37</v>
      </c>
      <c r="C16" s="14">
        <v>8.1999999999999993</v>
      </c>
      <c r="D16" s="13" t="s">
        <v>158</v>
      </c>
      <c r="E16" s="12" t="str">
        <f>IF($B$4=B16,"Geography Selected",
IF(AND(ISNUMBER(N16),ISNUMBER($I$4)),
IF(ABS(N16)&lt;=$I$4,"Not Significantly Different",
IF(ABS(N16)&gt;$I$4,"Significantly Different","Error - Both Z-score and Confidence Level are Numbers but Comparison Failed")),
IF(N16="NA","Statistical Test not applicable","N/A")
))</f>
        <v>Not Significantly Different</v>
      </c>
      <c r="G16">
        <f>IF(ISNUMBER(C16),C16,"NAN")</f>
        <v>8.1999999999999993</v>
      </c>
      <c r="H16">
        <f>LEN(TRIM(D16))</f>
        <v>6</v>
      </c>
      <c r="I16" t="str">
        <f>IF(H16&gt;=3,MID(TRIM(D16),1,3),"NO")</f>
        <v>+/-</v>
      </c>
      <c r="J16" t="str">
        <f>IF(TRIM(I16)="+/-",MID(TRIM(D16),4,H16-3),D16)</f>
        <v>1.9</v>
      </c>
      <c r="K16" s="1">
        <f>IF(TRIM(J16)="*****",0,IF(ISERROR(VALUE(J16)),"NA",VALUE(J16/$I$4)))</f>
        <v>1.1550151975683889</v>
      </c>
      <c r="L16" s="1">
        <f>IF(AND(ISNUMBER(G16),ISNUMBER($I$6)),$I$6-G16,"N/A")</f>
        <v>-1.6999999999999993</v>
      </c>
      <c r="M16" s="1">
        <f>IF(AND(ISNUMBER(K16),ISNUMBER($I$7)),SQRT(K16^2+($I$7)^2),"N/A")</f>
        <v>1.1566138352851334</v>
      </c>
      <c r="N16" s="1">
        <f>IF(AND(ISNUMBER(L16),ISNUMBER(M16),M16&lt;&gt;0),L16/M16,"NA")</f>
        <v>-1.4698077682780857</v>
      </c>
      <c r="O16" t="s">
        <v>75</v>
      </c>
    </row>
    <row r="17" spans="1:15" x14ac:dyDescent="0.35">
      <c r="A17" s="16">
        <v>6</v>
      </c>
      <c r="B17" s="15" t="s">
        <v>33</v>
      </c>
      <c r="C17" s="14">
        <v>8.1999999999999993</v>
      </c>
      <c r="D17" s="13" t="s">
        <v>156</v>
      </c>
      <c r="E17" s="12" t="str">
        <f>IF($B$4=B17,"Geography Selected",
IF(AND(ISNUMBER(N17),ISNUMBER($I$4)),
IF(ABS(N17)&lt;=$I$4,"Not Significantly Different",
IF(ABS(N17)&gt;$I$4,"Significantly Different","Error - Both Z-score and Confidence Level are Numbers but Comparison Failed")),
IF(N17="NA","Statistical Test not applicable","N/A")
))</f>
        <v>Not Significantly Different</v>
      </c>
      <c r="G17">
        <f>IF(ISNUMBER(C17),C17,"NAN")</f>
        <v>8.1999999999999993</v>
      </c>
      <c r="H17">
        <f>LEN(TRIM(D17))</f>
        <v>6</v>
      </c>
      <c r="I17" t="str">
        <f>IF(H17&gt;=3,MID(TRIM(D17),1,3),"NO")</f>
        <v>+/-</v>
      </c>
      <c r="J17" t="str">
        <f>IF(TRIM(I17)="+/-",MID(TRIM(D17),4,H17-3),D17)</f>
        <v>2.0</v>
      </c>
      <c r="K17" s="1">
        <f>IF(TRIM(J17)="*****",0,IF(ISERROR(VALUE(J17)),"NA",VALUE(J17/$I$4)))</f>
        <v>1.21580547112462</v>
      </c>
      <c r="L17" s="1">
        <f>IF(AND(ISNUMBER(G17),ISNUMBER($I$6)),$I$6-G17,"N/A")</f>
        <v>-1.6999999999999993</v>
      </c>
      <c r="M17" s="1">
        <f>IF(AND(ISNUMBER(K17),ISNUMBER($I$7)),SQRT(K17^2+($I$7)^2),"N/A")</f>
        <v>1.2173242793009595</v>
      </c>
      <c r="N17" s="1">
        <f>IF(AND(ISNUMBER(L17),ISNUMBER(M17),M17&lt;&gt;0),L17/M17,"NA")</f>
        <v>-1.3965054578359459</v>
      </c>
      <c r="O17" t="s">
        <v>66</v>
      </c>
    </row>
    <row r="18" spans="1:15" x14ac:dyDescent="0.35">
      <c r="A18" s="16">
        <v>8</v>
      </c>
      <c r="B18" s="15" t="s">
        <v>42</v>
      </c>
      <c r="C18" s="14">
        <v>8</v>
      </c>
      <c r="D18" s="13" t="s">
        <v>139</v>
      </c>
      <c r="E18" s="12" t="str">
        <f>IF($B$4=B18,"Geography Selected",
IF(AND(ISNUMBER(N18),ISNUMBER($I$4)),
IF(ABS(N18)&lt;=$I$4,"Not Significantly Different",
IF(ABS(N18)&gt;$I$4,"Significantly Different","Error - Both Z-score and Confidence Level are Numbers but Comparison Failed")),
IF(N18="NA","Statistical Test not applicable","N/A")
))</f>
        <v>Not Significantly Different</v>
      </c>
      <c r="G18">
        <f>IF(ISNUMBER(C18),C18,"NAN")</f>
        <v>8</v>
      </c>
      <c r="H18">
        <f>LEN(TRIM(D18))</f>
        <v>6</v>
      </c>
      <c r="I18" t="str">
        <f>IF(H18&gt;=3,MID(TRIM(D18),1,3),"NO")</f>
        <v>+/-</v>
      </c>
      <c r="J18" t="str">
        <f>IF(TRIM(I18)="+/-",MID(TRIM(D18),4,H18-3),D18)</f>
        <v>1.5</v>
      </c>
      <c r="K18" s="1">
        <f>IF(TRIM(J18)="*****",0,IF(ISERROR(VALUE(J18)),"NA",VALUE(J18/$I$4)))</f>
        <v>0.91185410334346506</v>
      </c>
      <c r="L18" s="1">
        <f>IF(AND(ISNUMBER(G18),ISNUMBER($I$6)),$I$6-G18,"N/A")</f>
        <v>-1.5</v>
      </c>
      <c r="M18" s="1">
        <f>IF(AND(ISNUMBER(K18),ISNUMBER($I$7)),SQRT(K18^2+($I$7)^2),"N/A")</f>
        <v>0.91387819929318592</v>
      </c>
      <c r="N18" s="1">
        <f>IF(AND(ISNUMBER(L18),ISNUMBER(M18),M18&lt;&gt;0),L18/M18,"NA")</f>
        <v>-1.6413565846741218</v>
      </c>
      <c r="O18" t="s">
        <v>60</v>
      </c>
    </row>
    <row r="19" spans="1:15" x14ac:dyDescent="0.35">
      <c r="A19" s="16">
        <v>9</v>
      </c>
      <c r="B19" s="15" t="s">
        <v>68</v>
      </c>
      <c r="C19" s="14">
        <v>7.9</v>
      </c>
      <c r="D19" s="13" t="s">
        <v>133</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7.9</v>
      </c>
      <c r="H19">
        <f>LEN(TRIM(D19))</f>
        <v>6</v>
      </c>
      <c r="I19" t="str">
        <f>IF(H19&gt;=3,MID(TRIM(D19),1,3),"NO")</f>
        <v>+/-</v>
      </c>
      <c r="J19" t="str">
        <f>IF(TRIM(I19)="+/-",MID(TRIM(D19),4,H19-3),D19)</f>
        <v>1.2</v>
      </c>
      <c r="K19" s="1">
        <f>IF(TRIM(J19)="*****",0,IF(ISERROR(VALUE(J19)),"NA",VALUE(J19/$I$4)))</f>
        <v>0.72948328267477203</v>
      </c>
      <c r="L19" s="1">
        <f>IF(AND(ISNUMBER(G19),ISNUMBER($I$6)),$I$6-G19,"N/A")</f>
        <v>-1.4000000000000004</v>
      </c>
      <c r="M19" s="1">
        <f>IF(AND(ISNUMBER(K19),ISNUMBER($I$7)),SQRT(K19^2+($I$7)^2),"N/A")</f>
        <v>0.73201182849801194</v>
      </c>
      <c r="N19" s="1">
        <f>IF(AND(ISNUMBER(L19),ISNUMBER(M19),M19&lt;&gt;0),L19/M19,"NA")</f>
        <v>-1.9125374010316318</v>
      </c>
      <c r="O19" t="s">
        <v>35</v>
      </c>
    </row>
    <row r="20" spans="1:15" x14ac:dyDescent="0.35">
      <c r="A20" s="16">
        <v>9</v>
      </c>
      <c r="B20" s="15" t="s">
        <v>79</v>
      </c>
      <c r="C20" s="14">
        <v>7.9</v>
      </c>
      <c r="D20" s="17" t="s">
        <v>135</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7.9</v>
      </c>
      <c r="H20">
        <f>LEN(TRIM(D20))</f>
        <v>6</v>
      </c>
      <c r="I20" t="str">
        <f>IF(H20&gt;=3,MID(TRIM(D20),1,3),"NO")</f>
        <v>+/-</v>
      </c>
      <c r="J20" t="str">
        <f>IF(TRIM(I20)="+/-",MID(TRIM(D20),4,H20-3),D20)</f>
        <v>1.3</v>
      </c>
      <c r="K20" s="1">
        <f>IF(TRIM(J20)="*****",0,IF(ISERROR(VALUE(J20)),"NA",VALUE(J20/$I$4)))</f>
        <v>0.79027355623100304</v>
      </c>
      <c r="L20" s="1">
        <f>IF(AND(ISNUMBER(G20),ISNUMBER($I$6)),$I$6-G20,"N/A")</f>
        <v>-1.4000000000000004</v>
      </c>
      <c r="M20" s="1">
        <f>IF(AND(ISNUMBER(K20),ISNUMBER($I$7)),SQRT(K20^2+($I$7)^2),"N/A")</f>
        <v>0.79260819516141623</v>
      </c>
      <c r="N20" s="1">
        <f>IF(AND(ISNUMBER(L20),ISNUMBER(M20),M20&lt;&gt;0),L20/M20,"NA")</f>
        <v>-1.7663203693154945</v>
      </c>
      <c r="O20" t="s">
        <v>51</v>
      </c>
    </row>
    <row r="21" spans="1:15" x14ac:dyDescent="0.35">
      <c r="A21" s="16">
        <v>11</v>
      </c>
      <c r="B21" s="15" t="s">
        <v>59</v>
      </c>
      <c r="C21" s="14">
        <v>7.7</v>
      </c>
      <c r="D21" s="13" t="s">
        <v>111</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7.7</v>
      </c>
      <c r="H21">
        <f>LEN(TRIM(D21))</f>
        <v>6</v>
      </c>
      <c r="I21" t="str">
        <f>IF(H21&gt;=3,MID(TRIM(D21),1,3),"NO")</f>
        <v>+/-</v>
      </c>
      <c r="J21" t="str">
        <f>IF(TRIM(I21)="+/-",MID(TRIM(D21),4,H21-3),D21)</f>
        <v>1.0</v>
      </c>
      <c r="K21" s="1">
        <f>IF(TRIM(J21)="*****",0,IF(ISERROR(VALUE(J21)),"NA",VALUE(J21/$I$4)))</f>
        <v>0.60790273556231</v>
      </c>
      <c r="L21" s="1">
        <f>IF(AND(ISNUMBER(G21),ISNUMBER($I$6)),$I$6-G21,"N/A")</f>
        <v>-1.2000000000000002</v>
      </c>
      <c r="M21" s="1">
        <f>IF(AND(ISNUMBER(K21),ISNUMBER($I$7)),SQRT(K21^2+($I$7)^2),"N/A")</f>
        <v>0.61093468821403585</v>
      </c>
      <c r="N21" s="1">
        <f>IF(AND(ISNUMBER(L21),ISNUMBER(M21),M21&lt;&gt;0),L21/M21,"NA")</f>
        <v>-1.964203413474519</v>
      </c>
      <c r="O21" t="s">
        <v>45</v>
      </c>
    </row>
    <row r="22" spans="1:15" x14ac:dyDescent="0.35">
      <c r="A22" s="16">
        <v>12</v>
      </c>
      <c r="B22" s="15" t="s">
        <v>62</v>
      </c>
      <c r="C22" s="14">
        <v>7.5</v>
      </c>
      <c r="D22" s="13" t="s">
        <v>155</v>
      </c>
      <c r="E22" s="12" t="str">
        <f>IF($B$4=B22,"Geography Selected",
IF(AND(ISNUMBER(N22),ISNUMBER($I$4)),
IF(ABS(N22)&lt;=$I$4,"Not Significantly Different",
IF(ABS(N22)&gt;$I$4,"Significantly Different","Error - Both Z-score and Confidence Level are Numbers but Comparison Failed")),
IF(N22="NA","Statistical Test not applicable","N/A")
))</f>
        <v>Not Significantly Different</v>
      </c>
      <c r="G22">
        <f>IF(ISNUMBER(C22),C22,"NAN")</f>
        <v>7.5</v>
      </c>
      <c r="H22">
        <f>LEN(TRIM(D22))</f>
        <v>6</v>
      </c>
      <c r="I22" t="str">
        <f>IF(H22&gt;=3,MID(TRIM(D22),1,3),"NO")</f>
        <v>+/-</v>
      </c>
      <c r="J22" t="str">
        <f>IF(TRIM(I22)="+/-",MID(TRIM(D22),4,H22-3),D22)</f>
        <v>2.4</v>
      </c>
      <c r="K22" s="1">
        <f>IF(TRIM(J22)="*****",0,IF(ISERROR(VALUE(J22)),"NA",VALUE(J22/$I$4)))</f>
        <v>1.4589665653495441</v>
      </c>
      <c r="L22" s="1">
        <f>IF(AND(ISNUMBER(G22),ISNUMBER($I$6)),$I$6-G22,"N/A")</f>
        <v>-1</v>
      </c>
      <c r="M22" s="1">
        <f>IF(AND(ISNUMBER(K22),ISNUMBER($I$7)),SQRT(K22^2+($I$7)^2),"N/A")</f>
        <v>1.460232480178032</v>
      </c>
      <c r="N22" s="1">
        <f>IF(AND(ISNUMBER(L22),ISNUMBER(M22),M22&lt;&gt;0),L22/M22,"NA")</f>
        <v>-0.68482246051538298</v>
      </c>
      <c r="O22" t="s">
        <v>29</v>
      </c>
    </row>
    <row r="23" spans="1:15" x14ac:dyDescent="0.35">
      <c r="A23" s="16">
        <v>12</v>
      </c>
      <c r="B23" s="15" t="s">
        <v>72</v>
      </c>
      <c r="C23" s="14">
        <v>7.5</v>
      </c>
      <c r="D23" s="13" t="s">
        <v>120</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7.5</v>
      </c>
      <c r="H23">
        <f>LEN(TRIM(D23))</f>
        <v>6</v>
      </c>
      <c r="I23" t="str">
        <f>IF(H23&gt;=3,MID(TRIM(D23),1,3),"NO")</f>
        <v>+/-</v>
      </c>
      <c r="J23" t="str">
        <f>IF(TRIM(I23)="+/-",MID(TRIM(D23),4,H23-3),D23)</f>
        <v>0.9</v>
      </c>
      <c r="K23" s="1">
        <f>IF(TRIM(J23)="*****",0,IF(ISERROR(VALUE(J23)),"NA",VALUE(J23/$I$4)))</f>
        <v>0.54711246200607899</v>
      </c>
      <c r="L23" s="1">
        <f>IF(AND(ISNUMBER(G23),ISNUMBER($I$6)),$I$6-G23,"N/A")</f>
        <v>-1</v>
      </c>
      <c r="M23" s="1">
        <f>IF(AND(ISNUMBER(K23),ISNUMBER($I$7)),SQRT(K23^2+($I$7)^2),"N/A")</f>
        <v>0.55047933970440222</v>
      </c>
      <c r="N23" s="1">
        <f>IF(AND(ISNUMBER(L23),ISNUMBER(M23),M23&lt;&gt;0),L23/M23,"NA")</f>
        <v>-1.8165986039312256</v>
      </c>
      <c r="O23" t="s">
        <v>82</v>
      </c>
    </row>
    <row r="24" spans="1:15" x14ac:dyDescent="0.35">
      <c r="A24" s="16">
        <v>12</v>
      </c>
      <c r="B24" s="15" t="s">
        <v>46</v>
      </c>
      <c r="C24" s="14">
        <v>7.5</v>
      </c>
      <c r="D24" s="13" t="s">
        <v>111</v>
      </c>
      <c r="E24" s="12" t="str">
        <f>IF($B$4=B24,"Geography Selected",
IF(AND(ISNUMBER(N24),ISNUMBER($I$4)),
IF(ABS(N24)&lt;=$I$4,"Not Significantly Different",
IF(ABS(N24)&gt;$I$4,"Significantly Different","Error - Both Z-score and Confidence Level are Numbers but Comparison Failed")),
IF(N24="NA","Statistical Test not applicable","N/A")
))</f>
        <v>Not Significantly Different</v>
      </c>
      <c r="G24">
        <f>IF(ISNUMBER(C24),C24,"NAN")</f>
        <v>7.5</v>
      </c>
      <c r="H24">
        <f>LEN(TRIM(D24))</f>
        <v>6</v>
      </c>
      <c r="I24" t="str">
        <f>IF(H24&gt;=3,MID(TRIM(D24),1,3),"NO")</f>
        <v>+/-</v>
      </c>
      <c r="J24" t="str">
        <f>IF(TRIM(I24)="+/-",MID(TRIM(D24),4,H24-3),D24)</f>
        <v>1.0</v>
      </c>
      <c r="K24" s="1">
        <f>IF(TRIM(J24)="*****",0,IF(ISERROR(VALUE(J24)),"NA",VALUE(J24/$I$4)))</f>
        <v>0.60790273556231</v>
      </c>
      <c r="L24" s="1">
        <f>IF(AND(ISNUMBER(G24),ISNUMBER($I$6)),$I$6-G24,"N/A")</f>
        <v>-1</v>
      </c>
      <c r="M24" s="1">
        <f>IF(AND(ISNUMBER(K24),ISNUMBER($I$7)),SQRT(K24^2+($I$7)^2),"N/A")</f>
        <v>0.61093468821403585</v>
      </c>
      <c r="N24" s="1">
        <f>IF(AND(ISNUMBER(L24),ISNUMBER(M24),M24&lt;&gt;0),L24/M24,"NA")</f>
        <v>-1.6368361778954321</v>
      </c>
      <c r="O24" t="s">
        <v>65</v>
      </c>
    </row>
    <row r="25" spans="1:15" x14ac:dyDescent="0.35">
      <c r="A25" s="16">
        <v>15</v>
      </c>
      <c r="B25" s="15" t="s">
        <v>60</v>
      </c>
      <c r="C25" s="14">
        <v>7.4</v>
      </c>
      <c r="D25" s="13" t="s">
        <v>137</v>
      </c>
      <c r="E25" s="12" t="str">
        <f>IF($B$4=B25,"Geography Selected",
IF(AND(ISNUMBER(N25),ISNUMBER($I$4)),
IF(ABS(N25)&lt;=$I$4,"Not Significantly Different",
IF(ABS(N25)&gt;$I$4,"Significantly Different","Error - Both Z-score and Confidence Level are Numbers but Comparison Failed")),
IF(N25="NA","Statistical Test not applicable","N/A")
))</f>
        <v>Not Significantly Different</v>
      </c>
      <c r="G25">
        <f>IF(ISNUMBER(C25),C25,"NAN")</f>
        <v>7.4</v>
      </c>
      <c r="H25">
        <f>LEN(TRIM(D25))</f>
        <v>6</v>
      </c>
      <c r="I25" t="str">
        <f>IF(H25&gt;=3,MID(TRIM(D25),1,3),"NO")</f>
        <v>+/-</v>
      </c>
      <c r="J25" t="str">
        <f>IF(TRIM(I25)="+/-",MID(TRIM(D25),4,H25-3),D25)</f>
        <v>2.7</v>
      </c>
      <c r="K25" s="1">
        <f>IF(TRIM(J25)="*****",0,IF(ISERROR(VALUE(J25)),"NA",VALUE(J25/$I$4)))</f>
        <v>1.6413373860182372</v>
      </c>
      <c r="L25" s="1">
        <f>IF(AND(ISNUMBER(G25),ISNUMBER($I$6)),$I$6-G25,"N/A")</f>
        <v>-0.90000000000000036</v>
      </c>
      <c r="M25" s="1">
        <f>IF(AND(ISNUMBER(K25),ISNUMBER($I$7)),SQRT(K25^2+($I$7)^2),"N/A")</f>
        <v>1.6424627460311607</v>
      </c>
      <c r="N25" s="1">
        <f>IF(AND(ISNUMBER(L25),ISNUMBER(M25),M25&lt;&gt;0),L25/M25,"NA")</f>
        <v>-0.54795763384877749</v>
      </c>
      <c r="O25" t="s">
        <v>81</v>
      </c>
    </row>
    <row r="26" spans="1:15" x14ac:dyDescent="0.35">
      <c r="A26" s="16">
        <v>16</v>
      </c>
      <c r="B26" s="15" t="s">
        <v>63</v>
      </c>
      <c r="C26" s="14">
        <v>7.3</v>
      </c>
      <c r="D26" s="13" t="s">
        <v>152</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7.3</v>
      </c>
      <c r="H26">
        <f>LEN(TRIM(D26))</f>
        <v>6</v>
      </c>
      <c r="I26" t="str">
        <f>IF(H26&gt;=3,MID(TRIM(D26),1,3),"NO")</f>
        <v>+/-</v>
      </c>
      <c r="J26" t="str">
        <f>IF(TRIM(I26)="+/-",MID(TRIM(D26),4,H26-3),D26)</f>
        <v>2.1</v>
      </c>
      <c r="K26" s="1">
        <f>IF(TRIM(J26)="*****",0,IF(ISERROR(VALUE(J26)),"NA",VALUE(J26/$I$4)))</f>
        <v>1.2765957446808511</v>
      </c>
      <c r="L26" s="1">
        <f>IF(AND(ISNUMBER(G26),ISNUMBER($I$6)),$I$6-G26,"N/A")</f>
        <v>-0.79999999999999982</v>
      </c>
      <c r="M26" s="1">
        <f>IF(AND(ISNUMBER(K26),ISNUMBER($I$7)),SQRT(K26^2+($I$7)^2),"N/A")</f>
        <v>1.2780423125610114</v>
      </c>
      <c r="N26" s="1">
        <f>IF(AND(ISNUMBER(L26),ISNUMBER(M26),M26&lt;&gt;0),L26/M26,"NA")</f>
        <v>-0.62595736630731413</v>
      </c>
      <c r="O26" t="s">
        <v>80</v>
      </c>
    </row>
    <row r="27" spans="1:15" x14ac:dyDescent="0.35">
      <c r="A27" s="16">
        <v>17</v>
      </c>
      <c r="B27" s="15" t="s">
        <v>45</v>
      </c>
      <c r="C27" s="14">
        <v>7.2</v>
      </c>
      <c r="D27" s="13" t="s">
        <v>121</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7.2</v>
      </c>
      <c r="H27">
        <f>LEN(TRIM(D27))</f>
        <v>6</v>
      </c>
      <c r="I27" t="str">
        <f>IF(H27&gt;=3,MID(TRIM(D27),1,3),"NO")</f>
        <v>+/-</v>
      </c>
      <c r="J27" t="str">
        <f>IF(TRIM(I27)="+/-",MID(TRIM(D27),4,H27-3),D27)</f>
        <v>0.8</v>
      </c>
      <c r="K27" s="1">
        <f>IF(TRIM(J27)="*****",0,IF(ISERROR(VALUE(J27)),"NA",VALUE(J27/$I$4)))</f>
        <v>0.48632218844984804</v>
      </c>
      <c r="L27" s="1">
        <f>IF(AND(ISNUMBER(G27),ISNUMBER($I$6)),$I$6-G27,"N/A")</f>
        <v>-0.70000000000000018</v>
      </c>
      <c r="M27" s="1">
        <f>IF(AND(ISNUMBER(K27),ISNUMBER($I$7)),SQRT(K27^2+($I$7)^2),"N/A")</f>
        <v>0.49010685399991183</v>
      </c>
      <c r="N27" s="1">
        <f>IF(AND(ISNUMBER(L27),ISNUMBER(M27),M27&lt;&gt;0),L27/M27,"NA")</f>
        <v>-1.4282599687947357</v>
      </c>
      <c r="O27" t="s">
        <v>78</v>
      </c>
    </row>
    <row r="28" spans="1:15" x14ac:dyDescent="0.35">
      <c r="A28" s="16">
        <v>17</v>
      </c>
      <c r="B28" s="15" t="s">
        <v>82</v>
      </c>
      <c r="C28" s="14">
        <v>7.2</v>
      </c>
      <c r="D28" s="13" t="s">
        <v>140</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7.2</v>
      </c>
      <c r="H28">
        <f>LEN(TRIM(D28))</f>
        <v>6</v>
      </c>
      <c r="I28" t="str">
        <f>IF(H28&gt;=3,MID(TRIM(D28),1,3),"NO")</f>
        <v>+/-</v>
      </c>
      <c r="J28" t="str">
        <f>IF(TRIM(I28)="+/-",MID(TRIM(D28),4,H28-3),D28)</f>
        <v>1.6</v>
      </c>
      <c r="K28" s="1">
        <f>IF(TRIM(J28)="*****",0,IF(ISERROR(VALUE(J28)),"NA",VALUE(J28/$I$4)))</f>
        <v>0.97264437689969607</v>
      </c>
      <c r="L28" s="1">
        <f>IF(AND(ISNUMBER(G28),ISNUMBER($I$6)),$I$6-G28,"N/A")</f>
        <v>-0.70000000000000018</v>
      </c>
      <c r="M28" s="1">
        <f>IF(AND(ISNUMBER(K28),ISNUMBER($I$7)),SQRT(K28^2+($I$7)^2),"N/A")</f>
        <v>0.97454222139096647</v>
      </c>
      <c r="N28" s="1">
        <f>IF(AND(ISNUMBER(L28),ISNUMBER(M28),M28&lt;&gt;0),L28/M28,"NA")</f>
        <v>-0.71828596507690401</v>
      </c>
      <c r="O28" t="s">
        <v>79</v>
      </c>
    </row>
    <row r="29" spans="1:15" x14ac:dyDescent="0.35">
      <c r="A29" s="16">
        <v>17</v>
      </c>
      <c r="B29" s="15" t="s">
        <v>81</v>
      </c>
      <c r="C29" s="14">
        <v>7.2</v>
      </c>
      <c r="D29" s="13" t="s">
        <v>83</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7.2</v>
      </c>
      <c r="H29">
        <f>LEN(TRIM(D29))</f>
        <v>6</v>
      </c>
      <c r="I29" t="str">
        <f>IF(H29&gt;=3,MID(TRIM(D29),1,3),"NO")</f>
        <v>+/-</v>
      </c>
      <c r="J29" t="str">
        <f>IF(TRIM(I29)="+/-",MID(TRIM(D29),4,H29-3),D29)</f>
        <v>0.7</v>
      </c>
      <c r="K29" s="1">
        <f>IF(TRIM(J29)="*****",0,IF(ISERROR(VALUE(J29)),"NA",VALUE(J29/$I$4)))</f>
        <v>0.42553191489361697</v>
      </c>
      <c r="L29" s="1">
        <f>IF(AND(ISNUMBER(G29),ISNUMBER($I$6)),$I$6-G29,"N/A")</f>
        <v>-0.70000000000000018</v>
      </c>
      <c r="M29" s="1">
        <f>IF(AND(ISNUMBER(K29),ISNUMBER($I$7)),SQRT(K29^2+($I$7)^2),"N/A")</f>
        <v>0.42985214661796195</v>
      </c>
      <c r="N29" s="1">
        <f>IF(AND(ISNUMBER(L29),ISNUMBER(M29),M29&lt;&gt;0),L29/M29,"NA")</f>
        <v>-1.6284669170726196</v>
      </c>
      <c r="O29" t="s">
        <v>55</v>
      </c>
    </row>
    <row r="30" spans="1:15" x14ac:dyDescent="0.35">
      <c r="A30" s="16">
        <v>20</v>
      </c>
      <c r="B30" s="15" t="s">
        <v>75</v>
      </c>
      <c r="C30" s="14">
        <v>7.1</v>
      </c>
      <c r="D30" s="13" t="s">
        <v>133</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7.1</v>
      </c>
      <c r="H30">
        <f>LEN(TRIM(D30))</f>
        <v>6</v>
      </c>
      <c r="I30" t="str">
        <f>IF(H30&gt;=3,MID(TRIM(D30),1,3),"NO")</f>
        <v>+/-</v>
      </c>
      <c r="J30" t="str">
        <f>IF(TRIM(I30)="+/-",MID(TRIM(D30),4,H30-3),D30)</f>
        <v>1.2</v>
      </c>
      <c r="K30" s="1">
        <f>IF(TRIM(J30)="*****",0,IF(ISERROR(VALUE(J30)),"NA",VALUE(J30/$I$4)))</f>
        <v>0.72948328267477203</v>
      </c>
      <c r="L30" s="1">
        <f>IF(AND(ISNUMBER(G30),ISNUMBER($I$6)),$I$6-G30,"N/A")</f>
        <v>-0.59999999999999964</v>
      </c>
      <c r="M30" s="1">
        <f>IF(AND(ISNUMBER(K30),ISNUMBER($I$7)),SQRT(K30^2+($I$7)^2),"N/A")</f>
        <v>0.73201182849801194</v>
      </c>
      <c r="N30" s="1">
        <f>IF(AND(ISNUMBER(L30),ISNUMBER(M30),M30&lt;&gt;0),L30/M30,"NA")</f>
        <v>-0.81965888615641291</v>
      </c>
      <c r="O30" t="s">
        <v>77</v>
      </c>
    </row>
    <row r="31" spans="1:15" x14ac:dyDescent="0.35">
      <c r="A31" s="16">
        <v>20</v>
      </c>
      <c r="B31" s="15" t="s">
        <v>41</v>
      </c>
      <c r="C31" s="14">
        <v>7.1</v>
      </c>
      <c r="D31" s="13" t="s">
        <v>141</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7.1</v>
      </c>
      <c r="H31">
        <f>LEN(TRIM(D31))</f>
        <v>6</v>
      </c>
      <c r="I31" t="str">
        <f>IF(H31&gt;=3,MID(TRIM(D31),1,3),"NO")</f>
        <v>+/-</v>
      </c>
      <c r="J31" t="str">
        <f>IF(TRIM(I31)="+/-",MID(TRIM(D31),4,H31-3),D31)</f>
        <v>1.1</v>
      </c>
      <c r="K31" s="1">
        <f>IF(TRIM(J31)="*****",0,IF(ISERROR(VALUE(J31)),"NA",VALUE(J31/$I$4)))</f>
        <v>0.66869300911854113</v>
      </c>
      <c r="L31" s="1">
        <f>IF(AND(ISNUMBER(G31),ISNUMBER($I$6)),$I$6-G31,"N/A")</f>
        <v>-0.59999999999999964</v>
      </c>
      <c r="M31" s="1">
        <f>IF(AND(ISNUMBER(K31),ISNUMBER($I$7)),SQRT(K31^2+($I$7)^2),"N/A")</f>
        <v>0.67145051776214359</v>
      </c>
      <c r="N31" s="1">
        <f>IF(AND(ISNUMBER(L31),ISNUMBER(M31),M31&lt;&gt;0),L31/M31,"NA")</f>
        <v>-0.89358781343965721</v>
      </c>
      <c r="O31" t="s">
        <v>41</v>
      </c>
    </row>
    <row r="32" spans="1:15" x14ac:dyDescent="0.35">
      <c r="A32" s="16">
        <v>22</v>
      </c>
      <c r="B32" s="15" t="s">
        <v>51</v>
      </c>
      <c r="C32" s="14">
        <v>6.9</v>
      </c>
      <c r="D32" s="13" t="s">
        <v>26</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6.9</v>
      </c>
      <c r="H32">
        <f>LEN(TRIM(D32))</f>
        <v>6</v>
      </c>
      <c r="I32" t="str">
        <f>IF(H32&gt;=3,MID(TRIM(D32),1,3),"NO")</f>
        <v>+/-</v>
      </c>
      <c r="J32" t="str">
        <f>IF(TRIM(I32)="+/-",MID(TRIM(D32),4,H32-3),D32)</f>
        <v>0.6</v>
      </c>
      <c r="K32" s="1">
        <f>IF(TRIM(J32)="*****",0,IF(ISERROR(VALUE(J32)),"NA",VALUE(J32/$I$4)))</f>
        <v>0.36474164133738601</v>
      </c>
      <c r="L32" s="1">
        <f>IF(AND(ISNUMBER(G32),ISNUMBER($I$6)),$I$6-G32,"N/A")</f>
        <v>-0.40000000000000036</v>
      </c>
      <c r="M32" s="1">
        <f>IF(AND(ISNUMBER(K32),ISNUMBER($I$7)),SQRT(K32^2+($I$7)^2),"N/A")</f>
        <v>0.36977279819442066</v>
      </c>
      <c r="N32" s="1">
        <f>IF(AND(ISNUMBER(L32),ISNUMBER(M32),M32&lt;&gt;0),L32/M32,"NA")</f>
        <v>-1.081745336469252</v>
      </c>
      <c r="O32" t="s">
        <v>71</v>
      </c>
    </row>
    <row r="33" spans="1:15" x14ac:dyDescent="0.35">
      <c r="A33" s="16">
        <v>22</v>
      </c>
      <c r="B33" s="15" t="s">
        <v>70</v>
      </c>
      <c r="C33" s="14">
        <v>6.9</v>
      </c>
      <c r="D33" s="13" t="s">
        <v>156</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6.9</v>
      </c>
      <c r="H33">
        <f>LEN(TRIM(D33))</f>
        <v>6</v>
      </c>
      <c r="I33" t="str">
        <f>IF(H33&gt;=3,MID(TRIM(D33),1,3),"NO")</f>
        <v>+/-</v>
      </c>
      <c r="J33" t="str">
        <f>IF(TRIM(I33)="+/-",MID(TRIM(D33),4,H33-3),D33)</f>
        <v>2.0</v>
      </c>
      <c r="K33" s="1">
        <f>IF(TRIM(J33)="*****",0,IF(ISERROR(VALUE(J33)),"NA",VALUE(J33/$I$4)))</f>
        <v>1.21580547112462</v>
      </c>
      <c r="L33" s="1">
        <f>IF(AND(ISNUMBER(G33),ISNUMBER($I$6)),$I$6-G33,"N/A")</f>
        <v>-0.40000000000000036</v>
      </c>
      <c r="M33" s="1">
        <f>IF(AND(ISNUMBER(K33),ISNUMBER($I$7)),SQRT(K33^2+($I$7)^2),"N/A")</f>
        <v>1.2173242793009595</v>
      </c>
      <c r="N33" s="1">
        <f>IF(AND(ISNUMBER(L33),ISNUMBER(M33),M33&lt;&gt;0),L33/M33,"NA")</f>
        <v>-0.32858951949081122</v>
      </c>
      <c r="O33" t="s">
        <v>76</v>
      </c>
    </row>
    <row r="34" spans="1:15" x14ac:dyDescent="0.35">
      <c r="A34" s="16">
        <v>24</v>
      </c>
      <c r="B34" s="15" t="s">
        <v>74</v>
      </c>
      <c r="C34" s="14">
        <v>6.8</v>
      </c>
      <c r="D34" s="13" t="s">
        <v>111</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6.8</v>
      </c>
      <c r="H34">
        <f>LEN(TRIM(D34))</f>
        <v>6</v>
      </c>
      <c r="I34" t="str">
        <f>IF(H34&gt;=3,MID(TRIM(D34),1,3),"NO")</f>
        <v>+/-</v>
      </c>
      <c r="J34" t="str">
        <f>IF(TRIM(I34)="+/-",MID(TRIM(D34),4,H34-3),D34)</f>
        <v>1.0</v>
      </c>
      <c r="K34" s="1">
        <f>IF(TRIM(J34)="*****",0,IF(ISERROR(VALUE(J34)),"NA",VALUE(J34/$I$4)))</f>
        <v>0.60790273556231</v>
      </c>
      <c r="L34" s="1">
        <f>IF(AND(ISNUMBER(G34),ISNUMBER($I$6)),$I$6-G34,"N/A")</f>
        <v>-0.29999999999999982</v>
      </c>
      <c r="M34" s="1">
        <f>IF(AND(ISNUMBER(K34),ISNUMBER($I$7)),SQRT(K34^2+($I$7)^2),"N/A")</f>
        <v>0.61093468821403585</v>
      </c>
      <c r="N34" s="1">
        <f>IF(AND(ISNUMBER(L34),ISNUMBER(M34),M34&lt;&gt;0),L34/M34,"NA")</f>
        <v>-0.49105085336862936</v>
      </c>
      <c r="O34" t="s">
        <v>74</v>
      </c>
    </row>
    <row r="35" spans="1:15" x14ac:dyDescent="0.35">
      <c r="A35" s="16">
        <v>24</v>
      </c>
      <c r="B35" s="15" t="s">
        <v>39</v>
      </c>
      <c r="C35" s="14">
        <v>6.8</v>
      </c>
      <c r="D35" s="13" t="s">
        <v>43</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6.8</v>
      </c>
      <c r="H35">
        <f>LEN(TRIM(D35))</f>
        <v>6</v>
      </c>
      <c r="I35" t="str">
        <f>IF(H35&gt;=3,MID(TRIM(D35),1,3),"NO")</f>
        <v>+/-</v>
      </c>
      <c r="J35" t="str">
        <f>IF(TRIM(I35)="+/-",MID(TRIM(D35),4,H35-3),D35)</f>
        <v>0.5</v>
      </c>
      <c r="K35" s="1">
        <f>IF(TRIM(J35)="*****",0,IF(ISERROR(VALUE(J35)),"NA",VALUE(J35/$I$4)))</f>
        <v>0.303951367781155</v>
      </c>
      <c r="L35" s="1">
        <f>IF(AND(ISNUMBER(G35),ISNUMBER($I$6)),$I$6-G35,"N/A")</f>
        <v>-0.29999999999999982</v>
      </c>
      <c r="M35" s="1">
        <f>IF(AND(ISNUMBER(K35),ISNUMBER($I$7)),SQRT(K35^2+($I$7)^2),"N/A")</f>
        <v>0.30997079109986531</v>
      </c>
      <c r="N35" s="1">
        <f>IF(AND(ISNUMBER(L35),ISNUMBER(M35),M35&lt;&gt;0),L35/M35,"NA")</f>
        <v>-0.96783312690693768</v>
      </c>
      <c r="O35" t="s">
        <v>53</v>
      </c>
    </row>
    <row r="36" spans="1:15" x14ac:dyDescent="0.35">
      <c r="A36" s="16">
        <v>26</v>
      </c>
      <c r="B36" s="15" t="s">
        <v>64</v>
      </c>
      <c r="C36" s="14">
        <v>6.7</v>
      </c>
      <c r="D36" s="13" t="s">
        <v>83</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6.7</v>
      </c>
      <c r="H36">
        <f>LEN(TRIM(D36))</f>
        <v>6</v>
      </c>
      <c r="I36" t="str">
        <f>IF(H36&gt;=3,MID(TRIM(D36),1,3),"NO")</f>
        <v>+/-</v>
      </c>
      <c r="J36" t="str">
        <f>IF(TRIM(I36)="+/-",MID(TRIM(D36),4,H36-3),D36)</f>
        <v>0.7</v>
      </c>
      <c r="K36" s="1">
        <f>IF(TRIM(J36)="*****",0,IF(ISERROR(VALUE(J36)),"NA",VALUE(J36/$I$4)))</f>
        <v>0.42553191489361697</v>
      </c>
      <c r="L36" s="1">
        <f>IF(AND(ISNUMBER(G36),ISNUMBER($I$6)),$I$6-G36,"N/A")</f>
        <v>-0.20000000000000018</v>
      </c>
      <c r="M36" s="1">
        <f>IF(AND(ISNUMBER(K36),ISNUMBER($I$7)),SQRT(K36^2+($I$7)^2),"N/A")</f>
        <v>0.42985214661796195</v>
      </c>
      <c r="N36" s="1">
        <f>IF(AND(ISNUMBER(L36),ISNUMBER(M36),M36&lt;&gt;0),L36/M36,"NA")</f>
        <v>-0.46527626202074879</v>
      </c>
      <c r="O36" t="s">
        <v>72</v>
      </c>
    </row>
    <row r="37" spans="1:15" x14ac:dyDescent="0.35">
      <c r="A37" s="16">
        <v>27</v>
      </c>
      <c r="B37" s="15" t="s">
        <v>65</v>
      </c>
      <c r="C37" s="14">
        <v>6.5</v>
      </c>
      <c r="D37" s="13" t="s">
        <v>121</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6.5</v>
      </c>
      <c r="H37">
        <f>LEN(TRIM(D37))</f>
        <v>6</v>
      </c>
      <c r="I37" t="str">
        <f>IF(H37&gt;=3,MID(TRIM(D37),1,3),"NO")</f>
        <v>+/-</v>
      </c>
      <c r="J37" t="str">
        <f>IF(TRIM(I37)="+/-",MID(TRIM(D37),4,H37-3),D37)</f>
        <v>0.8</v>
      </c>
      <c r="K37" s="1">
        <f>IF(TRIM(J37)="*****",0,IF(ISERROR(VALUE(J37)),"NA",VALUE(J37/$I$4)))</f>
        <v>0.48632218844984804</v>
      </c>
      <c r="L37" s="1">
        <f>IF(AND(ISNUMBER(G37),ISNUMBER($I$6)),$I$6-G37,"N/A")</f>
        <v>0</v>
      </c>
      <c r="M37" s="1">
        <f>IF(AND(ISNUMBER(K37),ISNUMBER($I$7)),SQRT(K37^2+($I$7)^2),"N/A")</f>
        <v>0.49010685399991183</v>
      </c>
      <c r="N37" s="1">
        <f>IF(AND(ISNUMBER(L37),ISNUMBER(M37),M37&lt;&gt;0),L37/M37,"NA")</f>
        <v>0</v>
      </c>
      <c r="O37" t="s">
        <v>70</v>
      </c>
    </row>
    <row r="38" spans="1:15" x14ac:dyDescent="0.35">
      <c r="A38" s="16">
        <v>27</v>
      </c>
      <c r="B38" s="15" t="s">
        <v>67</v>
      </c>
      <c r="C38" s="14">
        <v>6.5</v>
      </c>
      <c r="D38" s="13" t="s">
        <v>152</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6.5</v>
      </c>
      <c r="H38">
        <f>LEN(TRIM(D38))</f>
        <v>6</v>
      </c>
      <c r="I38" t="str">
        <f>IF(H38&gt;=3,MID(TRIM(D38),1,3),"NO")</f>
        <v>+/-</v>
      </c>
      <c r="J38" t="str">
        <f>IF(TRIM(I38)="+/-",MID(TRIM(D38),4,H38-3),D38)</f>
        <v>2.1</v>
      </c>
      <c r="K38" s="1">
        <f>IF(TRIM(J38)="*****",0,IF(ISERROR(VALUE(J38)),"NA",VALUE(J38/$I$4)))</f>
        <v>1.2765957446808511</v>
      </c>
      <c r="L38" s="1">
        <f>IF(AND(ISNUMBER(G38),ISNUMBER($I$6)),$I$6-G38,"N/A")</f>
        <v>0</v>
      </c>
      <c r="M38" s="1">
        <f>IF(AND(ISNUMBER(K38),ISNUMBER($I$7)),SQRT(K38^2+($I$7)^2),"N/A")</f>
        <v>1.2780423125610114</v>
      </c>
      <c r="N38" s="1">
        <f>IF(AND(ISNUMBER(L38),ISNUMBER(M38),M38&lt;&gt;0),L38/M38,"NA")</f>
        <v>0</v>
      </c>
      <c r="O38" t="s">
        <v>69</v>
      </c>
    </row>
    <row r="39" spans="1:15" x14ac:dyDescent="0.35">
      <c r="A39" s="16">
        <v>27</v>
      </c>
      <c r="B39" s="15" t="s">
        <v>61</v>
      </c>
      <c r="C39" s="14">
        <v>6.5</v>
      </c>
      <c r="D39" s="13" t="s">
        <v>83</v>
      </c>
      <c r="E39" s="12" t="str">
        <f>IF($B$4=B39,"Geography Selected",
IF(AND(ISNUMBER(N39),ISNUMBER($I$4)),
IF(ABS(N39)&lt;=$I$4,"Not Significantly Different",
IF(ABS(N39)&gt;$I$4,"Significantly Different","Error - Both Z-score and Confidence Level are Numbers but Comparison Failed")),
IF(N39="NA","Statistical Test not applicable","N/A")
))</f>
        <v>Not Significantly Different</v>
      </c>
      <c r="G39">
        <f>IF(ISNUMBER(C39),C39,"NAN")</f>
        <v>6.5</v>
      </c>
      <c r="H39">
        <f>LEN(TRIM(D39))</f>
        <v>6</v>
      </c>
      <c r="I39" t="str">
        <f>IF(H39&gt;=3,MID(TRIM(D39),1,3),"NO")</f>
        <v>+/-</v>
      </c>
      <c r="J39" t="str">
        <f>IF(TRIM(I39)="+/-",MID(TRIM(D39),4,H39-3),D39)</f>
        <v>0.7</v>
      </c>
      <c r="K39" s="1">
        <f>IF(TRIM(J39)="*****",0,IF(ISERROR(VALUE(J39)),"NA",VALUE(J39/$I$4)))</f>
        <v>0.42553191489361697</v>
      </c>
      <c r="L39" s="1">
        <f>IF(AND(ISNUMBER(G39),ISNUMBER($I$6)),$I$6-G39,"N/A")</f>
        <v>0</v>
      </c>
      <c r="M39" s="1">
        <f>IF(AND(ISNUMBER(K39),ISNUMBER($I$7)),SQRT(K39^2+($I$7)^2),"N/A")</f>
        <v>0.42985214661796195</v>
      </c>
      <c r="N39" s="1">
        <f>IF(AND(ISNUMBER(L39),ISNUMBER(M39),M39&lt;&gt;0),L39/M39,"NA")</f>
        <v>0</v>
      </c>
      <c r="O39" t="s">
        <v>44</v>
      </c>
    </row>
    <row r="40" spans="1:15" x14ac:dyDescent="0.35">
      <c r="A40" s="16">
        <v>27</v>
      </c>
      <c r="B40" s="15" t="s">
        <v>36</v>
      </c>
      <c r="C40" s="14">
        <v>6.5</v>
      </c>
      <c r="D40" s="13" t="s">
        <v>121</v>
      </c>
      <c r="E40" s="12" t="str">
        <f>IF($B$4=B40,"Geography Selected",
IF(AND(ISNUMBER(N40),ISNUMBER($I$4)),
IF(ABS(N40)&lt;=$I$4,"Not Significantly Different",
IF(ABS(N40)&gt;$I$4,"Significantly Different","Error - Both Z-score and Confidence Level are Numbers but Comparison Failed")),
IF(N40="NA","Statistical Test not applicable","N/A")
))</f>
        <v>Not Significantly Different</v>
      </c>
      <c r="G40">
        <f>IF(ISNUMBER(C40),C40,"NAN")</f>
        <v>6.5</v>
      </c>
      <c r="H40">
        <f>LEN(TRIM(D40))</f>
        <v>6</v>
      </c>
      <c r="I40" t="str">
        <f>IF(H40&gt;=3,MID(TRIM(D40),1,3),"NO")</f>
        <v>+/-</v>
      </c>
      <c r="J40" t="str">
        <f>IF(TRIM(I40)="+/-",MID(TRIM(D40),4,H40-3),D40)</f>
        <v>0.8</v>
      </c>
      <c r="K40" s="1">
        <f>IF(TRIM(J40)="*****",0,IF(ISERROR(VALUE(J40)),"NA",VALUE(J40/$I$4)))</f>
        <v>0.48632218844984804</v>
      </c>
      <c r="L40" s="1">
        <f>IF(AND(ISNUMBER(G40),ISNUMBER($I$6)),$I$6-G40,"N/A")</f>
        <v>0</v>
      </c>
      <c r="M40" s="1">
        <f>IF(AND(ISNUMBER(K40),ISNUMBER($I$7)),SQRT(K40^2+($I$7)^2),"N/A")</f>
        <v>0.49010685399991183</v>
      </c>
      <c r="N40" s="1">
        <f>IF(AND(ISNUMBER(L40),ISNUMBER(M40),M40&lt;&gt;0),L40/M40,"NA")</f>
        <v>0</v>
      </c>
      <c r="O40" t="s">
        <v>67</v>
      </c>
    </row>
    <row r="41" spans="1:15" x14ac:dyDescent="0.35">
      <c r="A41" s="16">
        <v>31</v>
      </c>
      <c r="B41" s="15" t="s">
        <v>58</v>
      </c>
      <c r="C41" s="14">
        <v>6.4</v>
      </c>
      <c r="D41" s="13" t="s">
        <v>121</v>
      </c>
      <c r="E41" s="12" t="str">
        <f>IF($B$4=B41,"Geography Selected",
IF(AND(ISNUMBER(N41),ISNUMBER($I$4)),
IF(ABS(N41)&lt;=$I$4,"Not Significantly Different",
IF(ABS(N41)&gt;$I$4,"Significantly Different","Error - Both Z-score and Confidence Level are Numbers but Comparison Failed")),
IF(N41="NA","Statistical Test not applicable","N/A")
))</f>
        <v>Not Significantly Different</v>
      </c>
      <c r="G41">
        <f>IF(ISNUMBER(C41),C41,"NAN")</f>
        <v>6.4</v>
      </c>
      <c r="H41">
        <f>LEN(TRIM(D41))</f>
        <v>6</v>
      </c>
      <c r="I41" t="str">
        <f>IF(H41&gt;=3,MID(TRIM(D41),1,3),"NO")</f>
        <v>+/-</v>
      </c>
      <c r="J41" t="str">
        <f>IF(TRIM(I41)="+/-",MID(TRIM(D41),4,H41-3),D41)</f>
        <v>0.8</v>
      </c>
      <c r="K41" s="1">
        <f>IF(TRIM(J41)="*****",0,IF(ISERROR(VALUE(J41)),"NA",VALUE(J41/$I$4)))</f>
        <v>0.48632218844984804</v>
      </c>
      <c r="L41" s="1">
        <f>IF(AND(ISNUMBER(G41),ISNUMBER($I$6)),$I$6-G41,"N/A")</f>
        <v>9.9999999999999645E-2</v>
      </c>
      <c r="M41" s="1">
        <f>IF(AND(ISNUMBER(K41),ISNUMBER($I$7)),SQRT(K41^2+($I$7)^2),"N/A")</f>
        <v>0.49010685399991183</v>
      </c>
      <c r="N41" s="1">
        <f>IF(AND(ISNUMBER(L41),ISNUMBER(M41),M41&lt;&gt;0),L41/M41,"NA")</f>
        <v>0.2040371383992472</v>
      </c>
      <c r="O41" t="s">
        <v>47</v>
      </c>
    </row>
    <row r="42" spans="1:15" x14ac:dyDescent="0.35">
      <c r="A42" s="16">
        <v>32</v>
      </c>
      <c r="B42" s="15" t="s">
        <v>80</v>
      </c>
      <c r="C42" s="14">
        <v>6.2</v>
      </c>
      <c r="D42" s="13" t="s">
        <v>133</v>
      </c>
      <c r="E42" s="12" t="str">
        <f>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IF(ISNUMBER(C42),C42,"NAN")</f>
        <v>6.2</v>
      </c>
      <c r="H42">
        <f>LEN(TRIM(D42))</f>
        <v>6</v>
      </c>
      <c r="I42" t="str">
        <f>IF(H42&gt;=3,MID(TRIM(D42),1,3),"NO")</f>
        <v>+/-</v>
      </c>
      <c r="J42" t="str">
        <f>IF(TRIM(I42)="+/-",MID(TRIM(D42),4,H42-3),D42)</f>
        <v>1.2</v>
      </c>
      <c r="K42" s="1">
        <f>IF(TRIM(J42)="*****",0,IF(ISERROR(VALUE(J42)),"NA",VALUE(J42/$I$4)))</f>
        <v>0.72948328267477203</v>
      </c>
      <c r="L42" s="1">
        <f>IF(AND(ISNUMBER(G42),ISNUMBER($I$6)),$I$6-G42,"N/A")</f>
        <v>0.29999999999999982</v>
      </c>
      <c r="M42" s="1">
        <f>IF(AND(ISNUMBER(K42),ISNUMBER($I$7)),SQRT(K42^2+($I$7)^2),"N/A")</f>
        <v>0.73201182849801194</v>
      </c>
      <c r="N42" s="1">
        <f>IF(AND(ISNUMBER(L42),ISNUMBER(M42),M42&lt;&gt;0),L42/M42,"NA")</f>
        <v>0.40982944307820646</v>
      </c>
      <c r="O42" t="s">
        <v>37</v>
      </c>
    </row>
    <row r="43" spans="1:15" x14ac:dyDescent="0.35">
      <c r="A43" s="16">
        <v>32</v>
      </c>
      <c r="B43" s="15" t="s">
        <v>50</v>
      </c>
      <c r="C43" s="14">
        <v>6.2</v>
      </c>
      <c r="D43" s="13" t="s">
        <v>120</v>
      </c>
      <c r="E43" s="12" t="str">
        <f>IF($B$4=B43,"Geography Selected",
IF(AND(ISNUMBER(N43),ISNUMBER($I$4)),
IF(ABS(N43)&lt;=$I$4,"Not Significantly Different",
IF(ABS(N43)&gt;$I$4,"Significantly Different","Error - Both Z-score and Confidence Level are Numbers but Comparison Failed")),
IF(N43="NA","Statistical Test not applicable","N/A")
))</f>
        <v>Not Significantly Different</v>
      </c>
      <c r="G43">
        <f>IF(ISNUMBER(C43),C43,"NAN")</f>
        <v>6.2</v>
      </c>
      <c r="H43">
        <f>LEN(TRIM(D43))</f>
        <v>6</v>
      </c>
      <c r="I43" t="str">
        <f>IF(H43&gt;=3,MID(TRIM(D43),1,3),"NO")</f>
        <v>+/-</v>
      </c>
      <c r="J43" t="str">
        <f>IF(TRIM(I43)="+/-",MID(TRIM(D43),4,H43-3),D43)</f>
        <v>0.9</v>
      </c>
      <c r="K43" s="1">
        <f>IF(TRIM(J43)="*****",0,IF(ISERROR(VALUE(J43)),"NA",VALUE(J43/$I$4)))</f>
        <v>0.54711246200607899</v>
      </c>
      <c r="L43" s="1">
        <f>IF(AND(ISNUMBER(G43),ISNUMBER($I$6)),$I$6-G43,"N/A")</f>
        <v>0.29999999999999982</v>
      </c>
      <c r="M43" s="1">
        <f>IF(AND(ISNUMBER(K43),ISNUMBER($I$7)),SQRT(K43^2+($I$7)^2),"N/A")</f>
        <v>0.55047933970440222</v>
      </c>
      <c r="N43" s="1">
        <f>IF(AND(ISNUMBER(L43),ISNUMBER(M43),M43&lt;&gt;0),L43/M43,"NA")</f>
        <v>0.5449795811793674</v>
      </c>
      <c r="O43" t="s">
        <v>49</v>
      </c>
    </row>
    <row r="44" spans="1:15" x14ac:dyDescent="0.35">
      <c r="A44" s="16">
        <v>34</v>
      </c>
      <c r="B44" s="15" t="s">
        <v>71</v>
      </c>
      <c r="C44" s="14">
        <v>6</v>
      </c>
      <c r="D44" s="13" t="s">
        <v>121</v>
      </c>
      <c r="E44" s="12" t="str">
        <f>IF($B$4=B44,"Geography Selected",
IF(AND(ISNUMBER(N44),ISNUMBER($I$4)),
IF(ABS(N44)&lt;=$I$4,"Not Significantly Different",
IF(ABS(N44)&gt;$I$4,"Significantly Different","Error - Both Z-score and Confidence Level are Numbers but Comparison Failed")),
IF(N44="NA","Statistical Test not applicable","N/A")
))</f>
        <v>Not Significantly Different</v>
      </c>
      <c r="G44">
        <f>IF(ISNUMBER(C44),C44,"NAN")</f>
        <v>6</v>
      </c>
      <c r="H44">
        <f>LEN(TRIM(D44))</f>
        <v>6</v>
      </c>
      <c r="I44" t="str">
        <f>IF(H44&gt;=3,MID(TRIM(D44),1,3),"NO")</f>
        <v>+/-</v>
      </c>
      <c r="J44" t="str">
        <f>IF(TRIM(I44)="+/-",MID(TRIM(D44),4,H44-3),D44)</f>
        <v>0.8</v>
      </c>
      <c r="K44" s="1">
        <f>IF(TRIM(J44)="*****",0,IF(ISERROR(VALUE(J44)),"NA",VALUE(J44/$I$4)))</f>
        <v>0.48632218844984804</v>
      </c>
      <c r="L44" s="1">
        <f>IF(AND(ISNUMBER(G44),ISNUMBER($I$6)),$I$6-G44,"N/A")</f>
        <v>0.5</v>
      </c>
      <c r="M44" s="1">
        <f>IF(AND(ISNUMBER(K44),ISNUMBER($I$7)),SQRT(K44^2+($I$7)^2),"N/A")</f>
        <v>0.49010685399991183</v>
      </c>
      <c r="N44" s="1">
        <f>IF(AND(ISNUMBER(L44),ISNUMBER(M44),M44&lt;&gt;0),L44/M44,"NA")</f>
        <v>1.0201856919962395</v>
      </c>
      <c r="O44" t="s">
        <v>64</v>
      </c>
    </row>
    <row r="45" spans="1:15" x14ac:dyDescent="0.35">
      <c r="A45" s="16">
        <v>34</v>
      </c>
      <c r="B45" s="15" t="s">
        <v>30</v>
      </c>
      <c r="C45" s="14">
        <v>6</v>
      </c>
      <c r="D45" s="13" t="s">
        <v>121</v>
      </c>
      <c r="E45" s="12" t="str">
        <f>IF($B$4=B45,"Geography Selected",
IF(AND(ISNUMBER(N45),ISNUMBER($I$4)),
IF(ABS(N45)&lt;=$I$4,"Not Significantly Different",
IF(ABS(N45)&gt;$I$4,"Significantly Different","Error - Both Z-score and Confidence Level are Numbers but Comparison Failed")),
IF(N45="NA","Statistical Test not applicable","N/A")
))</f>
        <v>Not Significantly Different</v>
      </c>
      <c r="G45">
        <f>IF(ISNUMBER(C45),C45,"NAN")</f>
        <v>6</v>
      </c>
      <c r="H45">
        <f>LEN(TRIM(D45))</f>
        <v>6</v>
      </c>
      <c r="I45" t="str">
        <f>IF(H45&gt;=3,MID(TRIM(D45),1,3),"NO")</f>
        <v>+/-</v>
      </c>
      <c r="J45" t="str">
        <f>IF(TRIM(I45)="+/-",MID(TRIM(D45),4,H45-3),D45)</f>
        <v>0.8</v>
      </c>
      <c r="K45" s="1">
        <f>IF(TRIM(J45)="*****",0,IF(ISERROR(VALUE(J45)),"NA",VALUE(J45/$I$4)))</f>
        <v>0.48632218844984804</v>
      </c>
      <c r="L45" s="1">
        <f>IF(AND(ISNUMBER(G45),ISNUMBER($I$6)),$I$6-G45,"N/A")</f>
        <v>0.5</v>
      </c>
      <c r="M45" s="1">
        <f>IF(AND(ISNUMBER(K45),ISNUMBER($I$7)),SQRT(K45^2+($I$7)^2),"N/A")</f>
        <v>0.49010685399991183</v>
      </c>
      <c r="N45" s="1">
        <f>IF(AND(ISNUMBER(L45),ISNUMBER(M45),M45&lt;&gt;0),L45/M45,"NA")</f>
        <v>1.0201856919962395</v>
      </c>
      <c r="O45" t="s">
        <v>63</v>
      </c>
    </row>
    <row r="46" spans="1:15" x14ac:dyDescent="0.35">
      <c r="A46" s="16">
        <v>36</v>
      </c>
      <c r="B46" s="15" t="s">
        <v>76</v>
      </c>
      <c r="C46" s="14">
        <v>5.8</v>
      </c>
      <c r="D46" s="13" t="s">
        <v>26</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5.8</v>
      </c>
      <c r="H46">
        <f>LEN(TRIM(D46))</f>
        <v>6</v>
      </c>
      <c r="I46" t="str">
        <f>IF(H46&gt;=3,MID(TRIM(D46),1,3),"NO")</f>
        <v>+/-</v>
      </c>
      <c r="J46" t="str">
        <f>IF(TRIM(I46)="+/-",MID(TRIM(D46),4,H46-3),D46)</f>
        <v>0.6</v>
      </c>
      <c r="K46" s="1">
        <f>IF(TRIM(J46)="*****",0,IF(ISERROR(VALUE(J46)),"NA",VALUE(J46/$I$4)))</f>
        <v>0.36474164133738601</v>
      </c>
      <c r="L46" s="1">
        <f>IF(AND(ISNUMBER(G46),ISNUMBER($I$6)),$I$6-G46,"N/A")</f>
        <v>0.70000000000000018</v>
      </c>
      <c r="M46" s="1">
        <f>IF(AND(ISNUMBER(K46),ISNUMBER($I$7)),SQRT(K46^2+($I$7)^2),"N/A")</f>
        <v>0.36977279819442066</v>
      </c>
      <c r="N46" s="1">
        <f>IF(AND(ISNUMBER(L46),ISNUMBER(M46),M46&lt;&gt;0),L46/M46,"NA")</f>
        <v>1.8930543388211896</v>
      </c>
      <c r="O46" t="s">
        <v>61</v>
      </c>
    </row>
    <row r="47" spans="1:15" x14ac:dyDescent="0.35">
      <c r="A47" s="16">
        <v>36</v>
      </c>
      <c r="B47" s="15" t="s">
        <v>38</v>
      </c>
      <c r="C47" s="14">
        <v>5.8</v>
      </c>
      <c r="D47" s="13" t="s">
        <v>83</v>
      </c>
      <c r="E47" s="12" t="str">
        <f>IF($B$4=B47,"Geography Selected",
IF(AND(ISNUMBER(N47),ISNUMBER($I$4)),
IF(ABS(N47)&lt;=$I$4,"Not Significantly Different",
IF(ABS(N47)&gt;$I$4,"Significantly Different","Error - Both Z-score and Confidence Level are Numbers but Comparison Failed")),
IF(N47="NA","Statistical Test not applicable","N/A")
))</f>
        <v>Not Significantly Different</v>
      </c>
      <c r="G47">
        <f>IF(ISNUMBER(C47),C47,"NAN")</f>
        <v>5.8</v>
      </c>
      <c r="H47">
        <f>LEN(TRIM(D47))</f>
        <v>6</v>
      </c>
      <c r="I47" t="str">
        <f>IF(H47&gt;=3,MID(TRIM(D47),1,3),"NO")</f>
        <v>+/-</v>
      </c>
      <c r="J47" t="str">
        <f>IF(TRIM(I47)="+/-",MID(TRIM(D47),4,H47-3),D47)</f>
        <v>0.7</v>
      </c>
      <c r="K47" s="1">
        <f>IF(TRIM(J47)="*****",0,IF(ISERROR(VALUE(J47)),"NA",VALUE(J47/$I$4)))</f>
        <v>0.42553191489361697</v>
      </c>
      <c r="L47" s="1">
        <f>IF(AND(ISNUMBER(G47),ISNUMBER($I$6)),$I$6-G47,"N/A")</f>
        <v>0.70000000000000018</v>
      </c>
      <c r="M47" s="1">
        <f>IF(AND(ISNUMBER(K47),ISNUMBER($I$7)),SQRT(K47^2+($I$7)^2),"N/A")</f>
        <v>0.42985214661796195</v>
      </c>
      <c r="N47" s="1">
        <f>IF(AND(ISNUMBER(L47),ISNUMBER(M47),M47&lt;&gt;0),L47/M47,"NA")</f>
        <v>1.6284669170726196</v>
      </c>
      <c r="O47" t="s">
        <v>59</v>
      </c>
    </row>
    <row r="48" spans="1:15" x14ac:dyDescent="0.35">
      <c r="A48" s="16">
        <v>38</v>
      </c>
      <c r="B48" s="15" t="s">
        <v>29</v>
      </c>
      <c r="C48" s="14">
        <v>5.7</v>
      </c>
      <c r="D48" s="13" t="s">
        <v>139</v>
      </c>
      <c r="E48" s="12" t="str">
        <f>IF($B$4=B48,"Geography Selected",
IF(AND(ISNUMBER(N48),ISNUMBER($I$4)),
IF(ABS(N48)&lt;=$I$4,"Not Significantly Different",
IF(ABS(N48)&gt;$I$4,"Significantly Different","Error - Both Z-score and Confidence Level are Numbers but Comparison Failed")),
IF(N48="NA","Statistical Test not applicable","N/A")
))</f>
        <v>Not Significantly Different</v>
      </c>
      <c r="G48">
        <f>IF(ISNUMBER(C48),C48,"NAN")</f>
        <v>5.7</v>
      </c>
      <c r="H48">
        <f>LEN(TRIM(D48))</f>
        <v>6</v>
      </c>
      <c r="I48" t="str">
        <f>IF(H48&gt;=3,MID(TRIM(D48),1,3),"NO")</f>
        <v>+/-</v>
      </c>
      <c r="J48" t="str">
        <f>IF(TRIM(I48)="+/-",MID(TRIM(D48),4,H48-3),D48)</f>
        <v>1.5</v>
      </c>
      <c r="K48" s="1">
        <f>IF(TRIM(J48)="*****",0,IF(ISERROR(VALUE(J48)),"NA",VALUE(J48/$I$4)))</f>
        <v>0.91185410334346506</v>
      </c>
      <c r="L48" s="1">
        <f>IF(AND(ISNUMBER(G48),ISNUMBER($I$6)),$I$6-G48,"N/A")</f>
        <v>0.79999999999999982</v>
      </c>
      <c r="M48" s="1">
        <f>IF(AND(ISNUMBER(K48),ISNUMBER($I$7)),SQRT(K48^2+($I$7)^2),"N/A")</f>
        <v>0.91387819929318592</v>
      </c>
      <c r="N48" s="1">
        <f>IF(AND(ISNUMBER(L48),ISNUMBER(M48),M48&lt;&gt;0),L48/M48,"NA")</f>
        <v>0.87539017849286471</v>
      </c>
      <c r="O48" t="s">
        <v>56</v>
      </c>
    </row>
    <row r="49" spans="1:15" x14ac:dyDescent="0.35">
      <c r="A49" s="16">
        <v>38</v>
      </c>
      <c r="B49" s="15" t="s">
        <v>78</v>
      </c>
      <c r="C49" s="14">
        <v>5.7</v>
      </c>
      <c r="D49" s="13" t="s">
        <v>133</v>
      </c>
      <c r="E49" s="12" t="str">
        <f>IF($B$4=B49,"Geography Selected",
IF(AND(ISNUMBER(N49),ISNUMBER($I$4)),
IF(ABS(N49)&lt;=$I$4,"Not Significantly Different",
IF(ABS(N49)&gt;$I$4,"Significantly Different","Error - Both Z-score and Confidence Level are Numbers but Comparison Failed")),
IF(N49="NA","Statistical Test not applicable","N/A")
))</f>
        <v>Not Significantly Different</v>
      </c>
      <c r="G49">
        <f>IF(ISNUMBER(C49),C49,"NAN")</f>
        <v>5.7</v>
      </c>
      <c r="H49">
        <f>LEN(TRIM(D49))</f>
        <v>6</v>
      </c>
      <c r="I49" t="str">
        <f>IF(H49&gt;=3,MID(TRIM(D49),1,3),"NO")</f>
        <v>+/-</v>
      </c>
      <c r="J49" t="str">
        <f>IF(TRIM(I49)="+/-",MID(TRIM(D49),4,H49-3),D49)</f>
        <v>1.2</v>
      </c>
      <c r="K49" s="1">
        <f>IF(TRIM(J49)="*****",0,IF(ISERROR(VALUE(J49)),"NA",VALUE(J49/$I$4)))</f>
        <v>0.72948328267477203</v>
      </c>
      <c r="L49" s="1">
        <f>IF(AND(ISNUMBER(G49),ISNUMBER($I$6)),$I$6-G49,"N/A")</f>
        <v>0.79999999999999982</v>
      </c>
      <c r="M49" s="1">
        <f>IF(AND(ISNUMBER(K49),ISNUMBER($I$7)),SQRT(K49^2+($I$7)^2),"N/A")</f>
        <v>0.73201182849801194</v>
      </c>
      <c r="N49" s="1">
        <f>IF(AND(ISNUMBER(L49),ISNUMBER(M49),M49&lt;&gt;0),L49/M49,"NA")</f>
        <v>1.0928785148752176</v>
      </c>
      <c r="O49" t="s">
        <v>54</v>
      </c>
    </row>
    <row r="50" spans="1:15" x14ac:dyDescent="0.35">
      <c r="A50" s="16">
        <v>38</v>
      </c>
      <c r="B50" s="15" t="s">
        <v>69</v>
      </c>
      <c r="C50" s="14">
        <v>5.7</v>
      </c>
      <c r="D50" s="13" t="s">
        <v>139</v>
      </c>
      <c r="E50" s="12" t="str">
        <f>IF($B$4=B50,"Geography Selected",
IF(AND(ISNUMBER(N50),ISNUMBER($I$4)),
IF(ABS(N50)&lt;=$I$4,"Not Significantly Different",
IF(ABS(N50)&gt;$I$4,"Significantly Different","Error - Both Z-score and Confidence Level are Numbers but Comparison Failed")),
IF(N50="NA","Statistical Test not applicable","N/A")
))</f>
        <v>Not Significantly Different</v>
      </c>
      <c r="G50">
        <f>IF(ISNUMBER(C50),C50,"NAN")</f>
        <v>5.7</v>
      </c>
      <c r="H50">
        <f>LEN(TRIM(D50))</f>
        <v>6</v>
      </c>
      <c r="I50" t="str">
        <f>IF(H50&gt;=3,MID(TRIM(D50),1,3),"NO")</f>
        <v>+/-</v>
      </c>
      <c r="J50" t="str">
        <f>IF(TRIM(I50)="+/-",MID(TRIM(D50),4,H50-3),D50)</f>
        <v>1.5</v>
      </c>
      <c r="K50" s="1">
        <f>IF(TRIM(J50)="*****",0,IF(ISERROR(VALUE(J50)),"NA",VALUE(J50/$I$4)))</f>
        <v>0.91185410334346506</v>
      </c>
      <c r="L50" s="1">
        <f>IF(AND(ISNUMBER(G50),ISNUMBER($I$6)),$I$6-G50,"N/A")</f>
        <v>0.79999999999999982</v>
      </c>
      <c r="M50" s="1">
        <f>IF(AND(ISNUMBER(K50),ISNUMBER($I$7)),SQRT(K50^2+($I$7)^2),"N/A")</f>
        <v>0.91387819929318592</v>
      </c>
      <c r="N50" s="1">
        <f>IF(AND(ISNUMBER(L50),ISNUMBER(M50),M50&lt;&gt;0),L50/M50,"NA")</f>
        <v>0.87539017849286471</v>
      </c>
      <c r="O50" t="s">
        <v>52</v>
      </c>
    </row>
    <row r="51" spans="1:15" x14ac:dyDescent="0.35">
      <c r="A51" s="16">
        <v>38</v>
      </c>
      <c r="B51" s="15" t="s">
        <v>54</v>
      </c>
      <c r="C51" s="14">
        <v>5.7</v>
      </c>
      <c r="D51" s="13" t="s">
        <v>26</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5.7</v>
      </c>
      <c r="H51">
        <f>LEN(TRIM(D51))</f>
        <v>6</v>
      </c>
      <c r="I51" t="str">
        <f>IF(H51&gt;=3,MID(TRIM(D51),1,3),"NO")</f>
        <v>+/-</v>
      </c>
      <c r="J51" t="str">
        <f>IF(TRIM(I51)="+/-",MID(TRIM(D51),4,H51-3),D51)</f>
        <v>0.6</v>
      </c>
      <c r="K51" s="1">
        <f>IF(TRIM(J51)="*****",0,IF(ISERROR(VALUE(J51)),"NA",VALUE(J51/$I$4)))</f>
        <v>0.36474164133738601</v>
      </c>
      <c r="L51" s="1">
        <f>IF(AND(ISNUMBER(G51),ISNUMBER($I$6)),$I$6-G51,"N/A")</f>
        <v>0.79999999999999982</v>
      </c>
      <c r="M51" s="1">
        <f>IF(AND(ISNUMBER(K51),ISNUMBER($I$7)),SQRT(K51^2+($I$7)^2),"N/A")</f>
        <v>0.36977279819442066</v>
      </c>
      <c r="N51" s="1">
        <f>IF(AND(ISNUMBER(L51),ISNUMBER(M51),M51&lt;&gt;0),L51/M51,"NA")</f>
        <v>2.1634906729385013</v>
      </c>
      <c r="O51" t="s">
        <v>50</v>
      </c>
    </row>
    <row r="52" spans="1:15" x14ac:dyDescent="0.35">
      <c r="A52" s="16">
        <v>42</v>
      </c>
      <c r="B52" s="15" t="s">
        <v>66</v>
      </c>
      <c r="C52" s="14">
        <v>5.6</v>
      </c>
      <c r="D52" s="13" t="s">
        <v>133</v>
      </c>
      <c r="E52" s="12" t="str">
        <f>IF($B$4=B52,"Geography Selected",
IF(AND(ISNUMBER(N52),ISNUMBER($I$4)),
IF(ABS(N52)&lt;=$I$4,"Not Significantly Different",
IF(ABS(N52)&gt;$I$4,"Significantly Different","Error - Both Z-score and Confidence Level are Numbers but Comparison Failed")),
IF(N52="NA","Statistical Test not applicable","N/A")
))</f>
        <v>Not Significantly Different</v>
      </c>
      <c r="G52">
        <f>IF(ISNUMBER(C52),C52,"NAN")</f>
        <v>5.6</v>
      </c>
      <c r="H52">
        <f>LEN(TRIM(D52))</f>
        <v>6</v>
      </c>
      <c r="I52" t="str">
        <f>IF(H52&gt;=3,MID(TRIM(D52),1,3),"NO")</f>
        <v>+/-</v>
      </c>
      <c r="J52" t="str">
        <f>IF(TRIM(I52)="+/-",MID(TRIM(D52),4,H52-3),D52)</f>
        <v>1.2</v>
      </c>
      <c r="K52" s="1">
        <f>IF(TRIM(J52)="*****",0,IF(ISERROR(VALUE(J52)),"NA",VALUE(J52/$I$4)))</f>
        <v>0.72948328267477203</v>
      </c>
      <c r="L52" s="1">
        <f>IF(AND(ISNUMBER(G52),ISNUMBER($I$6)),$I$6-G52,"N/A")</f>
        <v>0.90000000000000036</v>
      </c>
      <c r="M52" s="1">
        <f>IF(AND(ISNUMBER(K52),ISNUMBER($I$7)),SQRT(K52^2+($I$7)^2),"N/A")</f>
        <v>0.73201182849801194</v>
      </c>
      <c r="N52" s="1">
        <f>IF(AND(ISNUMBER(L52),ISNUMBER(M52),M52&lt;&gt;0),L52/M52,"NA")</f>
        <v>1.2294883292346206</v>
      </c>
      <c r="O52" t="s">
        <v>48</v>
      </c>
    </row>
    <row r="53" spans="1:15" x14ac:dyDescent="0.35">
      <c r="A53" s="16">
        <v>42</v>
      </c>
      <c r="B53" s="15" t="s">
        <v>52</v>
      </c>
      <c r="C53" s="14">
        <v>5.6</v>
      </c>
      <c r="D53" s="13" t="s">
        <v>164</v>
      </c>
      <c r="E53" s="12" t="str">
        <f>IF($B$4=B53,"Geography Selected",
IF(AND(ISNUMBER(N53),ISNUMBER($I$4)),
IF(ABS(N53)&lt;=$I$4,"Not Significantly Different",
IF(ABS(N53)&gt;$I$4,"Significantly Different","Error - Both Z-score and Confidence Level are Numbers but Comparison Failed")),
IF(N53="NA","Statistical Test not applicable","N/A")
))</f>
        <v>Not Significantly Different</v>
      </c>
      <c r="G53">
        <f>IF(ISNUMBER(C53),C53,"NAN")</f>
        <v>5.6</v>
      </c>
      <c r="H53">
        <f>LEN(TRIM(D53))</f>
        <v>6</v>
      </c>
      <c r="I53" t="str">
        <f>IF(H53&gt;=3,MID(TRIM(D53),1,3),"NO")</f>
        <v>+/-</v>
      </c>
      <c r="J53" t="str">
        <f>IF(TRIM(I53)="+/-",MID(TRIM(D53),4,H53-3),D53)</f>
        <v>2.3</v>
      </c>
      <c r="K53" s="1">
        <f>IF(TRIM(J53)="*****",0,IF(ISERROR(VALUE(J53)),"NA",VALUE(J53/$I$4)))</f>
        <v>1.3981762917933129</v>
      </c>
      <c r="L53" s="1">
        <f>IF(AND(ISNUMBER(G53),ISNUMBER($I$6)),$I$6-G53,"N/A")</f>
        <v>0.90000000000000036</v>
      </c>
      <c r="M53" s="1">
        <f>IF(AND(ISNUMBER(K53),ISNUMBER($I$7)),SQRT(K53^2+($I$7)^2),"N/A")</f>
        <v>1.3994971955284299</v>
      </c>
      <c r="N53" s="1">
        <f>IF(AND(ISNUMBER(L53),ISNUMBER(M53),M53&lt;&gt;0),L53/M53,"NA")</f>
        <v>0.64308810541072459</v>
      </c>
      <c r="O53" t="s">
        <v>46</v>
      </c>
    </row>
    <row r="54" spans="1:15" x14ac:dyDescent="0.35">
      <c r="A54" s="16">
        <v>44</v>
      </c>
      <c r="B54" s="15" t="s">
        <v>49</v>
      </c>
      <c r="C54" s="14">
        <v>5.5</v>
      </c>
      <c r="D54" s="13" t="s">
        <v>43</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5.5</v>
      </c>
      <c r="H54">
        <f>LEN(TRIM(D54))</f>
        <v>6</v>
      </c>
      <c r="I54" t="str">
        <f>IF(H54&gt;=3,MID(TRIM(D54),1,3),"NO")</f>
        <v>+/-</v>
      </c>
      <c r="J54" t="str">
        <f>IF(TRIM(I54)="+/-",MID(TRIM(D54),4,H54-3),D54)</f>
        <v>0.5</v>
      </c>
      <c r="K54" s="1">
        <f>IF(TRIM(J54)="*****",0,IF(ISERROR(VALUE(J54)),"NA",VALUE(J54/$I$4)))</f>
        <v>0.303951367781155</v>
      </c>
      <c r="L54" s="1">
        <f>IF(AND(ISNUMBER(G54),ISNUMBER($I$6)),$I$6-G54,"N/A")</f>
        <v>1</v>
      </c>
      <c r="M54" s="1">
        <f>IF(AND(ISNUMBER(K54),ISNUMBER($I$7)),SQRT(K54^2+($I$7)^2),"N/A")</f>
        <v>0.30997079109986531</v>
      </c>
      <c r="N54" s="1">
        <f>IF(AND(ISNUMBER(L54),ISNUMBER(M54),M54&lt;&gt;0),L54/M54,"NA")</f>
        <v>3.2261104230231274</v>
      </c>
      <c r="O54" t="s">
        <v>39</v>
      </c>
    </row>
    <row r="55" spans="1:15" x14ac:dyDescent="0.35">
      <c r="A55" s="16">
        <v>45</v>
      </c>
      <c r="B55" s="15" t="s">
        <v>32</v>
      </c>
      <c r="C55" s="14">
        <v>5.3</v>
      </c>
      <c r="D55" s="13" t="s">
        <v>34</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5.3</v>
      </c>
      <c r="H55">
        <f>LEN(TRIM(D55))</f>
        <v>6</v>
      </c>
      <c r="I55" t="str">
        <f>IF(H55&gt;=3,MID(TRIM(D55),1,3),"NO")</f>
        <v>+/-</v>
      </c>
      <c r="J55" t="str">
        <f>IF(TRIM(I55)="+/-",MID(TRIM(D55),4,H55-3),D55)</f>
        <v>0.4</v>
      </c>
      <c r="K55" s="1">
        <f>IF(TRIM(J55)="*****",0,IF(ISERROR(VALUE(J55)),"NA",VALUE(J55/$I$4)))</f>
        <v>0.24316109422492402</v>
      </c>
      <c r="L55" s="1">
        <f>IF(AND(ISNUMBER(G55),ISNUMBER($I$6)),$I$6-G55,"N/A")</f>
        <v>1.2000000000000002</v>
      </c>
      <c r="M55" s="1">
        <f>IF(AND(ISNUMBER(K55),ISNUMBER($I$7)),SQRT(K55^2+($I$7)^2),"N/A")</f>
        <v>0.25064471888253259</v>
      </c>
      <c r="N55" s="1">
        <f>IF(AND(ISNUMBER(L55),ISNUMBER(M55),M55&lt;&gt;0),L55/M55,"NA")</f>
        <v>4.7876532382172128</v>
      </c>
      <c r="O55" t="s">
        <v>42</v>
      </c>
    </row>
    <row r="56" spans="1:15" x14ac:dyDescent="0.35">
      <c r="A56" s="16">
        <v>45</v>
      </c>
      <c r="B56" s="15" t="s">
        <v>35</v>
      </c>
      <c r="C56" s="14">
        <v>5.3</v>
      </c>
      <c r="D56" s="13" t="s">
        <v>136</v>
      </c>
      <c r="E56" s="12" t="str">
        <f>IF($B$4=B56,"Geography Selected",
IF(AND(ISNUMBER(N56),ISNUMBER($I$4)),
IF(ABS(N56)&lt;=$I$4,"Not Significantly Different",
IF(ABS(N56)&gt;$I$4,"Significantly Different","Error - Both Z-score and Confidence Level are Numbers but Comparison Failed")),
IF(N56="NA","Statistical Test not applicable","N/A")
))</f>
        <v>Not Significantly Different</v>
      </c>
      <c r="G56">
        <f>IF(ISNUMBER(C56),C56,"NAN")</f>
        <v>5.3</v>
      </c>
      <c r="H56">
        <f>LEN(TRIM(D56))</f>
        <v>6</v>
      </c>
      <c r="I56" t="str">
        <f>IF(H56&gt;=3,MID(TRIM(D56),1,3),"NO")</f>
        <v>+/-</v>
      </c>
      <c r="J56" t="str">
        <f>IF(TRIM(I56)="+/-",MID(TRIM(D56),4,H56-3),D56)</f>
        <v>3.0</v>
      </c>
      <c r="K56" s="1">
        <f>IF(TRIM(J56)="*****",0,IF(ISERROR(VALUE(J56)),"NA",VALUE(J56/$I$4)))</f>
        <v>1.8237082066869301</v>
      </c>
      <c r="L56" s="1">
        <f>IF(AND(ISNUMBER(G56),ISNUMBER($I$6)),$I$6-G56,"N/A")</f>
        <v>1.2000000000000002</v>
      </c>
      <c r="M56" s="1">
        <f>IF(AND(ISNUMBER(K56),ISNUMBER($I$7)),SQRT(K56^2+($I$7)^2),"N/A")</f>
        <v>1.8247210966326608</v>
      </c>
      <c r="N56" s="1">
        <f>IF(AND(ISNUMBER(L56),ISNUMBER(M56),M56&lt;&gt;0),L56/M56,"NA")</f>
        <v>0.65763474879228367</v>
      </c>
      <c r="O56" t="s">
        <v>40</v>
      </c>
    </row>
    <row r="57" spans="1:15" x14ac:dyDescent="0.35">
      <c r="A57" s="16">
        <v>47</v>
      </c>
      <c r="B57" s="15" t="s">
        <v>47</v>
      </c>
      <c r="C57" s="14">
        <v>5.2</v>
      </c>
      <c r="D57" s="13" t="s">
        <v>83</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5.2</v>
      </c>
      <c r="H57">
        <f>LEN(TRIM(D57))</f>
        <v>6</v>
      </c>
      <c r="I57" t="str">
        <f>IF(H57&gt;=3,MID(TRIM(D57),1,3),"NO")</f>
        <v>+/-</v>
      </c>
      <c r="J57" t="str">
        <f>IF(TRIM(I57)="+/-",MID(TRIM(D57),4,H57-3),D57)</f>
        <v>0.7</v>
      </c>
      <c r="K57" s="1">
        <f>IF(TRIM(J57)="*****",0,IF(ISERROR(VALUE(J57)),"NA",VALUE(J57/$I$4)))</f>
        <v>0.42553191489361697</v>
      </c>
      <c r="L57" s="1">
        <f>IF(AND(ISNUMBER(G57),ISNUMBER($I$6)),$I$6-G57,"N/A")</f>
        <v>1.2999999999999998</v>
      </c>
      <c r="M57" s="1">
        <f>IF(AND(ISNUMBER(K57),ISNUMBER($I$7)),SQRT(K57^2+($I$7)^2),"N/A")</f>
        <v>0.42985214661796195</v>
      </c>
      <c r="N57" s="1">
        <f>IF(AND(ISNUMBER(L57),ISNUMBER(M57),M57&lt;&gt;0),L57/M57,"NA")</f>
        <v>3.0242957031348641</v>
      </c>
      <c r="O57" t="s">
        <v>38</v>
      </c>
    </row>
    <row r="58" spans="1:15" x14ac:dyDescent="0.35">
      <c r="A58" s="16">
        <v>48</v>
      </c>
      <c r="B58" s="15" t="s">
        <v>55</v>
      </c>
      <c r="C58" s="14">
        <v>4.9000000000000004</v>
      </c>
      <c r="D58" s="13" t="s">
        <v>83</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4.9000000000000004</v>
      </c>
      <c r="H58">
        <f>LEN(TRIM(D58))</f>
        <v>6</v>
      </c>
      <c r="I58" t="str">
        <f>IF(H58&gt;=3,MID(TRIM(D58),1,3),"NO")</f>
        <v>+/-</v>
      </c>
      <c r="J58" t="str">
        <f>IF(TRIM(I58)="+/-",MID(TRIM(D58),4,H58-3),D58)</f>
        <v>0.7</v>
      </c>
      <c r="K58" s="1">
        <f>IF(TRIM(J58)="*****",0,IF(ISERROR(VALUE(J58)),"NA",VALUE(J58/$I$4)))</f>
        <v>0.42553191489361697</v>
      </c>
      <c r="L58" s="1">
        <f>IF(AND(ISNUMBER(G58),ISNUMBER($I$6)),$I$6-G58,"N/A")</f>
        <v>1.5999999999999996</v>
      </c>
      <c r="M58" s="1">
        <f>IF(AND(ISNUMBER(K58),ISNUMBER($I$7)),SQRT(K58^2+($I$7)^2),"N/A")</f>
        <v>0.42985214661796195</v>
      </c>
      <c r="N58" s="1">
        <f>IF(AND(ISNUMBER(L58),ISNUMBER(M58),M58&lt;&gt;0),L58/M58,"NA")</f>
        <v>3.7222100961659859</v>
      </c>
      <c r="O58" t="s">
        <v>36</v>
      </c>
    </row>
    <row r="59" spans="1:15" x14ac:dyDescent="0.35">
      <c r="A59" s="16">
        <v>48</v>
      </c>
      <c r="B59" s="15" t="s">
        <v>77</v>
      </c>
      <c r="C59" s="14">
        <v>4.9000000000000004</v>
      </c>
      <c r="D59" s="13" t="s">
        <v>140</v>
      </c>
      <c r="E59" s="12" t="str">
        <f>IF($B$4=B59,"Geography Selected",
IF(AND(ISNUMBER(N59),ISNUMBER($I$4)),
IF(ABS(N59)&lt;=$I$4,"Not Significantly Different",
IF(ABS(N59)&gt;$I$4,"Significantly Different","Error - Both Z-score and Confidence Level are Numbers but Comparison Failed")),
IF(N59="NA","Statistical Test not applicable","N/A")
))</f>
        <v>Not Significantly Different</v>
      </c>
      <c r="G59">
        <f>IF(ISNUMBER(C59),C59,"NAN")</f>
        <v>4.9000000000000004</v>
      </c>
      <c r="H59">
        <f>LEN(TRIM(D59))</f>
        <v>6</v>
      </c>
      <c r="I59" t="str">
        <f>IF(H59&gt;=3,MID(TRIM(D59),1,3),"NO")</f>
        <v>+/-</v>
      </c>
      <c r="J59" t="str">
        <f>IF(TRIM(I59)="+/-",MID(TRIM(D59),4,H59-3),D59)</f>
        <v>1.6</v>
      </c>
      <c r="K59" s="1">
        <f>IF(TRIM(J59)="*****",0,IF(ISERROR(VALUE(J59)),"NA",VALUE(J59/$I$4)))</f>
        <v>0.97264437689969607</v>
      </c>
      <c r="L59" s="1">
        <f>IF(AND(ISNUMBER(G59),ISNUMBER($I$6)),$I$6-G59,"N/A")</f>
        <v>1.5999999999999996</v>
      </c>
      <c r="M59" s="1">
        <f>IF(AND(ISNUMBER(K59),ISNUMBER($I$7)),SQRT(K59^2+($I$7)^2),"N/A")</f>
        <v>0.97454222139096647</v>
      </c>
      <c r="N59" s="1">
        <f>IF(AND(ISNUMBER(L59),ISNUMBER(M59),M59&lt;&gt;0),L59/M59,"NA")</f>
        <v>1.6417964916043513</v>
      </c>
      <c r="O59" t="s">
        <v>33</v>
      </c>
    </row>
    <row r="60" spans="1:15" x14ac:dyDescent="0.35">
      <c r="A60" s="16">
        <v>50</v>
      </c>
      <c r="B60" s="15" t="s">
        <v>40</v>
      </c>
      <c r="C60" s="14">
        <v>4.7</v>
      </c>
      <c r="D60" s="13" t="s">
        <v>152</v>
      </c>
      <c r="E60" s="12" t="str">
        <f>IF($B$4=B60,"Geography Selected",
IF(AND(ISNUMBER(N60),ISNUMBER($I$4)),
IF(ABS(N60)&lt;=$I$4,"Not Significantly Different",
IF(ABS(N60)&gt;$I$4,"Significantly Different","Error - Both Z-score and Confidence Level are Numbers but Comparison Failed")),
IF(N60="NA","Statistical Test not applicable","N/A")
))</f>
        <v>Not Significantly Different</v>
      </c>
      <c r="G60">
        <f>IF(ISNUMBER(C60),C60,"NAN")</f>
        <v>4.7</v>
      </c>
      <c r="H60">
        <f>LEN(TRIM(D60))</f>
        <v>6</v>
      </c>
      <c r="I60" t="str">
        <f>IF(H60&gt;=3,MID(TRIM(D60),1,3),"NO")</f>
        <v>+/-</v>
      </c>
      <c r="J60" t="str">
        <f>IF(TRIM(I60)="+/-",MID(TRIM(D60),4,H60-3),D60)</f>
        <v>2.1</v>
      </c>
      <c r="K60" s="1">
        <f>IF(TRIM(J60)="*****",0,IF(ISERROR(VALUE(J60)),"NA",VALUE(J60/$I$4)))</f>
        <v>1.2765957446808511</v>
      </c>
      <c r="L60" s="1">
        <f>IF(AND(ISNUMBER(G60),ISNUMBER($I$6)),$I$6-G60,"N/A")</f>
        <v>1.7999999999999998</v>
      </c>
      <c r="M60" s="1">
        <f>IF(AND(ISNUMBER(K60),ISNUMBER($I$7)),SQRT(K60^2+($I$7)^2),"N/A")</f>
        <v>1.2780423125610114</v>
      </c>
      <c r="N60" s="1">
        <f>IF(AND(ISNUMBER(L60),ISNUMBER(M60),M60&lt;&gt;0),L60/M60,"NA")</f>
        <v>1.408404074191457</v>
      </c>
      <c r="O60" t="s">
        <v>30</v>
      </c>
    </row>
    <row r="61" spans="1:15" x14ac:dyDescent="0.35">
      <c r="A61" s="16">
        <v>51</v>
      </c>
      <c r="B61" s="15" t="s">
        <v>48</v>
      </c>
      <c r="C61" s="14">
        <v>3.9</v>
      </c>
      <c r="D61" s="13" t="s">
        <v>133</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3.9</v>
      </c>
      <c r="H61">
        <f>LEN(TRIM(D61))</f>
        <v>6</v>
      </c>
      <c r="I61" t="str">
        <f>IF(H61&gt;=3,MID(TRIM(D61),1,3),"NO")</f>
        <v>+/-</v>
      </c>
      <c r="J61" t="str">
        <f>IF(TRIM(I61)="+/-",MID(TRIM(D61),4,H61-3),D61)</f>
        <v>1.2</v>
      </c>
      <c r="K61" s="1">
        <f>IF(TRIM(J61)="*****",0,IF(ISERROR(VALUE(J61)),"NA",VALUE(J61/$I$4)))</f>
        <v>0.72948328267477203</v>
      </c>
      <c r="L61" s="1">
        <f>IF(AND(ISNUMBER(G61),ISNUMBER($I$6)),$I$6-G61,"N/A")</f>
        <v>2.6</v>
      </c>
      <c r="M61" s="1">
        <f>IF(AND(ISNUMBER(K61),ISNUMBER($I$7)),SQRT(K61^2+($I$7)^2),"N/A")</f>
        <v>0.73201182849801194</v>
      </c>
      <c r="N61" s="1">
        <f>IF(AND(ISNUMBER(L61),ISNUMBER(M61),M61&lt;&gt;0),L61/M61,"NA")</f>
        <v>3.5518551733444581</v>
      </c>
      <c r="O61" t="s">
        <v>27</v>
      </c>
    </row>
    <row r="62" spans="1:15" ht="15" thickBot="1" x14ac:dyDescent="0.4">
      <c r="A62" s="11"/>
      <c r="B62" s="10" t="s">
        <v>25</v>
      </c>
      <c r="C62" s="9">
        <v>5</v>
      </c>
      <c r="D62" s="8" t="s">
        <v>141</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5</v>
      </c>
      <c r="H62">
        <f>LEN(TRIM(D62))</f>
        <v>6</v>
      </c>
      <c r="I62" t="str">
        <f>IF(H62&gt;=3,MID(TRIM(D62),1,3),"NO")</f>
        <v>+/-</v>
      </c>
      <c r="J62" t="str">
        <f>IF(TRIM(I62)="+/-",MID(TRIM(D62),4,H62-3),D62)</f>
        <v>1.1</v>
      </c>
      <c r="K62" s="1">
        <f>IF(TRIM(J62)="*****",0,IF(ISERROR(VALUE(J62)),"NA",VALUE(J62/$I$4)))</f>
        <v>0.66869300911854113</v>
      </c>
      <c r="L62" s="1">
        <f>IF(AND(ISNUMBER(G62),ISNUMBER($I$6)),$I$6-G62,"N/A")</f>
        <v>1.5</v>
      </c>
      <c r="M62" s="1">
        <f>IF(AND(ISNUMBER(K62),ISNUMBER($I$7)),SQRT(K62^2+($I$7)^2),"N/A")</f>
        <v>0.67145051776214359</v>
      </c>
      <c r="N62" s="1">
        <f>IF(AND(ISNUMBER(L62),ISNUMBER(M62),M62&lt;&gt;0),L62/M62,"NA")</f>
        <v>2.2339695335991445</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5">
      <c r="A73" t="s">
        <v>252</v>
      </c>
    </row>
    <row r="75" spans="1:26" x14ac:dyDescent="0.35">
      <c r="A75" t="s">
        <v>16</v>
      </c>
    </row>
    <row r="76" spans="1:26" x14ac:dyDescent="0.35">
      <c r="A76" t="s">
        <v>15</v>
      </c>
      <c r="B76" t="s">
        <v>14</v>
      </c>
    </row>
    <row r="77" spans="1:26" x14ac:dyDescent="0.35">
      <c r="A77" t="s">
        <v>13</v>
      </c>
      <c r="B77" t="s">
        <v>12</v>
      </c>
    </row>
    <row r="78" spans="1:26" x14ac:dyDescent="0.35">
      <c r="A78" t="s">
        <v>11</v>
      </c>
      <c r="B78" t="s">
        <v>10</v>
      </c>
    </row>
    <row r="79" spans="1:26" x14ac:dyDescent="0.35">
      <c r="A79" t="s">
        <v>9</v>
      </c>
      <c r="B79" t="s">
        <v>8</v>
      </c>
    </row>
    <row r="80" spans="1:26" x14ac:dyDescent="0.35">
      <c r="A80" t="s">
        <v>7</v>
      </c>
      <c r="B80" t="s">
        <v>6</v>
      </c>
    </row>
    <row r="81" spans="1:2" x14ac:dyDescent="0.35">
      <c r="A81" t="s">
        <v>5</v>
      </c>
      <c r="B81" t="s">
        <v>4</v>
      </c>
    </row>
    <row r="82" spans="1:2" x14ac:dyDescent="0.35">
      <c r="A82" t="s">
        <v>3</v>
      </c>
      <c r="B82" t="s">
        <v>2</v>
      </c>
    </row>
    <row r="83" spans="1:2" x14ac:dyDescent="0.35">
      <c r="A83" t="s">
        <v>1</v>
      </c>
      <c r="B83" t="s">
        <v>0</v>
      </c>
    </row>
  </sheetData>
  <mergeCells count="7">
    <mergeCell ref="A72:Z72"/>
    <mergeCell ref="A66:Z66"/>
    <mergeCell ref="A67:Z67"/>
    <mergeCell ref="A68:Z68"/>
    <mergeCell ref="A69:Z69"/>
    <mergeCell ref="A70:Z70"/>
    <mergeCell ref="A71:Z71"/>
  </mergeCells>
  <conditionalFormatting sqref="E10:E62">
    <cfRule type="cellIs" dxfId="254" priority="1" operator="equal">
      <formula>"OTHER ERROR"</formula>
    </cfRule>
    <cfRule type="cellIs" dxfId="253" priority="2" operator="equal">
      <formula>"Statistical Test not applicable"</formula>
    </cfRule>
    <cfRule type="cellIs" dxfId="252" priority="3" operator="equal">
      <formula>"Geography Selected"</formula>
    </cfRule>
  </conditionalFormatting>
  <conditionalFormatting sqref="E10:J62">
    <cfRule type="cellIs" dxfId="251" priority="4" operator="equal">
      <formula>"Not Significantly Different"</formula>
    </cfRule>
  </conditionalFormatting>
  <conditionalFormatting sqref="F10:J62">
    <cfRule type="cellIs" dxfId="25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BC11655-05D2-4E9D-B9A0-78303541997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F70AD3EC-2F19-485E-B9E0-3476DBC854D3}"/>
    <hyperlink ref="A68" r:id="rId2" xr:uid="{91FEAE0C-2999-43D8-AC0A-B563C6A1A310}"/>
    <hyperlink ref="A66" r:id="rId3" xr:uid="{342C72FA-24F2-4442-BACD-33D1A119DC4C}"/>
    <hyperlink ref="A67" r:id="rId4" xr:uid="{F67CC370-189A-46AE-810B-C63B07966925}"/>
  </hyperlinks>
  <pageMargins left="0.7" right="0.7" top="0.75" bottom="0.75" header="0.3" footer="0.3"/>
  <pageSetup orientation="portrait" r:id="rId5"/>
  <drawing r:id="rId6"/>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4D7D9-A1E2-4E09-8242-A72499F56E0B}">
  <sheetPr codeName="Sheet42"/>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style="37"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270</v>
      </c>
    </row>
    <row r="2" spans="1:16" x14ac:dyDescent="0.35">
      <c r="A2" s="30" t="s">
        <v>108</v>
      </c>
      <c r="B2" t="s">
        <v>269</v>
      </c>
    </row>
    <row r="3" spans="1:16" ht="15" thickBot="1" x14ac:dyDescent="0.4"/>
    <row r="4" spans="1:16" ht="15" thickBot="1" x14ac:dyDescent="0.4">
      <c r="A4" s="25" t="s">
        <v>106</v>
      </c>
      <c r="B4" s="29" t="s">
        <v>84</v>
      </c>
      <c r="C4" s="42" t="s">
        <v>105</v>
      </c>
      <c r="D4" s="27"/>
      <c r="H4" s="18" t="s">
        <v>104</v>
      </c>
      <c r="I4">
        <v>1.645</v>
      </c>
    </row>
    <row r="5" spans="1:16" ht="15" thickBot="1" x14ac:dyDescent="0.4">
      <c r="A5" s="25"/>
    </row>
    <row r="6" spans="1:16" x14ac:dyDescent="0.35">
      <c r="A6" s="25" t="s">
        <v>103</v>
      </c>
      <c r="B6" s="41">
        <f>VLOOKUP($B$4,$B$10:$D$62,2,FALSE)</f>
        <v>52</v>
      </c>
      <c r="C6" s="37" t="s">
        <v>102</v>
      </c>
      <c r="H6" s="18" t="s">
        <v>101</v>
      </c>
      <c r="I6">
        <f>VLOOKUP($B$4,$B$9:$K$62,6,FALSE)</f>
        <v>52</v>
      </c>
      <c r="K6" s="19"/>
    </row>
    <row r="7" spans="1:16" ht="15" thickBot="1" x14ac:dyDescent="0.4">
      <c r="A7" s="25" t="s">
        <v>100</v>
      </c>
      <c r="B7" s="24" t="str">
        <f>VLOOKUP($B$4,$B$10:$D$62,3,FALSE)</f>
        <v>+/-1</v>
      </c>
      <c r="C7" s="37" t="s">
        <v>99</v>
      </c>
      <c r="H7" s="18" t="s">
        <v>98</v>
      </c>
      <c r="I7" s="23">
        <f>VLOOKUP($B$4,$B$9:$K$62,10,FALSE)</f>
        <v>0.60790273556231</v>
      </c>
      <c r="K7" s="19"/>
    </row>
    <row r="8" spans="1:16" ht="15" thickBot="1" x14ac:dyDescent="0.4"/>
    <row r="9" spans="1:16" ht="15" thickBot="1" x14ac:dyDescent="0.4">
      <c r="A9" s="22" t="s">
        <v>97</v>
      </c>
      <c r="B9" s="21" t="s">
        <v>96</v>
      </c>
      <c r="C9" s="40"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39">
        <v>52</v>
      </c>
      <c r="D10" s="13" t="s">
        <v>264</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52</v>
      </c>
      <c r="H10">
        <f>LEN(TRIM(D10))</f>
        <v>4</v>
      </c>
      <c r="I10" t="str">
        <f>IF(H10&gt;=3,MID(TRIM(D10),1,3),"NO")</f>
        <v>+/-</v>
      </c>
      <c r="J10" t="str">
        <f>IF(TRIM(I10)="+/-",MID(TRIM(D10),4,H10-3),D10)</f>
        <v>1</v>
      </c>
      <c r="K10" s="1">
        <f>IF(TRIM(J10)="*****",0,IF(ISERROR(VALUE(J10)),"NA",VALUE(J10/$I$4)))</f>
        <v>0.60790273556231</v>
      </c>
      <c r="L10" s="1">
        <f>IF(AND(ISNUMBER(G10),ISNUMBER($I$6)),$I$6-G10,"N/A")</f>
        <v>0</v>
      </c>
      <c r="M10" s="1">
        <f>IF(AND(ISNUMBER(K10),ISNUMBER($I$7)),SQRT(K10^2+($I$7)^2),"N/A")</f>
        <v>0.85970429323592401</v>
      </c>
      <c r="N10" s="1">
        <f>IF(AND(ISNUMBER(L10),ISNUMBER(M10),M10&lt;&gt;0),L10/M10,"NA")</f>
        <v>0</v>
      </c>
      <c r="O10" t="s">
        <v>84</v>
      </c>
    </row>
    <row r="11" spans="1:16" x14ac:dyDescent="0.35">
      <c r="A11" s="16">
        <v>1</v>
      </c>
      <c r="B11" s="15" t="s">
        <v>27</v>
      </c>
      <c r="C11" s="39">
        <v>66</v>
      </c>
      <c r="D11" s="17" t="s">
        <v>268</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66</v>
      </c>
      <c r="H11">
        <f>LEN(TRIM(D11))</f>
        <v>5</v>
      </c>
      <c r="I11" t="str">
        <f>IF(H11&gt;=3,MID(TRIM(D11),1,3),"NO")</f>
        <v>+/-</v>
      </c>
      <c r="J11" t="str">
        <f>IF(TRIM(I11)="+/-",MID(TRIM(D11),4,H11-3),D11)</f>
        <v>11</v>
      </c>
      <c r="K11" s="1">
        <f>IF(TRIM(J11)="*****",0,IF(ISERROR(VALUE(J11)),"NA",VALUE(J11/$I$4)))</f>
        <v>6.6869300911854106</v>
      </c>
      <c r="L11" s="1">
        <f>IF(AND(ISNUMBER(G11),ISNUMBER($I$6)),$I$6-G11,"N/A")</f>
        <v>-14</v>
      </c>
      <c r="M11" s="1">
        <f>IF(AND(ISNUMBER(K11),ISNUMBER($I$7)),SQRT(K11^2+($I$7)^2),"N/A")</f>
        <v>6.7145051776214357</v>
      </c>
      <c r="N11" s="1">
        <f>IF(AND(ISNUMBER(L11),ISNUMBER(M11),M11&lt;&gt;0),L11/M11,"NA")</f>
        <v>-2.0850382313592015</v>
      </c>
      <c r="O11" t="s">
        <v>68</v>
      </c>
    </row>
    <row r="12" spans="1:16" x14ac:dyDescent="0.35">
      <c r="A12" s="16">
        <v>2</v>
      </c>
      <c r="B12" s="15" t="s">
        <v>29</v>
      </c>
      <c r="C12" s="39">
        <v>63</v>
      </c>
      <c r="D12" s="13" t="s">
        <v>266</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63</v>
      </c>
      <c r="H12">
        <f>LEN(TRIM(D12))</f>
        <v>4</v>
      </c>
      <c r="I12" t="str">
        <f>IF(H12&gt;=3,MID(TRIM(D12),1,3),"NO")</f>
        <v>+/-</v>
      </c>
      <c r="J12" t="str">
        <f>IF(TRIM(I12)="+/-",MID(TRIM(D12),4,H12-3),D12)</f>
        <v>7</v>
      </c>
      <c r="K12" s="1">
        <f>IF(TRIM(J12)="*****",0,IF(ISERROR(VALUE(J12)),"NA",VALUE(J12/$I$4)))</f>
        <v>4.2553191489361701</v>
      </c>
      <c r="L12" s="1">
        <f>IF(AND(ISNUMBER(G12),ISNUMBER($I$6)),$I$6-G12,"N/A")</f>
        <v>-11</v>
      </c>
      <c r="M12" s="1">
        <f>IF(AND(ISNUMBER(K12),ISNUMBER($I$7)),SQRT(K12^2+($I$7)^2),"N/A")</f>
        <v>4.2985214661796203</v>
      </c>
      <c r="N12" s="1">
        <f>IF(AND(ISNUMBER(L12),ISNUMBER(M12),M12&lt;&gt;0),L12/M12,"NA")</f>
        <v>-2.5590194411141156</v>
      </c>
      <c r="O12" t="s">
        <v>62</v>
      </c>
    </row>
    <row r="13" spans="1:16" x14ac:dyDescent="0.35">
      <c r="A13" s="16">
        <v>2</v>
      </c>
      <c r="B13" s="15" t="s">
        <v>48</v>
      </c>
      <c r="C13" s="39">
        <v>63</v>
      </c>
      <c r="D13" s="13" t="s">
        <v>259</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63</v>
      </c>
      <c r="H13">
        <f>LEN(TRIM(D13))</f>
        <v>4</v>
      </c>
      <c r="I13" t="str">
        <f>IF(H13&gt;=3,MID(TRIM(D13),1,3),"NO")</f>
        <v>+/-</v>
      </c>
      <c r="J13" t="str">
        <f>IF(TRIM(I13)="+/-",MID(TRIM(D13),4,H13-3),D13)</f>
        <v>9</v>
      </c>
      <c r="K13" s="1">
        <f>IF(TRIM(J13)="*****",0,IF(ISERROR(VALUE(J13)),"NA",VALUE(J13/$I$4)))</f>
        <v>5.4711246200607899</v>
      </c>
      <c r="L13" s="1">
        <f>IF(AND(ISNUMBER(G13),ISNUMBER($I$6)),$I$6-G13,"N/A")</f>
        <v>-11</v>
      </c>
      <c r="M13" s="1">
        <f>IF(AND(ISNUMBER(K13),ISNUMBER($I$7)),SQRT(K13^2+($I$7)^2),"N/A")</f>
        <v>5.5047933970440219</v>
      </c>
      <c r="N13" s="1">
        <f>IF(AND(ISNUMBER(L13),ISNUMBER(M13),M13&lt;&gt;0),L13/M13,"NA")</f>
        <v>-1.9982584643243484</v>
      </c>
      <c r="O13" t="s">
        <v>58</v>
      </c>
    </row>
    <row r="14" spans="1:16" x14ac:dyDescent="0.35">
      <c r="A14" s="16">
        <v>4</v>
      </c>
      <c r="B14" s="15" t="s">
        <v>63</v>
      </c>
      <c r="C14" s="39">
        <v>60</v>
      </c>
      <c r="D14" s="13" t="s">
        <v>259</v>
      </c>
      <c r="E14" s="12" t="str">
        <f>IF($B$4=B14,"Geography Selected",
IF(AND(ISNUMBER(N14),ISNUMBER($I$4)),
IF(ABS(N14)&lt;=$I$4,"Not Significantly Different",
IF(ABS(N14)&gt;$I$4,"Significantly Different","Error - Both Z-score and Confidence Level are Numbers but Comparison Failed")),
IF(N14="NA","Statistical Test not applicable","N/A")
))</f>
        <v>Not Significantly Different</v>
      </c>
      <c r="G14">
        <f>IF(ISNUMBER(C14),C14,"NAN")</f>
        <v>60</v>
      </c>
      <c r="H14">
        <f>LEN(TRIM(D14))</f>
        <v>4</v>
      </c>
      <c r="I14" t="str">
        <f>IF(H14&gt;=3,MID(TRIM(D14),1,3),"NO")</f>
        <v>+/-</v>
      </c>
      <c r="J14" t="str">
        <f>IF(TRIM(I14)="+/-",MID(TRIM(D14),4,H14-3),D14)</f>
        <v>9</v>
      </c>
      <c r="K14" s="1">
        <f>IF(TRIM(J14)="*****",0,IF(ISERROR(VALUE(J14)),"NA",VALUE(J14/$I$4)))</f>
        <v>5.4711246200607899</v>
      </c>
      <c r="L14" s="1">
        <f>IF(AND(ISNUMBER(G14),ISNUMBER($I$6)),$I$6-G14,"N/A")</f>
        <v>-8</v>
      </c>
      <c r="M14" s="1">
        <f>IF(AND(ISNUMBER(K14),ISNUMBER($I$7)),SQRT(K14^2+($I$7)^2),"N/A")</f>
        <v>5.5047933970440219</v>
      </c>
      <c r="N14" s="1">
        <f>IF(AND(ISNUMBER(L14),ISNUMBER(M14),M14&lt;&gt;0),L14/M14,"NA")</f>
        <v>-1.4532788831449805</v>
      </c>
      <c r="O14" t="s">
        <v>73</v>
      </c>
    </row>
    <row r="15" spans="1:16" x14ac:dyDescent="0.35">
      <c r="A15" s="16">
        <v>4</v>
      </c>
      <c r="B15" s="15" t="s">
        <v>42</v>
      </c>
      <c r="C15" s="39">
        <v>60</v>
      </c>
      <c r="D15" s="13" t="s">
        <v>257</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60</v>
      </c>
      <c r="H15">
        <f>LEN(TRIM(D15))</f>
        <v>4</v>
      </c>
      <c r="I15" t="str">
        <f>IF(H15&gt;=3,MID(TRIM(D15),1,3),"NO")</f>
        <v>+/-</v>
      </c>
      <c r="J15" t="str">
        <f>IF(TRIM(I15)="+/-",MID(TRIM(D15),4,H15-3),D15)</f>
        <v>4</v>
      </c>
      <c r="K15" s="1">
        <f>IF(TRIM(J15)="*****",0,IF(ISERROR(VALUE(J15)),"NA",VALUE(J15/$I$4)))</f>
        <v>2.43161094224924</v>
      </c>
      <c r="L15" s="1">
        <f>IF(AND(ISNUMBER(G15),ISNUMBER($I$6)),$I$6-G15,"N/A")</f>
        <v>-8</v>
      </c>
      <c r="M15" s="1">
        <f>IF(AND(ISNUMBER(K15),ISNUMBER($I$7)),SQRT(K15^2+($I$7)^2),"N/A")</f>
        <v>2.5064471888253257</v>
      </c>
      <c r="N15" s="1">
        <f>IF(AND(ISNUMBER(L15),ISNUMBER(M15),M15&lt;&gt;0),L15/M15,"NA")</f>
        <v>-3.1917688254781416</v>
      </c>
      <c r="O15" t="s">
        <v>32</v>
      </c>
    </row>
    <row r="16" spans="1:16" x14ac:dyDescent="0.35">
      <c r="A16" s="16">
        <v>6</v>
      </c>
      <c r="B16" s="15" t="s">
        <v>81</v>
      </c>
      <c r="C16" s="39">
        <v>57</v>
      </c>
      <c r="D16" s="13" t="s">
        <v>262</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57</v>
      </c>
      <c r="H16">
        <f>LEN(TRIM(D16))</f>
        <v>4</v>
      </c>
      <c r="I16" t="str">
        <f>IF(H16&gt;=3,MID(TRIM(D16),1,3),"NO")</f>
        <v>+/-</v>
      </c>
      <c r="J16" t="str">
        <f>IF(TRIM(I16)="+/-",MID(TRIM(D16),4,H16-3),D16)</f>
        <v>3</v>
      </c>
      <c r="K16" s="1">
        <f>IF(TRIM(J16)="*****",0,IF(ISERROR(VALUE(J16)),"NA",VALUE(J16/$I$4)))</f>
        <v>1.8237082066869301</v>
      </c>
      <c r="L16" s="1">
        <f>IF(AND(ISNUMBER(G16),ISNUMBER($I$6)),$I$6-G16,"N/A")</f>
        <v>-5</v>
      </c>
      <c r="M16" s="1">
        <f>IF(AND(ISNUMBER(K16),ISNUMBER($I$7)),SQRT(K16^2+($I$7)^2),"N/A")</f>
        <v>1.9223572402239388</v>
      </c>
      <c r="N16" s="1">
        <f>IF(AND(ISNUMBER(L16),ISNUMBER(M16),M16&lt;&gt;0),L16/M16,"NA")</f>
        <v>-2.6009733754884921</v>
      </c>
      <c r="O16" t="s">
        <v>75</v>
      </c>
    </row>
    <row r="17" spans="1:15" x14ac:dyDescent="0.35">
      <c r="A17" s="16">
        <v>7</v>
      </c>
      <c r="B17" s="15" t="s">
        <v>80</v>
      </c>
      <c r="C17" s="39">
        <v>56</v>
      </c>
      <c r="D17" s="13" t="s">
        <v>257</v>
      </c>
      <c r="E17" s="12" t="str">
        <f>IF($B$4=B17,"Geography Selected",
IF(AND(ISNUMBER(N17),ISNUMBER($I$4)),
IF(ABS(N17)&lt;=$I$4,"Not Significantly Different",
IF(ABS(N17)&gt;$I$4,"Significantly Different","Error - Both Z-score and Confidence Level are Numbers but Comparison Failed")),
IF(N17="NA","Statistical Test not applicable","N/A")
))</f>
        <v>Not Significantly Different</v>
      </c>
      <c r="G17">
        <f>IF(ISNUMBER(C17),C17,"NAN")</f>
        <v>56</v>
      </c>
      <c r="H17">
        <f>LEN(TRIM(D17))</f>
        <v>4</v>
      </c>
      <c r="I17" t="str">
        <f>IF(H17&gt;=3,MID(TRIM(D17),1,3),"NO")</f>
        <v>+/-</v>
      </c>
      <c r="J17" t="str">
        <f>IF(TRIM(I17)="+/-",MID(TRIM(D17),4,H17-3),D17)</f>
        <v>4</v>
      </c>
      <c r="K17" s="1">
        <f>IF(TRIM(J17)="*****",0,IF(ISERROR(VALUE(J17)),"NA",VALUE(J17/$I$4)))</f>
        <v>2.43161094224924</v>
      </c>
      <c r="L17" s="1">
        <f>IF(AND(ISNUMBER(G17),ISNUMBER($I$6)),$I$6-G17,"N/A")</f>
        <v>-4</v>
      </c>
      <c r="M17" s="1">
        <f>IF(AND(ISNUMBER(K17),ISNUMBER($I$7)),SQRT(K17^2+($I$7)^2),"N/A")</f>
        <v>2.5064471888253257</v>
      </c>
      <c r="N17" s="1">
        <f>IF(AND(ISNUMBER(L17),ISNUMBER(M17),M17&lt;&gt;0),L17/M17,"NA")</f>
        <v>-1.5958844127390708</v>
      </c>
      <c r="O17" t="s">
        <v>66</v>
      </c>
    </row>
    <row r="18" spans="1:15" x14ac:dyDescent="0.35">
      <c r="A18" s="16">
        <v>7</v>
      </c>
      <c r="B18" s="15" t="s">
        <v>55</v>
      </c>
      <c r="C18" s="39">
        <v>56</v>
      </c>
      <c r="D18" s="13" t="s">
        <v>265</v>
      </c>
      <c r="E18" s="12" t="str">
        <f>IF($B$4=B18,"Geography Selected",
IF(AND(ISNUMBER(N18),ISNUMBER($I$4)),
IF(ABS(N18)&lt;=$I$4,"Not Significantly Different",
IF(ABS(N18)&gt;$I$4,"Significantly Different","Error - Both Z-score and Confidence Level are Numbers but Comparison Failed")),
IF(N18="NA","Statistical Test not applicable","N/A")
))</f>
        <v>Not Significantly Different</v>
      </c>
      <c r="G18">
        <f>IF(ISNUMBER(C18),C18,"NAN")</f>
        <v>56</v>
      </c>
      <c r="H18">
        <f>LEN(TRIM(D18))</f>
        <v>4</v>
      </c>
      <c r="I18" t="str">
        <f>IF(H18&gt;=3,MID(TRIM(D18),1,3),"NO")</f>
        <v>+/-</v>
      </c>
      <c r="J18" t="str">
        <f>IF(TRIM(I18)="+/-",MID(TRIM(D18),4,H18-3),D18)</f>
        <v>5</v>
      </c>
      <c r="K18" s="1">
        <f>IF(TRIM(J18)="*****",0,IF(ISERROR(VALUE(J18)),"NA",VALUE(J18/$I$4)))</f>
        <v>3.0395136778115499</v>
      </c>
      <c r="L18" s="1">
        <f>IF(AND(ISNUMBER(G18),ISNUMBER($I$6)),$I$6-G18,"N/A")</f>
        <v>-4</v>
      </c>
      <c r="M18" s="1">
        <f>IF(AND(ISNUMBER(K18),ISNUMBER($I$7)),SQRT(K18^2+($I$7)^2),"N/A")</f>
        <v>3.0997079109986534</v>
      </c>
      <c r="N18" s="1">
        <f>IF(AND(ISNUMBER(L18),ISNUMBER(M18),M18&lt;&gt;0),L18/M18,"NA")</f>
        <v>-1.290444169209251</v>
      </c>
      <c r="O18" t="s">
        <v>60</v>
      </c>
    </row>
    <row r="19" spans="1:15" x14ac:dyDescent="0.35">
      <c r="A19" s="16">
        <v>7</v>
      </c>
      <c r="B19" s="15" t="s">
        <v>74</v>
      </c>
      <c r="C19" s="39">
        <v>56</v>
      </c>
      <c r="D19" s="13" t="s">
        <v>257</v>
      </c>
      <c r="E19" s="12" t="str">
        <f>IF($B$4=B19,"Geography Selected",
IF(AND(ISNUMBER(N19),ISNUMBER($I$4)),
IF(ABS(N19)&lt;=$I$4,"Not Significantly Different",
IF(ABS(N19)&gt;$I$4,"Significantly Different","Error - Both Z-score and Confidence Level are Numbers but Comparison Failed")),
IF(N19="NA","Statistical Test not applicable","N/A")
))</f>
        <v>Not Significantly Different</v>
      </c>
      <c r="G19">
        <f>IF(ISNUMBER(C19),C19,"NAN")</f>
        <v>56</v>
      </c>
      <c r="H19">
        <f>LEN(TRIM(D19))</f>
        <v>4</v>
      </c>
      <c r="I19" t="str">
        <f>IF(H19&gt;=3,MID(TRIM(D19),1,3),"NO")</f>
        <v>+/-</v>
      </c>
      <c r="J19" t="str">
        <f>IF(TRIM(I19)="+/-",MID(TRIM(D19),4,H19-3),D19)</f>
        <v>4</v>
      </c>
      <c r="K19" s="1">
        <f>IF(TRIM(J19)="*****",0,IF(ISERROR(VALUE(J19)),"NA",VALUE(J19/$I$4)))</f>
        <v>2.43161094224924</v>
      </c>
      <c r="L19" s="1">
        <f>IF(AND(ISNUMBER(G19),ISNUMBER($I$6)),$I$6-G19,"N/A")</f>
        <v>-4</v>
      </c>
      <c r="M19" s="1">
        <f>IF(AND(ISNUMBER(K19),ISNUMBER($I$7)),SQRT(K19^2+($I$7)^2),"N/A")</f>
        <v>2.5064471888253257</v>
      </c>
      <c r="N19" s="1">
        <f>IF(AND(ISNUMBER(L19),ISNUMBER(M19),M19&lt;&gt;0),L19/M19,"NA")</f>
        <v>-1.5958844127390708</v>
      </c>
      <c r="O19" t="s">
        <v>35</v>
      </c>
    </row>
    <row r="20" spans="1:15" x14ac:dyDescent="0.35">
      <c r="A20" s="16">
        <v>7</v>
      </c>
      <c r="B20" s="15" t="s">
        <v>53</v>
      </c>
      <c r="C20" s="39">
        <v>56</v>
      </c>
      <c r="D20" s="17" t="s">
        <v>260</v>
      </c>
      <c r="E20" s="12" t="str">
        <f>IF($B$4=B20,"Geography Selected",
IF(AND(ISNUMBER(N20),ISNUMBER($I$4)),
IF(ABS(N20)&lt;=$I$4,"Not Significantly Different",
IF(ABS(N20)&gt;$I$4,"Significantly Different","Error - Both Z-score and Confidence Level are Numbers but Comparison Failed")),
IF(N20="NA","Statistical Test not applicable","N/A")
))</f>
        <v>Not Significantly Different</v>
      </c>
      <c r="G20">
        <f>IF(ISNUMBER(C20),C20,"NAN")</f>
        <v>56</v>
      </c>
      <c r="H20">
        <f>LEN(TRIM(D20))</f>
        <v>4</v>
      </c>
      <c r="I20" t="str">
        <f>IF(H20&gt;=3,MID(TRIM(D20),1,3),"NO")</f>
        <v>+/-</v>
      </c>
      <c r="J20" t="str">
        <f>IF(TRIM(I20)="+/-",MID(TRIM(D20),4,H20-3),D20)</f>
        <v>6</v>
      </c>
      <c r="K20" s="1">
        <f>IF(TRIM(J20)="*****",0,IF(ISERROR(VALUE(J20)),"NA",VALUE(J20/$I$4)))</f>
        <v>3.6474164133738602</v>
      </c>
      <c r="L20" s="1">
        <f>IF(AND(ISNUMBER(G20),ISNUMBER($I$6)),$I$6-G20,"N/A")</f>
        <v>-4</v>
      </c>
      <c r="M20" s="1">
        <f>IF(AND(ISNUMBER(K20),ISNUMBER($I$7)),SQRT(K20^2+($I$7)^2),"N/A")</f>
        <v>3.6977279819442068</v>
      </c>
      <c r="N20" s="1">
        <f>IF(AND(ISNUMBER(L20),ISNUMBER(M20),M20&lt;&gt;0),L20/M20,"NA")</f>
        <v>-1.0817453364692509</v>
      </c>
      <c r="O20" t="s">
        <v>51</v>
      </c>
    </row>
    <row r="21" spans="1:15" x14ac:dyDescent="0.35">
      <c r="A21" s="16">
        <v>11</v>
      </c>
      <c r="B21" s="15" t="s">
        <v>78</v>
      </c>
      <c r="C21" s="39">
        <v>55</v>
      </c>
      <c r="D21" s="13" t="s">
        <v>257</v>
      </c>
      <c r="E21" s="12" t="str">
        <f>IF($B$4=B21,"Geography Selected",
IF(AND(ISNUMBER(N21),ISNUMBER($I$4)),
IF(ABS(N21)&lt;=$I$4,"Not Significantly Different",
IF(ABS(N21)&gt;$I$4,"Significantly Different","Error - Both Z-score and Confidence Level are Numbers but Comparison Failed")),
IF(N21="NA","Statistical Test not applicable","N/A")
))</f>
        <v>Not Significantly Different</v>
      </c>
      <c r="G21">
        <f>IF(ISNUMBER(C21),C21,"NAN")</f>
        <v>55</v>
      </c>
      <c r="H21">
        <f>LEN(TRIM(D21))</f>
        <v>4</v>
      </c>
      <c r="I21" t="str">
        <f>IF(H21&gt;=3,MID(TRIM(D21),1,3),"NO")</f>
        <v>+/-</v>
      </c>
      <c r="J21" t="str">
        <f>IF(TRIM(I21)="+/-",MID(TRIM(D21),4,H21-3),D21)</f>
        <v>4</v>
      </c>
      <c r="K21" s="1">
        <f>IF(TRIM(J21)="*****",0,IF(ISERROR(VALUE(J21)),"NA",VALUE(J21/$I$4)))</f>
        <v>2.43161094224924</v>
      </c>
      <c r="L21" s="1">
        <f>IF(AND(ISNUMBER(G21),ISNUMBER($I$6)),$I$6-G21,"N/A")</f>
        <v>-3</v>
      </c>
      <c r="M21" s="1">
        <f>IF(AND(ISNUMBER(K21),ISNUMBER($I$7)),SQRT(K21^2+($I$7)^2),"N/A")</f>
        <v>2.5064471888253257</v>
      </c>
      <c r="N21" s="1">
        <f>IF(AND(ISNUMBER(L21),ISNUMBER(M21),M21&lt;&gt;0),L21/M21,"NA")</f>
        <v>-1.1969133095543032</v>
      </c>
      <c r="O21" t="s">
        <v>45</v>
      </c>
    </row>
    <row r="22" spans="1:15" x14ac:dyDescent="0.35">
      <c r="A22" s="16">
        <v>11</v>
      </c>
      <c r="B22" s="15" t="s">
        <v>72</v>
      </c>
      <c r="C22" s="39">
        <v>55</v>
      </c>
      <c r="D22" s="13" t="s">
        <v>257</v>
      </c>
      <c r="E22" s="12" t="str">
        <f>IF($B$4=B22,"Geography Selected",
IF(AND(ISNUMBER(N22),ISNUMBER($I$4)),
IF(ABS(N22)&lt;=$I$4,"Not Significantly Different",
IF(ABS(N22)&gt;$I$4,"Significantly Different","Error - Both Z-score and Confidence Level are Numbers but Comparison Failed")),
IF(N22="NA","Statistical Test not applicable","N/A")
))</f>
        <v>Not Significantly Different</v>
      </c>
      <c r="G22">
        <f>IF(ISNUMBER(C22),C22,"NAN")</f>
        <v>55</v>
      </c>
      <c r="H22">
        <f>LEN(TRIM(D22))</f>
        <v>4</v>
      </c>
      <c r="I22" t="str">
        <f>IF(H22&gt;=3,MID(TRIM(D22),1,3),"NO")</f>
        <v>+/-</v>
      </c>
      <c r="J22" t="str">
        <f>IF(TRIM(I22)="+/-",MID(TRIM(D22),4,H22-3),D22)</f>
        <v>4</v>
      </c>
      <c r="K22" s="1">
        <f>IF(TRIM(J22)="*****",0,IF(ISERROR(VALUE(J22)),"NA",VALUE(J22/$I$4)))</f>
        <v>2.43161094224924</v>
      </c>
      <c r="L22" s="1">
        <f>IF(AND(ISNUMBER(G22),ISNUMBER($I$6)),$I$6-G22,"N/A")</f>
        <v>-3</v>
      </c>
      <c r="M22" s="1">
        <f>IF(AND(ISNUMBER(K22),ISNUMBER($I$7)),SQRT(K22^2+($I$7)^2),"N/A")</f>
        <v>2.5064471888253257</v>
      </c>
      <c r="N22" s="1">
        <f>IF(AND(ISNUMBER(L22),ISNUMBER(M22),M22&lt;&gt;0),L22/M22,"NA")</f>
        <v>-1.1969133095543032</v>
      </c>
      <c r="O22" t="s">
        <v>29</v>
      </c>
    </row>
    <row r="23" spans="1:15" x14ac:dyDescent="0.35">
      <c r="A23" s="16">
        <v>11</v>
      </c>
      <c r="B23" s="15" t="s">
        <v>61</v>
      </c>
      <c r="C23" s="39">
        <v>55</v>
      </c>
      <c r="D23" s="13" t="s">
        <v>262</v>
      </c>
      <c r="E23" s="12" t="str">
        <f>IF($B$4=B23,"Geography Selected",
IF(AND(ISNUMBER(N23),ISNUMBER($I$4)),
IF(ABS(N23)&lt;=$I$4,"Not Significantly Different",
IF(ABS(N23)&gt;$I$4,"Significantly Different","Error - Both Z-score and Confidence Level are Numbers but Comparison Failed")),
IF(N23="NA","Statistical Test not applicable","N/A")
))</f>
        <v>Not Significantly Different</v>
      </c>
      <c r="G23">
        <f>IF(ISNUMBER(C23),C23,"NAN")</f>
        <v>55</v>
      </c>
      <c r="H23">
        <f>LEN(TRIM(D23))</f>
        <v>4</v>
      </c>
      <c r="I23" t="str">
        <f>IF(H23&gt;=3,MID(TRIM(D23),1,3),"NO")</f>
        <v>+/-</v>
      </c>
      <c r="J23" t="str">
        <f>IF(TRIM(I23)="+/-",MID(TRIM(D23),4,H23-3),D23)</f>
        <v>3</v>
      </c>
      <c r="K23" s="1">
        <f>IF(TRIM(J23)="*****",0,IF(ISERROR(VALUE(J23)),"NA",VALUE(J23/$I$4)))</f>
        <v>1.8237082066869301</v>
      </c>
      <c r="L23" s="1">
        <f>IF(AND(ISNUMBER(G23),ISNUMBER($I$6)),$I$6-G23,"N/A")</f>
        <v>-3</v>
      </c>
      <c r="M23" s="1">
        <f>IF(AND(ISNUMBER(K23),ISNUMBER($I$7)),SQRT(K23^2+($I$7)^2),"N/A")</f>
        <v>1.9223572402239388</v>
      </c>
      <c r="N23" s="1">
        <f>IF(AND(ISNUMBER(L23),ISNUMBER(M23),M23&lt;&gt;0),L23/M23,"NA")</f>
        <v>-1.5605840252930951</v>
      </c>
      <c r="O23" t="s">
        <v>82</v>
      </c>
    </row>
    <row r="24" spans="1:15" x14ac:dyDescent="0.35">
      <c r="A24" s="16">
        <v>11</v>
      </c>
      <c r="B24" s="15" t="s">
        <v>50</v>
      </c>
      <c r="C24" s="39">
        <v>55</v>
      </c>
      <c r="D24" s="13" t="s">
        <v>257</v>
      </c>
      <c r="E24" s="12" t="str">
        <f>IF($B$4=B24,"Geography Selected",
IF(AND(ISNUMBER(N24),ISNUMBER($I$4)),
IF(ABS(N24)&lt;=$I$4,"Not Significantly Different",
IF(ABS(N24)&gt;$I$4,"Significantly Different","Error - Both Z-score and Confidence Level are Numbers but Comparison Failed")),
IF(N24="NA","Statistical Test not applicable","N/A")
))</f>
        <v>Not Significantly Different</v>
      </c>
      <c r="G24">
        <f>IF(ISNUMBER(C24),C24,"NAN")</f>
        <v>55</v>
      </c>
      <c r="H24">
        <f>LEN(TRIM(D24))</f>
        <v>4</v>
      </c>
      <c r="I24" t="str">
        <f>IF(H24&gt;=3,MID(TRIM(D24),1,3),"NO")</f>
        <v>+/-</v>
      </c>
      <c r="J24" t="str">
        <f>IF(TRIM(I24)="+/-",MID(TRIM(D24),4,H24-3),D24)</f>
        <v>4</v>
      </c>
      <c r="K24" s="1">
        <f>IF(TRIM(J24)="*****",0,IF(ISERROR(VALUE(J24)),"NA",VALUE(J24/$I$4)))</f>
        <v>2.43161094224924</v>
      </c>
      <c r="L24" s="1">
        <f>IF(AND(ISNUMBER(G24),ISNUMBER($I$6)),$I$6-G24,"N/A")</f>
        <v>-3</v>
      </c>
      <c r="M24" s="1">
        <f>IF(AND(ISNUMBER(K24),ISNUMBER($I$7)),SQRT(K24^2+($I$7)^2),"N/A")</f>
        <v>2.5064471888253257</v>
      </c>
      <c r="N24" s="1">
        <f>IF(AND(ISNUMBER(L24),ISNUMBER(M24),M24&lt;&gt;0),L24/M24,"NA")</f>
        <v>-1.1969133095543032</v>
      </c>
      <c r="O24" t="s">
        <v>65</v>
      </c>
    </row>
    <row r="25" spans="1:15" x14ac:dyDescent="0.35">
      <c r="A25" s="16">
        <v>11</v>
      </c>
      <c r="B25" s="15" t="s">
        <v>39</v>
      </c>
      <c r="C25" s="39">
        <v>55</v>
      </c>
      <c r="D25" s="13" t="s">
        <v>263</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55</v>
      </c>
      <c r="H25">
        <f>LEN(TRIM(D25))</f>
        <v>4</v>
      </c>
      <c r="I25" t="str">
        <f>IF(H25&gt;=3,MID(TRIM(D25),1,3),"NO")</f>
        <v>+/-</v>
      </c>
      <c r="J25" t="str">
        <f>IF(TRIM(I25)="+/-",MID(TRIM(D25),4,H25-3),D25)</f>
        <v>2</v>
      </c>
      <c r="K25" s="1">
        <f>IF(TRIM(J25)="*****",0,IF(ISERROR(VALUE(J25)),"NA",VALUE(J25/$I$4)))</f>
        <v>1.21580547112462</v>
      </c>
      <c r="L25" s="1">
        <f>IF(AND(ISNUMBER(G25),ISNUMBER($I$6)),$I$6-G25,"N/A")</f>
        <v>-3</v>
      </c>
      <c r="M25" s="1">
        <f>IF(AND(ISNUMBER(K25),ISNUMBER($I$7)),SQRT(K25^2+($I$7)^2),"N/A")</f>
        <v>1.3593118404254041</v>
      </c>
      <c r="N25" s="1">
        <f>IF(AND(ISNUMBER(L25),ISNUMBER(M25),M25&lt;&gt;0),L25/M25,"NA")</f>
        <v>-2.2069990937922923</v>
      </c>
      <c r="O25" t="s">
        <v>81</v>
      </c>
    </row>
    <row r="26" spans="1:15" x14ac:dyDescent="0.35">
      <c r="A26" s="16">
        <v>16</v>
      </c>
      <c r="B26" s="15" t="s">
        <v>60</v>
      </c>
      <c r="C26" s="39">
        <v>54</v>
      </c>
      <c r="D26" s="13" t="s">
        <v>267</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54</v>
      </c>
      <c r="H26">
        <f>LEN(TRIM(D26))</f>
        <v>5</v>
      </c>
      <c r="I26" t="str">
        <f>IF(H26&gt;=3,MID(TRIM(D26),1,3),"NO")</f>
        <v>+/-</v>
      </c>
      <c r="J26" t="str">
        <f>IF(TRIM(I26)="+/-",MID(TRIM(D26),4,H26-3),D26)</f>
        <v>12</v>
      </c>
      <c r="K26" s="1">
        <f>IF(TRIM(J26)="*****",0,IF(ISERROR(VALUE(J26)),"NA",VALUE(J26/$I$4)))</f>
        <v>7.2948328267477205</v>
      </c>
      <c r="L26" s="1">
        <f>IF(AND(ISNUMBER(G26),ISNUMBER($I$6)),$I$6-G26,"N/A")</f>
        <v>-2</v>
      </c>
      <c r="M26" s="1">
        <f>IF(AND(ISNUMBER(K26),ISNUMBER($I$7)),SQRT(K26^2+($I$7)^2),"N/A")</f>
        <v>7.3201182849801194</v>
      </c>
      <c r="N26" s="1">
        <f>IF(AND(ISNUMBER(L26),ISNUMBER(M26),M26&lt;&gt;0),L26/M26,"NA")</f>
        <v>-0.27321962871880445</v>
      </c>
      <c r="O26" t="s">
        <v>80</v>
      </c>
    </row>
    <row r="27" spans="1:15" x14ac:dyDescent="0.35">
      <c r="A27" s="16">
        <v>16</v>
      </c>
      <c r="B27" s="15" t="s">
        <v>79</v>
      </c>
      <c r="C27" s="39">
        <v>54</v>
      </c>
      <c r="D27" s="13" t="s">
        <v>257</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54</v>
      </c>
      <c r="H27">
        <f>LEN(TRIM(D27))</f>
        <v>4</v>
      </c>
      <c r="I27" t="str">
        <f>IF(H27&gt;=3,MID(TRIM(D27),1,3),"NO")</f>
        <v>+/-</v>
      </c>
      <c r="J27" t="str">
        <f>IF(TRIM(I27)="+/-",MID(TRIM(D27),4,H27-3),D27)</f>
        <v>4</v>
      </c>
      <c r="K27" s="1">
        <f>IF(TRIM(J27)="*****",0,IF(ISERROR(VALUE(J27)),"NA",VALUE(J27/$I$4)))</f>
        <v>2.43161094224924</v>
      </c>
      <c r="L27" s="1">
        <f>IF(AND(ISNUMBER(G27),ISNUMBER($I$6)),$I$6-G27,"N/A")</f>
        <v>-2</v>
      </c>
      <c r="M27" s="1">
        <f>IF(AND(ISNUMBER(K27),ISNUMBER($I$7)),SQRT(K27^2+($I$7)^2),"N/A")</f>
        <v>2.5064471888253257</v>
      </c>
      <c r="N27" s="1">
        <f>IF(AND(ISNUMBER(L27),ISNUMBER(M27),M27&lt;&gt;0),L27/M27,"NA")</f>
        <v>-0.79794220636953539</v>
      </c>
      <c r="O27" t="s">
        <v>78</v>
      </c>
    </row>
    <row r="28" spans="1:15" x14ac:dyDescent="0.35">
      <c r="A28" s="16">
        <v>16</v>
      </c>
      <c r="B28" s="15" t="s">
        <v>70</v>
      </c>
      <c r="C28" s="39">
        <v>54</v>
      </c>
      <c r="D28" s="13" t="s">
        <v>261</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54</v>
      </c>
      <c r="H28">
        <f>LEN(TRIM(D28))</f>
        <v>4</v>
      </c>
      <c r="I28" t="str">
        <f>IF(H28&gt;=3,MID(TRIM(D28),1,3),"NO")</f>
        <v>+/-</v>
      </c>
      <c r="J28" t="str">
        <f>IF(TRIM(I28)="+/-",MID(TRIM(D28),4,H28-3),D28)</f>
        <v>8</v>
      </c>
      <c r="K28" s="1">
        <f>IF(TRIM(J28)="*****",0,IF(ISERROR(VALUE(J28)),"NA",VALUE(J28/$I$4)))</f>
        <v>4.86322188449848</v>
      </c>
      <c r="L28" s="1">
        <f>IF(AND(ISNUMBER(G28),ISNUMBER($I$6)),$I$6-G28,"N/A")</f>
        <v>-2</v>
      </c>
      <c r="M28" s="1">
        <f>IF(AND(ISNUMBER(K28),ISNUMBER($I$7)),SQRT(K28^2+($I$7)^2),"N/A")</f>
        <v>4.9010685399991178</v>
      </c>
      <c r="N28" s="1">
        <f>IF(AND(ISNUMBER(L28),ISNUMBER(M28),M28&lt;&gt;0),L28/M28,"NA")</f>
        <v>-0.40807427679849584</v>
      </c>
      <c r="O28" t="s">
        <v>79</v>
      </c>
    </row>
    <row r="29" spans="1:15" x14ac:dyDescent="0.35">
      <c r="A29" s="16">
        <v>16</v>
      </c>
      <c r="B29" s="15" t="s">
        <v>69</v>
      </c>
      <c r="C29" s="39">
        <v>54</v>
      </c>
      <c r="D29" s="13" t="s">
        <v>260</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54</v>
      </c>
      <c r="H29">
        <f>LEN(TRIM(D29))</f>
        <v>4</v>
      </c>
      <c r="I29" t="str">
        <f>IF(H29&gt;=3,MID(TRIM(D29),1,3),"NO")</f>
        <v>+/-</v>
      </c>
      <c r="J29" t="str">
        <f>IF(TRIM(I29)="+/-",MID(TRIM(D29),4,H29-3),D29)</f>
        <v>6</v>
      </c>
      <c r="K29" s="1">
        <f>IF(TRIM(J29)="*****",0,IF(ISERROR(VALUE(J29)),"NA",VALUE(J29/$I$4)))</f>
        <v>3.6474164133738602</v>
      </c>
      <c r="L29" s="1">
        <f>IF(AND(ISNUMBER(G29),ISNUMBER($I$6)),$I$6-G29,"N/A")</f>
        <v>-2</v>
      </c>
      <c r="M29" s="1">
        <f>IF(AND(ISNUMBER(K29),ISNUMBER($I$7)),SQRT(K29^2+($I$7)^2),"N/A")</f>
        <v>3.6977279819442068</v>
      </c>
      <c r="N29" s="1">
        <f>IF(AND(ISNUMBER(L29),ISNUMBER(M29),M29&lt;&gt;0),L29/M29,"NA")</f>
        <v>-0.54087266823462543</v>
      </c>
      <c r="O29" t="s">
        <v>55</v>
      </c>
    </row>
    <row r="30" spans="1:15" x14ac:dyDescent="0.35">
      <c r="A30" s="16">
        <v>16</v>
      </c>
      <c r="B30" s="15" t="s">
        <v>59</v>
      </c>
      <c r="C30" s="39">
        <v>54</v>
      </c>
      <c r="D30" s="13" t="s">
        <v>262</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54</v>
      </c>
      <c r="H30">
        <f>LEN(TRIM(D30))</f>
        <v>4</v>
      </c>
      <c r="I30" t="str">
        <f>IF(H30&gt;=3,MID(TRIM(D30),1,3),"NO")</f>
        <v>+/-</v>
      </c>
      <c r="J30" t="str">
        <f>IF(TRIM(I30)="+/-",MID(TRIM(D30),4,H30-3),D30)</f>
        <v>3</v>
      </c>
      <c r="K30" s="1">
        <f>IF(TRIM(J30)="*****",0,IF(ISERROR(VALUE(J30)),"NA",VALUE(J30/$I$4)))</f>
        <v>1.8237082066869301</v>
      </c>
      <c r="L30" s="1">
        <f>IF(AND(ISNUMBER(G30),ISNUMBER($I$6)),$I$6-G30,"N/A")</f>
        <v>-2</v>
      </c>
      <c r="M30" s="1">
        <f>IF(AND(ISNUMBER(K30),ISNUMBER($I$7)),SQRT(K30^2+($I$7)^2),"N/A")</f>
        <v>1.9223572402239388</v>
      </c>
      <c r="N30" s="1">
        <f>IF(AND(ISNUMBER(L30),ISNUMBER(M30),M30&lt;&gt;0),L30/M30,"NA")</f>
        <v>-1.0403893501953967</v>
      </c>
      <c r="O30" t="s">
        <v>77</v>
      </c>
    </row>
    <row r="31" spans="1:15" x14ac:dyDescent="0.35">
      <c r="A31" s="16">
        <v>21</v>
      </c>
      <c r="B31" s="15" t="s">
        <v>41</v>
      </c>
      <c r="C31" s="39">
        <v>53</v>
      </c>
      <c r="D31" s="13" t="s">
        <v>262</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53</v>
      </c>
      <c r="H31">
        <f>LEN(TRIM(D31))</f>
        <v>4</v>
      </c>
      <c r="I31" t="str">
        <f>IF(H31&gt;=3,MID(TRIM(D31),1,3),"NO")</f>
        <v>+/-</v>
      </c>
      <c r="J31" t="str">
        <f>IF(TRIM(I31)="+/-",MID(TRIM(D31),4,H31-3),D31)</f>
        <v>3</v>
      </c>
      <c r="K31" s="1">
        <f>IF(TRIM(J31)="*****",0,IF(ISERROR(VALUE(J31)),"NA",VALUE(J31/$I$4)))</f>
        <v>1.8237082066869301</v>
      </c>
      <c r="L31" s="1">
        <f>IF(AND(ISNUMBER(G31),ISNUMBER($I$6)),$I$6-G31,"N/A")</f>
        <v>-1</v>
      </c>
      <c r="M31" s="1">
        <f>IF(AND(ISNUMBER(K31),ISNUMBER($I$7)),SQRT(K31^2+($I$7)^2),"N/A")</f>
        <v>1.9223572402239388</v>
      </c>
      <c r="N31" s="1">
        <f>IF(AND(ISNUMBER(L31),ISNUMBER(M31),M31&lt;&gt;0),L31/M31,"NA")</f>
        <v>-0.52019467509769834</v>
      </c>
      <c r="O31" t="s">
        <v>41</v>
      </c>
    </row>
    <row r="32" spans="1:15" x14ac:dyDescent="0.35">
      <c r="A32" s="16">
        <v>21</v>
      </c>
      <c r="B32" s="15" t="s">
        <v>44</v>
      </c>
      <c r="C32" s="39">
        <v>53</v>
      </c>
      <c r="D32" s="13" t="s">
        <v>260</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53</v>
      </c>
      <c r="H32">
        <f>LEN(TRIM(D32))</f>
        <v>4</v>
      </c>
      <c r="I32" t="str">
        <f>IF(H32&gt;=3,MID(TRIM(D32),1,3),"NO")</f>
        <v>+/-</v>
      </c>
      <c r="J32" t="str">
        <f>IF(TRIM(I32)="+/-",MID(TRIM(D32),4,H32-3),D32)</f>
        <v>6</v>
      </c>
      <c r="K32" s="1">
        <f>IF(TRIM(J32)="*****",0,IF(ISERROR(VALUE(J32)),"NA",VALUE(J32/$I$4)))</f>
        <v>3.6474164133738602</v>
      </c>
      <c r="L32" s="1">
        <f>IF(AND(ISNUMBER(G32),ISNUMBER($I$6)),$I$6-G32,"N/A")</f>
        <v>-1</v>
      </c>
      <c r="M32" s="1">
        <f>IF(AND(ISNUMBER(K32),ISNUMBER($I$7)),SQRT(K32^2+($I$7)^2),"N/A")</f>
        <v>3.6977279819442068</v>
      </c>
      <c r="N32" s="1">
        <f>IF(AND(ISNUMBER(L32),ISNUMBER(M32),M32&lt;&gt;0),L32/M32,"NA")</f>
        <v>-0.27043633411731272</v>
      </c>
      <c r="O32" t="s">
        <v>71</v>
      </c>
    </row>
    <row r="33" spans="1:15" x14ac:dyDescent="0.35">
      <c r="A33" s="16">
        <v>21</v>
      </c>
      <c r="B33" s="15" t="s">
        <v>46</v>
      </c>
      <c r="C33" s="39">
        <v>53</v>
      </c>
      <c r="D33" s="13" t="s">
        <v>262</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53</v>
      </c>
      <c r="H33">
        <f>LEN(TRIM(D33))</f>
        <v>4</v>
      </c>
      <c r="I33" t="str">
        <f>IF(H33&gt;=3,MID(TRIM(D33),1,3),"NO")</f>
        <v>+/-</v>
      </c>
      <c r="J33" t="str">
        <f>IF(TRIM(I33)="+/-",MID(TRIM(D33),4,H33-3),D33)</f>
        <v>3</v>
      </c>
      <c r="K33" s="1">
        <f>IF(TRIM(J33)="*****",0,IF(ISERROR(VALUE(J33)),"NA",VALUE(J33/$I$4)))</f>
        <v>1.8237082066869301</v>
      </c>
      <c r="L33" s="1">
        <f>IF(AND(ISNUMBER(G33),ISNUMBER($I$6)),$I$6-G33,"N/A")</f>
        <v>-1</v>
      </c>
      <c r="M33" s="1">
        <f>IF(AND(ISNUMBER(K33),ISNUMBER($I$7)),SQRT(K33^2+($I$7)^2),"N/A")</f>
        <v>1.9223572402239388</v>
      </c>
      <c r="N33" s="1">
        <f>IF(AND(ISNUMBER(L33),ISNUMBER(M33),M33&lt;&gt;0),L33/M33,"NA")</f>
        <v>-0.52019467509769834</v>
      </c>
      <c r="O33" t="s">
        <v>76</v>
      </c>
    </row>
    <row r="34" spans="1:15" x14ac:dyDescent="0.35">
      <c r="A34" s="16">
        <v>21</v>
      </c>
      <c r="B34" s="15" t="s">
        <v>38</v>
      </c>
      <c r="C34" s="39">
        <v>53</v>
      </c>
      <c r="D34" s="13" t="s">
        <v>262</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53</v>
      </c>
      <c r="H34">
        <f>LEN(TRIM(D34))</f>
        <v>4</v>
      </c>
      <c r="I34" t="str">
        <f>IF(H34&gt;=3,MID(TRIM(D34),1,3),"NO")</f>
        <v>+/-</v>
      </c>
      <c r="J34" t="str">
        <f>IF(TRIM(I34)="+/-",MID(TRIM(D34),4,H34-3),D34)</f>
        <v>3</v>
      </c>
      <c r="K34" s="1">
        <f>IF(TRIM(J34)="*****",0,IF(ISERROR(VALUE(J34)),"NA",VALUE(J34/$I$4)))</f>
        <v>1.8237082066869301</v>
      </c>
      <c r="L34" s="1">
        <f>IF(AND(ISNUMBER(G34),ISNUMBER($I$6)),$I$6-G34,"N/A")</f>
        <v>-1</v>
      </c>
      <c r="M34" s="1">
        <f>IF(AND(ISNUMBER(K34),ISNUMBER($I$7)),SQRT(K34^2+($I$7)^2),"N/A")</f>
        <v>1.9223572402239388</v>
      </c>
      <c r="N34" s="1">
        <f>IF(AND(ISNUMBER(L34),ISNUMBER(M34),M34&lt;&gt;0),L34/M34,"NA")</f>
        <v>-0.52019467509769834</v>
      </c>
      <c r="O34" t="s">
        <v>74</v>
      </c>
    </row>
    <row r="35" spans="1:15" x14ac:dyDescent="0.35">
      <c r="A35" s="16">
        <v>21</v>
      </c>
      <c r="B35" s="15" t="s">
        <v>36</v>
      </c>
      <c r="C35" s="39">
        <v>53</v>
      </c>
      <c r="D35" s="13" t="s">
        <v>262</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53</v>
      </c>
      <c r="H35">
        <f>LEN(TRIM(D35))</f>
        <v>4</v>
      </c>
      <c r="I35" t="str">
        <f>IF(H35&gt;=3,MID(TRIM(D35),1,3),"NO")</f>
        <v>+/-</v>
      </c>
      <c r="J35" t="str">
        <f>IF(TRIM(I35)="+/-",MID(TRIM(D35),4,H35-3),D35)</f>
        <v>3</v>
      </c>
      <c r="K35" s="1">
        <f>IF(TRIM(J35)="*****",0,IF(ISERROR(VALUE(J35)),"NA",VALUE(J35/$I$4)))</f>
        <v>1.8237082066869301</v>
      </c>
      <c r="L35" s="1">
        <f>IF(AND(ISNUMBER(G35),ISNUMBER($I$6)),$I$6-G35,"N/A")</f>
        <v>-1</v>
      </c>
      <c r="M35" s="1">
        <f>IF(AND(ISNUMBER(K35),ISNUMBER($I$7)),SQRT(K35^2+($I$7)^2),"N/A")</f>
        <v>1.9223572402239388</v>
      </c>
      <c r="N35" s="1">
        <f>IF(AND(ISNUMBER(L35),ISNUMBER(M35),M35&lt;&gt;0),L35/M35,"NA")</f>
        <v>-0.52019467509769834</v>
      </c>
      <c r="O35" t="s">
        <v>53</v>
      </c>
    </row>
    <row r="36" spans="1:15" x14ac:dyDescent="0.35">
      <c r="A36" s="16">
        <v>26</v>
      </c>
      <c r="B36" s="15" t="s">
        <v>62</v>
      </c>
      <c r="C36" s="39">
        <v>52</v>
      </c>
      <c r="D36" s="13" t="s">
        <v>258</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52</v>
      </c>
      <c r="H36">
        <f>LEN(TRIM(D36))</f>
        <v>5</v>
      </c>
      <c r="I36" t="str">
        <f>IF(H36&gt;=3,MID(TRIM(D36),1,3),"NO")</f>
        <v>+/-</v>
      </c>
      <c r="J36" t="str">
        <f>IF(TRIM(I36)="+/-",MID(TRIM(D36),4,H36-3),D36)</f>
        <v>10</v>
      </c>
      <c r="K36" s="1">
        <f>IF(TRIM(J36)="*****",0,IF(ISERROR(VALUE(J36)),"NA",VALUE(J36/$I$4)))</f>
        <v>6.0790273556230998</v>
      </c>
      <c r="L36" s="1">
        <f>IF(AND(ISNUMBER(G36),ISNUMBER($I$6)),$I$6-G36,"N/A")</f>
        <v>0</v>
      </c>
      <c r="M36" s="1">
        <f>IF(AND(ISNUMBER(K36),ISNUMBER($I$7)),SQRT(K36^2+($I$7)^2),"N/A")</f>
        <v>6.1093468821403585</v>
      </c>
      <c r="N36" s="1">
        <f>IF(AND(ISNUMBER(L36),ISNUMBER(M36),M36&lt;&gt;0),L36/M36,"NA")</f>
        <v>0</v>
      </c>
      <c r="O36" t="s">
        <v>72</v>
      </c>
    </row>
    <row r="37" spans="1:15" x14ac:dyDescent="0.35">
      <c r="A37" s="16">
        <v>26</v>
      </c>
      <c r="B37" s="15" t="s">
        <v>73</v>
      </c>
      <c r="C37" s="39">
        <v>52</v>
      </c>
      <c r="D37" s="13" t="s">
        <v>265</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52</v>
      </c>
      <c r="H37">
        <f>LEN(TRIM(D37))</f>
        <v>4</v>
      </c>
      <c r="I37" t="str">
        <f>IF(H37&gt;=3,MID(TRIM(D37),1,3),"NO")</f>
        <v>+/-</v>
      </c>
      <c r="J37" t="str">
        <f>IF(TRIM(I37)="+/-",MID(TRIM(D37),4,H37-3),D37)</f>
        <v>5</v>
      </c>
      <c r="K37" s="1">
        <f>IF(TRIM(J37)="*****",0,IF(ISERROR(VALUE(J37)),"NA",VALUE(J37/$I$4)))</f>
        <v>3.0395136778115499</v>
      </c>
      <c r="L37" s="1">
        <f>IF(AND(ISNUMBER(G37),ISNUMBER($I$6)),$I$6-G37,"N/A")</f>
        <v>0</v>
      </c>
      <c r="M37" s="1">
        <f>IF(AND(ISNUMBER(K37),ISNUMBER($I$7)),SQRT(K37^2+($I$7)^2),"N/A")</f>
        <v>3.0997079109986534</v>
      </c>
      <c r="N37" s="1">
        <f>IF(AND(ISNUMBER(L37),ISNUMBER(M37),M37&lt;&gt;0),L37/M37,"NA")</f>
        <v>0</v>
      </c>
      <c r="O37" t="s">
        <v>70</v>
      </c>
    </row>
    <row r="38" spans="1:15" x14ac:dyDescent="0.35">
      <c r="A38" s="16">
        <v>26</v>
      </c>
      <c r="B38" s="15" t="s">
        <v>45</v>
      </c>
      <c r="C38" s="39">
        <v>52</v>
      </c>
      <c r="D38" s="13" t="s">
        <v>262</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52</v>
      </c>
      <c r="H38">
        <f>LEN(TRIM(D38))</f>
        <v>4</v>
      </c>
      <c r="I38" t="str">
        <f>IF(H38&gt;=3,MID(TRIM(D38),1,3),"NO")</f>
        <v>+/-</v>
      </c>
      <c r="J38" t="str">
        <f>IF(TRIM(I38)="+/-",MID(TRIM(D38),4,H38-3),D38)</f>
        <v>3</v>
      </c>
      <c r="K38" s="1">
        <f>IF(TRIM(J38)="*****",0,IF(ISERROR(VALUE(J38)),"NA",VALUE(J38/$I$4)))</f>
        <v>1.8237082066869301</v>
      </c>
      <c r="L38" s="1">
        <f>IF(AND(ISNUMBER(G38),ISNUMBER($I$6)),$I$6-G38,"N/A")</f>
        <v>0</v>
      </c>
      <c r="M38" s="1">
        <f>IF(AND(ISNUMBER(K38),ISNUMBER($I$7)),SQRT(K38^2+($I$7)^2),"N/A")</f>
        <v>1.9223572402239388</v>
      </c>
      <c r="N38" s="1">
        <f>IF(AND(ISNUMBER(L38),ISNUMBER(M38),M38&lt;&gt;0),L38/M38,"NA")</f>
        <v>0</v>
      </c>
      <c r="O38" t="s">
        <v>69</v>
      </c>
    </row>
    <row r="39" spans="1:15" x14ac:dyDescent="0.35">
      <c r="A39" s="16">
        <v>26</v>
      </c>
      <c r="B39" s="15" t="s">
        <v>47</v>
      </c>
      <c r="C39" s="39">
        <v>52</v>
      </c>
      <c r="D39" s="13" t="s">
        <v>262</v>
      </c>
      <c r="E39" s="12" t="str">
        <f>IF($B$4=B39,"Geography Selected",
IF(AND(ISNUMBER(N39),ISNUMBER($I$4)),
IF(ABS(N39)&lt;=$I$4,"Not Significantly Different",
IF(ABS(N39)&gt;$I$4,"Significantly Different","Error - Both Z-score and Confidence Level are Numbers but Comparison Failed")),
IF(N39="NA","Statistical Test not applicable","N/A")
))</f>
        <v>Not Significantly Different</v>
      </c>
      <c r="G39">
        <f>IF(ISNUMBER(C39),C39,"NAN")</f>
        <v>52</v>
      </c>
      <c r="H39">
        <f>LEN(TRIM(D39))</f>
        <v>4</v>
      </c>
      <c r="I39" t="str">
        <f>IF(H39&gt;=3,MID(TRIM(D39),1,3),"NO")</f>
        <v>+/-</v>
      </c>
      <c r="J39" t="str">
        <f>IF(TRIM(I39)="+/-",MID(TRIM(D39),4,H39-3),D39)</f>
        <v>3</v>
      </c>
      <c r="K39" s="1">
        <f>IF(TRIM(J39)="*****",0,IF(ISERROR(VALUE(J39)),"NA",VALUE(J39/$I$4)))</f>
        <v>1.8237082066869301</v>
      </c>
      <c r="L39" s="1">
        <f>IF(AND(ISNUMBER(G39),ISNUMBER($I$6)),$I$6-G39,"N/A")</f>
        <v>0</v>
      </c>
      <c r="M39" s="1">
        <f>IF(AND(ISNUMBER(K39),ISNUMBER($I$7)),SQRT(K39^2+($I$7)^2),"N/A")</f>
        <v>1.9223572402239388</v>
      </c>
      <c r="N39" s="1">
        <f>IF(AND(ISNUMBER(L39),ISNUMBER(M39),M39&lt;&gt;0),L39/M39,"NA")</f>
        <v>0</v>
      </c>
      <c r="O39" t="s">
        <v>44</v>
      </c>
    </row>
    <row r="40" spans="1:15" x14ac:dyDescent="0.35">
      <c r="A40" s="16">
        <v>26</v>
      </c>
      <c r="B40" s="15" t="s">
        <v>37</v>
      </c>
      <c r="C40" s="39">
        <v>52</v>
      </c>
      <c r="D40" s="13" t="s">
        <v>266</v>
      </c>
      <c r="E40" s="12" t="str">
        <f>IF($B$4=B40,"Geography Selected",
IF(AND(ISNUMBER(N40),ISNUMBER($I$4)),
IF(ABS(N40)&lt;=$I$4,"Not Significantly Different",
IF(ABS(N40)&gt;$I$4,"Significantly Different","Error - Both Z-score and Confidence Level are Numbers but Comparison Failed")),
IF(N40="NA","Statistical Test not applicable","N/A")
))</f>
        <v>Not Significantly Different</v>
      </c>
      <c r="G40">
        <f>IF(ISNUMBER(C40),C40,"NAN")</f>
        <v>52</v>
      </c>
      <c r="H40">
        <f>LEN(TRIM(D40))</f>
        <v>4</v>
      </c>
      <c r="I40" t="str">
        <f>IF(H40&gt;=3,MID(TRIM(D40),1,3),"NO")</f>
        <v>+/-</v>
      </c>
      <c r="J40" t="str">
        <f>IF(TRIM(I40)="+/-",MID(TRIM(D40),4,H40-3),D40)</f>
        <v>7</v>
      </c>
      <c r="K40" s="1">
        <f>IF(TRIM(J40)="*****",0,IF(ISERROR(VALUE(J40)),"NA",VALUE(J40/$I$4)))</f>
        <v>4.2553191489361701</v>
      </c>
      <c r="L40" s="1">
        <f>IF(AND(ISNUMBER(G40),ISNUMBER($I$6)),$I$6-G40,"N/A")</f>
        <v>0</v>
      </c>
      <c r="M40" s="1">
        <f>IF(AND(ISNUMBER(K40),ISNUMBER($I$7)),SQRT(K40^2+($I$7)^2),"N/A")</f>
        <v>4.2985214661796203</v>
      </c>
      <c r="N40" s="1">
        <f>IF(AND(ISNUMBER(L40),ISNUMBER(M40),M40&lt;&gt;0),L40/M40,"NA")</f>
        <v>0</v>
      </c>
      <c r="O40" t="s">
        <v>67</v>
      </c>
    </row>
    <row r="41" spans="1:15" x14ac:dyDescent="0.35">
      <c r="A41" s="16">
        <v>26</v>
      </c>
      <c r="B41" s="15" t="s">
        <v>54</v>
      </c>
      <c r="C41" s="39">
        <v>52</v>
      </c>
      <c r="D41" s="13" t="s">
        <v>262</v>
      </c>
      <c r="E41" s="12" t="str">
        <f>IF($B$4=B41,"Geography Selected",
IF(AND(ISNUMBER(N41),ISNUMBER($I$4)),
IF(ABS(N41)&lt;=$I$4,"Not Significantly Different",
IF(ABS(N41)&gt;$I$4,"Significantly Different","Error - Both Z-score and Confidence Level are Numbers but Comparison Failed")),
IF(N41="NA","Statistical Test not applicable","N/A")
))</f>
        <v>Not Significantly Different</v>
      </c>
      <c r="G41">
        <f>IF(ISNUMBER(C41),C41,"NAN")</f>
        <v>52</v>
      </c>
      <c r="H41">
        <f>LEN(TRIM(D41))</f>
        <v>4</v>
      </c>
      <c r="I41" t="str">
        <f>IF(H41&gt;=3,MID(TRIM(D41),1,3),"NO")</f>
        <v>+/-</v>
      </c>
      <c r="J41" t="str">
        <f>IF(TRIM(I41)="+/-",MID(TRIM(D41),4,H41-3),D41)</f>
        <v>3</v>
      </c>
      <c r="K41" s="1">
        <f>IF(TRIM(J41)="*****",0,IF(ISERROR(VALUE(J41)),"NA",VALUE(J41/$I$4)))</f>
        <v>1.8237082066869301</v>
      </c>
      <c r="L41" s="1">
        <f>IF(AND(ISNUMBER(G41),ISNUMBER($I$6)),$I$6-G41,"N/A")</f>
        <v>0</v>
      </c>
      <c r="M41" s="1">
        <f>IF(AND(ISNUMBER(K41),ISNUMBER($I$7)),SQRT(K41^2+($I$7)^2),"N/A")</f>
        <v>1.9223572402239388</v>
      </c>
      <c r="N41" s="1">
        <f>IF(AND(ISNUMBER(L41),ISNUMBER(M41),M41&lt;&gt;0),L41/M41,"NA")</f>
        <v>0</v>
      </c>
      <c r="O41" t="s">
        <v>47</v>
      </c>
    </row>
    <row r="42" spans="1:15" x14ac:dyDescent="0.35">
      <c r="A42" s="16">
        <v>32</v>
      </c>
      <c r="B42" s="15" t="s">
        <v>68</v>
      </c>
      <c r="C42" s="39">
        <v>51</v>
      </c>
      <c r="D42" s="13" t="s">
        <v>257</v>
      </c>
      <c r="E42" s="12" t="str">
        <f>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IF(ISNUMBER(C42),C42,"NAN")</f>
        <v>51</v>
      </c>
      <c r="H42">
        <f>LEN(TRIM(D42))</f>
        <v>4</v>
      </c>
      <c r="I42" t="str">
        <f>IF(H42&gt;=3,MID(TRIM(D42),1,3),"NO")</f>
        <v>+/-</v>
      </c>
      <c r="J42" t="str">
        <f>IF(TRIM(I42)="+/-",MID(TRIM(D42),4,H42-3),D42)</f>
        <v>4</v>
      </c>
      <c r="K42" s="1">
        <f>IF(TRIM(J42)="*****",0,IF(ISERROR(VALUE(J42)),"NA",VALUE(J42/$I$4)))</f>
        <v>2.43161094224924</v>
      </c>
      <c r="L42" s="1">
        <f>IF(AND(ISNUMBER(G42),ISNUMBER($I$6)),$I$6-G42,"N/A")</f>
        <v>1</v>
      </c>
      <c r="M42" s="1">
        <f>IF(AND(ISNUMBER(K42),ISNUMBER($I$7)),SQRT(K42^2+($I$7)^2),"N/A")</f>
        <v>2.5064471888253257</v>
      </c>
      <c r="N42" s="1">
        <f>IF(AND(ISNUMBER(L42),ISNUMBER(M42),M42&lt;&gt;0),L42/M42,"NA")</f>
        <v>0.39897110318476769</v>
      </c>
      <c r="O42" t="s">
        <v>37</v>
      </c>
    </row>
    <row r="43" spans="1:15" x14ac:dyDescent="0.35">
      <c r="A43" s="16">
        <v>32</v>
      </c>
      <c r="B43" s="15" t="s">
        <v>58</v>
      </c>
      <c r="C43" s="39">
        <v>51</v>
      </c>
      <c r="D43" s="13" t="s">
        <v>257</v>
      </c>
      <c r="E43" s="12" t="str">
        <f>IF($B$4=B43,"Geography Selected",
IF(AND(ISNUMBER(N43),ISNUMBER($I$4)),
IF(ABS(N43)&lt;=$I$4,"Not Significantly Different",
IF(ABS(N43)&gt;$I$4,"Significantly Different","Error - Both Z-score and Confidence Level are Numbers but Comparison Failed")),
IF(N43="NA","Statistical Test not applicable","N/A")
))</f>
        <v>Not Significantly Different</v>
      </c>
      <c r="G43">
        <f>IF(ISNUMBER(C43),C43,"NAN")</f>
        <v>51</v>
      </c>
      <c r="H43">
        <f>LEN(TRIM(D43))</f>
        <v>4</v>
      </c>
      <c r="I43" t="str">
        <f>IF(H43&gt;=3,MID(TRIM(D43),1,3),"NO")</f>
        <v>+/-</v>
      </c>
      <c r="J43" t="str">
        <f>IF(TRIM(I43)="+/-",MID(TRIM(D43),4,H43-3),D43)</f>
        <v>4</v>
      </c>
      <c r="K43" s="1">
        <f>IF(TRIM(J43)="*****",0,IF(ISERROR(VALUE(J43)),"NA",VALUE(J43/$I$4)))</f>
        <v>2.43161094224924</v>
      </c>
      <c r="L43" s="1">
        <f>IF(AND(ISNUMBER(G43),ISNUMBER($I$6)),$I$6-G43,"N/A")</f>
        <v>1</v>
      </c>
      <c r="M43" s="1">
        <f>IF(AND(ISNUMBER(K43),ISNUMBER($I$7)),SQRT(K43^2+($I$7)^2),"N/A")</f>
        <v>2.5064471888253257</v>
      </c>
      <c r="N43" s="1">
        <f>IF(AND(ISNUMBER(L43),ISNUMBER(M43),M43&lt;&gt;0),L43/M43,"NA")</f>
        <v>0.39897110318476769</v>
      </c>
      <c r="O43" t="s">
        <v>49</v>
      </c>
    </row>
    <row r="44" spans="1:15" x14ac:dyDescent="0.35">
      <c r="A44" s="16">
        <v>32</v>
      </c>
      <c r="B44" s="15" t="s">
        <v>51</v>
      </c>
      <c r="C44" s="39">
        <v>51</v>
      </c>
      <c r="D44" s="13" t="s">
        <v>263</v>
      </c>
      <c r="E44" s="12" t="str">
        <f>IF($B$4=B44,"Geography Selected",
IF(AND(ISNUMBER(N44),ISNUMBER($I$4)),
IF(ABS(N44)&lt;=$I$4,"Not Significantly Different",
IF(ABS(N44)&gt;$I$4,"Significantly Different","Error - Both Z-score and Confidence Level are Numbers but Comparison Failed")),
IF(N44="NA","Statistical Test not applicable","N/A")
))</f>
        <v>Not Significantly Different</v>
      </c>
      <c r="G44">
        <f>IF(ISNUMBER(C44),C44,"NAN")</f>
        <v>51</v>
      </c>
      <c r="H44">
        <f>LEN(TRIM(D44))</f>
        <v>4</v>
      </c>
      <c r="I44" t="str">
        <f>IF(H44&gt;=3,MID(TRIM(D44),1,3),"NO")</f>
        <v>+/-</v>
      </c>
      <c r="J44" t="str">
        <f>IF(TRIM(I44)="+/-",MID(TRIM(D44),4,H44-3),D44)</f>
        <v>2</v>
      </c>
      <c r="K44" s="1">
        <f>IF(TRIM(J44)="*****",0,IF(ISERROR(VALUE(J44)),"NA",VALUE(J44/$I$4)))</f>
        <v>1.21580547112462</v>
      </c>
      <c r="L44" s="1">
        <f>IF(AND(ISNUMBER(G44),ISNUMBER($I$6)),$I$6-G44,"N/A")</f>
        <v>1</v>
      </c>
      <c r="M44" s="1">
        <f>IF(AND(ISNUMBER(K44),ISNUMBER($I$7)),SQRT(K44^2+($I$7)^2),"N/A")</f>
        <v>1.3593118404254041</v>
      </c>
      <c r="N44" s="1">
        <f>IF(AND(ISNUMBER(L44),ISNUMBER(M44),M44&lt;&gt;0),L44/M44,"NA")</f>
        <v>0.73566636459743084</v>
      </c>
      <c r="O44" t="s">
        <v>64</v>
      </c>
    </row>
    <row r="45" spans="1:15" x14ac:dyDescent="0.35">
      <c r="A45" s="16">
        <v>32</v>
      </c>
      <c r="B45" s="15" t="s">
        <v>82</v>
      </c>
      <c r="C45" s="39">
        <v>51</v>
      </c>
      <c r="D45" s="13" t="s">
        <v>265</v>
      </c>
      <c r="E45" s="12" t="str">
        <f>IF($B$4=B45,"Geography Selected",
IF(AND(ISNUMBER(N45),ISNUMBER($I$4)),
IF(ABS(N45)&lt;=$I$4,"Not Significantly Different",
IF(ABS(N45)&gt;$I$4,"Significantly Different","Error - Both Z-score and Confidence Level are Numbers but Comparison Failed")),
IF(N45="NA","Statistical Test not applicable","N/A")
))</f>
        <v>Not Significantly Different</v>
      </c>
      <c r="G45">
        <f>IF(ISNUMBER(C45),C45,"NAN")</f>
        <v>51</v>
      </c>
      <c r="H45">
        <f>LEN(TRIM(D45))</f>
        <v>4</v>
      </c>
      <c r="I45" t="str">
        <f>IF(H45&gt;=3,MID(TRIM(D45),1,3),"NO")</f>
        <v>+/-</v>
      </c>
      <c r="J45" t="str">
        <f>IF(TRIM(I45)="+/-",MID(TRIM(D45),4,H45-3),D45)</f>
        <v>5</v>
      </c>
      <c r="K45" s="1">
        <f>IF(TRIM(J45)="*****",0,IF(ISERROR(VALUE(J45)),"NA",VALUE(J45/$I$4)))</f>
        <v>3.0395136778115499</v>
      </c>
      <c r="L45" s="1">
        <f>IF(AND(ISNUMBER(G45),ISNUMBER($I$6)),$I$6-G45,"N/A")</f>
        <v>1</v>
      </c>
      <c r="M45" s="1">
        <f>IF(AND(ISNUMBER(K45),ISNUMBER($I$7)),SQRT(K45^2+($I$7)^2),"N/A")</f>
        <v>3.0997079109986534</v>
      </c>
      <c r="N45" s="1">
        <f>IF(AND(ISNUMBER(L45),ISNUMBER(M45),M45&lt;&gt;0),L45/M45,"NA")</f>
        <v>0.32261104230231274</v>
      </c>
      <c r="O45" t="s">
        <v>63</v>
      </c>
    </row>
    <row r="46" spans="1:15" x14ac:dyDescent="0.35">
      <c r="A46" s="16">
        <v>32</v>
      </c>
      <c r="B46" s="15" t="s">
        <v>64</v>
      </c>
      <c r="C46" s="39">
        <v>51</v>
      </c>
      <c r="D46" s="13" t="s">
        <v>262</v>
      </c>
      <c r="E46" s="12" t="str">
        <f>IF($B$4=B46,"Geography Selected",
IF(AND(ISNUMBER(N46),ISNUMBER($I$4)),
IF(ABS(N46)&lt;=$I$4,"Not Significantly Different",
IF(ABS(N46)&gt;$I$4,"Significantly Different","Error - Both Z-score and Confidence Level are Numbers but Comparison Failed")),
IF(N46="NA","Statistical Test not applicable","N/A")
))</f>
        <v>Not Significantly Different</v>
      </c>
      <c r="G46">
        <f>IF(ISNUMBER(C46),C46,"NAN")</f>
        <v>51</v>
      </c>
      <c r="H46">
        <f>LEN(TRIM(D46))</f>
        <v>4</v>
      </c>
      <c r="I46" t="str">
        <f>IF(H46&gt;=3,MID(TRIM(D46),1,3),"NO")</f>
        <v>+/-</v>
      </c>
      <c r="J46" t="str">
        <f>IF(TRIM(I46)="+/-",MID(TRIM(D46),4,H46-3),D46)</f>
        <v>3</v>
      </c>
      <c r="K46" s="1">
        <f>IF(TRIM(J46)="*****",0,IF(ISERROR(VALUE(J46)),"NA",VALUE(J46/$I$4)))</f>
        <v>1.8237082066869301</v>
      </c>
      <c r="L46" s="1">
        <f>IF(AND(ISNUMBER(G46),ISNUMBER($I$6)),$I$6-G46,"N/A")</f>
        <v>1</v>
      </c>
      <c r="M46" s="1">
        <f>IF(AND(ISNUMBER(K46),ISNUMBER($I$7)),SQRT(K46^2+($I$7)^2),"N/A")</f>
        <v>1.9223572402239388</v>
      </c>
      <c r="N46" s="1">
        <f>IF(AND(ISNUMBER(L46),ISNUMBER(M46),M46&lt;&gt;0),L46/M46,"NA")</f>
        <v>0.52019467509769834</v>
      </c>
      <c r="O46" t="s">
        <v>61</v>
      </c>
    </row>
    <row r="47" spans="1:15" x14ac:dyDescent="0.35">
      <c r="A47" s="16">
        <v>37</v>
      </c>
      <c r="B47" s="15" t="s">
        <v>49</v>
      </c>
      <c r="C47" s="39">
        <v>49</v>
      </c>
      <c r="D47" s="13" t="s">
        <v>263</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49</v>
      </c>
      <c r="H47">
        <f>LEN(TRIM(D47))</f>
        <v>4</v>
      </c>
      <c r="I47" t="str">
        <f>IF(H47&gt;=3,MID(TRIM(D47),1,3),"NO")</f>
        <v>+/-</v>
      </c>
      <c r="J47" t="str">
        <f>IF(TRIM(I47)="+/-",MID(TRIM(D47),4,H47-3),D47)</f>
        <v>2</v>
      </c>
      <c r="K47" s="1">
        <f>IF(TRIM(J47)="*****",0,IF(ISERROR(VALUE(J47)),"NA",VALUE(J47/$I$4)))</f>
        <v>1.21580547112462</v>
      </c>
      <c r="L47" s="1">
        <f>IF(AND(ISNUMBER(G47),ISNUMBER($I$6)),$I$6-G47,"N/A")</f>
        <v>3</v>
      </c>
      <c r="M47" s="1">
        <f>IF(AND(ISNUMBER(K47),ISNUMBER($I$7)),SQRT(K47^2+($I$7)^2),"N/A")</f>
        <v>1.3593118404254041</v>
      </c>
      <c r="N47" s="1">
        <f>IF(AND(ISNUMBER(L47),ISNUMBER(M47),M47&lt;&gt;0),L47/M47,"NA")</f>
        <v>2.2069990937922923</v>
      </c>
      <c r="O47" t="s">
        <v>59</v>
      </c>
    </row>
    <row r="48" spans="1:15" x14ac:dyDescent="0.35">
      <c r="A48" s="16">
        <v>38</v>
      </c>
      <c r="B48" s="15" t="s">
        <v>32</v>
      </c>
      <c r="C48" s="39">
        <v>48</v>
      </c>
      <c r="D48" s="13" t="s">
        <v>264</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48</v>
      </c>
      <c r="H48">
        <f>LEN(TRIM(D48))</f>
        <v>4</v>
      </c>
      <c r="I48" t="str">
        <f>IF(H48&gt;=3,MID(TRIM(D48),1,3),"NO")</f>
        <v>+/-</v>
      </c>
      <c r="J48" t="str">
        <f>IF(TRIM(I48)="+/-",MID(TRIM(D48),4,H48-3),D48)</f>
        <v>1</v>
      </c>
      <c r="K48" s="1">
        <f>IF(TRIM(J48)="*****",0,IF(ISERROR(VALUE(J48)),"NA",VALUE(J48/$I$4)))</f>
        <v>0.60790273556231</v>
      </c>
      <c r="L48" s="1">
        <f>IF(AND(ISNUMBER(G48),ISNUMBER($I$6)),$I$6-G48,"N/A")</f>
        <v>4</v>
      </c>
      <c r="M48" s="1">
        <f>IF(AND(ISNUMBER(K48),ISNUMBER($I$7)),SQRT(K48^2+($I$7)^2),"N/A")</f>
        <v>0.85970429323592401</v>
      </c>
      <c r="N48" s="1">
        <f>IF(AND(ISNUMBER(L48),ISNUMBER(M48),M48&lt;&gt;0),L48/M48,"NA")</f>
        <v>4.6527626202074828</v>
      </c>
      <c r="O48" t="s">
        <v>56</v>
      </c>
    </row>
    <row r="49" spans="1:15" x14ac:dyDescent="0.35">
      <c r="A49" s="16">
        <v>38</v>
      </c>
      <c r="B49" s="15" t="s">
        <v>75</v>
      </c>
      <c r="C49" s="39">
        <v>48</v>
      </c>
      <c r="D49" s="13" t="s">
        <v>257</v>
      </c>
      <c r="E49" s="12" t="str">
        <f>IF($B$4=B49,"Geography Selected",
IF(AND(ISNUMBER(N49),ISNUMBER($I$4)),
IF(ABS(N49)&lt;=$I$4,"Not Significantly Different",
IF(ABS(N49)&gt;$I$4,"Significantly Different","Error - Both Z-score and Confidence Level are Numbers but Comparison Failed")),
IF(N49="NA","Statistical Test not applicable","N/A")
))</f>
        <v>Not Significantly Different</v>
      </c>
      <c r="G49">
        <f>IF(ISNUMBER(C49),C49,"NAN")</f>
        <v>48</v>
      </c>
      <c r="H49">
        <f>LEN(TRIM(D49))</f>
        <v>4</v>
      </c>
      <c r="I49" t="str">
        <f>IF(H49&gt;=3,MID(TRIM(D49),1,3),"NO")</f>
        <v>+/-</v>
      </c>
      <c r="J49" t="str">
        <f>IF(TRIM(I49)="+/-",MID(TRIM(D49),4,H49-3),D49)</f>
        <v>4</v>
      </c>
      <c r="K49" s="1">
        <f>IF(TRIM(J49)="*****",0,IF(ISERROR(VALUE(J49)),"NA",VALUE(J49/$I$4)))</f>
        <v>2.43161094224924</v>
      </c>
      <c r="L49" s="1">
        <f>IF(AND(ISNUMBER(G49),ISNUMBER($I$6)),$I$6-G49,"N/A")</f>
        <v>4</v>
      </c>
      <c r="M49" s="1">
        <f>IF(AND(ISNUMBER(K49),ISNUMBER($I$7)),SQRT(K49^2+($I$7)^2),"N/A")</f>
        <v>2.5064471888253257</v>
      </c>
      <c r="N49" s="1">
        <f>IF(AND(ISNUMBER(L49),ISNUMBER(M49),M49&lt;&gt;0),L49/M49,"NA")</f>
        <v>1.5958844127390708</v>
      </c>
      <c r="O49" t="s">
        <v>54</v>
      </c>
    </row>
    <row r="50" spans="1:15" x14ac:dyDescent="0.35">
      <c r="A50" s="16">
        <v>38</v>
      </c>
      <c r="B50" s="15" t="s">
        <v>66</v>
      </c>
      <c r="C50" s="39">
        <v>48</v>
      </c>
      <c r="D50" s="13" t="s">
        <v>257</v>
      </c>
      <c r="E50" s="12" t="str">
        <f>IF($B$4=B50,"Geography Selected",
IF(AND(ISNUMBER(N50),ISNUMBER($I$4)),
IF(ABS(N50)&lt;=$I$4,"Not Significantly Different",
IF(ABS(N50)&gt;$I$4,"Significantly Different","Error - Both Z-score and Confidence Level are Numbers but Comparison Failed")),
IF(N50="NA","Statistical Test not applicable","N/A")
))</f>
        <v>Not Significantly Different</v>
      </c>
      <c r="G50">
        <f>IF(ISNUMBER(C50),C50,"NAN")</f>
        <v>48</v>
      </c>
      <c r="H50">
        <f>LEN(TRIM(D50))</f>
        <v>4</v>
      </c>
      <c r="I50" t="str">
        <f>IF(H50&gt;=3,MID(TRIM(D50),1,3),"NO")</f>
        <v>+/-</v>
      </c>
      <c r="J50" t="str">
        <f>IF(TRIM(I50)="+/-",MID(TRIM(D50),4,H50-3),D50)</f>
        <v>4</v>
      </c>
      <c r="K50" s="1">
        <f>IF(TRIM(J50)="*****",0,IF(ISERROR(VALUE(J50)),"NA",VALUE(J50/$I$4)))</f>
        <v>2.43161094224924</v>
      </c>
      <c r="L50" s="1">
        <f>IF(AND(ISNUMBER(G50),ISNUMBER($I$6)),$I$6-G50,"N/A")</f>
        <v>4</v>
      </c>
      <c r="M50" s="1">
        <f>IF(AND(ISNUMBER(K50),ISNUMBER($I$7)),SQRT(K50^2+($I$7)^2),"N/A")</f>
        <v>2.5064471888253257</v>
      </c>
      <c r="N50" s="1">
        <f>IF(AND(ISNUMBER(L50),ISNUMBER(M50),M50&lt;&gt;0),L50/M50,"NA")</f>
        <v>1.5958844127390708</v>
      </c>
      <c r="O50" t="s">
        <v>52</v>
      </c>
    </row>
    <row r="51" spans="1:15" x14ac:dyDescent="0.35">
      <c r="A51" s="16">
        <v>38</v>
      </c>
      <c r="B51" s="15" t="s">
        <v>65</v>
      </c>
      <c r="C51" s="39">
        <v>48</v>
      </c>
      <c r="D51" s="13" t="s">
        <v>263</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48</v>
      </c>
      <c r="H51">
        <f>LEN(TRIM(D51))</f>
        <v>4</v>
      </c>
      <c r="I51" t="str">
        <f>IF(H51&gt;=3,MID(TRIM(D51),1,3),"NO")</f>
        <v>+/-</v>
      </c>
      <c r="J51" t="str">
        <f>IF(TRIM(I51)="+/-",MID(TRIM(D51),4,H51-3),D51)</f>
        <v>2</v>
      </c>
      <c r="K51" s="1">
        <f>IF(TRIM(J51)="*****",0,IF(ISERROR(VALUE(J51)),"NA",VALUE(J51/$I$4)))</f>
        <v>1.21580547112462</v>
      </c>
      <c r="L51" s="1">
        <f>IF(AND(ISNUMBER(G51),ISNUMBER($I$6)),$I$6-G51,"N/A")</f>
        <v>4</v>
      </c>
      <c r="M51" s="1">
        <f>IF(AND(ISNUMBER(K51),ISNUMBER($I$7)),SQRT(K51^2+($I$7)^2),"N/A")</f>
        <v>1.3593118404254041</v>
      </c>
      <c r="N51" s="1">
        <f>IF(AND(ISNUMBER(L51),ISNUMBER(M51),M51&lt;&gt;0),L51/M51,"NA")</f>
        <v>2.9426654583897234</v>
      </c>
      <c r="O51" t="s">
        <v>50</v>
      </c>
    </row>
    <row r="52" spans="1:15" x14ac:dyDescent="0.35">
      <c r="A52" s="16">
        <v>38</v>
      </c>
      <c r="B52" s="15" t="s">
        <v>76</v>
      </c>
      <c r="C52" s="39">
        <v>48</v>
      </c>
      <c r="D52" s="13" t="s">
        <v>262</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48</v>
      </c>
      <c r="H52">
        <f>LEN(TRIM(D52))</f>
        <v>4</v>
      </c>
      <c r="I52" t="str">
        <f>IF(H52&gt;=3,MID(TRIM(D52),1,3),"NO")</f>
        <v>+/-</v>
      </c>
      <c r="J52" t="str">
        <f>IF(TRIM(I52)="+/-",MID(TRIM(D52),4,H52-3),D52)</f>
        <v>3</v>
      </c>
      <c r="K52" s="1">
        <f>IF(TRIM(J52)="*****",0,IF(ISERROR(VALUE(J52)),"NA",VALUE(J52/$I$4)))</f>
        <v>1.8237082066869301</v>
      </c>
      <c r="L52" s="1">
        <f>IF(AND(ISNUMBER(G52),ISNUMBER($I$6)),$I$6-G52,"N/A")</f>
        <v>4</v>
      </c>
      <c r="M52" s="1">
        <f>IF(AND(ISNUMBER(K52),ISNUMBER($I$7)),SQRT(K52^2+($I$7)^2),"N/A")</f>
        <v>1.9223572402239388</v>
      </c>
      <c r="N52" s="1">
        <f>IF(AND(ISNUMBER(L52),ISNUMBER(M52),M52&lt;&gt;0),L52/M52,"NA")</f>
        <v>2.0807787003907934</v>
      </c>
      <c r="O52" t="s">
        <v>48</v>
      </c>
    </row>
    <row r="53" spans="1:15" x14ac:dyDescent="0.35">
      <c r="A53" s="16">
        <v>38</v>
      </c>
      <c r="B53" s="15" t="s">
        <v>33</v>
      </c>
      <c r="C53" s="39">
        <v>48</v>
      </c>
      <c r="D53" s="13" t="s">
        <v>260</v>
      </c>
      <c r="E53" s="12" t="str">
        <f>IF($B$4=B53,"Geography Selected",
IF(AND(ISNUMBER(N53),ISNUMBER($I$4)),
IF(ABS(N53)&lt;=$I$4,"Not Significantly Different",
IF(ABS(N53)&gt;$I$4,"Significantly Different","Error - Both Z-score and Confidence Level are Numbers but Comparison Failed")),
IF(N53="NA","Statistical Test not applicable","N/A")
))</f>
        <v>Not Significantly Different</v>
      </c>
      <c r="G53">
        <f>IF(ISNUMBER(C53),C53,"NAN")</f>
        <v>48</v>
      </c>
      <c r="H53">
        <f>LEN(TRIM(D53))</f>
        <v>4</v>
      </c>
      <c r="I53" t="str">
        <f>IF(H53&gt;=3,MID(TRIM(D53),1,3),"NO")</f>
        <v>+/-</v>
      </c>
      <c r="J53" t="str">
        <f>IF(TRIM(I53)="+/-",MID(TRIM(D53),4,H53-3),D53)</f>
        <v>6</v>
      </c>
      <c r="K53" s="1">
        <f>IF(TRIM(J53)="*****",0,IF(ISERROR(VALUE(J53)),"NA",VALUE(J53/$I$4)))</f>
        <v>3.6474164133738602</v>
      </c>
      <c r="L53" s="1">
        <f>IF(AND(ISNUMBER(G53),ISNUMBER($I$6)),$I$6-G53,"N/A")</f>
        <v>4</v>
      </c>
      <c r="M53" s="1">
        <f>IF(AND(ISNUMBER(K53),ISNUMBER($I$7)),SQRT(K53^2+($I$7)^2),"N/A")</f>
        <v>3.6977279819442068</v>
      </c>
      <c r="N53" s="1">
        <f>IF(AND(ISNUMBER(L53),ISNUMBER(M53),M53&lt;&gt;0),L53/M53,"NA")</f>
        <v>1.0817453364692509</v>
      </c>
      <c r="O53" t="s">
        <v>46</v>
      </c>
    </row>
    <row r="54" spans="1:15" x14ac:dyDescent="0.35">
      <c r="A54" s="16">
        <v>38</v>
      </c>
      <c r="B54" s="15" t="s">
        <v>30</v>
      </c>
      <c r="C54" s="39">
        <v>48</v>
      </c>
      <c r="D54" s="13" t="s">
        <v>262</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48</v>
      </c>
      <c r="H54">
        <f>LEN(TRIM(D54))</f>
        <v>4</v>
      </c>
      <c r="I54" t="str">
        <f>IF(H54&gt;=3,MID(TRIM(D54),1,3),"NO")</f>
        <v>+/-</v>
      </c>
      <c r="J54" t="str">
        <f>IF(TRIM(I54)="+/-",MID(TRIM(D54),4,H54-3),D54)</f>
        <v>3</v>
      </c>
      <c r="K54" s="1">
        <f>IF(TRIM(J54)="*****",0,IF(ISERROR(VALUE(J54)),"NA",VALUE(J54/$I$4)))</f>
        <v>1.8237082066869301</v>
      </c>
      <c r="L54" s="1">
        <f>IF(AND(ISNUMBER(G54),ISNUMBER($I$6)),$I$6-G54,"N/A")</f>
        <v>4</v>
      </c>
      <c r="M54" s="1">
        <f>IF(AND(ISNUMBER(K54),ISNUMBER($I$7)),SQRT(K54^2+($I$7)^2),"N/A")</f>
        <v>1.9223572402239388</v>
      </c>
      <c r="N54" s="1">
        <f>IF(AND(ISNUMBER(L54),ISNUMBER(M54),M54&lt;&gt;0),L54/M54,"NA")</f>
        <v>2.0807787003907934</v>
      </c>
      <c r="O54" t="s">
        <v>39</v>
      </c>
    </row>
    <row r="55" spans="1:15" x14ac:dyDescent="0.35">
      <c r="A55" s="16">
        <v>45</v>
      </c>
      <c r="B55" s="15" t="s">
        <v>67</v>
      </c>
      <c r="C55" s="39">
        <v>45</v>
      </c>
      <c r="D55" s="13" t="s">
        <v>260</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45</v>
      </c>
      <c r="H55">
        <f>LEN(TRIM(D55))</f>
        <v>4</v>
      </c>
      <c r="I55" t="str">
        <f>IF(H55&gt;=3,MID(TRIM(D55),1,3),"NO")</f>
        <v>+/-</v>
      </c>
      <c r="J55" t="str">
        <f>IF(TRIM(I55)="+/-",MID(TRIM(D55),4,H55-3),D55)</f>
        <v>6</v>
      </c>
      <c r="K55" s="1">
        <f>IF(TRIM(J55)="*****",0,IF(ISERROR(VALUE(J55)),"NA",VALUE(J55/$I$4)))</f>
        <v>3.6474164133738602</v>
      </c>
      <c r="L55" s="1">
        <f>IF(AND(ISNUMBER(G55),ISNUMBER($I$6)),$I$6-G55,"N/A")</f>
        <v>7</v>
      </c>
      <c r="M55" s="1">
        <f>IF(AND(ISNUMBER(K55),ISNUMBER($I$7)),SQRT(K55^2+($I$7)^2),"N/A")</f>
        <v>3.6977279819442068</v>
      </c>
      <c r="N55" s="1">
        <f>IF(AND(ISNUMBER(L55),ISNUMBER(M55),M55&lt;&gt;0),L55/M55,"NA")</f>
        <v>1.8930543388211891</v>
      </c>
      <c r="O55" t="s">
        <v>42</v>
      </c>
    </row>
    <row r="56" spans="1:15" x14ac:dyDescent="0.35">
      <c r="A56" s="16">
        <v>45</v>
      </c>
      <c r="B56" s="15" t="s">
        <v>52</v>
      </c>
      <c r="C56" s="39">
        <v>45</v>
      </c>
      <c r="D56" s="13" t="s">
        <v>261</v>
      </c>
      <c r="E56" s="12" t="str">
        <f>IF($B$4=B56,"Geography Selected",
IF(AND(ISNUMBER(N56),ISNUMBER($I$4)),
IF(ABS(N56)&lt;=$I$4,"Not Significantly Different",
IF(ABS(N56)&gt;$I$4,"Significantly Different","Error - Both Z-score and Confidence Level are Numbers but Comparison Failed")),
IF(N56="NA","Statistical Test not applicable","N/A")
))</f>
        <v>Not Significantly Different</v>
      </c>
      <c r="G56">
        <f>IF(ISNUMBER(C56),C56,"NAN")</f>
        <v>45</v>
      </c>
      <c r="H56">
        <f>LEN(TRIM(D56))</f>
        <v>4</v>
      </c>
      <c r="I56" t="str">
        <f>IF(H56&gt;=3,MID(TRIM(D56),1,3),"NO")</f>
        <v>+/-</v>
      </c>
      <c r="J56" t="str">
        <f>IF(TRIM(I56)="+/-",MID(TRIM(D56),4,H56-3),D56)</f>
        <v>8</v>
      </c>
      <c r="K56" s="1">
        <f>IF(TRIM(J56)="*****",0,IF(ISERROR(VALUE(J56)),"NA",VALUE(J56/$I$4)))</f>
        <v>4.86322188449848</v>
      </c>
      <c r="L56" s="1">
        <f>IF(AND(ISNUMBER(G56),ISNUMBER($I$6)),$I$6-G56,"N/A")</f>
        <v>7</v>
      </c>
      <c r="M56" s="1">
        <f>IF(AND(ISNUMBER(K56),ISNUMBER($I$7)),SQRT(K56^2+($I$7)^2),"N/A")</f>
        <v>4.9010685399991178</v>
      </c>
      <c r="N56" s="1">
        <f>IF(AND(ISNUMBER(L56),ISNUMBER(M56),M56&lt;&gt;0),L56/M56,"NA")</f>
        <v>1.4282599687947355</v>
      </c>
      <c r="O56" t="s">
        <v>40</v>
      </c>
    </row>
    <row r="57" spans="1:15" x14ac:dyDescent="0.35">
      <c r="A57" s="16">
        <v>47</v>
      </c>
      <c r="B57" s="15" t="s">
        <v>71</v>
      </c>
      <c r="C57" s="39">
        <v>44</v>
      </c>
      <c r="D57" s="13" t="s">
        <v>257</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44</v>
      </c>
      <c r="H57">
        <f>LEN(TRIM(D57))</f>
        <v>4</v>
      </c>
      <c r="I57" t="str">
        <f>IF(H57&gt;=3,MID(TRIM(D57),1,3),"NO")</f>
        <v>+/-</v>
      </c>
      <c r="J57" t="str">
        <f>IF(TRIM(I57)="+/-",MID(TRIM(D57),4,H57-3),D57)</f>
        <v>4</v>
      </c>
      <c r="K57" s="1">
        <f>IF(TRIM(J57)="*****",0,IF(ISERROR(VALUE(J57)),"NA",VALUE(J57/$I$4)))</f>
        <v>2.43161094224924</v>
      </c>
      <c r="L57" s="1">
        <f>IF(AND(ISNUMBER(G57),ISNUMBER($I$6)),$I$6-G57,"N/A")</f>
        <v>8</v>
      </c>
      <c r="M57" s="1">
        <f>IF(AND(ISNUMBER(K57),ISNUMBER($I$7)),SQRT(K57^2+($I$7)^2),"N/A")</f>
        <v>2.5064471888253257</v>
      </c>
      <c r="N57" s="1">
        <f>IF(AND(ISNUMBER(L57),ISNUMBER(M57),M57&lt;&gt;0),L57/M57,"NA")</f>
        <v>3.1917688254781416</v>
      </c>
      <c r="O57" t="s">
        <v>38</v>
      </c>
    </row>
    <row r="58" spans="1:15" x14ac:dyDescent="0.35">
      <c r="A58" s="16">
        <v>48</v>
      </c>
      <c r="B58" s="15" t="s">
        <v>77</v>
      </c>
      <c r="C58" s="39">
        <v>43</v>
      </c>
      <c r="D58" s="13" t="s">
        <v>260</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43</v>
      </c>
      <c r="H58">
        <f>LEN(TRIM(D58))</f>
        <v>4</v>
      </c>
      <c r="I58" t="str">
        <f>IF(H58&gt;=3,MID(TRIM(D58),1,3),"NO")</f>
        <v>+/-</v>
      </c>
      <c r="J58" t="str">
        <f>IF(TRIM(I58)="+/-",MID(TRIM(D58),4,H58-3),D58)</f>
        <v>6</v>
      </c>
      <c r="K58" s="1">
        <f>IF(TRIM(J58)="*****",0,IF(ISERROR(VALUE(J58)),"NA",VALUE(J58/$I$4)))</f>
        <v>3.6474164133738602</v>
      </c>
      <c r="L58" s="1">
        <f>IF(AND(ISNUMBER(G58),ISNUMBER($I$6)),$I$6-G58,"N/A")</f>
        <v>9</v>
      </c>
      <c r="M58" s="1">
        <f>IF(AND(ISNUMBER(K58),ISNUMBER($I$7)),SQRT(K58^2+($I$7)^2),"N/A")</f>
        <v>3.6977279819442068</v>
      </c>
      <c r="N58" s="1">
        <f>IF(AND(ISNUMBER(L58),ISNUMBER(M58),M58&lt;&gt;0),L58/M58,"NA")</f>
        <v>2.4339270070558143</v>
      </c>
      <c r="O58" t="s">
        <v>36</v>
      </c>
    </row>
    <row r="59" spans="1:15" x14ac:dyDescent="0.35">
      <c r="A59" s="16">
        <v>48</v>
      </c>
      <c r="B59" s="15" t="s">
        <v>56</v>
      </c>
      <c r="C59" s="39">
        <v>43</v>
      </c>
      <c r="D59" s="13" t="s">
        <v>257</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43</v>
      </c>
      <c r="H59">
        <f>LEN(TRIM(D59))</f>
        <v>4</v>
      </c>
      <c r="I59" t="str">
        <f>IF(H59&gt;=3,MID(TRIM(D59),1,3),"NO")</f>
        <v>+/-</v>
      </c>
      <c r="J59" t="str">
        <f>IF(TRIM(I59)="+/-",MID(TRIM(D59),4,H59-3),D59)</f>
        <v>4</v>
      </c>
      <c r="K59" s="1">
        <f>IF(TRIM(J59)="*****",0,IF(ISERROR(VALUE(J59)),"NA",VALUE(J59/$I$4)))</f>
        <v>2.43161094224924</v>
      </c>
      <c r="L59" s="1">
        <f>IF(AND(ISNUMBER(G59),ISNUMBER($I$6)),$I$6-G59,"N/A")</f>
        <v>9</v>
      </c>
      <c r="M59" s="1">
        <f>IF(AND(ISNUMBER(K59),ISNUMBER($I$7)),SQRT(K59^2+($I$7)^2),"N/A")</f>
        <v>2.5064471888253257</v>
      </c>
      <c r="N59" s="1">
        <f>IF(AND(ISNUMBER(L59),ISNUMBER(M59),M59&lt;&gt;0),L59/M59,"NA")</f>
        <v>3.5907399286629094</v>
      </c>
      <c r="O59" t="s">
        <v>33</v>
      </c>
    </row>
    <row r="60" spans="1:15" x14ac:dyDescent="0.35">
      <c r="A60" s="16">
        <v>50</v>
      </c>
      <c r="B60" s="15" t="s">
        <v>35</v>
      </c>
      <c r="C60" s="39">
        <v>39</v>
      </c>
      <c r="D60" s="13" t="s">
        <v>259</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39</v>
      </c>
      <c r="H60">
        <f>LEN(TRIM(D60))</f>
        <v>4</v>
      </c>
      <c r="I60" t="str">
        <f>IF(H60&gt;=3,MID(TRIM(D60),1,3),"NO")</f>
        <v>+/-</v>
      </c>
      <c r="J60" t="str">
        <f>IF(TRIM(I60)="+/-",MID(TRIM(D60),4,H60-3),D60)</f>
        <v>9</v>
      </c>
      <c r="K60" s="1">
        <f>IF(TRIM(J60)="*****",0,IF(ISERROR(VALUE(J60)),"NA",VALUE(J60/$I$4)))</f>
        <v>5.4711246200607899</v>
      </c>
      <c r="L60" s="1">
        <f>IF(AND(ISNUMBER(G60),ISNUMBER($I$6)),$I$6-G60,"N/A")</f>
        <v>13</v>
      </c>
      <c r="M60" s="1">
        <f>IF(AND(ISNUMBER(K60),ISNUMBER($I$7)),SQRT(K60^2+($I$7)^2),"N/A")</f>
        <v>5.5047933970440219</v>
      </c>
      <c r="N60" s="1">
        <f>IF(AND(ISNUMBER(L60),ISNUMBER(M60),M60&lt;&gt;0),L60/M60,"NA")</f>
        <v>2.3615781851105937</v>
      </c>
      <c r="O60" t="s">
        <v>30</v>
      </c>
    </row>
    <row r="61" spans="1:15" x14ac:dyDescent="0.35">
      <c r="A61" s="16">
        <v>50</v>
      </c>
      <c r="B61" s="15" t="s">
        <v>40</v>
      </c>
      <c r="C61" s="39">
        <v>39</v>
      </c>
      <c r="D61" s="13" t="s">
        <v>258</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39</v>
      </c>
      <c r="H61">
        <f>LEN(TRIM(D61))</f>
        <v>5</v>
      </c>
      <c r="I61" t="str">
        <f>IF(H61&gt;=3,MID(TRIM(D61),1,3),"NO")</f>
        <v>+/-</v>
      </c>
      <c r="J61" t="str">
        <f>IF(TRIM(I61)="+/-",MID(TRIM(D61),4,H61-3),D61)</f>
        <v>10</v>
      </c>
      <c r="K61" s="1">
        <f>IF(TRIM(J61)="*****",0,IF(ISERROR(VALUE(J61)),"NA",VALUE(J61/$I$4)))</f>
        <v>6.0790273556230998</v>
      </c>
      <c r="L61" s="1">
        <f>IF(AND(ISNUMBER(G61),ISNUMBER($I$6)),$I$6-G61,"N/A")</f>
        <v>13</v>
      </c>
      <c r="M61" s="1">
        <f>IF(AND(ISNUMBER(K61),ISNUMBER($I$7)),SQRT(K61^2+($I$7)^2),"N/A")</f>
        <v>6.1093468821403585</v>
      </c>
      <c r="N61" s="1">
        <f>IF(AND(ISNUMBER(L61),ISNUMBER(M61),M61&lt;&gt;0),L61/M61,"NA")</f>
        <v>2.1278870312640619</v>
      </c>
      <c r="O61" t="s">
        <v>27</v>
      </c>
    </row>
    <row r="62" spans="1:15" ht="15" thickBot="1" x14ac:dyDescent="0.4">
      <c r="A62" s="11"/>
      <c r="B62" s="10" t="s">
        <v>25</v>
      </c>
      <c r="C62" s="38">
        <v>30</v>
      </c>
      <c r="D62" s="8" t="s">
        <v>257</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30</v>
      </c>
      <c r="H62">
        <f>LEN(TRIM(D62))</f>
        <v>4</v>
      </c>
      <c r="I62" t="str">
        <f>IF(H62&gt;=3,MID(TRIM(D62),1,3),"NO")</f>
        <v>+/-</v>
      </c>
      <c r="J62" t="str">
        <f>IF(TRIM(I62)="+/-",MID(TRIM(D62),4,H62-3),D62)</f>
        <v>4</v>
      </c>
      <c r="K62" s="1">
        <f>IF(TRIM(J62)="*****",0,IF(ISERROR(VALUE(J62)),"NA",VALUE(J62/$I$4)))</f>
        <v>2.43161094224924</v>
      </c>
      <c r="L62" s="1">
        <f>IF(AND(ISNUMBER(G62),ISNUMBER($I$6)),$I$6-G62,"N/A")</f>
        <v>22</v>
      </c>
      <c r="M62" s="1">
        <f>IF(AND(ISNUMBER(K62),ISNUMBER($I$7)),SQRT(K62^2+($I$7)^2),"N/A")</f>
        <v>2.5064471888253257</v>
      </c>
      <c r="N62" s="1">
        <f>IF(AND(ISNUMBER(L62),ISNUMBER(M62),M62&lt;&gt;0),L62/M62,"NA")</f>
        <v>8.77736427006489</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249" priority="1" operator="equal">
      <formula>"OTHER ERROR"</formula>
    </cfRule>
    <cfRule type="cellIs" dxfId="248" priority="2" operator="equal">
      <formula>"Statistical Test not applicable"</formula>
    </cfRule>
    <cfRule type="cellIs" dxfId="247" priority="3" operator="equal">
      <formula>"Geography Selected"</formula>
    </cfRule>
  </conditionalFormatting>
  <conditionalFormatting sqref="E10:J62">
    <cfRule type="cellIs" dxfId="246" priority="4" operator="equal">
      <formula>"Not Significantly Different"</formula>
    </cfRule>
  </conditionalFormatting>
  <conditionalFormatting sqref="F10:J62">
    <cfRule type="cellIs" dxfId="24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6F02095-43D5-4EB3-BF30-BA71132F36E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90432056-0771-40B7-83C7-79547447F21F}"/>
    <hyperlink ref="A68" r:id="rId2" xr:uid="{86FFDB8D-6545-4A7F-96E4-10885B24AF36}"/>
    <hyperlink ref="A66" r:id="rId3" xr:uid="{0C720675-154A-4E5F-A67F-2DB8195AFA99}"/>
    <hyperlink ref="A67" r:id="rId4" xr:uid="{3824655A-19C2-4109-90D3-8B191A9ECCBA}"/>
  </hyperlinks>
  <pageMargins left="0.7" right="0.7" top="0.75" bottom="0.75" header="0.3" footer="0.3"/>
  <pageSetup orientation="portrait" r:id="rId5"/>
  <drawing r:id="rId6"/>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6F177-C24A-4091-81FC-E4D2ECC0824E}">
  <sheetPr codeName="Sheet43"/>
  <dimension ref="A1:Z83"/>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style="43"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323</v>
      </c>
    </row>
    <row r="2" spans="1:16" x14ac:dyDescent="0.35">
      <c r="A2" s="30" t="s">
        <v>108</v>
      </c>
      <c r="B2" t="s">
        <v>322</v>
      </c>
    </row>
    <row r="3" spans="1:16" ht="15" thickBot="1" x14ac:dyDescent="0.4"/>
    <row r="4" spans="1:16" ht="15" thickBot="1" x14ac:dyDescent="0.4">
      <c r="A4" s="25" t="s">
        <v>106</v>
      </c>
      <c r="B4" s="29" t="s">
        <v>84</v>
      </c>
      <c r="C4" s="48" t="s">
        <v>105</v>
      </c>
      <c r="D4" s="27"/>
      <c r="H4" s="18" t="s">
        <v>104</v>
      </c>
      <c r="I4">
        <v>1.645</v>
      </c>
    </row>
    <row r="5" spans="1:16" ht="15" thickBot="1" x14ac:dyDescent="0.4">
      <c r="A5" s="25"/>
    </row>
    <row r="6" spans="1:16" x14ac:dyDescent="0.35">
      <c r="A6" s="25" t="s">
        <v>103</v>
      </c>
      <c r="B6" s="47">
        <f>VLOOKUP($B$4,$B$10:$D$62,2,FALSE)</f>
        <v>1817</v>
      </c>
      <c r="C6" s="43" t="s">
        <v>102</v>
      </c>
      <c r="H6" s="18" t="s">
        <v>101</v>
      </c>
      <c r="I6">
        <f>VLOOKUP($B$4,$B$9:$K$62,6,FALSE)</f>
        <v>1817</v>
      </c>
      <c r="K6" s="19"/>
    </row>
    <row r="7" spans="1:16" ht="15" thickBot="1" x14ac:dyDescent="0.4">
      <c r="A7" s="25" t="s">
        <v>100</v>
      </c>
      <c r="B7" s="24" t="str">
        <f>VLOOKUP($B$4,$B$10:$D$62,3,FALSE)</f>
        <v>+/-19</v>
      </c>
      <c r="C7" s="43" t="s">
        <v>99</v>
      </c>
      <c r="H7" s="18" t="s">
        <v>98</v>
      </c>
      <c r="I7" s="23">
        <f>VLOOKUP($B$4,$B$9:$K$62,10,FALSE)</f>
        <v>11.550151975683891</v>
      </c>
      <c r="K7" s="19"/>
    </row>
    <row r="8" spans="1:16" ht="15" thickBot="1" x14ac:dyDescent="0.4"/>
    <row r="9" spans="1:16" ht="15" thickBot="1" x14ac:dyDescent="0.4">
      <c r="A9" s="22" t="s">
        <v>97</v>
      </c>
      <c r="B9" s="21" t="s">
        <v>96</v>
      </c>
      <c r="C9" s="46"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45">
        <v>1817</v>
      </c>
      <c r="D10" s="13" t="s">
        <v>321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1817</v>
      </c>
      <c r="H10">
        <f>LEN(TRIM(D10))</f>
        <v>5</v>
      </c>
      <c r="I10" t="str">
        <f>IF(H10&gt;=3,MID(TRIM(D10),1,3),"NO")</f>
        <v>+/-</v>
      </c>
      <c r="J10" t="str">
        <f>IF(TRIM(I10)="+/-",MID(TRIM(D10),4,H10-3),D10)</f>
        <v>19</v>
      </c>
      <c r="K10" s="1">
        <f>IF(TRIM(J10)="*****",0,IF(ISERROR(VALUE(J10)),"NA",VALUE(J10/$I$4)))</f>
        <v>11.550151975683891</v>
      </c>
      <c r="L10" s="1">
        <f>IF(AND(ISNUMBER(G10),ISNUMBER($I$6)),$I$6-G10,"N/A")</f>
        <v>0</v>
      </c>
      <c r="M10" s="1">
        <f>IF(AND(ISNUMBER(K10),ISNUMBER($I$7)),SQRT(K10^2+($I$7)^2),"N/A")</f>
        <v>16.334381571482556</v>
      </c>
      <c r="N10" s="1">
        <f>IF(AND(ISNUMBER(L10),ISNUMBER(M10),M10&lt;&gt;0),L10/M10,"NA")</f>
        <v>0</v>
      </c>
      <c r="O10" t="s">
        <v>84</v>
      </c>
    </row>
    <row r="11" spans="1:16" x14ac:dyDescent="0.35">
      <c r="A11" s="16">
        <v>1</v>
      </c>
      <c r="B11" s="15" t="s">
        <v>27</v>
      </c>
      <c r="C11" s="45">
        <v>2296</v>
      </c>
      <c r="D11" s="17" t="s">
        <v>320</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2296</v>
      </c>
      <c r="H11">
        <f>LEN(TRIM(D11))</f>
        <v>6</v>
      </c>
      <c r="I11" t="str">
        <f>IF(H11&gt;=3,MID(TRIM(D11),1,3),"NO")</f>
        <v>+/-</v>
      </c>
      <c r="J11" t="str">
        <f>IF(TRIM(I11)="+/-",MID(TRIM(D11),4,H11-3),D11)</f>
        <v>365</v>
      </c>
      <c r="K11" s="1">
        <f>IF(TRIM(J11)="*****",0,IF(ISERROR(VALUE(J11)),"NA",VALUE(J11/$I$4)))</f>
        <v>221.88449848024317</v>
      </c>
      <c r="L11" s="1">
        <f>IF(AND(ISNUMBER(G11),ISNUMBER($I$6)),$I$6-G11,"N/A")</f>
        <v>-479</v>
      </c>
      <c r="M11" s="1">
        <f>IF(AND(ISNUMBER(K11),ISNUMBER($I$7)),SQRT(K11^2+($I$7)^2),"N/A")</f>
        <v>222.18491550168395</v>
      </c>
      <c r="N11" s="1">
        <f>IF(AND(ISNUMBER(L11),ISNUMBER(M11),M11&lt;&gt;0),L11/M11,"NA")</f>
        <v>-2.1558619266228702</v>
      </c>
      <c r="O11" t="s">
        <v>68</v>
      </c>
    </row>
    <row r="12" spans="1:16" x14ac:dyDescent="0.35">
      <c r="A12" s="16">
        <v>2</v>
      </c>
      <c r="B12" s="15" t="s">
        <v>48</v>
      </c>
      <c r="C12" s="45">
        <v>2247</v>
      </c>
      <c r="D12" s="13" t="s">
        <v>319</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2247</v>
      </c>
      <c r="H12">
        <f>LEN(TRIM(D12))</f>
        <v>6</v>
      </c>
      <c r="I12" t="str">
        <f>IF(H12&gt;=3,MID(TRIM(D12),1,3),"NO")</f>
        <v>+/-</v>
      </c>
      <c r="J12" t="str">
        <f>IF(TRIM(I12)="+/-",MID(TRIM(D12),4,H12-3),D12)</f>
        <v>332</v>
      </c>
      <c r="K12" s="1">
        <f>IF(TRIM(J12)="*****",0,IF(ISERROR(VALUE(J12)),"NA",VALUE(J12/$I$4)))</f>
        <v>201.82370820668692</v>
      </c>
      <c r="L12" s="1">
        <f>IF(AND(ISNUMBER(G12),ISNUMBER($I$6)),$I$6-G12,"N/A")</f>
        <v>-430</v>
      </c>
      <c r="M12" s="1">
        <f>IF(AND(ISNUMBER(K12),ISNUMBER($I$7)),SQRT(K12^2+($I$7)^2),"N/A")</f>
        <v>202.1539393753169</v>
      </c>
      <c r="N12" s="1">
        <f>IF(AND(ISNUMBER(L12),ISNUMBER(M12),M12&lt;&gt;0),L12/M12,"NA")</f>
        <v>-2.1270918653811961</v>
      </c>
      <c r="O12" t="s">
        <v>62</v>
      </c>
    </row>
    <row r="13" spans="1:16" x14ac:dyDescent="0.35">
      <c r="A13" s="16">
        <v>3</v>
      </c>
      <c r="B13" s="15" t="s">
        <v>29</v>
      </c>
      <c r="C13" s="45">
        <v>2187</v>
      </c>
      <c r="D13" s="13" t="s">
        <v>318</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2187</v>
      </c>
      <c r="H13">
        <f>LEN(TRIM(D13))</f>
        <v>6</v>
      </c>
      <c r="I13" t="str">
        <f>IF(H13&gt;=3,MID(TRIM(D13),1,3),"NO")</f>
        <v>+/-</v>
      </c>
      <c r="J13" t="str">
        <f>IF(TRIM(I13)="+/-",MID(TRIM(D13),4,H13-3),D13)</f>
        <v>254</v>
      </c>
      <c r="K13" s="1">
        <f>IF(TRIM(J13)="*****",0,IF(ISERROR(VALUE(J13)),"NA",VALUE(J13/$I$4)))</f>
        <v>154.40729483282675</v>
      </c>
      <c r="L13" s="1">
        <f>IF(AND(ISNUMBER(G13),ISNUMBER($I$6)),$I$6-G13,"N/A")</f>
        <v>-370</v>
      </c>
      <c r="M13" s="1">
        <f>IF(AND(ISNUMBER(K13),ISNUMBER($I$7)),SQRT(K13^2+($I$7)^2),"N/A")</f>
        <v>154.83868608410779</v>
      </c>
      <c r="N13" s="1">
        <f>IF(AND(ISNUMBER(L13),ISNUMBER(M13),M13&lt;&gt;0),L13/M13,"NA")</f>
        <v>-2.3895836974424944</v>
      </c>
      <c r="O13" t="s">
        <v>58</v>
      </c>
    </row>
    <row r="14" spans="1:16" x14ac:dyDescent="0.35">
      <c r="A14" s="16">
        <v>4</v>
      </c>
      <c r="B14" s="15" t="s">
        <v>42</v>
      </c>
      <c r="C14" s="45">
        <v>2135</v>
      </c>
      <c r="D14" s="13" t="s">
        <v>317</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2135</v>
      </c>
      <c r="H14">
        <f>LEN(TRIM(D14))</f>
        <v>6</v>
      </c>
      <c r="I14" t="str">
        <f>IF(H14&gt;=3,MID(TRIM(D14),1,3),"NO")</f>
        <v>+/-</v>
      </c>
      <c r="J14" t="str">
        <f>IF(TRIM(I14)="+/-",MID(TRIM(D14),4,H14-3),D14)</f>
        <v>152</v>
      </c>
      <c r="K14" s="1">
        <f>IF(TRIM(J14)="*****",0,IF(ISERROR(VALUE(J14)),"NA",VALUE(J14/$I$4)))</f>
        <v>92.401215805471125</v>
      </c>
      <c r="L14" s="1">
        <f>IF(AND(ISNUMBER(G14),ISNUMBER($I$6)),$I$6-G14,"N/A")</f>
        <v>-318</v>
      </c>
      <c r="M14" s="1">
        <f>IF(AND(ISNUMBER(K14),ISNUMBER($I$7)),SQRT(K14^2+($I$7)^2),"N/A")</f>
        <v>93.120302259983248</v>
      </c>
      <c r="N14" s="1">
        <f>IF(AND(ISNUMBER(L14),ISNUMBER(M14),M14&lt;&gt;0),L14/M14,"NA")</f>
        <v>-3.4149373689979385</v>
      </c>
      <c r="O14" t="s">
        <v>73</v>
      </c>
    </row>
    <row r="15" spans="1:16" x14ac:dyDescent="0.35">
      <c r="A15" s="16">
        <v>5</v>
      </c>
      <c r="B15" s="15" t="s">
        <v>53</v>
      </c>
      <c r="C15" s="45">
        <v>2073</v>
      </c>
      <c r="D15" s="13" t="s">
        <v>316</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2073</v>
      </c>
      <c r="H15">
        <f>LEN(TRIM(D15))</f>
        <v>6</v>
      </c>
      <c r="I15" t="str">
        <f>IF(H15&gt;=3,MID(TRIM(D15),1,3),"NO")</f>
        <v>+/-</v>
      </c>
      <c r="J15" t="str">
        <f>IF(TRIM(I15)="+/-",MID(TRIM(D15),4,H15-3),D15)</f>
        <v>207</v>
      </c>
      <c r="K15" s="1">
        <f>IF(TRIM(J15)="*****",0,IF(ISERROR(VALUE(J15)),"NA",VALUE(J15/$I$4)))</f>
        <v>125.83586626139818</v>
      </c>
      <c r="L15" s="1">
        <f>IF(AND(ISNUMBER(G15),ISNUMBER($I$6)),$I$6-G15,"N/A")</f>
        <v>-256</v>
      </c>
      <c r="M15" s="1">
        <f>IF(AND(ISNUMBER(K15),ISNUMBER($I$7)),SQRT(K15^2+($I$7)^2),"N/A")</f>
        <v>126.36483390729354</v>
      </c>
      <c r="N15" s="1">
        <f>IF(AND(ISNUMBER(L15),ISNUMBER(M15),M15&lt;&gt;0),L15/M15,"NA")</f>
        <v>-2.0258800813825482</v>
      </c>
      <c r="O15" t="s">
        <v>32</v>
      </c>
    </row>
    <row r="16" spans="1:16" x14ac:dyDescent="0.35">
      <c r="A16" s="16">
        <v>6</v>
      </c>
      <c r="B16" s="15" t="s">
        <v>63</v>
      </c>
      <c r="C16" s="45">
        <v>2054</v>
      </c>
      <c r="D16" s="13" t="s">
        <v>315</v>
      </c>
      <c r="E16" s="12" t="str">
        <f>IF($B$4=B16,"Geography Selected",
IF(AND(ISNUMBER(N16),ISNUMBER($I$4)),
IF(ABS(N16)&lt;=$I$4,"Not Significantly Different",
IF(ABS(N16)&gt;$I$4,"Significantly Different","Error - Both Z-score and Confidence Level are Numbers but Comparison Failed")),
IF(N16="NA","Statistical Test not applicable","N/A")
))</f>
        <v>Not Significantly Different</v>
      </c>
      <c r="G16">
        <f>IF(ISNUMBER(C16),C16,"NAN")</f>
        <v>2054</v>
      </c>
      <c r="H16">
        <f>LEN(TRIM(D16))</f>
        <v>6</v>
      </c>
      <c r="I16" t="str">
        <f>IF(H16&gt;=3,MID(TRIM(D16),1,3),"NO")</f>
        <v>+/-</v>
      </c>
      <c r="J16" t="str">
        <f>IF(TRIM(I16)="+/-",MID(TRIM(D16),4,H16-3),D16)</f>
        <v>296</v>
      </c>
      <c r="K16" s="1">
        <f>IF(TRIM(J16)="*****",0,IF(ISERROR(VALUE(J16)),"NA",VALUE(J16/$I$4)))</f>
        <v>179.93920972644378</v>
      </c>
      <c r="L16" s="1">
        <f>IF(AND(ISNUMBER(G16),ISNUMBER($I$6)),$I$6-G16,"N/A")</f>
        <v>-237</v>
      </c>
      <c r="M16" s="1">
        <f>IF(AND(ISNUMBER(K16),ISNUMBER($I$7)),SQRT(K16^2+($I$7)^2),"N/A")</f>
        <v>180.3095261145082</v>
      </c>
      <c r="N16" s="1">
        <f>IF(AND(ISNUMBER(L16),ISNUMBER(M16),M16&lt;&gt;0),L16/M16,"NA")</f>
        <v>-1.3144064271428992</v>
      </c>
      <c r="O16" t="s">
        <v>75</v>
      </c>
    </row>
    <row r="17" spans="1:15" x14ac:dyDescent="0.35">
      <c r="A17" s="16">
        <v>7</v>
      </c>
      <c r="B17" s="15" t="s">
        <v>80</v>
      </c>
      <c r="C17" s="45">
        <v>2040</v>
      </c>
      <c r="D17" s="13" t="s">
        <v>314</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2040</v>
      </c>
      <c r="H17">
        <f>LEN(TRIM(D17))</f>
        <v>6</v>
      </c>
      <c r="I17" t="str">
        <f>IF(H17&gt;=3,MID(TRIM(D17),1,3),"NO")</f>
        <v>+/-</v>
      </c>
      <c r="J17" t="str">
        <f>IF(TRIM(I17)="+/-",MID(TRIM(D17),4,H17-3),D17)</f>
        <v>147</v>
      </c>
      <c r="K17" s="1">
        <f>IF(TRIM(J17)="*****",0,IF(ISERROR(VALUE(J17)),"NA",VALUE(J17/$I$4)))</f>
        <v>89.361702127659569</v>
      </c>
      <c r="L17" s="1">
        <f>IF(AND(ISNUMBER(G17),ISNUMBER($I$6)),$I$6-G17,"N/A")</f>
        <v>-223</v>
      </c>
      <c r="M17" s="1">
        <f>IF(AND(ISNUMBER(K17),ISNUMBER($I$7)),SQRT(K17^2+($I$7)^2),"N/A")</f>
        <v>90.105048792029137</v>
      </c>
      <c r="N17" s="1">
        <f>IF(AND(ISNUMBER(L17),ISNUMBER(M17),M17&lt;&gt;0),L17/M17,"NA")</f>
        <v>-2.4748890654807236</v>
      </c>
      <c r="O17" t="s">
        <v>66</v>
      </c>
    </row>
    <row r="18" spans="1:15" x14ac:dyDescent="0.35">
      <c r="A18" s="16">
        <v>8</v>
      </c>
      <c r="B18" s="15" t="s">
        <v>81</v>
      </c>
      <c r="C18" s="45">
        <v>2028</v>
      </c>
      <c r="D18" s="13" t="s">
        <v>313</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2028</v>
      </c>
      <c r="H18">
        <f>LEN(TRIM(D18))</f>
        <v>6</v>
      </c>
      <c r="I18" t="str">
        <f>IF(H18&gt;=3,MID(TRIM(D18),1,3),"NO")</f>
        <v>+/-</v>
      </c>
      <c r="J18" t="str">
        <f>IF(TRIM(I18)="+/-",MID(TRIM(D18),4,H18-3),D18)</f>
        <v>121</v>
      </c>
      <c r="K18" s="1">
        <f>IF(TRIM(J18)="*****",0,IF(ISERROR(VALUE(J18)),"NA",VALUE(J18/$I$4)))</f>
        <v>73.556231003039514</v>
      </c>
      <c r="L18" s="1">
        <f>IF(AND(ISNUMBER(G18),ISNUMBER($I$6)),$I$6-G18,"N/A")</f>
        <v>-211</v>
      </c>
      <c r="M18" s="1">
        <f>IF(AND(ISNUMBER(K18),ISNUMBER($I$7)),SQRT(K18^2+($I$7)^2),"N/A")</f>
        <v>74.457539108097748</v>
      </c>
      <c r="N18" s="1">
        <f>IF(AND(ISNUMBER(L18),ISNUMBER(M18),M18&lt;&gt;0),L18/M18,"NA")</f>
        <v>-2.8338298918752791</v>
      </c>
      <c r="O18" t="s">
        <v>60</v>
      </c>
    </row>
    <row r="19" spans="1:15" x14ac:dyDescent="0.35">
      <c r="A19" s="16">
        <v>9</v>
      </c>
      <c r="B19" s="15" t="s">
        <v>55</v>
      </c>
      <c r="C19" s="45">
        <v>1984</v>
      </c>
      <c r="D19" s="13" t="s">
        <v>312</v>
      </c>
      <c r="E19" s="12" t="str">
        <f>IF($B$4=B19,"Geography Selected",
IF(AND(ISNUMBER(N19),ISNUMBER($I$4)),
IF(ABS(N19)&lt;=$I$4,"Not Significantly Different",
IF(ABS(N19)&gt;$I$4,"Significantly Different","Error - Both Z-score and Confidence Level are Numbers but Comparison Failed")),
IF(N19="NA","Statistical Test not applicable","N/A")
))</f>
        <v>Not Significantly Different</v>
      </c>
      <c r="G19">
        <f>IF(ISNUMBER(C19),C19,"NAN")</f>
        <v>1984</v>
      </c>
      <c r="H19">
        <f>LEN(TRIM(D19))</f>
        <v>6</v>
      </c>
      <c r="I19" t="str">
        <f>IF(H19&gt;=3,MID(TRIM(D19),1,3),"NO")</f>
        <v>+/-</v>
      </c>
      <c r="J19" t="str">
        <f>IF(TRIM(I19)="+/-",MID(TRIM(D19),4,H19-3),D19)</f>
        <v>169</v>
      </c>
      <c r="K19" s="1">
        <f>IF(TRIM(J19)="*****",0,IF(ISERROR(VALUE(J19)),"NA",VALUE(J19/$I$4)))</f>
        <v>102.73556231003039</v>
      </c>
      <c r="L19" s="1">
        <f>IF(AND(ISNUMBER(G19),ISNUMBER($I$6)),$I$6-G19,"N/A")</f>
        <v>-167</v>
      </c>
      <c r="M19" s="1">
        <f>IF(AND(ISNUMBER(K19),ISNUMBER($I$7)),SQRT(K19^2+($I$7)^2),"N/A")</f>
        <v>103.38279244545259</v>
      </c>
      <c r="N19" s="1">
        <f>IF(AND(ISNUMBER(L19),ISNUMBER(M19),M19&lt;&gt;0),L19/M19,"NA")</f>
        <v>-1.6153558638698358</v>
      </c>
      <c r="O19" t="s">
        <v>35</v>
      </c>
    </row>
    <row r="20" spans="1:15" x14ac:dyDescent="0.35">
      <c r="A20" s="16">
        <v>10</v>
      </c>
      <c r="B20" s="15" t="s">
        <v>78</v>
      </c>
      <c r="C20" s="45">
        <v>1969</v>
      </c>
      <c r="D20" s="17" t="s">
        <v>311</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1969</v>
      </c>
      <c r="H20">
        <f>LEN(TRIM(D20))</f>
        <v>6</v>
      </c>
      <c r="I20" t="str">
        <f>IF(H20&gt;=3,MID(TRIM(D20),1,3),"NO")</f>
        <v>+/-</v>
      </c>
      <c r="J20" t="str">
        <f>IF(TRIM(I20)="+/-",MID(TRIM(D20),4,H20-3),D20)</f>
        <v>148</v>
      </c>
      <c r="K20" s="1">
        <f>IF(TRIM(J20)="*****",0,IF(ISERROR(VALUE(J20)),"NA",VALUE(J20/$I$4)))</f>
        <v>89.969604863221889</v>
      </c>
      <c r="L20" s="1">
        <f>IF(AND(ISNUMBER(G20),ISNUMBER($I$6)),$I$6-G20,"N/A")</f>
        <v>-152</v>
      </c>
      <c r="M20" s="1">
        <f>IF(AND(ISNUMBER(K20),ISNUMBER($I$7)),SQRT(K20^2+($I$7)^2),"N/A")</f>
        <v>90.707969935974617</v>
      </c>
      <c r="N20" s="1">
        <f>IF(AND(ISNUMBER(L20),ISNUMBER(M20),M20&lt;&gt;0),L20/M20,"NA")</f>
        <v>-1.6757072185309383</v>
      </c>
      <c r="O20" t="s">
        <v>51</v>
      </c>
    </row>
    <row r="21" spans="1:15" x14ac:dyDescent="0.35">
      <c r="A21" s="16">
        <v>11</v>
      </c>
      <c r="B21" s="15" t="s">
        <v>74</v>
      </c>
      <c r="C21" s="45">
        <v>1967</v>
      </c>
      <c r="D21" s="13" t="s">
        <v>277</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1967</v>
      </c>
      <c r="H21">
        <f>LEN(TRIM(D21))</f>
        <v>6</v>
      </c>
      <c r="I21" t="str">
        <f>IF(H21&gt;=3,MID(TRIM(D21),1,3),"NO")</f>
        <v>+/-</v>
      </c>
      <c r="J21" t="str">
        <f>IF(TRIM(I21)="+/-",MID(TRIM(D21),4,H21-3),D21)</f>
        <v>125</v>
      </c>
      <c r="K21" s="1">
        <f>IF(TRIM(J21)="*****",0,IF(ISERROR(VALUE(J21)),"NA",VALUE(J21/$I$4)))</f>
        <v>75.98784194528875</v>
      </c>
      <c r="L21" s="1">
        <f>IF(AND(ISNUMBER(G21),ISNUMBER($I$6)),$I$6-G21,"N/A")</f>
        <v>-150</v>
      </c>
      <c r="M21" s="1">
        <f>IF(AND(ISNUMBER(K21),ISNUMBER($I$7)),SQRT(K21^2+($I$7)^2),"N/A")</f>
        <v>76.860640995008481</v>
      </c>
      <c r="N21" s="1">
        <f>IF(AND(ISNUMBER(L21),ISNUMBER(M21),M21&lt;&gt;0),L21/M21,"NA")</f>
        <v>-1.9515840364867809</v>
      </c>
      <c r="O21" t="s">
        <v>45</v>
      </c>
    </row>
    <row r="22" spans="1:15" x14ac:dyDescent="0.35">
      <c r="A22" s="16">
        <v>12</v>
      </c>
      <c r="B22" s="15" t="s">
        <v>39</v>
      </c>
      <c r="C22" s="45">
        <v>1962</v>
      </c>
      <c r="D22" s="13" t="s">
        <v>310</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1962</v>
      </c>
      <c r="H22">
        <f>LEN(TRIM(D22))</f>
        <v>5</v>
      </c>
      <c r="I22" t="str">
        <f>IF(H22&gt;=3,MID(TRIM(D22),1,3),"NO")</f>
        <v>+/-</v>
      </c>
      <c r="J22" t="str">
        <f>IF(TRIM(I22)="+/-",MID(TRIM(D22),4,H22-3),D22)</f>
        <v>65</v>
      </c>
      <c r="K22" s="1">
        <f>IF(TRIM(J22)="*****",0,IF(ISERROR(VALUE(J22)),"NA",VALUE(J22/$I$4)))</f>
        <v>39.513677811550153</v>
      </c>
      <c r="L22" s="1">
        <f>IF(AND(ISNUMBER(G22),ISNUMBER($I$6)),$I$6-G22,"N/A")</f>
        <v>-145</v>
      </c>
      <c r="M22" s="1">
        <f>IF(AND(ISNUMBER(K22),ISNUMBER($I$7)),SQRT(K22^2+($I$7)^2),"N/A")</f>
        <v>41.16718043364623</v>
      </c>
      <c r="N22" s="1">
        <f>IF(AND(ISNUMBER(L22),ISNUMBER(M22),M22&lt;&gt;0),L22/M22,"NA")</f>
        <v>-3.5222232485344191</v>
      </c>
      <c r="O22" t="s">
        <v>29</v>
      </c>
    </row>
    <row r="23" spans="1:15" x14ac:dyDescent="0.35">
      <c r="A23" s="16">
        <v>13</v>
      </c>
      <c r="B23" s="15" t="s">
        <v>50</v>
      </c>
      <c r="C23" s="45">
        <v>1960</v>
      </c>
      <c r="D23" s="13" t="s">
        <v>309</v>
      </c>
      <c r="E23" s="12" t="str">
        <f>IF($B$4=B23,"Geography Selected",
IF(AND(ISNUMBER(N23),ISNUMBER($I$4)),
IF(ABS(N23)&lt;=$I$4,"Not Significantly Different",
IF(ABS(N23)&gt;$I$4,"Significantly Different","Error - Both Z-score and Confidence Level are Numbers but Comparison Failed")),
IF(N23="NA","Statistical Test not applicable","N/A")
))</f>
        <v>Not Significantly Different</v>
      </c>
      <c r="G23">
        <f>IF(ISNUMBER(C23),C23,"NAN")</f>
        <v>1960</v>
      </c>
      <c r="H23">
        <f>LEN(TRIM(D23))</f>
        <v>6</v>
      </c>
      <c r="I23" t="str">
        <f>IF(H23&gt;=3,MID(TRIM(D23),1,3),"NO")</f>
        <v>+/-</v>
      </c>
      <c r="J23" t="str">
        <f>IF(TRIM(I23)="+/-",MID(TRIM(D23),4,H23-3),D23)</f>
        <v>142</v>
      </c>
      <c r="K23" s="1">
        <f>IF(TRIM(J23)="*****",0,IF(ISERROR(VALUE(J23)),"NA",VALUE(J23/$I$4)))</f>
        <v>86.322188449848028</v>
      </c>
      <c r="L23" s="1">
        <f>IF(AND(ISNUMBER(G23),ISNUMBER($I$6)),$I$6-G23,"N/A")</f>
        <v>-143</v>
      </c>
      <c r="M23" s="1">
        <f>IF(AND(ISNUMBER(K23),ISNUMBER($I$7)),SQRT(K23^2+($I$7)^2),"N/A")</f>
        <v>87.091481956804884</v>
      </c>
      <c r="N23" s="1">
        <f>IF(AND(ISNUMBER(L23),ISNUMBER(M23),M23&lt;&gt;0),L23/M23,"NA")</f>
        <v>-1.641951621295459</v>
      </c>
      <c r="O23" t="s">
        <v>82</v>
      </c>
    </row>
    <row r="24" spans="1:15" x14ac:dyDescent="0.35">
      <c r="A24" s="16">
        <v>14</v>
      </c>
      <c r="B24" s="15" t="s">
        <v>72</v>
      </c>
      <c r="C24" s="45">
        <v>1951</v>
      </c>
      <c r="D24" s="13" t="s">
        <v>291</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1951</v>
      </c>
      <c r="H24">
        <f>LEN(TRIM(D24))</f>
        <v>6</v>
      </c>
      <c r="I24" t="str">
        <f>IF(H24&gt;=3,MID(TRIM(D24),1,3),"NO")</f>
        <v>+/-</v>
      </c>
      <c r="J24" t="str">
        <f>IF(TRIM(I24)="+/-",MID(TRIM(D24),4,H24-3),D24)</f>
        <v>127</v>
      </c>
      <c r="K24" s="1">
        <f>IF(TRIM(J24)="*****",0,IF(ISERROR(VALUE(J24)),"NA",VALUE(J24/$I$4)))</f>
        <v>77.203647416413375</v>
      </c>
      <c r="L24" s="1">
        <f>IF(AND(ISNUMBER(G24),ISNUMBER($I$6)),$I$6-G24,"N/A")</f>
        <v>-134</v>
      </c>
      <c r="M24" s="1">
        <f>IF(AND(ISNUMBER(K24),ISNUMBER($I$7)),SQRT(K24^2+($I$7)^2),"N/A")</f>
        <v>78.06285406683044</v>
      </c>
      <c r="N24" s="1">
        <f>IF(AND(ISNUMBER(L24),ISNUMBER(M24),M24&lt;&gt;0),L24/M24,"NA")</f>
        <v>-1.7165654728083755</v>
      </c>
      <c r="O24" t="s">
        <v>65</v>
      </c>
    </row>
    <row r="25" spans="1:15" x14ac:dyDescent="0.35">
      <c r="A25" s="16">
        <v>15</v>
      </c>
      <c r="B25" s="15" t="s">
        <v>60</v>
      </c>
      <c r="C25" s="45">
        <v>1934</v>
      </c>
      <c r="D25" s="13" t="s">
        <v>308</v>
      </c>
      <c r="E25" s="12" t="str">
        <f>IF($B$4=B25,"Geography Selected",
IF(AND(ISNUMBER(N25),ISNUMBER($I$4)),
IF(ABS(N25)&lt;=$I$4,"Not Significantly Different",
IF(ABS(N25)&gt;$I$4,"Significantly Different","Error - Both Z-score and Confidence Level are Numbers but Comparison Failed")),
IF(N25="NA","Statistical Test not applicable","N/A")
))</f>
        <v>Not Significantly Different</v>
      </c>
      <c r="G25">
        <f>IF(ISNUMBER(C25),C25,"NAN")</f>
        <v>1934</v>
      </c>
      <c r="H25">
        <f>LEN(TRIM(D25))</f>
        <v>6</v>
      </c>
      <c r="I25" t="str">
        <f>IF(H25&gt;=3,MID(TRIM(D25),1,3),"NO")</f>
        <v>+/-</v>
      </c>
      <c r="J25" t="str">
        <f>IF(TRIM(I25)="+/-",MID(TRIM(D25),4,H25-3),D25)</f>
        <v>417</v>
      </c>
      <c r="K25" s="1">
        <f>IF(TRIM(J25)="*****",0,IF(ISERROR(VALUE(J25)),"NA",VALUE(J25/$I$4)))</f>
        <v>253.49544072948328</v>
      </c>
      <c r="L25" s="1">
        <f>IF(AND(ISNUMBER(G25),ISNUMBER($I$6)),$I$6-G25,"N/A")</f>
        <v>-117</v>
      </c>
      <c r="M25" s="1">
        <f>IF(AND(ISNUMBER(K25),ISNUMBER($I$7)),SQRT(K25^2+($I$7)^2),"N/A")</f>
        <v>253.7584372612985</v>
      </c>
      <c r="N25" s="1">
        <f>IF(AND(ISNUMBER(L25),ISNUMBER(M25),M25&lt;&gt;0),L25/M25,"NA")</f>
        <v>-0.46106841318353298</v>
      </c>
      <c r="O25" t="s">
        <v>81</v>
      </c>
    </row>
    <row r="26" spans="1:15" x14ac:dyDescent="0.35">
      <c r="A26" s="16">
        <v>16</v>
      </c>
      <c r="B26" s="15" t="s">
        <v>61</v>
      </c>
      <c r="C26" s="45">
        <v>1930</v>
      </c>
      <c r="D26" s="13" t="s">
        <v>307</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1930</v>
      </c>
      <c r="H26">
        <f>LEN(TRIM(D26))</f>
        <v>6</v>
      </c>
      <c r="I26" t="str">
        <f>IF(H26&gt;=3,MID(TRIM(D26),1,3),"NO")</f>
        <v>+/-</v>
      </c>
      <c r="J26" t="str">
        <f>IF(TRIM(I26)="+/-",MID(TRIM(D26),4,H26-3),D26)</f>
        <v>100</v>
      </c>
      <c r="K26" s="1">
        <f>IF(TRIM(J26)="*****",0,IF(ISERROR(VALUE(J26)),"NA",VALUE(J26/$I$4)))</f>
        <v>60.790273556231</v>
      </c>
      <c r="L26" s="1">
        <f>IF(AND(ISNUMBER(G26),ISNUMBER($I$6)),$I$6-G26,"N/A")</f>
        <v>-113</v>
      </c>
      <c r="M26" s="1">
        <f>IF(AND(ISNUMBER(K26),ISNUMBER($I$7)),SQRT(K26^2+($I$7)^2),"N/A")</f>
        <v>61.877809994397772</v>
      </c>
      <c r="N26" s="1">
        <f>IF(AND(ISNUMBER(L26),ISNUMBER(M26),M26&lt;&gt;0),L26/M26,"NA")</f>
        <v>-1.8261796920451883</v>
      </c>
      <c r="O26" t="s">
        <v>80</v>
      </c>
    </row>
    <row r="27" spans="1:15" x14ac:dyDescent="0.35">
      <c r="A27" s="16">
        <v>17</v>
      </c>
      <c r="B27" s="15" t="s">
        <v>69</v>
      </c>
      <c r="C27" s="45">
        <v>1925</v>
      </c>
      <c r="D27" s="13" t="s">
        <v>306</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1925</v>
      </c>
      <c r="H27">
        <f>LEN(TRIM(D27))</f>
        <v>6</v>
      </c>
      <c r="I27" t="str">
        <f>IF(H27&gt;=3,MID(TRIM(D27),1,3),"NO")</f>
        <v>+/-</v>
      </c>
      <c r="J27" t="str">
        <f>IF(TRIM(I27)="+/-",MID(TRIM(D27),4,H27-3),D27)</f>
        <v>228</v>
      </c>
      <c r="K27" s="1">
        <f>IF(TRIM(J27)="*****",0,IF(ISERROR(VALUE(J27)),"NA",VALUE(J27/$I$4)))</f>
        <v>138.60182370820669</v>
      </c>
      <c r="L27" s="1">
        <f>IF(AND(ISNUMBER(G27),ISNUMBER($I$6)),$I$6-G27,"N/A")</f>
        <v>-108</v>
      </c>
      <c r="M27" s="1">
        <f>IF(AND(ISNUMBER(K27),ISNUMBER($I$7)),SQRT(K27^2+($I$7)^2),"N/A")</f>
        <v>139.08224741462226</v>
      </c>
      <c r="N27" s="1">
        <f>IF(AND(ISNUMBER(L27),ISNUMBER(M27),M27&lt;&gt;0),L27/M27,"NA")</f>
        <v>-0.77651894477976013</v>
      </c>
      <c r="O27" t="s">
        <v>78</v>
      </c>
    </row>
    <row r="28" spans="1:15" x14ac:dyDescent="0.35">
      <c r="A28" s="16">
        <v>18</v>
      </c>
      <c r="B28" s="15" t="s">
        <v>70</v>
      </c>
      <c r="C28" s="45">
        <v>1912</v>
      </c>
      <c r="D28" s="13" t="s">
        <v>305</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1912</v>
      </c>
      <c r="H28">
        <f>LEN(TRIM(D28))</f>
        <v>6</v>
      </c>
      <c r="I28" t="str">
        <f>IF(H28&gt;=3,MID(TRIM(D28),1,3),"NO")</f>
        <v>+/-</v>
      </c>
      <c r="J28" t="str">
        <f>IF(TRIM(I28)="+/-",MID(TRIM(D28),4,H28-3),D28)</f>
        <v>291</v>
      </c>
      <c r="K28" s="1">
        <f>IF(TRIM(J28)="*****",0,IF(ISERROR(VALUE(J28)),"NA",VALUE(J28/$I$4)))</f>
        <v>176.89969604863222</v>
      </c>
      <c r="L28" s="1">
        <f>IF(AND(ISNUMBER(G28),ISNUMBER($I$6)),$I$6-G28,"N/A")</f>
        <v>-95</v>
      </c>
      <c r="M28" s="1">
        <f>IF(AND(ISNUMBER(K28),ISNUMBER($I$7)),SQRT(K28^2+($I$7)^2),"N/A")</f>
        <v>177.2763618556063</v>
      </c>
      <c r="N28" s="1">
        <f>IF(AND(ISNUMBER(L28),ISNUMBER(M28),M28&lt;&gt;0),L28/M28,"NA")</f>
        <v>-0.5358864487380367</v>
      </c>
      <c r="O28" t="s">
        <v>79</v>
      </c>
    </row>
    <row r="29" spans="1:15" x14ac:dyDescent="0.35">
      <c r="A29" s="16">
        <v>19</v>
      </c>
      <c r="B29" s="15" t="s">
        <v>59</v>
      </c>
      <c r="C29" s="45">
        <v>1906</v>
      </c>
      <c r="D29" s="13" t="s">
        <v>304</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1906</v>
      </c>
      <c r="H29">
        <f>LEN(TRIM(D29))</f>
        <v>6</v>
      </c>
      <c r="I29" t="str">
        <f>IF(H29&gt;=3,MID(TRIM(D29),1,3),"NO")</f>
        <v>+/-</v>
      </c>
      <c r="J29" t="str">
        <f>IF(TRIM(I29)="+/-",MID(TRIM(D29),4,H29-3),D29)</f>
        <v>115</v>
      </c>
      <c r="K29" s="1">
        <f>IF(TRIM(J29)="*****",0,IF(ISERROR(VALUE(J29)),"NA",VALUE(J29/$I$4)))</f>
        <v>69.908814589665653</v>
      </c>
      <c r="L29" s="1">
        <f>IF(AND(ISNUMBER(G29),ISNUMBER($I$6)),$I$6-G29,"N/A")</f>
        <v>-89</v>
      </c>
      <c r="M29" s="1">
        <f>IF(AND(ISNUMBER(K29),ISNUMBER($I$7)),SQRT(K29^2+($I$7)^2),"N/A")</f>
        <v>70.856533700101664</v>
      </c>
      <c r="N29" s="1">
        <f>IF(AND(ISNUMBER(L29),ISNUMBER(M29),M29&lt;&gt;0),L29/M29,"NA")</f>
        <v>-1.2560591854054004</v>
      </c>
      <c r="O29" t="s">
        <v>55</v>
      </c>
    </row>
    <row r="30" spans="1:15" x14ac:dyDescent="0.35">
      <c r="A30" s="16">
        <v>20</v>
      </c>
      <c r="B30" s="15" t="s">
        <v>79</v>
      </c>
      <c r="C30" s="45">
        <v>1902</v>
      </c>
      <c r="D30" s="13" t="s">
        <v>303</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1902</v>
      </c>
      <c r="H30">
        <f>LEN(TRIM(D30))</f>
        <v>6</v>
      </c>
      <c r="I30" t="str">
        <f>IF(H30&gt;=3,MID(TRIM(D30),1,3),"NO")</f>
        <v>+/-</v>
      </c>
      <c r="J30" t="str">
        <f>IF(TRIM(I30)="+/-",MID(TRIM(D30),4,H30-3),D30)</f>
        <v>129</v>
      </c>
      <c r="K30" s="1">
        <f>IF(TRIM(J30)="*****",0,IF(ISERROR(VALUE(J30)),"NA",VALUE(J30/$I$4)))</f>
        <v>78.419452887538</v>
      </c>
      <c r="L30" s="1">
        <f>IF(AND(ISNUMBER(G30),ISNUMBER($I$6)),$I$6-G30,"N/A")</f>
        <v>-85</v>
      </c>
      <c r="M30" s="1">
        <f>IF(AND(ISNUMBER(K30),ISNUMBER($I$7)),SQRT(K30^2+($I$7)^2),"N/A")</f>
        <v>79.265481780168258</v>
      </c>
      <c r="N30" s="1">
        <f>IF(AND(ISNUMBER(L30),ISNUMBER(M30),M30&lt;&gt;0),L30/M30,"NA")</f>
        <v>-1.0723457183510929</v>
      </c>
      <c r="O30" t="s">
        <v>77</v>
      </c>
    </row>
    <row r="31" spans="1:15" x14ac:dyDescent="0.35">
      <c r="A31" s="16">
        <v>21</v>
      </c>
      <c r="B31" s="15" t="s">
        <v>41</v>
      </c>
      <c r="C31" s="45">
        <v>1891</v>
      </c>
      <c r="D31" s="13" t="s">
        <v>280</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1891</v>
      </c>
      <c r="H31">
        <f>LEN(TRIM(D31))</f>
        <v>6</v>
      </c>
      <c r="I31" t="str">
        <f>IF(H31&gt;=3,MID(TRIM(D31),1,3),"NO")</f>
        <v>+/-</v>
      </c>
      <c r="J31" t="str">
        <f>IF(TRIM(I31)="+/-",MID(TRIM(D31),4,H31-3),D31)</f>
        <v>124</v>
      </c>
      <c r="K31" s="1">
        <f>IF(TRIM(J31)="*****",0,IF(ISERROR(VALUE(J31)),"NA",VALUE(J31/$I$4)))</f>
        <v>75.379939209726444</v>
      </c>
      <c r="L31" s="1">
        <f>IF(AND(ISNUMBER(G31),ISNUMBER($I$6)),$I$6-G31,"N/A")</f>
        <v>-74</v>
      </c>
      <c r="M31" s="1">
        <f>IF(AND(ISNUMBER(K31),ISNUMBER($I$7)),SQRT(K31^2+($I$7)^2),"N/A")</f>
        <v>76.259696078095203</v>
      </c>
      <c r="N31" s="1">
        <f>IF(AND(ISNUMBER(L31),ISNUMBER(M31),M31&lt;&gt;0),L31/M31,"NA")</f>
        <v>-0.97036840960156567</v>
      </c>
      <c r="O31" t="s">
        <v>41</v>
      </c>
    </row>
    <row r="32" spans="1:15" x14ac:dyDescent="0.35">
      <c r="A32" s="16">
        <v>22</v>
      </c>
      <c r="B32" s="15" t="s">
        <v>73</v>
      </c>
      <c r="C32" s="45">
        <v>1889</v>
      </c>
      <c r="D32" s="13" t="s">
        <v>302</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1889</v>
      </c>
      <c r="H32">
        <f>LEN(TRIM(D32))</f>
        <v>6</v>
      </c>
      <c r="I32" t="str">
        <f>IF(H32&gt;=3,MID(TRIM(D32),1,3),"NO")</f>
        <v>+/-</v>
      </c>
      <c r="J32" t="str">
        <f>IF(TRIM(I32)="+/-",MID(TRIM(D32),4,H32-3),D32)</f>
        <v>164</v>
      </c>
      <c r="K32" s="1">
        <f>IF(TRIM(J32)="*****",0,IF(ISERROR(VALUE(J32)),"NA",VALUE(J32/$I$4)))</f>
        <v>99.696048632218847</v>
      </c>
      <c r="L32" s="1">
        <f>IF(AND(ISNUMBER(G32),ISNUMBER($I$6)),$I$6-G32,"N/A")</f>
        <v>-72</v>
      </c>
      <c r="M32" s="1">
        <f>IF(AND(ISNUMBER(K32),ISNUMBER($I$7)),SQRT(K32^2+($I$7)^2),"N/A")</f>
        <v>100.36288220023944</v>
      </c>
      <c r="N32" s="1">
        <f>IF(AND(ISNUMBER(L32),ISNUMBER(M32),M32&lt;&gt;0),L32/M32,"NA")</f>
        <v>-0.71739669508841808</v>
      </c>
      <c r="O32" t="s">
        <v>71</v>
      </c>
    </row>
    <row r="33" spans="1:15" x14ac:dyDescent="0.35">
      <c r="A33" s="16">
        <v>23</v>
      </c>
      <c r="B33" s="15" t="s">
        <v>82</v>
      </c>
      <c r="C33" s="45">
        <v>1878</v>
      </c>
      <c r="D33" s="13" t="s">
        <v>301</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1878</v>
      </c>
      <c r="H33">
        <f>LEN(TRIM(D33))</f>
        <v>6</v>
      </c>
      <c r="I33" t="str">
        <f>IF(H33&gt;=3,MID(TRIM(D33),1,3),"NO")</f>
        <v>+/-</v>
      </c>
      <c r="J33" t="str">
        <f>IF(TRIM(I33)="+/-",MID(TRIM(D33),4,H33-3),D33)</f>
        <v>179</v>
      </c>
      <c r="K33" s="1">
        <f>IF(TRIM(J33)="*****",0,IF(ISERROR(VALUE(J33)),"NA",VALUE(J33/$I$4)))</f>
        <v>108.8145896656535</v>
      </c>
      <c r="L33" s="1">
        <f>IF(AND(ISNUMBER(G33),ISNUMBER($I$6)),$I$6-G33,"N/A")</f>
        <v>-61</v>
      </c>
      <c r="M33" s="1">
        <f>IF(AND(ISNUMBER(K33),ISNUMBER($I$7)),SQRT(K33^2+($I$7)^2),"N/A")</f>
        <v>109.42586958651935</v>
      </c>
      <c r="N33" s="1">
        <f>IF(AND(ISNUMBER(L33),ISNUMBER(M33),M33&lt;&gt;0),L33/M33,"NA")</f>
        <v>-0.55745501708596756</v>
      </c>
      <c r="O33" t="s">
        <v>76</v>
      </c>
    </row>
    <row r="34" spans="1:15" x14ac:dyDescent="0.35">
      <c r="A34" s="16">
        <v>24</v>
      </c>
      <c r="B34" s="15" t="s">
        <v>38</v>
      </c>
      <c r="C34" s="45">
        <v>1868</v>
      </c>
      <c r="D34" s="13" t="s">
        <v>300</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1868</v>
      </c>
      <c r="H34">
        <f>LEN(TRIM(D34))</f>
        <v>5</v>
      </c>
      <c r="I34" t="str">
        <f>IF(H34&gt;=3,MID(TRIM(D34),1,3),"NO")</f>
        <v>+/-</v>
      </c>
      <c r="J34" t="str">
        <f>IF(TRIM(I34)="+/-",MID(TRIM(D34),4,H34-3),D34)</f>
        <v>96</v>
      </c>
      <c r="K34" s="1">
        <f>IF(TRIM(J34)="*****",0,IF(ISERROR(VALUE(J34)),"NA",VALUE(J34/$I$4)))</f>
        <v>58.358662613981764</v>
      </c>
      <c r="L34" s="1">
        <f>IF(AND(ISNUMBER(G34),ISNUMBER($I$6)),$I$6-G34,"N/A")</f>
        <v>-51</v>
      </c>
      <c r="M34" s="1">
        <f>IF(AND(ISNUMBER(K34),ISNUMBER($I$7)),SQRT(K34^2+($I$7)^2),"N/A")</f>
        <v>59.49066744249847</v>
      </c>
      <c r="N34" s="1">
        <f>IF(AND(ISNUMBER(L34),ISNUMBER(M34),M34&lt;&gt;0),L34/M34,"NA")</f>
        <v>-0.85727732083851227</v>
      </c>
      <c r="O34" t="s">
        <v>74</v>
      </c>
    </row>
    <row r="35" spans="1:15" x14ac:dyDescent="0.35">
      <c r="A35" s="16">
        <v>25</v>
      </c>
      <c r="B35" s="15" t="s">
        <v>45</v>
      </c>
      <c r="C35" s="45">
        <v>1863</v>
      </c>
      <c r="D35" s="13" t="s">
        <v>299</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1863</v>
      </c>
      <c r="H35">
        <f>LEN(TRIM(D35))</f>
        <v>5</v>
      </c>
      <c r="I35" t="str">
        <f>IF(H35&gt;=3,MID(TRIM(D35),1,3),"NO")</f>
        <v>+/-</v>
      </c>
      <c r="J35" t="str">
        <f>IF(TRIM(I35)="+/-",MID(TRIM(D35),4,H35-3),D35)</f>
        <v>91</v>
      </c>
      <c r="K35" s="1">
        <f>IF(TRIM(J35)="*****",0,IF(ISERROR(VALUE(J35)),"NA",VALUE(J35/$I$4)))</f>
        <v>55.319148936170215</v>
      </c>
      <c r="L35" s="1">
        <f>IF(AND(ISNUMBER(G35),ISNUMBER($I$6)),$I$6-G35,"N/A")</f>
        <v>-46</v>
      </c>
      <c r="M35" s="1">
        <f>IF(AND(ISNUMBER(K35),ISNUMBER($I$7)),SQRT(K35^2+($I$7)^2),"N/A")</f>
        <v>56.512071716435742</v>
      </c>
      <c r="N35" s="1">
        <f>IF(AND(ISNUMBER(L35),ISNUMBER(M35),M35&lt;&gt;0),L35/M35,"NA")</f>
        <v>-0.81398537697957984</v>
      </c>
      <c r="O35" t="s">
        <v>53</v>
      </c>
    </row>
    <row r="36" spans="1:15" x14ac:dyDescent="0.35">
      <c r="A36" s="16">
        <v>26</v>
      </c>
      <c r="B36" s="15" t="s">
        <v>37</v>
      </c>
      <c r="C36" s="45">
        <v>1848</v>
      </c>
      <c r="D36" s="13" t="s">
        <v>298</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1848</v>
      </c>
      <c r="H36">
        <f>LEN(TRIM(D36))</f>
        <v>6</v>
      </c>
      <c r="I36" t="str">
        <f>IF(H36&gt;=3,MID(TRIM(D36),1,3),"NO")</f>
        <v>+/-</v>
      </c>
      <c r="J36" t="str">
        <f>IF(TRIM(I36)="+/-",MID(TRIM(D36),4,H36-3),D36)</f>
        <v>243</v>
      </c>
      <c r="K36" s="1">
        <f>IF(TRIM(J36)="*****",0,IF(ISERROR(VALUE(J36)),"NA",VALUE(J36/$I$4)))</f>
        <v>147.72036474164133</v>
      </c>
      <c r="L36" s="1">
        <f>IF(AND(ISNUMBER(G36),ISNUMBER($I$6)),$I$6-G36,"N/A")</f>
        <v>-31</v>
      </c>
      <c r="M36" s="1">
        <f>IF(AND(ISNUMBER(K36),ISNUMBER($I$7)),SQRT(K36^2+($I$7)^2),"N/A")</f>
        <v>148.17122585058459</v>
      </c>
      <c r="N36" s="1">
        <f>IF(AND(ISNUMBER(L36),ISNUMBER(M36),M36&lt;&gt;0),L36/M36,"NA")</f>
        <v>-0.20921740926447019</v>
      </c>
      <c r="O36" t="s">
        <v>72</v>
      </c>
    </row>
    <row r="37" spans="1:15" x14ac:dyDescent="0.35">
      <c r="A37" s="16">
        <v>27</v>
      </c>
      <c r="B37" s="15" t="s">
        <v>44</v>
      </c>
      <c r="C37" s="45">
        <v>1846</v>
      </c>
      <c r="D37" s="13" t="s">
        <v>297</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1846</v>
      </c>
      <c r="H37">
        <f>LEN(TRIM(D37))</f>
        <v>6</v>
      </c>
      <c r="I37" t="str">
        <f>IF(H37&gt;=3,MID(TRIM(D37),1,3),"NO")</f>
        <v>+/-</v>
      </c>
      <c r="J37" t="str">
        <f>IF(TRIM(I37)="+/-",MID(TRIM(D37),4,H37-3),D37)</f>
        <v>196</v>
      </c>
      <c r="K37" s="1">
        <f>IF(TRIM(J37)="*****",0,IF(ISERROR(VALUE(J37)),"NA",VALUE(J37/$I$4)))</f>
        <v>119.14893617021276</v>
      </c>
      <c r="L37" s="1">
        <f>IF(AND(ISNUMBER(G37),ISNUMBER($I$6)),$I$6-G37,"N/A")</f>
        <v>-29</v>
      </c>
      <c r="M37" s="1">
        <f>IF(AND(ISNUMBER(K37),ISNUMBER($I$7)),SQRT(K37^2+($I$7)^2),"N/A")</f>
        <v>119.70745591296655</v>
      </c>
      <c r="N37" s="1">
        <f>IF(AND(ISNUMBER(L37),ISNUMBER(M37),M37&lt;&gt;0),L37/M37,"NA")</f>
        <v>-0.24225725773576279</v>
      </c>
      <c r="O37" t="s">
        <v>70</v>
      </c>
    </row>
    <row r="38" spans="1:15" x14ac:dyDescent="0.35">
      <c r="A38" s="16">
        <v>28</v>
      </c>
      <c r="B38" s="15" t="s">
        <v>46</v>
      </c>
      <c r="C38" s="45">
        <v>1841</v>
      </c>
      <c r="D38" s="13" t="s">
        <v>296</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1841</v>
      </c>
      <c r="H38">
        <f>LEN(TRIM(D38))</f>
        <v>6</v>
      </c>
      <c r="I38" t="str">
        <f>IF(H38&gt;=3,MID(TRIM(D38),1,3),"NO")</f>
        <v>+/-</v>
      </c>
      <c r="J38" t="str">
        <f>IF(TRIM(I38)="+/-",MID(TRIM(D38),4,H38-3),D38)</f>
        <v>107</v>
      </c>
      <c r="K38" s="1">
        <f>IF(TRIM(J38)="*****",0,IF(ISERROR(VALUE(J38)),"NA",VALUE(J38/$I$4)))</f>
        <v>65.045592705167167</v>
      </c>
      <c r="L38" s="1">
        <f>IF(AND(ISNUMBER(G38),ISNUMBER($I$6)),$I$6-G38,"N/A")</f>
        <v>-24</v>
      </c>
      <c r="M38" s="1">
        <f>IF(AND(ISNUMBER(K38),ISNUMBER($I$7)),SQRT(K38^2+($I$7)^2),"N/A")</f>
        <v>66.063114829894985</v>
      </c>
      <c r="N38" s="1">
        <f>IF(AND(ISNUMBER(L38),ISNUMBER(M38),M38&lt;&gt;0),L38/M38,"NA")</f>
        <v>-0.36328895574780684</v>
      </c>
      <c r="O38" t="s">
        <v>69</v>
      </c>
    </row>
    <row r="39" spans="1:15" x14ac:dyDescent="0.35">
      <c r="A39" s="16">
        <v>29</v>
      </c>
      <c r="B39" s="15" t="s">
        <v>68</v>
      </c>
      <c r="C39" s="45">
        <v>1838</v>
      </c>
      <c r="D39" s="13" t="s">
        <v>295</v>
      </c>
      <c r="E39" s="12" t="str">
        <f>IF($B$4=B39,"Geography Selected",
IF(AND(ISNUMBER(N39),ISNUMBER($I$4)),
IF(ABS(N39)&lt;=$I$4,"Not Significantly Different",
IF(ABS(N39)&gt;$I$4,"Significantly Different","Error - Both Z-score and Confidence Level are Numbers but Comparison Failed")),
IF(N39="NA","Statistical Test not applicable","N/A")
))</f>
        <v>Not Significantly Different</v>
      </c>
      <c r="G39">
        <f>IF(ISNUMBER(C39),C39,"NAN")</f>
        <v>1838</v>
      </c>
      <c r="H39">
        <f>LEN(TRIM(D39))</f>
        <v>6</v>
      </c>
      <c r="I39" t="str">
        <f>IF(H39&gt;=3,MID(TRIM(D39),1,3),"NO")</f>
        <v>+/-</v>
      </c>
      <c r="J39" t="str">
        <f>IF(TRIM(I39)="+/-",MID(TRIM(D39),4,H39-3),D39)</f>
        <v>151</v>
      </c>
      <c r="K39" s="1">
        <f>IF(TRIM(J39)="*****",0,IF(ISERROR(VALUE(J39)),"NA",VALUE(J39/$I$4)))</f>
        <v>91.79331306990882</v>
      </c>
      <c r="L39" s="1">
        <f>IF(AND(ISNUMBER(G39),ISNUMBER($I$6)),$I$6-G39,"N/A")</f>
        <v>-21</v>
      </c>
      <c r="M39" s="1">
        <f>IF(AND(ISNUMBER(K39),ISNUMBER($I$7)),SQRT(K39^2+($I$7)^2),"N/A")</f>
        <v>92.517124550062007</v>
      </c>
      <c r="N39" s="1">
        <f>IF(AND(ISNUMBER(L39),ISNUMBER(M39),M39&lt;&gt;0),L39/M39,"NA")</f>
        <v>-0.22698500523150905</v>
      </c>
      <c r="O39" t="s">
        <v>44</v>
      </c>
    </row>
    <row r="40" spans="1:15" x14ac:dyDescent="0.35">
      <c r="A40" s="16">
        <v>30</v>
      </c>
      <c r="B40" s="15" t="s">
        <v>64</v>
      </c>
      <c r="C40" s="45">
        <v>1832</v>
      </c>
      <c r="D40" s="13" t="s">
        <v>294</v>
      </c>
      <c r="E40" s="12" t="str">
        <f>IF($B$4=B40,"Geography Selected",
IF(AND(ISNUMBER(N40),ISNUMBER($I$4)),
IF(ABS(N40)&lt;=$I$4,"Not Significantly Different",
IF(ABS(N40)&gt;$I$4,"Significantly Different","Error - Both Z-score and Confidence Level are Numbers but Comparison Failed")),
IF(N40="NA","Statistical Test not applicable","N/A")
))</f>
        <v>Not Significantly Different</v>
      </c>
      <c r="G40">
        <f>IF(ISNUMBER(C40),C40,"NAN")</f>
        <v>1832</v>
      </c>
      <c r="H40">
        <f>LEN(TRIM(D40))</f>
        <v>5</v>
      </c>
      <c r="I40" t="str">
        <f>IF(H40&gt;=3,MID(TRIM(D40),1,3),"NO")</f>
        <v>+/-</v>
      </c>
      <c r="J40" t="str">
        <f>IF(TRIM(I40)="+/-",MID(TRIM(D40),4,H40-3),D40)</f>
        <v>92</v>
      </c>
      <c r="K40" s="1">
        <f>IF(TRIM(J40)="*****",0,IF(ISERROR(VALUE(J40)),"NA",VALUE(J40/$I$4)))</f>
        <v>55.927051671732521</v>
      </c>
      <c r="L40" s="1">
        <f>IF(AND(ISNUMBER(G40),ISNUMBER($I$6)),$I$6-G40,"N/A")</f>
        <v>-15</v>
      </c>
      <c r="M40" s="1">
        <f>IF(AND(ISNUMBER(K40),ISNUMBER($I$7)),SQRT(K40^2+($I$7)^2),"N/A")</f>
        <v>57.107277288923818</v>
      </c>
      <c r="N40" s="1">
        <f>IF(AND(ISNUMBER(L40),ISNUMBER(M40),M40&lt;&gt;0),L40/M40,"NA")</f>
        <v>-0.26266354678599446</v>
      </c>
      <c r="O40" t="s">
        <v>67</v>
      </c>
    </row>
    <row r="41" spans="1:15" x14ac:dyDescent="0.35">
      <c r="A41" s="16">
        <v>30</v>
      </c>
      <c r="B41" s="15" t="s">
        <v>54</v>
      </c>
      <c r="C41" s="45">
        <v>1832</v>
      </c>
      <c r="D41" s="13" t="s">
        <v>293</v>
      </c>
      <c r="E41" s="12" t="str">
        <f>IF($B$4=B41,"Geography Selected",
IF(AND(ISNUMBER(N41),ISNUMBER($I$4)),
IF(ABS(N41)&lt;=$I$4,"Not Significantly Different",
IF(ABS(N41)&gt;$I$4,"Significantly Different","Error - Both Z-score and Confidence Level are Numbers but Comparison Failed")),
IF(N41="NA","Statistical Test not applicable","N/A")
))</f>
        <v>Not Significantly Different</v>
      </c>
      <c r="G41">
        <f>IF(ISNUMBER(C41),C41,"NAN")</f>
        <v>1832</v>
      </c>
      <c r="H41">
        <f>LEN(TRIM(D41))</f>
        <v>5</v>
      </c>
      <c r="I41" t="str">
        <f>IF(H41&gt;=3,MID(TRIM(D41),1,3),"NO")</f>
        <v>+/-</v>
      </c>
      <c r="J41" t="str">
        <f>IF(TRIM(I41)="+/-",MID(TRIM(D41),4,H41-3),D41)</f>
        <v>94</v>
      </c>
      <c r="K41" s="1">
        <f>IF(TRIM(J41)="*****",0,IF(ISERROR(VALUE(J41)),"NA",VALUE(J41/$I$4)))</f>
        <v>57.142857142857139</v>
      </c>
      <c r="L41" s="1">
        <f>IF(AND(ISNUMBER(G41),ISNUMBER($I$6)),$I$6-G41,"N/A")</f>
        <v>-15</v>
      </c>
      <c r="M41" s="1">
        <f>IF(AND(ISNUMBER(K41),ISNUMBER($I$7)),SQRT(K41^2+($I$7)^2),"N/A")</f>
        <v>58.298474535019984</v>
      </c>
      <c r="N41" s="1">
        <f>IF(AND(ISNUMBER(L41),ISNUMBER(M41),M41&lt;&gt;0),L41/M41,"NA")</f>
        <v>-0.25729661229796807</v>
      </c>
      <c r="O41" t="s">
        <v>47</v>
      </c>
    </row>
    <row r="42" spans="1:15" x14ac:dyDescent="0.35">
      <c r="A42" s="16">
        <v>32</v>
      </c>
      <c r="B42" s="15" t="s">
        <v>47</v>
      </c>
      <c r="C42" s="45">
        <v>1825</v>
      </c>
      <c r="D42" s="13" t="s">
        <v>292</v>
      </c>
      <c r="E42" s="12" t="str">
        <f>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IF(ISNUMBER(C42),C42,"NAN")</f>
        <v>1825</v>
      </c>
      <c r="H42">
        <f>LEN(TRIM(D42))</f>
        <v>6</v>
      </c>
      <c r="I42" t="str">
        <f>IF(H42&gt;=3,MID(TRIM(D42),1,3),"NO")</f>
        <v>+/-</v>
      </c>
      <c r="J42" t="str">
        <f>IF(TRIM(I42)="+/-",MID(TRIM(D42),4,H42-3),D42)</f>
        <v>117</v>
      </c>
      <c r="K42" s="1">
        <f>IF(TRIM(J42)="*****",0,IF(ISERROR(VALUE(J42)),"NA",VALUE(J42/$I$4)))</f>
        <v>71.124620060790278</v>
      </c>
      <c r="L42" s="1">
        <f>IF(AND(ISNUMBER(G42),ISNUMBER($I$6)),$I$6-G42,"N/A")</f>
        <v>-8</v>
      </c>
      <c r="M42" s="1">
        <f>IF(AND(ISNUMBER(K42),ISNUMBER($I$7)),SQRT(K42^2+($I$7)^2),"N/A")</f>
        <v>72.056350098052874</v>
      </c>
      <c r="N42" s="1">
        <f>IF(AND(ISNUMBER(L42),ISNUMBER(M42),M42&lt;&gt;0),L42/M42,"NA")</f>
        <v>-0.11102421908844615</v>
      </c>
      <c r="O42" t="s">
        <v>37</v>
      </c>
    </row>
    <row r="43" spans="1:15" x14ac:dyDescent="0.35">
      <c r="A43" s="16">
        <v>33</v>
      </c>
      <c r="B43" s="15" t="s">
        <v>58</v>
      </c>
      <c r="C43" s="45">
        <v>1818</v>
      </c>
      <c r="D43" s="13" t="s">
        <v>291</v>
      </c>
      <c r="E43" s="12" t="str">
        <f>IF($B$4=B43,"Geography Selected",
IF(AND(ISNUMBER(N43),ISNUMBER($I$4)),
IF(ABS(N43)&lt;=$I$4,"Not Significantly Different",
IF(ABS(N43)&gt;$I$4,"Significantly Different","Error - Both Z-score and Confidence Level are Numbers but Comparison Failed")),
IF(N43="NA","Statistical Test not applicable","N/A")
))</f>
        <v>Not Significantly Different</v>
      </c>
      <c r="G43">
        <f>IF(ISNUMBER(C43),C43,"NAN")</f>
        <v>1818</v>
      </c>
      <c r="H43">
        <f>LEN(TRIM(D43))</f>
        <v>6</v>
      </c>
      <c r="I43" t="str">
        <f>IF(H43&gt;=3,MID(TRIM(D43),1,3),"NO")</f>
        <v>+/-</v>
      </c>
      <c r="J43" t="str">
        <f>IF(TRIM(I43)="+/-",MID(TRIM(D43),4,H43-3),D43)</f>
        <v>127</v>
      </c>
      <c r="K43" s="1">
        <f>IF(TRIM(J43)="*****",0,IF(ISERROR(VALUE(J43)),"NA",VALUE(J43/$I$4)))</f>
        <v>77.203647416413375</v>
      </c>
      <c r="L43" s="1">
        <f>IF(AND(ISNUMBER(G43),ISNUMBER($I$6)),$I$6-G43,"N/A")</f>
        <v>-1</v>
      </c>
      <c r="M43" s="1">
        <f>IF(AND(ISNUMBER(K43),ISNUMBER($I$7)),SQRT(K43^2+($I$7)^2),"N/A")</f>
        <v>78.06285406683044</v>
      </c>
      <c r="N43" s="1">
        <f>IF(AND(ISNUMBER(L43),ISNUMBER(M43),M43&lt;&gt;0),L43/M43,"NA")</f>
        <v>-1.2810190095584892E-2</v>
      </c>
      <c r="O43" t="s">
        <v>49</v>
      </c>
    </row>
    <row r="44" spans="1:15" x14ac:dyDescent="0.35">
      <c r="A44" s="16">
        <v>34</v>
      </c>
      <c r="B44" s="15" t="s">
        <v>51</v>
      </c>
      <c r="C44" s="45">
        <v>1805</v>
      </c>
      <c r="D44" s="13" t="s">
        <v>290</v>
      </c>
      <c r="E44" s="12" t="str">
        <f>IF($B$4=B44,"Geography Selected",
IF(AND(ISNUMBER(N44),ISNUMBER($I$4)),
IF(ABS(N44)&lt;=$I$4,"Not Significantly Different",
IF(ABS(N44)&gt;$I$4,"Significantly Different","Error - Both Z-score and Confidence Level are Numbers but Comparison Failed")),
IF(N44="NA","Statistical Test not applicable","N/A")
))</f>
        <v>Not Significantly Different</v>
      </c>
      <c r="G44">
        <f>IF(ISNUMBER(C44),C44,"NAN")</f>
        <v>1805</v>
      </c>
      <c r="H44">
        <f>LEN(TRIM(D44))</f>
        <v>5</v>
      </c>
      <c r="I44" t="str">
        <f>IF(H44&gt;=3,MID(TRIM(D44),1,3),"NO")</f>
        <v>+/-</v>
      </c>
      <c r="J44" t="str">
        <f>IF(TRIM(I44)="+/-",MID(TRIM(D44),4,H44-3),D44)</f>
        <v>72</v>
      </c>
      <c r="K44" s="1">
        <f>IF(TRIM(J44)="*****",0,IF(ISERROR(VALUE(J44)),"NA",VALUE(J44/$I$4)))</f>
        <v>43.768996960486319</v>
      </c>
      <c r="L44" s="1">
        <f>IF(AND(ISNUMBER(G44),ISNUMBER($I$6)),$I$6-G44,"N/A")</f>
        <v>12</v>
      </c>
      <c r="M44" s="1">
        <f>IF(AND(ISNUMBER(K44),ISNUMBER($I$7)),SQRT(K44^2+($I$7)^2),"N/A")</f>
        <v>45.267329340137302</v>
      </c>
      <c r="N44" s="1">
        <f>IF(AND(ISNUMBER(L44),ISNUMBER(M44),M44&lt;&gt;0),L44/M44,"NA")</f>
        <v>0.2650918482473833</v>
      </c>
      <c r="O44" t="s">
        <v>64</v>
      </c>
    </row>
    <row r="45" spans="1:15" x14ac:dyDescent="0.35">
      <c r="A45" s="16">
        <v>35</v>
      </c>
      <c r="B45" s="15" t="s">
        <v>33</v>
      </c>
      <c r="C45" s="45">
        <v>1797</v>
      </c>
      <c r="D45" s="13" t="s">
        <v>289</v>
      </c>
      <c r="E45" s="12" t="str">
        <f>IF($B$4=B45,"Geography Selected",
IF(AND(ISNUMBER(N45),ISNUMBER($I$4)),
IF(ABS(N45)&lt;=$I$4,"Not Significantly Different",
IF(ABS(N45)&gt;$I$4,"Significantly Different","Error - Both Z-score and Confidence Level are Numbers but Comparison Failed")),
IF(N45="NA","Statistical Test not applicable","N/A")
))</f>
        <v>Not Significantly Different</v>
      </c>
      <c r="G45">
        <f>IF(ISNUMBER(C45),C45,"NAN")</f>
        <v>1797</v>
      </c>
      <c r="H45">
        <f>LEN(TRIM(D45))</f>
        <v>6</v>
      </c>
      <c r="I45" t="str">
        <f>IF(H45&gt;=3,MID(TRIM(D45),1,3),"NO")</f>
        <v>+/-</v>
      </c>
      <c r="J45" t="str">
        <f>IF(TRIM(I45)="+/-",MID(TRIM(D45),4,H45-3),D45)</f>
        <v>226</v>
      </c>
      <c r="K45" s="1">
        <f>IF(TRIM(J45)="*****",0,IF(ISERROR(VALUE(J45)),"NA",VALUE(J45/$I$4)))</f>
        <v>137.38601823708206</v>
      </c>
      <c r="L45" s="1">
        <f>IF(AND(ISNUMBER(G45),ISNUMBER($I$6)),$I$6-G45,"N/A")</f>
        <v>20</v>
      </c>
      <c r="M45" s="1">
        <f>IF(AND(ISNUMBER(K45),ISNUMBER($I$7)),SQRT(K45^2+($I$7)^2),"N/A")</f>
        <v>137.8706786002783</v>
      </c>
      <c r="N45" s="1">
        <f>IF(AND(ISNUMBER(L45),ISNUMBER(M45),M45&lt;&gt;0),L45/M45,"NA")</f>
        <v>0.14506347689768773</v>
      </c>
      <c r="O45" t="s">
        <v>63</v>
      </c>
    </row>
    <row r="46" spans="1:15" x14ac:dyDescent="0.35">
      <c r="A46" s="16">
        <v>36</v>
      </c>
      <c r="B46" s="15" t="s">
        <v>36</v>
      </c>
      <c r="C46" s="45">
        <v>1788</v>
      </c>
      <c r="D46" s="13" t="s">
        <v>288</v>
      </c>
      <c r="E46" s="12" t="str">
        <f>IF($B$4=B46,"Geography Selected",
IF(AND(ISNUMBER(N46),ISNUMBER($I$4)),
IF(ABS(N46)&lt;=$I$4,"Not Significantly Different",
IF(ABS(N46)&gt;$I$4,"Significantly Different","Error - Both Z-score and Confidence Level are Numbers but Comparison Failed")),
IF(N46="NA","Statistical Test not applicable","N/A")
))</f>
        <v>Not Significantly Different</v>
      </c>
      <c r="G46">
        <f>IF(ISNUMBER(C46),C46,"NAN")</f>
        <v>1788</v>
      </c>
      <c r="H46">
        <f>LEN(TRIM(D46))</f>
        <v>6</v>
      </c>
      <c r="I46" t="str">
        <f>IF(H46&gt;=3,MID(TRIM(D46),1,3),"NO")</f>
        <v>+/-</v>
      </c>
      <c r="J46" t="str">
        <f>IF(TRIM(I46)="+/-",MID(TRIM(D46),4,H46-3),D46)</f>
        <v>112</v>
      </c>
      <c r="K46" s="1">
        <f>IF(TRIM(J46)="*****",0,IF(ISERROR(VALUE(J46)),"NA",VALUE(J46/$I$4)))</f>
        <v>68.085106382978722</v>
      </c>
      <c r="L46" s="1">
        <f>IF(AND(ISNUMBER(G46),ISNUMBER($I$6)),$I$6-G46,"N/A")</f>
        <v>29</v>
      </c>
      <c r="M46" s="1">
        <f>IF(AND(ISNUMBER(K46),ISNUMBER($I$7)),SQRT(K46^2+($I$7)^2),"N/A")</f>
        <v>69.057857784924977</v>
      </c>
      <c r="N46" s="1">
        <f>IF(AND(ISNUMBER(L46),ISNUMBER(M46),M46&lt;&gt;0),L46/M46,"NA")</f>
        <v>0.41993772946618352</v>
      </c>
      <c r="O46" t="s">
        <v>61</v>
      </c>
    </row>
    <row r="47" spans="1:15" x14ac:dyDescent="0.35">
      <c r="A47" s="16">
        <v>37</v>
      </c>
      <c r="B47" s="15" t="s">
        <v>62</v>
      </c>
      <c r="C47" s="45">
        <v>1778</v>
      </c>
      <c r="D47" s="13" t="s">
        <v>287</v>
      </c>
      <c r="E47" s="12" t="str">
        <f>IF($B$4=B47,"Geography Selected",
IF(AND(ISNUMBER(N47),ISNUMBER($I$4)),
IF(ABS(N47)&lt;=$I$4,"Not Significantly Different",
IF(ABS(N47)&gt;$I$4,"Significantly Different","Error - Both Z-score and Confidence Level are Numbers but Comparison Failed")),
IF(N47="NA","Statistical Test not applicable","N/A")
))</f>
        <v>Not Significantly Different</v>
      </c>
      <c r="G47">
        <f>IF(ISNUMBER(C47),C47,"NAN")</f>
        <v>1778</v>
      </c>
      <c r="H47">
        <f>LEN(TRIM(D47))</f>
        <v>6</v>
      </c>
      <c r="I47" t="str">
        <f>IF(H47&gt;=3,MID(TRIM(D47),1,3),"NO")</f>
        <v>+/-</v>
      </c>
      <c r="J47" t="str">
        <f>IF(TRIM(I47)="+/-",MID(TRIM(D47),4,H47-3),D47)</f>
        <v>345</v>
      </c>
      <c r="K47" s="1">
        <f>IF(TRIM(J47)="*****",0,IF(ISERROR(VALUE(J47)),"NA",VALUE(J47/$I$4)))</f>
        <v>209.72644376899694</v>
      </c>
      <c r="L47" s="1">
        <f>IF(AND(ISNUMBER(G47),ISNUMBER($I$6)),$I$6-G47,"N/A")</f>
        <v>39</v>
      </c>
      <c r="M47" s="1">
        <f>IF(AND(ISNUMBER(K47),ISNUMBER($I$7)),SQRT(K47^2+($I$7)^2),"N/A")</f>
        <v>210.04425063936321</v>
      </c>
      <c r="N47" s="1">
        <f>IF(AND(ISNUMBER(L47),ISNUMBER(M47),M47&lt;&gt;0),L47/M47,"NA")</f>
        <v>0.18567516074011134</v>
      </c>
      <c r="O47" t="s">
        <v>59</v>
      </c>
    </row>
    <row r="48" spans="1:15" x14ac:dyDescent="0.35">
      <c r="A48" s="16">
        <v>38</v>
      </c>
      <c r="B48" s="15" t="s">
        <v>66</v>
      </c>
      <c r="C48" s="45">
        <v>1741</v>
      </c>
      <c r="D48" s="13" t="s">
        <v>286</v>
      </c>
      <c r="E48" s="12" t="str">
        <f>IF($B$4=B48,"Geography Selected",
IF(AND(ISNUMBER(N48),ISNUMBER($I$4)),
IF(ABS(N48)&lt;=$I$4,"Not Significantly Different",
IF(ABS(N48)&gt;$I$4,"Significantly Different","Error - Both Z-score and Confidence Level are Numbers but Comparison Failed")),
IF(N48="NA","Statistical Test not applicable","N/A")
))</f>
        <v>Not Significantly Different</v>
      </c>
      <c r="G48">
        <f>IF(ISNUMBER(C48),C48,"NAN")</f>
        <v>1741</v>
      </c>
      <c r="H48">
        <f>LEN(TRIM(D48))</f>
        <v>6</v>
      </c>
      <c r="I48" t="str">
        <f>IF(H48&gt;=3,MID(TRIM(D48),1,3),"NO")</f>
        <v>+/-</v>
      </c>
      <c r="J48" t="str">
        <f>IF(TRIM(I48)="+/-",MID(TRIM(D48),4,H48-3),D48)</f>
        <v>137</v>
      </c>
      <c r="K48" s="1">
        <f>IF(TRIM(J48)="*****",0,IF(ISERROR(VALUE(J48)),"NA",VALUE(J48/$I$4)))</f>
        <v>83.282674772036472</v>
      </c>
      <c r="L48" s="1">
        <f>IF(AND(ISNUMBER(G48),ISNUMBER($I$6)),$I$6-G48,"N/A")</f>
        <v>76</v>
      </c>
      <c r="M48" s="1">
        <f>IF(AND(ISNUMBER(K48),ISNUMBER($I$7)),SQRT(K48^2+($I$7)^2),"N/A")</f>
        <v>84.079783110128176</v>
      </c>
      <c r="N48" s="1">
        <f>IF(AND(ISNUMBER(L48),ISNUMBER(M48),M48&lt;&gt;0),L48/M48,"NA")</f>
        <v>0.90390337830028378</v>
      </c>
      <c r="O48" t="s">
        <v>56</v>
      </c>
    </row>
    <row r="49" spans="1:15" x14ac:dyDescent="0.35">
      <c r="A49" s="16">
        <v>39</v>
      </c>
      <c r="B49" s="15" t="s">
        <v>65</v>
      </c>
      <c r="C49" s="45">
        <v>1707</v>
      </c>
      <c r="D49" s="13" t="s">
        <v>285</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1707</v>
      </c>
      <c r="H49">
        <f>LEN(TRIM(D49))</f>
        <v>5</v>
      </c>
      <c r="I49" t="str">
        <f>IF(H49&gt;=3,MID(TRIM(D49),1,3),"NO")</f>
        <v>+/-</v>
      </c>
      <c r="J49" t="str">
        <f>IF(TRIM(I49)="+/-",MID(TRIM(D49),4,H49-3),D49)</f>
        <v>67</v>
      </c>
      <c r="K49" s="1">
        <f>IF(TRIM(J49)="*****",0,IF(ISERROR(VALUE(J49)),"NA",VALUE(J49/$I$4)))</f>
        <v>40.729483282674771</v>
      </c>
      <c r="L49" s="1">
        <f>IF(AND(ISNUMBER(G49),ISNUMBER($I$6)),$I$6-G49,"N/A")</f>
        <v>110</v>
      </c>
      <c r="M49" s="1">
        <f>IF(AND(ISNUMBER(K49),ISNUMBER($I$7)),SQRT(K49^2+($I$7)^2),"N/A")</f>
        <v>42.335526678371181</v>
      </c>
      <c r="N49" s="1">
        <f>IF(AND(ISNUMBER(L49),ISNUMBER(M49),M49&lt;&gt;0),L49/M49,"NA")</f>
        <v>2.5982905760375945</v>
      </c>
      <c r="O49" t="s">
        <v>54</v>
      </c>
    </row>
    <row r="50" spans="1:15" x14ac:dyDescent="0.35">
      <c r="A50" s="16">
        <v>39</v>
      </c>
      <c r="B50" s="15" t="s">
        <v>76</v>
      </c>
      <c r="C50" s="45">
        <v>1707</v>
      </c>
      <c r="D50" s="13" t="s">
        <v>284</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1707</v>
      </c>
      <c r="H50">
        <f>LEN(TRIM(D50))</f>
        <v>5</v>
      </c>
      <c r="I50" t="str">
        <f>IF(H50&gt;=3,MID(TRIM(D50),1,3),"NO")</f>
        <v>+/-</v>
      </c>
      <c r="J50" t="str">
        <f>IF(TRIM(I50)="+/-",MID(TRIM(D50),4,H50-3),D50)</f>
        <v>93</v>
      </c>
      <c r="K50" s="1">
        <f>IF(TRIM(J50)="*****",0,IF(ISERROR(VALUE(J50)),"NA",VALUE(J50/$I$4)))</f>
        <v>56.534954407294833</v>
      </c>
      <c r="L50" s="1">
        <f>IF(AND(ISNUMBER(G50),ISNUMBER($I$6)),$I$6-G50,"N/A")</f>
        <v>110</v>
      </c>
      <c r="M50" s="1">
        <f>IF(AND(ISNUMBER(K50),ISNUMBER($I$7)),SQRT(K50^2+($I$7)^2),"N/A")</f>
        <v>57.702747599194097</v>
      </c>
      <c r="N50" s="1">
        <f>IF(AND(ISNUMBER(L50),ISNUMBER(M50),M50&lt;&gt;0),L50/M50,"NA")</f>
        <v>1.9063217017682588</v>
      </c>
      <c r="O50" t="s">
        <v>52</v>
      </c>
    </row>
    <row r="51" spans="1:15" x14ac:dyDescent="0.35">
      <c r="A51" s="16">
        <v>41</v>
      </c>
      <c r="B51" s="15" t="s">
        <v>30</v>
      </c>
      <c r="C51" s="45">
        <v>1698</v>
      </c>
      <c r="D51" s="13" t="s">
        <v>283</v>
      </c>
      <c r="E51" s="12" t="str">
        <f>IF($B$4=B51,"Geography Selected",
IF(AND(ISNUMBER(N51),ISNUMBER($I$4)),
IF(ABS(N51)&lt;=$I$4,"Not Significantly Different",
IF(ABS(N51)&gt;$I$4,"Significantly Different","Error - Both Z-score and Confidence Level are Numbers but Comparison Failed")),
IF(N51="NA","Statistical Test not applicable","N/A")
))</f>
        <v>Not Significantly Different</v>
      </c>
      <c r="G51">
        <f>IF(ISNUMBER(C51),C51,"NAN")</f>
        <v>1698</v>
      </c>
      <c r="H51">
        <f>LEN(TRIM(D51))</f>
        <v>6</v>
      </c>
      <c r="I51" t="str">
        <f>IF(H51&gt;=3,MID(TRIM(D51),1,3),"NO")</f>
        <v>+/-</v>
      </c>
      <c r="J51" t="str">
        <f>IF(TRIM(I51)="+/-",MID(TRIM(D51),4,H51-3),D51)</f>
        <v>122</v>
      </c>
      <c r="K51" s="1">
        <f>IF(TRIM(J51)="*****",0,IF(ISERROR(VALUE(J51)),"NA",VALUE(J51/$I$4)))</f>
        <v>74.164133738601819</v>
      </c>
      <c r="L51" s="1">
        <f>IF(AND(ISNUMBER(G51),ISNUMBER($I$6)),$I$6-G51,"N/A")</f>
        <v>119</v>
      </c>
      <c r="M51" s="1">
        <f>IF(AND(ISNUMBER(K51),ISNUMBER($I$7)),SQRT(K51^2+($I$7)^2),"N/A")</f>
        <v>75.058142422115736</v>
      </c>
      <c r="N51" s="1">
        <f>IF(AND(ISNUMBER(L51),ISNUMBER(M51),M51&lt;&gt;0),L51/M51,"NA")</f>
        <v>1.5854375842498452</v>
      </c>
      <c r="O51" t="s">
        <v>50</v>
      </c>
    </row>
    <row r="52" spans="1:15" x14ac:dyDescent="0.35">
      <c r="A52" s="16">
        <v>42</v>
      </c>
      <c r="B52" s="15" t="s">
        <v>49</v>
      </c>
      <c r="C52" s="45">
        <v>1695</v>
      </c>
      <c r="D52" s="13" t="s">
        <v>282</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1695</v>
      </c>
      <c r="H52">
        <f>LEN(TRIM(D52))</f>
        <v>5</v>
      </c>
      <c r="I52" t="str">
        <f>IF(H52&gt;=3,MID(TRIM(D52),1,3),"NO")</f>
        <v>+/-</v>
      </c>
      <c r="J52" t="str">
        <f>IF(TRIM(I52)="+/-",MID(TRIM(D52),4,H52-3),D52)</f>
        <v>73</v>
      </c>
      <c r="K52" s="1">
        <f>IF(TRIM(J52)="*****",0,IF(ISERROR(VALUE(J52)),"NA",VALUE(J52/$I$4)))</f>
        <v>44.376899696048632</v>
      </c>
      <c r="L52" s="1">
        <f>IF(AND(ISNUMBER(G52),ISNUMBER($I$6)),$I$6-G52,"N/A")</f>
        <v>122</v>
      </c>
      <c r="M52" s="1">
        <f>IF(AND(ISNUMBER(K52),ISNUMBER($I$7)),SQRT(K52^2+($I$7)^2),"N/A")</f>
        <v>45.855373047163795</v>
      </c>
      <c r="N52" s="1">
        <f>IF(AND(ISNUMBER(L52),ISNUMBER(M52),M52&lt;&gt;0),L52/M52,"NA")</f>
        <v>2.6605388178724203</v>
      </c>
      <c r="O52" t="s">
        <v>48</v>
      </c>
    </row>
    <row r="53" spans="1:15" x14ac:dyDescent="0.35">
      <c r="A53" s="16">
        <v>43</v>
      </c>
      <c r="B53" s="15" t="s">
        <v>32</v>
      </c>
      <c r="C53" s="45">
        <v>1668</v>
      </c>
      <c r="D53" s="13" t="s">
        <v>281</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1668</v>
      </c>
      <c r="H53">
        <f>LEN(TRIM(D53))</f>
        <v>5</v>
      </c>
      <c r="I53" t="str">
        <f>IF(H53&gt;=3,MID(TRIM(D53),1,3),"NO")</f>
        <v>+/-</v>
      </c>
      <c r="J53" t="str">
        <f>IF(TRIM(I53)="+/-",MID(TRIM(D53),4,H53-3),D53)</f>
        <v>48</v>
      </c>
      <c r="K53" s="1">
        <f>IF(TRIM(J53)="*****",0,IF(ISERROR(VALUE(J53)),"NA",VALUE(J53/$I$4)))</f>
        <v>29.179331306990882</v>
      </c>
      <c r="L53" s="1">
        <f>IF(AND(ISNUMBER(G53),ISNUMBER($I$6)),$I$6-G53,"N/A")</f>
        <v>149</v>
      </c>
      <c r="M53" s="1">
        <f>IF(AND(ISNUMBER(K53),ISNUMBER($I$7)),SQRT(K53^2+($I$7)^2),"N/A")</f>
        <v>31.382150757787979</v>
      </c>
      <c r="N53" s="1">
        <f>IF(AND(ISNUMBER(L53),ISNUMBER(M53),M53&lt;&gt;0),L53/M53,"NA")</f>
        <v>4.7479218728507089</v>
      </c>
      <c r="O53" t="s">
        <v>46</v>
      </c>
    </row>
    <row r="54" spans="1:15" x14ac:dyDescent="0.35">
      <c r="A54" s="16">
        <v>44</v>
      </c>
      <c r="B54" s="15" t="s">
        <v>75</v>
      </c>
      <c r="C54" s="45">
        <v>1617</v>
      </c>
      <c r="D54" s="13" t="s">
        <v>280</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1617</v>
      </c>
      <c r="H54">
        <f>LEN(TRIM(D54))</f>
        <v>6</v>
      </c>
      <c r="I54" t="str">
        <f>IF(H54&gt;=3,MID(TRIM(D54),1,3),"NO")</f>
        <v>+/-</v>
      </c>
      <c r="J54" t="str">
        <f>IF(TRIM(I54)="+/-",MID(TRIM(D54),4,H54-3),D54)</f>
        <v>124</v>
      </c>
      <c r="K54" s="1">
        <f>IF(TRIM(J54)="*****",0,IF(ISERROR(VALUE(J54)),"NA",VALUE(J54/$I$4)))</f>
        <v>75.379939209726444</v>
      </c>
      <c r="L54" s="1">
        <f>IF(AND(ISNUMBER(G54),ISNUMBER($I$6)),$I$6-G54,"N/A")</f>
        <v>200</v>
      </c>
      <c r="M54" s="1">
        <f>IF(AND(ISNUMBER(K54),ISNUMBER($I$7)),SQRT(K54^2+($I$7)^2),"N/A")</f>
        <v>76.259696078095203</v>
      </c>
      <c r="N54" s="1">
        <f>IF(AND(ISNUMBER(L54),ISNUMBER(M54),M54&lt;&gt;0),L54/M54,"NA")</f>
        <v>2.622617323247475</v>
      </c>
      <c r="O54" t="s">
        <v>39</v>
      </c>
    </row>
    <row r="55" spans="1:15" x14ac:dyDescent="0.35">
      <c r="A55" s="16">
        <v>45</v>
      </c>
      <c r="B55" s="15" t="s">
        <v>67</v>
      </c>
      <c r="C55" s="45">
        <v>1574</v>
      </c>
      <c r="D55" s="13" t="s">
        <v>279</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1574</v>
      </c>
      <c r="H55">
        <f>LEN(TRIM(D55))</f>
        <v>6</v>
      </c>
      <c r="I55" t="str">
        <f>IF(H55&gt;=3,MID(TRIM(D55),1,3),"NO")</f>
        <v>+/-</v>
      </c>
      <c r="J55" t="str">
        <f>IF(TRIM(I55)="+/-",MID(TRIM(D55),4,H55-3),D55)</f>
        <v>200</v>
      </c>
      <c r="K55" s="1">
        <f>IF(TRIM(J55)="*****",0,IF(ISERROR(VALUE(J55)),"NA",VALUE(J55/$I$4)))</f>
        <v>121.580547112462</v>
      </c>
      <c r="L55" s="1">
        <f>IF(AND(ISNUMBER(G55),ISNUMBER($I$6)),$I$6-G55,"N/A")</f>
        <v>243</v>
      </c>
      <c r="M55" s="1">
        <f>IF(AND(ISNUMBER(K55),ISNUMBER($I$7)),SQRT(K55^2+($I$7)^2),"N/A")</f>
        <v>122.12794703435813</v>
      </c>
      <c r="N55" s="1">
        <f>IF(AND(ISNUMBER(L55),ISNUMBER(M55),M55&lt;&gt;0),L55/M55,"NA")</f>
        <v>1.9897165710288822</v>
      </c>
      <c r="O55" t="s">
        <v>42</v>
      </c>
    </row>
    <row r="56" spans="1:15" x14ac:dyDescent="0.35">
      <c r="A56" s="16">
        <v>46</v>
      </c>
      <c r="B56" s="15" t="s">
        <v>52</v>
      </c>
      <c r="C56" s="45">
        <v>1561</v>
      </c>
      <c r="D56" s="13" t="s">
        <v>278</v>
      </c>
      <c r="E56" s="12" t="str">
        <f>IF($B$4=B56,"Geography Selected",
IF(AND(ISNUMBER(N56),ISNUMBER($I$4)),
IF(ABS(N56)&lt;=$I$4,"Not Significantly Different",
IF(ABS(N56)&gt;$I$4,"Significantly Different","Error - Both Z-score and Confidence Level are Numbers but Comparison Failed")),
IF(N56="NA","Statistical Test not applicable","N/A")
))</f>
        <v>Not Significantly Different</v>
      </c>
      <c r="G56">
        <f>IF(ISNUMBER(C56),C56,"NAN")</f>
        <v>1561</v>
      </c>
      <c r="H56">
        <f>LEN(TRIM(D56))</f>
        <v>6</v>
      </c>
      <c r="I56" t="str">
        <f>IF(H56&gt;=3,MID(TRIM(D56),1,3),"NO")</f>
        <v>+/-</v>
      </c>
      <c r="J56" t="str">
        <f>IF(TRIM(I56)="+/-",MID(TRIM(D56),4,H56-3),D56)</f>
        <v>269</v>
      </c>
      <c r="K56" s="1">
        <f>IF(TRIM(J56)="*****",0,IF(ISERROR(VALUE(J56)),"NA",VALUE(J56/$I$4)))</f>
        <v>163.52583586626139</v>
      </c>
      <c r="L56" s="1">
        <f>IF(AND(ISNUMBER(G56),ISNUMBER($I$6)),$I$6-G56,"N/A")</f>
        <v>256</v>
      </c>
      <c r="M56" s="1">
        <f>IF(AND(ISNUMBER(K56),ISNUMBER($I$7)),SQRT(K56^2+($I$7)^2),"N/A")</f>
        <v>163.93323337999789</v>
      </c>
      <c r="N56" s="1">
        <f>IF(AND(ISNUMBER(L56),ISNUMBER(M56),M56&lt;&gt;0),L56/M56,"NA")</f>
        <v>1.5616113628808319</v>
      </c>
      <c r="O56" t="s">
        <v>40</v>
      </c>
    </row>
    <row r="57" spans="1:15" x14ac:dyDescent="0.35">
      <c r="A57" s="16">
        <v>47</v>
      </c>
      <c r="B57" s="15" t="s">
        <v>71</v>
      </c>
      <c r="C57" s="45">
        <v>1542</v>
      </c>
      <c r="D57" s="13" t="s">
        <v>277</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1542</v>
      </c>
      <c r="H57">
        <f>LEN(TRIM(D57))</f>
        <v>6</v>
      </c>
      <c r="I57" t="str">
        <f>IF(H57&gt;=3,MID(TRIM(D57),1,3),"NO")</f>
        <v>+/-</v>
      </c>
      <c r="J57" t="str">
        <f>IF(TRIM(I57)="+/-",MID(TRIM(D57),4,H57-3),D57)</f>
        <v>125</v>
      </c>
      <c r="K57" s="1">
        <f>IF(TRIM(J57)="*****",0,IF(ISERROR(VALUE(J57)),"NA",VALUE(J57/$I$4)))</f>
        <v>75.98784194528875</v>
      </c>
      <c r="L57" s="1">
        <f>IF(AND(ISNUMBER(G57),ISNUMBER($I$6)),$I$6-G57,"N/A")</f>
        <v>275</v>
      </c>
      <c r="M57" s="1">
        <f>IF(AND(ISNUMBER(K57),ISNUMBER($I$7)),SQRT(K57^2+($I$7)^2),"N/A")</f>
        <v>76.860640995008481</v>
      </c>
      <c r="N57" s="1">
        <f>IF(AND(ISNUMBER(L57),ISNUMBER(M57),M57&lt;&gt;0),L57/M57,"NA")</f>
        <v>3.5779040668924318</v>
      </c>
      <c r="O57" t="s">
        <v>38</v>
      </c>
    </row>
    <row r="58" spans="1:15" x14ac:dyDescent="0.35">
      <c r="A58" s="16">
        <v>48</v>
      </c>
      <c r="B58" s="15" t="s">
        <v>77</v>
      </c>
      <c r="C58" s="45">
        <v>1509</v>
      </c>
      <c r="D58" s="13" t="s">
        <v>276</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1509</v>
      </c>
      <c r="H58">
        <f>LEN(TRIM(D58))</f>
        <v>6</v>
      </c>
      <c r="I58" t="str">
        <f>IF(H58&gt;=3,MID(TRIM(D58),1,3),"NO")</f>
        <v>+/-</v>
      </c>
      <c r="J58" t="str">
        <f>IF(TRIM(I58)="+/-",MID(TRIM(D58),4,H58-3),D58)</f>
        <v>217</v>
      </c>
      <c r="K58" s="1">
        <f>IF(TRIM(J58)="*****",0,IF(ISERROR(VALUE(J58)),"NA",VALUE(J58/$I$4)))</f>
        <v>131.91489361702128</v>
      </c>
      <c r="L58" s="1">
        <f>IF(AND(ISNUMBER(G58),ISNUMBER($I$6)),$I$6-G58,"N/A")</f>
        <v>308</v>
      </c>
      <c r="M58" s="1">
        <f>IF(AND(ISNUMBER(K58),ISNUMBER($I$7)),SQRT(K58^2+($I$7)^2),"N/A")</f>
        <v>132.41958000481438</v>
      </c>
      <c r="N58" s="1">
        <f>IF(AND(ISNUMBER(L58),ISNUMBER(M58),M58&lt;&gt;0),L58/M58,"NA")</f>
        <v>2.3259400157348487</v>
      </c>
      <c r="O58" t="s">
        <v>36</v>
      </c>
    </row>
    <row r="59" spans="1:15" x14ac:dyDescent="0.35">
      <c r="A59" s="16">
        <v>49</v>
      </c>
      <c r="B59" s="15" t="s">
        <v>56</v>
      </c>
      <c r="C59" s="45">
        <v>1504</v>
      </c>
      <c r="D59" s="13" t="s">
        <v>275</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1504</v>
      </c>
      <c r="H59">
        <f>LEN(TRIM(D59))</f>
        <v>6</v>
      </c>
      <c r="I59" t="str">
        <f>IF(H59&gt;=3,MID(TRIM(D59),1,3),"NO")</f>
        <v>+/-</v>
      </c>
      <c r="J59" t="str">
        <f>IF(TRIM(I59)="+/-",MID(TRIM(D59),4,H59-3),D59)</f>
        <v>135</v>
      </c>
      <c r="K59" s="1">
        <f>IF(TRIM(J59)="*****",0,IF(ISERROR(VALUE(J59)),"NA",VALUE(J59/$I$4)))</f>
        <v>82.066869300911847</v>
      </c>
      <c r="L59" s="1">
        <f>IF(AND(ISNUMBER(G59),ISNUMBER($I$6)),$I$6-G59,"N/A")</f>
        <v>313</v>
      </c>
      <c r="M59" s="1">
        <f>IF(AND(ISNUMBER(K59),ISNUMBER($I$7)),SQRT(K59^2+($I$7)^2),"N/A")</f>
        <v>82.875672229637701</v>
      </c>
      <c r="N59" s="1">
        <f>IF(AND(ISNUMBER(L59),ISNUMBER(M59),M59&lt;&gt;0),L59/M59,"NA")</f>
        <v>3.7767416128187503</v>
      </c>
      <c r="O59" t="s">
        <v>33</v>
      </c>
    </row>
    <row r="60" spans="1:15" x14ac:dyDescent="0.35">
      <c r="A60" s="16">
        <v>50</v>
      </c>
      <c r="B60" s="15" t="s">
        <v>40</v>
      </c>
      <c r="C60" s="45">
        <v>1405</v>
      </c>
      <c r="D60" s="13" t="s">
        <v>274</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1405</v>
      </c>
      <c r="H60">
        <f>LEN(TRIM(D60))</f>
        <v>6</v>
      </c>
      <c r="I60" t="str">
        <f>IF(H60&gt;=3,MID(TRIM(D60),1,3),"NO")</f>
        <v>+/-</v>
      </c>
      <c r="J60" t="str">
        <f>IF(TRIM(I60)="+/-",MID(TRIM(D60),4,H60-3),D60)</f>
        <v>355</v>
      </c>
      <c r="K60" s="1">
        <f>IF(TRIM(J60)="*****",0,IF(ISERROR(VALUE(J60)),"NA",VALUE(J60/$I$4)))</f>
        <v>215.80547112462006</v>
      </c>
      <c r="L60" s="1">
        <f>IF(AND(ISNUMBER(G60),ISNUMBER($I$6)),$I$6-G60,"N/A")</f>
        <v>412</v>
      </c>
      <c r="M60" s="1">
        <f>IF(AND(ISNUMBER(K60),ISNUMBER($I$7)),SQRT(K60^2+($I$7)^2),"N/A")</f>
        <v>216.11433866817032</v>
      </c>
      <c r="N60" s="1">
        <f>IF(AND(ISNUMBER(L60),ISNUMBER(M60),M60&lt;&gt;0),L60/M60,"NA")</f>
        <v>1.9063982637107644</v>
      </c>
      <c r="O60" t="s">
        <v>30</v>
      </c>
    </row>
    <row r="61" spans="1:15" x14ac:dyDescent="0.35">
      <c r="A61" s="16">
        <v>51</v>
      </c>
      <c r="B61" s="15" t="s">
        <v>35</v>
      </c>
      <c r="C61" s="45">
        <v>1242</v>
      </c>
      <c r="D61" s="13" t="s">
        <v>273</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1242</v>
      </c>
      <c r="H61">
        <f>LEN(TRIM(D61))</f>
        <v>6</v>
      </c>
      <c r="I61" t="str">
        <f>IF(H61&gt;=3,MID(TRIM(D61),1,3),"NO")</f>
        <v>+/-</v>
      </c>
      <c r="J61" t="str">
        <f>IF(TRIM(I61)="+/-",MID(TRIM(D61),4,H61-3),D61)</f>
        <v>310</v>
      </c>
      <c r="K61" s="1">
        <f>IF(TRIM(J61)="*****",0,IF(ISERROR(VALUE(J61)),"NA",VALUE(J61/$I$4)))</f>
        <v>188.44984802431611</v>
      </c>
      <c r="L61" s="1">
        <f>IF(AND(ISNUMBER(G61),ISNUMBER($I$6)),$I$6-G61,"N/A")</f>
        <v>575</v>
      </c>
      <c r="M61" s="1">
        <f>IF(AND(ISNUMBER(K61),ISNUMBER($I$7)),SQRT(K61^2+($I$7)^2),"N/A")</f>
        <v>188.8034725079209</v>
      </c>
      <c r="N61" s="1">
        <f>IF(AND(ISNUMBER(L61),ISNUMBER(M61),M61&lt;&gt;0),L61/M61,"NA")</f>
        <v>3.0454948331306615</v>
      </c>
      <c r="O61" t="s">
        <v>27</v>
      </c>
    </row>
    <row r="62" spans="1:15" ht="15" thickBot="1" x14ac:dyDescent="0.4">
      <c r="A62" s="11"/>
      <c r="B62" s="10" t="s">
        <v>25</v>
      </c>
      <c r="C62" s="44">
        <v>1089</v>
      </c>
      <c r="D62" s="8" t="s">
        <v>272</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1089</v>
      </c>
      <c r="H62">
        <f>LEN(TRIM(D62))</f>
        <v>6</v>
      </c>
      <c r="I62" t="str">
        <f>IF(H62&gt;=3,MID(TRIM(D62),1,3),"NO")</f>
        <v>+/-</v>
      </c>
      <c r="J62" t="str">
        <f>IF(TRIM(I62)="+/-",MID(TRIM(D62),4,H62-3),D62)</f>
        <v>159</v>
      </c>
      <c r="K62" s="1">
        <f>IF(TRIM(J62)="*****",0,IF(ISERROR(VALUE(J62)),"NA",VALUE(J62/$I$4)))</f>
        <v>96.656534954407292</v>
      </c>
      <c r="L62" s="1">
        <f>IF(AND(ISNUMBER(G62),ISNUMBER($I$6)),$I$6-G62,"N/A")</f>
        <v>728</v>
      </c>
      <c r="M62" s="1">
        <f>IF(AND(ISNUMBER(K62),ISNUMBER($I$7)),SQRT(K62^2+($I$7)^2),"N/A")</f>
        <v>97.344192225596871</v>
      </c>
      <c r="N62" s="1">
        <f>IF(AND(ISNUMBER(L62),ISNUMBER(M62),M62&lt;&gt;0),L62/M62,"NA")</f>
        <v>7.4786177105753495</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5">
      <c r="A73" t="s">
        <v>271</v>
      </c>
    </row>
    <row r="75" spans="1:26" x14ac:dyDescent="0.35">
      <c r="A75" t="s">
        <v>16</v>
      </c>
    </row>
    <row r="76" spans="1:26" x14ac:dyDescent="0.35">
      <c r="A76" t="s">
        <v>15</v>
      </c>
      <c r="B76" t="s">
        <v>14</v>
      </c>
    </row>
    <row r="77" spans="1:26" x14ac:dyDescent="0.35">
      <c r="A77" t="s">
        <v>13</v>
      </c>
      <c r="B77" t="s">
        <v>12</v>
      </c>
    </row>
    <row r="78" spans="1:26" x14ac:dyDescent="0.35">
      <c r="A78" t="s">
        <v>11</v>
      </c>
      <c r="B78" t="s">
        <v>10</v>
      </c>
    </row>
    <row r="79" spans="1:26" x14ac:dyDescent="0.35">
      <c r="A79" t="s">
        <v>9</v>
      </c>
      <c r="B79" t="s">
        <v>8</v>
      </c>
    </row>
    <row r="80" spans="1:26" x14ac:dyDescent="0.35">
      <c r="A80" t="s">
        <v>7</v>
      </c>
      <c r="B80" t="s">
        <v>6</v>
      </c>
    </row>
    <row r="81" spans="1:2" x14ac:dyDescent="0.35">
      <c r="A81" t="s">
        <v>5</v>
      </c>
      <c r="B81" t="s">
        <v>4</v>
      </c>
    </row>
    <row r="82" spans="1:2" x14ac:dyDescent="0.35">
      <c r="A82" t="s">
        <v>3</v>
      </c>
      <c r="B82" t="s">
        <v>2</v>
      </c>
    </row>
    <row r="83" spans="1:2" x14ac:dyDescent="0.35">
      <c r="A83" t="s">
        <v>1</v>
      </c>
      <c r="B83" t="s">
        <v>0</v>
      </c>
    </row>
  </sheetData>
  <mergeCells count="7">
    <mergeCell ref="A72:Z72"/>
    <mergeCell ref="A66:Z66"/>
    <mergeCell ref="A67:Z67"/>
    <mergeCell ref="A68:Z68"/>
    <mergeCell ref="A69:Z69"/>
    <mergeCell ref="A70:Z70"/>
    <mergeCell ref="A71:Z71"/>
  </mergeCells>
  <conditionalFormatting sqref="E10:E62">
    <cfRule type="cellIs" dxfId="244" priority="1" operator="equal">
      <formula>"OTHER ERROR"</formula>
    </cfRule>
    <cfRule type="cellIs" dxfId="243" priority="2" operator="equal">
      <formula>"Statistical Test not applicable"</formula>
    </cfRule>
    <cfRule type="cellIs" dxfId="242" priority="3" operator="equal">
      <formula>"Geography Selected"</formula>
    </cfRule>
  </conditionalFormatting>
  <conditionalFormatting sqref="E10:J62">
    <cfRule type="cellIs" dxfId="241" priority="4" operator="equal">
      <formula>"Not Significantly Different"</formula>
    </cfRule>
  </conditionalFormatting>
  <conditionalFormatting sqref="F10:J62">
    <cfRule type="cellIs" dxfId="24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033732FC-BB69-4866-AA02-DD1E554613A6}">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0DA59801-B687-4016-B68E-713365C45D03}"/>
    <hyperlink ref="A68" r:id="rId2" xr:uid="{0572A41A-88B9-421C-B40F-24A02D823975}"/>
    <hyperlink ref="A66" r:id="rId3" xr:uid="{5A745315-BD98-4958-99FB-AEC17E04C27D}"/>
    <hyperlink ref="A67" r:id="rId4" xr:uid="{B6B68E67-0124-45CE-A692-A1029EEF9D33}"/>
  </hyperlinks>
  <pageMargins left="0.7" right="0.7" top="0.75" bottom="0.75" header="0.3" footer="0.3"/>
  <pageSetup orientation="portrait" r:id="rId5"/>
  <drawing r:id="rId6"/>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40C3F-0663-4E94-B17F-5EA26D7A5E5E}">
  <sheetPr codeName="Sheet44"/>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325</v>
      </c>
    </row>
    <row r="2" spans="1:16" x14ac:dyDescent="0.35">
      <c r="A2" s="30" t="s">
        <v>108</v>
      </c>
      <c r="B2" t="s">
        <v>324</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89.8</v>
      </c>
      <c r="C6" t="s">
        <v>102</v>
      </c>
      <c r="H6" s="18" t="s">
        <v>101</v>
      </c>
      <c r="I6">
        <f>VLOOKUP($B$4,$B$9:$K$62,6,FALSE)</f>
        <v>89.8</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89.8</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89.8</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40</v>
      </c>
      <c r="C11" s="14">
        <v>95.5</v>
      </c>
      <c r="D11" s="17" t="s">
        <v>43</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95.5</v>
      </c>
      <c r="H11">
        <f>LEN(TRIM(D11))</f>
        <v>6</v>
      </c>
      <c r="I11" t="str">
        <f>IF(H11&gt;=3,MID(TRIM(D11),1,3),"NO")</f>
        <v>+/-</v>
      </c>
      <c r="J11" t="str">
        <f>IF(TRIM(I11)="+/-",MID(TRIM(D11),4,H11-3),D11)</f>
        <v>0.5</v>
      </c>
      <c r="K11" s="1">
        <f>IF(TRIM(J11)="*****",0,IF(ISERROR(VALUE(J11)),"NA",VALUE(J11/$I$4)))</f>
        <v>0.303951367781155</v>
      </c>
      <c r="L11" s="1">
        <f>IF(AND(ISNUMBER(G11),ISNUMBER($I$6)),$I$6-G11,"N/A")</f>
        <v>-5.7000000000000028</v>
      </c>
      <c r="M11" s="1">
        <f>IF(AND(ISNUMBER(K11),ISNUMBER($I$7)),SQRT(K11^2+($I$7)^2),"N/A")</f>
        <v>0.30997079109986531</v>
      </c>
      <c r="N11" s="1">
        <f>IF(AND(ISNUMBER(L11),ISNUMBER(M11),M11&lt;&gt;0),L11/M11,"NA")</f>
        <v>-18.388829411231836</v>
      </c>
      <c r="O11" t="s">
        <v>68</v>
      </c>
    </row>
    <row r="12" spans="1:16" x14ac:dyDescent="0.35">
      <c r="A12" s="16">
        <v>2</v>
      </c>
      <c r="B12" s="15" t="s">
        <v>77</v>
      </c>
      <c r="C12" s="14">
        <v>94.9</v>
      </c>
      <c r="D12" s="13" t="s">
        <v>34</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94.9</v>
      </c>
      <c r="H12">
        <f>LEN(TRIM(D12))</f>
        <v>6</v>
      </c>
      <c r="I12" t="str">
        <f>IF(H12&gt;=3,MID(TRIM(D12),1,3),"NO")</f>
        <v>+/-</v>
      </c>
      <c r="J12" t="str">
        <f>IF(TRIM(I12)="+/-",MID(TRIM(D12),4,H12-3),D12)</f>
        <v>0.4</v>
      </c>
      <c r="K12" s="1">
        <f>IF(TRIM(J12)="*****",0,IF(ISERROR(VALUE(J12)),"NA",VALUE(J12/$I$4)))</f>
        <v>0.24316109422492402</v>
      </c>
      <c r="L12" s="1">
        <f>IF(AND(ISNUMBER(G12),ISNUMBER($I$6)),$I$6-G12,"N/A")</f>
        <v>-5.1000000000000085</v>
      </c>
      <c r="M12" s="1">
        <f>IF(AND(ISNUMBER(K12),ISNUMBER($I$7)),SQRT(K12^2+($I$7)^2),"N/A")</f>
        <v>0.25064471888253259</v>
      </c>
      <c r="N12" s="1">
        <f>IF(AND(ISNUMBER(L12),ISNUMBER(M12),M12&lt;&gt;0),L12/M12,"NA")</f>
        <v>-20.347526262423187</v>
      </c>
      <c r="O12" t="s">
        <v>62</v>
      </c>
    </row>
    <row r="13" spans="1:16" x14ac:dyDescent="0.35">
      <c r="A13" s="16">
        <v>3</v>
      </c>
      <c r="B13" s="15" t="s">
        <v>63</v>
      </c>
      <c r="C13" s="14">
        <v>94.5</v>
      </c>
      <c r="D13" s="13" t="s">
        <v>43</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94.5</v>
      </c>
      <c r="H13">
        <f>LEN(TRIM(D13))</f>
        <v>6</v>
      </c>
      <c r="I13" t="str">
        <f>IF(H13&gt;=3,MID(TRIM(D13),1,3),"NO")</f>
        <v>+/-</v>
      </c>
      <c r="J13" t="str">
        <f>IF(TRIM(I13)="+/-",MID(TRIM(D13),4,H13-3),D13)</f>
        <v>0.5</v>
      </c>
      <c r="K13" s="1">
        <f>IF(TRIM(J13)="*****",0,IF(ISERROR(VALUE(J13)),"NA",VALUE(J13/$I$4)))</f>
        <v>0.303951367781155</v>
      </c>
      <c r="L13" s="1">
        <f>IF(AND(ISNUMBER(G13),ISNUMBER($I$6)),$I$6-G13,"N/A")</f>
        <v>-4.7000000000000028</v>
      </c>
      <c r="M13" s="1">
        <f>IF(AND(ISNUMBER(K13),ISNUMBER($I$7)),SQRT(K13^2+($I$7)^2),"N/A")</f>
        <v>0.30997079109986531</v>
      </c>
      <c r="N13" s="1">
        <f>IF(AND(ISNUMBER(L13),ISNUMBER(M13),M13&lt;&gt;0),L13/M13,"NA")</f>
        <v>-15.162718988208709</v>
      </c>
      <c r="O13" t="s">
        <v>58</v>
      </c>
    </row>
    <row r="14" spans="1:16" x14ac:dyDescent="0.35">
      <c r="A14" s="16">
        <v>4</v>
      </c>
      <c r="B14" s="15" t="s">
        <v>70</v>
      </c>
      <c r="C14" s="14">
        <v>94.4</v>
      </c>
      <c r="D14" s="13" t="s">
        <v>34</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94.4</v>
      </c>
      <c r="H14">
        <f>LEN(TRIM(D14))</f>
        <v>6</v>
      </c>
      <c r="I14" t="str">
        <f>IF(H14&gt;=3,MID(TRIM(D14),1,3),"NO")</f>
        <v>+/-</v>
      </c>
      <c r="J14" t="str">
        <f>IF(TRIM(I14)="+/-",MID(TRIM(D14),4,H14-3),D14)</f>
        <v>0.4</v>
      </c>
      <c r="K14" s="1">
        <f>IF(TRIM(J14)="*****",0,IF(ISERROR(VALUE(J14)),"NA",VALUE(J14/$I$4)))</f>
        <v>0.24316109422492402</v>
      </c>
      <c r="L14" s="1">
        <f>IF(AND(ISNUMBER(G14),ISNUMBER($I$6)),$I$6-G14,"N/A")</f>
        <v>-4.6000000000000085</v>
      </c>
      <c r="M14" s="1">
        <f>IF(AND(ISNUMBER(K14),ISNUMBER($I$7)),SQRT(K14^2+($I$7)^2),"N/A")</f>
        <v>0.25064471888253259</v>
      </c>
      <c r="N14" s="1">
        <f>IF(AND(ISNUMBER(L14),ISNUMBER(M14),M14&lt;&gt;0),L14/M14,"NA")</f>
        <v>-18.352670746499349</v>
      </c>
      <c r="O14" t="s">
        <v>73</v>
      </c>
    </row>
    <row r="15" spans="1:16" x14ac:dyDescent="0.35">
      <c r="A15" s="16">
        <v>4</v>
      </c>
      <c r="B15" s="15" t="s">
        <v>67</v>
      </c>
      <c r="C15" s="14">
        <v>94.4</v>
      </c>
      <c r="D15" s="13" t="s">
        <v>34</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94.4</v>
      </c>
      <c r="H15">
        <f>LEN(TRIM(D15))</f>
        <v>6</v>
      </c>
      <c r="I15" t="str">
        <f>IF(H15&gt;=3,MID(TRIM(D15),1,3),"NO")</f>
        <v>+/-</v>
      </c>
      <c r="J15" t="str">
        <f>IF(TRIM(I15)="+/-",MID(TRIM(D15),4,H15-3),D15)</f>
        <v>0.4</v>
      </c>
      <c r="K15" s="1">
        <f>IF(TRIM(J15)="*****",0,IF(ISERROR(VALUE(J15)),"NA",VALUE(J15/$I$4)))</f>
        <v>0.24316109422492402</v>
      </c>
      <c r="L15" s="1">
        <f>IF(AND(ISNUMBER(G15),ISNUMBER($I$6)),$I$6-G15,"N/A")</f>
        <v>-4.6000000000000085</v>
      </c>
      <c r="M15" s="1">
        <f>IF(AND(ISNUMBER(K15),ISNUMBER($I$7)),SQRT(K15^2+($I$7)^2),"N/A")</f>
        <v>0.25064471888253259</v>
      </c>
      <c r="N15" s="1">
        <f>IF(AND(ISNUMBER(L15),ISNUMBER(M15),M15&lt;&gt;0),L15/M15,"NA")</f>
        <v>-18.352670746499349</v>
      </c>
      <c r="O15" t="s">
        <v>32</v>
      </c>
    </row>
    <row r="16" spans="1:16" x14ac:dyDescent="0.35">
      <c r="A16" s="16">
        <v>6</v>
      </c>
      <c r="B16" s="15" t="s">
        <v>74</v>
      </c>
      <c r="C16" s="14">
        <v>94.3</v>
      </c>
      <c r="D16" s="13" t="s">
        <v>28</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94.3</v>
      </c>
      <c r="H16">
        <f>LEN(TRIM(D16))</f>
        <v>6</v>
      </c>
      <c r="I16" t="str">
        <f>IF(H16&gt;=3,MID(TRIM(D16),1,3),"NO")</f>
        <v>+/-</v>
      </c>
      <c r="J16" t="str">
        <f>IF(TRIM(I16)="+/-",MID(TRIM(D16),4,H16-3),D16)</f>
        <v>0.2</v>
      </c>
      <c r="K16" s="1">
        <f>IF(TRIM(J16)="*****",0,IF(ISERROR(VALUE(J16)),"NA",VALUE(J16/$I$4)))</f>
        <v>0.12158054711246201</v>
      </c>
      <c r="L16" s="1">
        <f>IF(AND(ISNUMBER(G16),ISNUMBER($I$6)),$I$6-G16,"N/A")</f>
        <v>-4.5</v>
      </c>
      <c r="M16" s="1">
        <f>IF(AND(ISNUMBER(K16),ISNUMBER($I$7)),SQRT(K16^2+($I$7)^2),"N/A")</f>
        <v>0.1359311840425404</v>
      </c>
      <c r="N16" s="1">
        <f>IF(AND(ISNUMBER(L16),ISNUMBER(M16),M16&lt;&gt;0),L16/M16,"NA")</f>
        <v>-33.104986406884386</v>
      </c>
      <c r="O16" t="s">
        <v>75</v>
      </c>
    </row>
    <row r="17" spans="1:15" x14ac:dyDescent="0.35">
      <c r="A17" s="16">
        <v>7</v>
      </c>
      <c r="B17" s="15" t="s">
        <v>27</v>
      </c>
      <c r="C17" s="14">
        <v>93.9</v>
      </c>
      <c r="D17" s="13" t="s">
        <v>83</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93.9</v>
      </c>
      <c r="H17">
        <f>LEN(TRIM(D17))</f>
        <v>6</v>
      </c>
      <c r="I17" t="str">
        <f>IF(H17&gt;=3,MID(TRIM(D17),1,3),"NO")</f>
        <v>+/-</v>
      </c>
      <c r="J17" t="str">
        <f>IF(TRIM(I17)="+/-",MID(TRIM(D17),4,H17-3),D17)</f>
        <v>0.7</v>
      </c>
      <c r="K17" s="1">
        <f>IF(TRIM(J17)="*****",0,IF(ISERROR(VALUE(J17)),"NA",VALUE(J17/$I$4)))</f>
        <v>0.42553191489361697</v>
      </c>
      <c r="L17" s="1">
        <f>IF(AND(ISNUMBER(G17),ISNUMBER($I$6)),$I$6-G17,"N/A")</f>
        <v>-4.1000000000000085</v>
      </c>
      <c r="M17" s="1">
        <f>IF(AND(ISNUMBER(K17),ISNUMBER($I$7)),SQRT(K17^2+($I$7)^2),"N/A")</f>
        <v>0.42985214661796195</v>
      </c>
      <c r="N17" s="1">
        <f>IF(AND(ISNUMBER(L17),ISNUMBER(M17),M17&lt;&gt;0),L17/M17,"NA")</f>
        <v>-9.5381633714253606</v>
      </c>
      <c r="O17" t="s">
        <v>66</v>
      </c>
    </row>
    <row r="18" spans="1:15" x14ac:dyDescent="0.35">
      <c r="A18" s="16">
        <v>8</v>
      </c>
      <c r="B18" s="15" t="s">
        <v>30</v>
      </c>
      <c r="C18" s="14">
        <v>93.7</v>
      </c>
      <c r="D18" s="13" t="s">
        <v>28</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93.7</v>
      </c>
      <c r="H18">
        <f>LEN(TRIM(D18))</f>
        <v>6</v>
      </c>
      <c r="I18" t="str">
        <f>IF(H18&gt;=3,MID(TRIM(D18),1,3),"NO")</f>
        <v>+/-</v>
      </c>
      <c r="J18" t="str">
        <f>IF(TRIM(I18)="+/-",MID(TRIM(D18),4,H18-3),D18)</f>
        <v>0.2</v>
      </c>
      <c r="K18" s="1">
        <f>IF(TRIM(J18)="*****",0,IF(ISERROR(VALUE(J18)),"NA",VALUE(J18/$I$4)))</f>
        <v>0.12158054711246201</v>
      </c>
      <c r="L18" s="1">
        <f>IF(AND(ISNUMBER(G18),ISNUMBER($I$6)),$I$6-G18,"N/A")</f>
        <v>-3.9000000000000057</v>
      </c>
      <c r="M18" s="1">
        <f>IF(AND(ISNUMBER(K18),ISNUMBER($I$7)),SQRT(K18^2+($I$7)^2),"N/A")</f>
        <v>0.1359311840425404</v>
      </c>
      <c r="N18" s="1">
        <f>IF(AND(ISNUMBER(L18),ISNUMBER(M18),M18&lt;&gt;0),L18/M18,"NA")</f>
        <v>-28.690988219299847</v>
      </c>
      <c r="O18" t="s">
        <v>60</v>
      </c>
    </row>
    <row r="19" spans="1:15" x14ac:dyDescent="0.35">
      <c r="A19" s="16">
        <v>9</v>
      </c>
      <c r="B19" s="15" t="s">
        <v>48</v>
      </c>
      <c r="C19" s="14">
        <v>93.5</v>
      </c>
      <c r="D19" s="13" t="s">
        <v>26</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93.5</v>
      </c>
      <c r="H19">
        <f>LEN(TRIM(D19))</f>
        <v>6</v>
      </c>
      <c r="I19" t="str">
        <f>IF(H19&gt;=3,MID(TRIM(D19),1,3),"NO")</f>
        <v>+/-</v>
      </c>
      <c r="J19" t="str">
        <f>IF(TRIM(I19)="+/-",MID(TRIM(D19),4,H19-3),D19)</f>
        <v>0.6</v>
      </c>
      <c r="K19" s="1">
        <f>IF(TRIM(J19)="*****",0,IF(ISERROR(VALUE(J19)),"NA",VALUE(J19/$I$4)))</f>
        <v>0.36474164133738601</v>
      </c>
      <c r="L19" s="1">
        <f>IF(AND(ISNUMBER(G19),ISNUMBER($I$6)),$I$6-G19,"N/A")</f>
        <v>-3.7000000000000028</v>
      </c>
      <c r="M19" s="1">
        <f>IF(AND(ISNUMBER(K19),ISNUMBER($I$7)),SQRT(K19^2+($I$7)^2),"N/A")</f>
        <v>0.36977279819442066</v>
      </c>
      <c r="N19" s="1">
        <f>IF(AND(ISNUMBER(L19),ISNUMBER(M19),M19&lt;&gt;0),L19/M19,"NA")</f>
        <v>-10.006144362340578</v>
      </c>
      <c r="O19" t="s">
        <v>35</v>
      </c>
    </row>
    <row r="20" spans="1:15" x14ac:dyDescent="0.35">
      <c r="A20" s="16">
        <v>10</v>
      </c>
      <c r="B20" s="15" t="s">
        <v>75</v>
      </c>
      <c r="C20" s="14">
        <v>93.3</v>
      </c>
      <c r="D20" s="17" t="s">
        <v>28</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93.3</v>
      </c>
      <c r="H20">
        <f>LEN(TRIM(D20))</f>
        <v>6</v>
      </c>
      <c r="I20" t="str">
        <f>IF(H20&gt;=3,MID(TRIM(D20),1,3),"NO")</f>
        <v>+/-</v>
      </c>
      <c r="J20" t="str">
        <f>IF(TRIM(I20)="+/-",MID(TRIM(D20),4,H20-3),D20)</f>
        <v>0.2</v>
      </c>
      <c r="K20" s="1">
        <f>IF(TRIM(J20)="*****",0,IF(ISERROR(VALUE(J20)),"NA",VALUE(J20/$I$4)))</f>
        <v>0.12158054711246201</v>
      </c>
      <c r="L20" s="1">
        <f>IF(AND(ISNUMBER(G20),ISNUMBER($I$6)),$I$6-G20,"N/A")</f>
        <v>-3.5</v>
      </c>
      <c r="M20" s="1">
        <f>IF(AND(ISNUMBER(K20),ISNUMBER($I$7)),SQRT(K20^2+($I$7)^2),"N/A")</f>
        <v>0.1359311840425404</v>
      </c>
      <c r="N20" s="1">
        <f>IF(AND(ISNUMBER(L20),ISNUMBER(M20),M20&lt;&gt;0),L20/M20,"NA")</f>
        <v>-25.748322760910082</v>
      </c>
      <c r="O20" t="s">
        <v>51</v>
      </c>
    </row>
    <row r="21" spans="1:15" x14ac:dyDescent="0.35">
      <c r="A21" s="16">
        <v>10</v>
      </c>
      <c r="B21" s="15" t="s">
        <v>80</v>
      </c>
      <c r="C21" s="14">
        <v>93.3</v>
      </c>
      <c r="D21" s="13" t="s">
        <v>28</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93.3</v>
      </c>
      <c r="H21">
        <f>LEN(TRIM(D21))</f>
        <v>6</v>
      </c>
      <c r="I21" t="str">
        <f>IF(H21&gt;=3,MID(TRIM(D21),1,3),"NO")</f>
        <v>+/-</v>
      </c>
      <c r="J21" t="str">
        <f>IF(TRIM(I21)="+/-",MID(TRIM(D21),4,H21-3),D21)</f>
        <v>0.2</v>
      </c>
      <c r="K21" s="1">
        <f>IF(TRIM(J21)="*****",0,IF(ISERROR(VALUE(J21)),"NA",VALUE(J21/$I$4)))</f>
        <v>0.12158054711246201</v>
      </c>
      <c r="L21" s="1">
        <f>IF(AND(ISNUMBER(G21),ISNUMBER($I$6)),$I$6-G21,"N/A")</f>
        <v>-3.5</v>
      </c>
      <c r="M21" s="1">
        <f>IF(AND(ISNUMBER(K21),ISNUMBER($I$7)),SQRT(K21^2+($I$7)^2),"N/A")</f>
        <v>0.1359311840425404</v>
      </c>
      <c r="N21" s="1">
        <f>IF(AND(ISNUMBER(L21),ISNUMBER(M21),M21&lt;&gt;0),L21/M21,"NA")</f>
        <v>-25.748322760910082</v>
      </c>
      <c r="O21" t="s">
        <v>45</v>
      </c>
    </row>
    <row r="22" spans="1:15" x14ac:dyDescent="0.35">
      <c r="A22" s="16">
        <v>12</v>
      </c>
      <c r="B22" s="15" t="s">
        <v>62</v>
      </c>
      <c r="C22" s="14">
        <v>93.2</v>
      </c>
      <c r="D22" s="13" t="s">
        <v>43</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93.2</v>
      </c>
      <c r="H22">
        <f>LEN(TRIM(D22))</f>
        <v>6</v>
      </c>
      <c r="I22" t="str">
        <f>IF(H22&gt;=3,MID(TRIM(D22),1,3),"NO")</f>
        <v>+/-</v>
      </c>
      <c r="J22" t="str">
        <f>IF(TRIM(I22)="+/-",MID(TRIM(D22),4,H22-3),D22)</f>
        <v>0.5</v>
      </c>
      <c r="K22" s="1">
        <f>IF(TRIM(J22)="*****",0,IF(ISERROR(VALUE(J22)),"NA",VALUE(J22/$I$4)))</f>
        <v>0.303951367781155</v>
      </c>
      <c r="L22" s="1">
        <f>IF(AND(ISNUMBER(G22),ISNUMBER($I$6)),$I$6-G22,"N/A")</f>
        <v>-3.4000000000000057</v>
      </c>
      <c r="M22" s="1">
        <f>IF(AND(ISNUMBER(K22),ISNUMBER($I$7)),SQRT(K22^2+($I$7)^2),"N/A")</f>
        <v>0.30997079109986531</v>
      </c>
      <c r="N22" s="1">
        <f>IF(AND(ISNUMBER(L22),ISNUMBER(M22),M22&lt;&gt;0),L22/M22,"NA")</f>
        <v>-10.968775438278652</v>
      </c>
      <c r="O22" t="s">
        <v>29</v>
      </c>
    </row>
    <row r="23" spans="1:15" x14ac:dyDescent="0.35">
      <c r="A23" s="16">
        <v>13</v>
      </c>
      <c r="B23" s="15" t="s">
        <v>42</v>
      </c>
      <c r="C23" s="14">
        <v>93.1</v>
      </c>
      <c r="D23" s="13" t="s">
        <v>57</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93.1</v>
      </c>
      <c r="H23">
        <f>LEN(TRIM(D23))</f>
        <v>6</v>
      </c>
      <c r="I23" t="str">
        <f>IF(H23&gt;=3,MID(TRIM(D23),1,3),"NO")</f>
        <v>+/-</v>
      </c>
      <c r="J23" t="str">
        <f>IF(TRIM(I23)="+/-",MID(TRIM(D23),4,H23-3),D23)</f>
        <v>0.3</v>
      </c>
      <c r="K23" s="1">
        <f>IF(TRIM(J23)="*****",0,IF(ISERROR(VALUE(J23)),"NA",VALUE(J23/$I$4)))</f>
        <v>0.18237082066869301</v>
      </c>
      <c r="L23" s="1">
        <f>IF(AND(ISNUMBER(G23),ISNUMBER($I$6)),$I$6-G23,"N/A")</f>
        <v>-3.2999999999999972</v>
      </c>
      <c r="M23" s="1">
        <f>IF(AND(ISNUMBER(K23),ISNUMBER($I$7)),SQRT(K23^2+($I$7)^2),"N/A")</f>
        <v>0.19223572402239389</v>
      </c>
      <c r="N23" s="1">
        <f>IF(AND(ISNUMBER(L23),ISNUMBER(M23),M23&lt;&gt;0),L23/M23,"NA")</f>
        <v>-17.166424278224031</v>
      </c>
      <c r="O23" t="s">
        <v>82</v>
      </c>
    </row>
    <row r="24" spans="1:15" x14ac:dyDescent="0.35">
      <c r="A24" s="16">
        <v>14</v>
      </c>
      <c r="B24" s="15" t="s">
        <v>29</v>
      </c>
      <c r="C24" s="14">
        <v>93</v>
      </c>
      <c r="D24" s="13" t="s">
        <v>43</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93</v>
      </c>
      <c r="H24">
        <f>LEN(TRIM(D24))</f>
        <v>6</v>
      </c>
      <c r="I24" t="str">
        <f>IF(H24&gt;=3,MID(TRIM(D24),1,3),"NO")</f>
        <v>+/-</v>
      </c>
      <c r="J24" t="str">
        <f>IF(TRIM(I24)="+/-",MID(TRIM(D24),4,H24-3),D24)</f>
        <v>0.5</v>
      </c>
      <c r="K24" s="1">
        <f>IF(TRIM(J24)="*****",0,IF(ISERROR(VALUE(J24)),"NA",VALUE(J24/$I$4)))</f>
        <v>0.303951367781155</v>
      </c>
      <c r="L24" s="1">
        <f>IF(AND(ISNUMBER(G24),ISNUMBER($I$6)),$I$6-G24,"N/A")</f>
        <v>-3.2000000000000028</v>
      </c>
      <c r="M24" s="1">
        <f>IF(AND(ISNUMBER(K24),ISNUMBER($I$7)),SQRT(K24^2+($I$7)^2),"N/A")</f>
        <v>0.30997079109986531</v>
      </c>
      <c r="N24" s="1">
        <f>IF(AND(ISNUMBER(L24),ISNUMBER(M24),M24&lt;&gt;0),L24/M24,"NA")</f>
        <v>-10.323553353674018</v>
      </c>
      <c r="O24" t="s">
        <v>65</v>
      </c>
    </row>
    <row r="25" spans="1:15" x14ac:dyDescent="0.35">
      <c r="A25" s="16">
        <v>15</v>
      </c>
      <c r="B25" s="15" t="s">
        <v>35</v>
      </c>
      <c r="C25" s="14">
        <v>92.7</v>
      </c>
      <c r="D25" s="13" t="s">
        <v>121</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92.7</v>
      </c>
      <c r="H25">
        <f>LEN(TRIM(D25))</f>
        <v>6</v>
      </c>
      <c r="I25" t="str">
        <f>IF(H25&gt;=3,MID(TRIM(D25),1,3),"NO")</f>
        <v>+/-</v>
      </c>
      <c r="J25" t="str">
        <f>IF(TRIM(I25)="+/-",MID(TRIM(D25),4,H25-3),D25)</f>
        <v>0.8</v>
      </c>
      <c r="K25" s="1">
        <f>IF(TRIM(J25)="*****",0,IF(ISERROR(VALUE(J25)),"NA",VALUE(J25/$I$4)))</f>
        <v>0.48632218844984804</v>
      </c>
      <c r="L25" s="1">
        <f>IF(AND(ISNUMBER(G25),ISNUMBER($I$6)),$I$6-G25,"N/A")</f>
        <v>-2.9000000000000057</v>
      </c>
      <c r="M25" s="1">
        <f>IF(AND(ISNUMBER(K25),ISNUMBER($I$7)),SQRT(K25^2+($I$7)^2),"N/A")</f>
        <v>0.49010685399991183</v>
      </c>
      <c r="N25" s="1">
        <f>IF(AND(ISNUMBER(L25),ISNUMBER(M25),M25&lt;&gt;0),L25/M25,"NA")</f>
        <v>-5.9170770135782007</v>
      </c>
      <c r="O25" t="s">
        <v>81</v>
      </c>
    </row>
    <row r="26" spans="1:15" x14ac:dyDescent="0.35">
      <c r="A26" s="16">
        <v>15</v>
      </c>
      <c r="B26" s="15" t="s">
        <v>69</v>
      </c>
      <c r="C26" s="14">
        <v>92.7</v>
      </c>
      <c r="D26" s="13" t="s">
        <v>57</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92.7</v>
      </c>
      <c r="H26">
        <f>LEN(TRIM(D26))</f>
        <v>6</v>
      </c>
      <c r="I26" t="str">
        <f>IF(H26&gt;=3,MID(TRIM(D26),1,3),"NO")</f>
        <v>+/-</v>
      </c>
      <c r="J26" t="str">
        <f>IF(TRIM(I26)="+/-",MID(TRIM(D26),4,H26-3),D26)</f>
        <v>0.3</v>
      </c>
      <c r="K26" s="1">
        <f>IF(TRIM(J26)="*****",0,IF(ISERROR(VALUE(J26)),"NA",VALUE(J26/$I$4)))</f>
        <v>0.18237082066869301</v>
      </c>
      <c r="L26" s="1">
        <f>IF(AND(ISNUMBER(G26),ISNUMBER($I$6)),$I$6-G26,"N/A")</f>
        <v>-2.9000000000000057</v>
      </c>
      <c r="M26" s="1">
        <f>IF(AND(ISNUMBER(K26),ISNUMBER($I$7)),SQRT(K26^2+($I$7)^2),"N/A")</f>
        <v>0.19223572402239389</v>
      </c>
      <c r="N26" s="1">
        <f>IF(AND(ISNUMBER(L26),ISNUMBER(M26),M26&lt;&gt;0),L26/M26,"NA")</f>
        <v>-15.085645577833283</v>
      </c>
      <c r="O26" t="s">
        <v>80</v>
      </c>
    </row>
    <row r="27" spans="1:15" x14ac:dyDescent="0.35">
      <c r="A27" s="16">
        <v>17</v>
      </c>
      <c r="B27" s="15" t="s">
        <v>36</v>
      </c>
      <c r="C27" s="14">
        <v>92.4</v>
      </c>
      <c r="D27" s="13" t="s">
        <v>28</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92.4</v>
      </c>
      <c r="H27">
        <f>LEN(TRIM(D27))</f>
        <v>6</v>
      </c>
      <c r="I27" t="str">
        <f>IF(H27&gt;=3,MID(TRIM(D27),1,3),"NO")</f>
        <v>+/-</v>
      </c>
      <c r="J27" t="str">
        <f>IF(TRIM(I27)="+/-",MID(TRIM(D27),4,H27-3),D27)</f>
        <v>0.2</v>
      </c>
      <c r="K27" s="1">
        <f>IF(TRIM(J27)="*****",0,IF(ISERROR(VALUE(J27)),"NA",VALUE(J27/$I$4)))</f>
        <v>0.12158054711246201</v>
      </c>
      <c r="L27" s="1">
        <f>IF(AND(ISNUMBER(G27),ISNUMBER($I$6)),$I$6-G27,"N/A")</f>
        <v>-2.6000000000000085</v>
      </c>
      <c r="M27" s="1">
        <f>IF(AND(ISNUMBER(K27),ISNUMBER($I$7)),SQRT(K27^2+($I$7)^2),"N/A")</f>
        <v>0.1359311840425404</v>
      </c>
      <c r="N27" s="1">
        <f>IF(AND(ISNUMBER(L27),ISNUMBER(M27),M27&lt;&gt;0),L27/M27,"NA")</f>
        <v>-19.127325479533265</v>
      </c>
      <c r="O27" t="s">
        <v>78</v>
      </c>
    </row>
    <row r="28" spans="1:15" x14ac:dyDescent="0.35">
      <c r="A28" s="16">
        <v>18</v>
      </c>
      <c r="B28" s="15" t="s">
        <v>82</v>
      </c>
      <c r="C28" s="14">
        <v>92.2</v>
      </c>
      <c r="D28" s="13" t="s">
        <v>34</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92.2</v>
      </c>
      <c r="H28">
        <f>LEN(TRIM(D28))</f>
        <v>6</v>
      </c>
      <c r="I28" t="str">
        <f>IF(H28&gt;=3,MID(TRIM(D28),1,3),"NO")</f>
        <v>+/-</v>
      </c>
      <c r="J28" t="str">
        <f>IF(TRIM(I28)="+/-",MID(TRIM(D28),4,H28-3),D28)</f>
        <v>0.4</v>
      </c>
      <c r="K28" s="1">
        <f>IF(TRIM(J28)="*****",0,IF(ISERROR(VALUE(J28)),"NA",VALUE(J28/$I$4)))</f>
        <v>0.24316109422492402</v>
      </c>
      <c r="L28" s="1">
        <f>IF(AND(ISNUMBER(G28),ISNUMBER($I$6)),$I$6-G28,"N/A")</f>
        <v>-2.4000000000000057</v>
      </c>
      <c r="M28" s="1">
        <f>IF(AND(ISNUMBER(K28),ISNUMBER($I$7)),SQRT(K28^2+($I$7)^2),"N/A")</f>
        <v>0.25064471888253259</v>
      </c>
      <c r="N28" s="1">
        <f>IF(AND(ISNUMBER(L28),ISNUMBER(M28),M28&lt;&gt;0),L28/M28,"NA")</f>
        <v>-9.5753064764344469</v>
      </c>
      <c r="O28" t="s">
        <v>79</v>
      </c>
    </row>
    <row r="29" spans="1:15" x14ac:dyDescent="0.35">
      <c r="A29" s="16">
        <v>18</v>
      </c>
      <c r="B29" s="15" t="s">
        <v>54</v>
      </c>
      <c r="C29" s="14">
        <v>92.2</v>
      </c>
      <c r="D29" s="13" t="s">
        <v>28</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92.2</v>
      </c>
      <c r="H29">
        <f>LEN(TRIM(D29))</f>
        <v>6</v>
      </c>
      <c r="I29" t="str">
        <f>IF(H29&gt;=3,MID(TRIM(D29),1,3),"NO")</f>
        <v>+/-</v>
      </c>
      <c r="J29" t="str">
        <f>IF(TRIM(I29)="+/-",MID(TRIM(D29),4,H29-3),D29)</f>
        <v>0.2</v>
      </c>
      <c r="K29" s="1">
        <f>IF(TRIM(J29)="*****",0,IF(ISERROR(VALUE(J29)),"NA",VALUE(J29/$I$4)))</f>
        <v>0.12158054711246201</v>
      </c>
      <c r="L29" s="1">
        <f>IF(AND(ISNUMBER(G29),ISNUMBER($I$6)),$I$6-G29,"N/A")</f>
        <v>-2.4000000000000057</v>
      </c>
      <c r="M29" s="1">
        <f>IF(AND(ISNUMBER(K29),ISNUMBER($I$7)),SQRT(K29^2+($I$7)^2),"N/A")</f>
        <v>0.1359311840425404</v>
      </c>
      <c r="N29" s="1">
        <f>IF(AND(ISNUMBER(L29),ISNUMBER(M29),M29&lt;&gt;0),L29/M29,"NA")</f>
        <v>-17.655992750338381</v>
      </c>
      <c r="O29" t="s">
        <v>55</v>
      </c>
    </row>
    <row r="30" spans="1:15" x14ac:dyDescent="0.35">
      <c r="A30" s="16">
        <v>20</v>
      </c>
      <c r="B30" s="15" t="s">
        <v>76</v>
      </c>
      <c r="C30" s="14">
        <v>92</v>
      </c>
      <c r="D30" s="13" t="s">
        <v>28</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92</v>
      </c>
      <c r="H30">
        <f>LEN(TRIM(D30))</f>
        <v>6</v>
      </c>
      <c r="I30" t="str">
        <f>IF(H30&gt;=3,MID(TRIM(D30),1,3),"NO")</f>
        <v>+/-</v>
      </c>
      <c r="J30" t="str">
        <f>IF(TRIM(I30)="+/-",MID(TRIM(D30),4,H30-3),D30)</f>
        <v>0.2</v>
      </c>
      <c r="K30" s="1">
        <f>IF(TRIM(J30)="*****",0,IF(ISERROR(VALUE(J30)),"NA",VALUE(J30/$I$4)))</f>
        <v>0.12158054711246201</v>
      </c>
      <c r="L30" s="1">
        <f>IF(AND(ISNUMBER(G30),ISNUMBER($I$6)),$I$6-G30,"N/A")</f>
        <v>-2.2000000000000028</v>
      </c>
      <c r="M30" s="1">
        <f>IF(AND(ISNUMBER(K30),ISNUMBER($I$7)),SQRT(K30^2+($I$7)^2),"N/A")</f>
        <v>0.1359311840425404</v>
      </c>
      <c r="N30" s="1">
        <f>IF(AND(ISNUMBER(L30),ISNUMBER(M30),M30&lt;&gt;0),L30/M30,"NA")</f>
        <v>-16.1846600211435</v>
      </c>
      <c r="O30" t="s">
        <v>77</v>
      </c>
    </row>
    <row r="31" spans="1:15" x14ac:dyDescent="0.35">
      <c r="A31" s="16">
        <v>20</v>
      </c>
      <c r="B31" s="15" t="s">
        <v>72</v>
      </c>
      <c r="C31" s="14">
        <v>92</v>
      </c>
      <c r="D31" s="13" t="s">
        <v>28</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92</v>
      </c>
      <c r="H31">
        <f>LEN(TRIM(D31))</f>
        <v>6</v>
      </c>
      <c r="I31" t="str">
        <f>IF(H31&gt;=3,MID(TRIM(D31),1,3),"NO")</f>
        <v>+/-</v>
      </c>
      <c r="J31" t="str">
        <f>IF(TRIM(I31)="+/-",MID(TRIM(D31),4,H31-3),D31)</f>
        <v>0.2</v>
      </c>
      <c r="K31" s="1">
        <f>IF(TRIM(J31)="*****",0,IF(ISERROR(VALUE(J31)),"NA",VALUE(J31/$I$4)))</f>
        <v>0.12158054711246201</v>
      </c>
      <c r="L31" s="1">
        <f>IF(AND(ISNUMBER(G31),ISNUMBER($I$6)),$I$6-G31,"N/A")</f>
        <v>-2.2000000000000028</v>
      </c>
      <c r="M31" s="1">
        <f>IF(AND(ISNUMBER(K31),ISNUMBER($I$7)),SQRT(K31^2+($I$7)^2),"N/A")</f>
        <v>0.1359311840425404</v>
      </c>
      <c r="N31" s="1">
        <f>IF(AND(ISNUMBER(L31),ISNUMBER(M31),M31&lt;&gt;0),L31/M31,"NA")</f>
        <v>-16.1846600211435</v>
      </c>
      <c r="O31" t="s">
        <v>41</v>
      </c>
    </row>
    <row r="32" spans="1:15" x14ac:dyDescent="0.35">
      <c r="A32" s="16">
        <v>20</v>
      </c>
      <c r="B32" s="15" t="s">
        <v>56</v>
      </c>
      <c r="C32" s="14">
        <v>92</v>
      </c>
      <c r="D32" s="13" t="s">
        <v>57</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92</v>
      </c>
      <c r="H32">
        <f>LEN(TRIM(D32))</f>
        <v>6</v>
      </c>
      <c r="I32" t="str">
        <f>IF(H32&gt;=3,MID(TRIM(D32),1,3),"NO")</f>
        <v>+/-</v>
      </c>
      <c r="J32" t="str">
        <f>IF(TRIM(I32)="+/-",MID(TRIM(D32),4,H32-3),D32)</f>
        <v>0.3</v>
      </c>
      <c r="K32" s="1">
        <f>IF(TRIM(J32)="*****",0,IF(ISERROR(VALUE(J32)),"NA",VALUE(J32/$I$4)))</f>
        <v>0.18237082066869301</v>
      </c>
      <c r="L32" s="1">
        <f>IF(AND(ISNUMBER(G32),ISNUMBER($I$6)),$I$6-G32,"N/A")</f>
        <v>-2.2000000000000028</v>
      </c>
      <c r="M32" s="1">
        <f>IF(AND(ISNUMBER(K32),ISNUMBER($I$7)),SQRT(K32^2+($I$7)^2),"N/A")</f>
        <v>0.19223572402239389</v>
      </c>
      <c r="N32" s="1">
        <f>IF(AND(ISNUMBER(L32),ISNUMBER(M32),M32&lt;&gt;0),L32/M32,"NA")</f>
        <v>-11.44428285214938</v>
      </c>
      <c r="O32" t="s">
        <v>71</v>
      </c>
    </row>
    <row r="33" spans="1:15" x14ac:dyDescent="0.35">
      <c r="A33" s="16">
        <v>23</v>
      </c>
      <c r="B33" s="15" t="s">
        <v>61</v>
      </c>
      <c r="C33" s="14">
        <v>91.9</v>
      </c>
      <c r="D33" s="13" t="s">
        <v>28</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91.9</v>
      </c>
      <c r="H33">
        <f>LEN(TRIM(D33))</f>
        <v>6</v>
      </c>
      <c r="I33" t="str">
        <f>IF(H33&gt;=3,MID(TRIM(D33),1,3),"NO")</f>
        <v>+/-</v>
      </c>
      <c r="J33" t="str">
        <f>IF(TRIM(I33)="+/-",MID(TRIM(D33),4,H33-3),D33)</f>
        <v>0.2</v>
      </c>
      <c r="K33" s="1">
        <f>IF(TRIM(J33)="*****",0,IF(ISERROR(VALUE(J33)),"NA",VALUE(J33/$I$4)))</f>
        <v>0.12158054711246201</v>
      </c>
      <c r="L33" s="1">
        <f>IF(AND(ISNUMBER(G33),ISNUMBER($I$6)),$I$6-G33,"N/A")</f>
        <v>-2.1000000000000085</v>
      </c>
      <c r="M33" s="1">
        <f>IF(AND(ISNUMBER(K33),ISNUMBER($I$7)),SQRT(K33^2+($I$7)^2),"N/A")</f>
        <v>0.1359311840425404</v>
      </c>
      <c r="N33" s="1">
        <f>IF(AND(ISNUMBER(L33),ISNUMBER(M33),M33&lt;&gt;0),L33/M33,"NA")</f>
        <v>-15.448993656546111</v>
      </c>
      <c r="O33" t="s">
        <v>76</v>
      </c>
    </row>
    <row r="34" spans="1:15" x14ac:dyDescent="0.35">
      <c r="A34" s="16">
        <v>24</v>
      </c>
      <c r="B34" s="15" t="s">
        <v>66</v>
      </c>
      <c r="C34" s="14">
        <v>91.8</v>
      </c>
      <c r="D34" s="13" t="s">
        <v>34</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91.8</v>
      </c>
      <c r="H34">
        <f>LEN(TRIM(D34))</f>
        <v>6</v>
      </c>
      <c r="I34" t="str">
        <f>IF(H34&gt;=3,MID(TRIM(D34),1,3),"NO")</f>
        <v>+/-</v>
      </c>
      <c r="J34" t="str">
        <f>IF(TRIM(I34)="+/-",MID(TRIM(D34),4,H34-3),D34)</f>
        <v>0.4</v>
      </c>
      <c r="K34" s="1">
        <f>IF(TRIM(J34)="*****",0,IF(ISERROR(VALUE(J34)),"NA",VALUE(J34/$I$4)))</f>
        <v>0.24316109422492402</v>
      </c>
      <c r="L34" s="1">
        <f>IF(AND(ISNUMBER(G34),ISNUMBER($I$6)),$I$6-G34,"N/A")</f>
        <v>-2</v>
      </c>
      <c r="M34" s="1">
        <f>IF(AND(ISNUMBER(K34),ISNUMBER($I$7)),SQRT(K34^2+($I$7)^2),"N/A")</f>
        <v>0.25064471888253259</v>
      </c>
      <c r="N34" s="1">
        <f>IF(AND(ISNUMBER(L34),ISNUMBER(M34),M34&lt;&gt;0),L34/M34,"NA")</f>
        <v>-7.9794220636953535</v>
      </c>
      <c r="O34" t="s">
        <v>74</v>
      </c>
    </row>
    <row r="35" spans="1:15" x14ac:dyDescent="0.35">
      <c r="A35" s="16">
        <v>25</v>
      </c>
      <c r="B35" s="15" t="s">
        <v>78</v>
      </c>
      <c r="C35" s="14">
        <v>91.7</v>
      </c>
      <c r="D35" s="13" t="s">
        <v>57</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91.7</v>
      </c>
      <c r="H35">
        <f>LEN(TRIM(D35))</f>
        <v>6</v>
      </c>
      <c r="I35" t="str">
        <f>IF(H35&gt;=3,MID(TRIM(D35),1,3),"NO")</f>
        <v>+/-</v>
      </c>
      <c r="J35" t="str">
        <f>IF(TRIM(I35)="+/-",MID(TRIM(D35),4,H35-3),D35)</f>
        <v>0.3</v>
      </c>
      <c r="K35" s="1">
        <f>IF(TRIM(J35)="*****",0,IF(ISERROR(VALUE(J35)),"NA",VALUE(J35/$I$4)))</f>
        <v>0.18237082066869301</v>
      </c>
      <c r="L35" s="1">
        <f>IF(AND(ISNUMBER(G35),ISNUMBER($I$6)),$I$6-G35,"N/A")</f>
        <v>-1.9000000000000057</v>
      </c>
      <c r="M35" s="1">
        <f>IF(AND(ISNUMBER(K35),ISNUMBER($I$7)),SQRT(K35^2+($I$7)^2),"N/A")</f>
        <v>0.19223572402239389</v>
      </c>
      <c r="N35" s="1">
        <f>IF(AND(ISNUMBER(L35),ISNUMBER(M35),M35&lt;&gt;0),L35/M35,"NA")</f>
        <v>-9.883698826856298</v>
      </c>
      <c r="O35" t="s">
        <v>53</v>
      </c>
    </row>
    <row r="36" spans="1:15" x14ac:dyDescent="0.35">
      <c r="A36" s="16">
        <v>26</v>
      </c>
      <c r="B36" s="15" t="s">
        <v>60</v>
      </c>
      <c r="C36" s="14">
        <v>91.4</v>
      </c>
      <c r="D36" s="13" t="s">
        <v>26</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91.4</v>
      </c>
      <c r="H36">
        <f>LEN(TRIM(D36))</f>
        <v>6</v>
      </c>
      <c r="I36" t="str">
        <f>IF(H36&gt;=3,MID(TRIM(D36),1,3),"NO")</f>
        <v>+/-</v>
      </c>
      <c r="J36" t="str">
        <f>IF(TRIM(I36)="+/-",MID(TRIM(D36),4,H36-3),D36)</f>
        <v>0.6</v>
      </c>
      <c r="K36" s="1">
        <f>IF(TRIM(J36)="*****",0,IF(ISERROR(VALUE(J36)),"NA",VALUE(J36/$I$4)))</f>
        <v>0.36474164133738601</v>
      </c>
      <c r="L36" s="1">
        <f>IF(AND(ISNUMBER(G36),ISNUMBER($I$6)),$I$6-G36,"N/A")</f>
        <v>-1.6000000000000085</v>
      </c>
      <c r="M36" s="1">
        <f>IF(AND(ISNUMBER(K36),ISNUMBER($I$7)),SQRT(K36^2+($I$7)^2),"N/A")</f>
        <v>0.36977279819442066</v>
      </c>
      <c r="N36" s="1">
        <f>IF(AND(ISNUMBER(L36),ISNUMBER(M36),M36&lt;&gt;0),L36/M36,"NA")</f>
        <v>-4.3269813458770265</v>
      </c>
      <c r="O36" t="s">
        <v>72</v>
      </c>
    </row>
    <row r="37" spans="1:15" x14ac:dyDescent="0.35">
      <c r="A37" s="16">
        <v>26</v>
      </c>
      <c r="B37" s="15" t="s">
        <v>71</v>
      </c>
      <c r="C37" s="14">
        <v>91.4</v>
      </c>
      <c r="D37" s="13" t="s">
        <v>57</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91.4</v>
      </c>
      <c r="H37">
        <f>LEN(TRIM(D37))</f>
        <v>6</v>
      </c>
      <c r="I37" t="str">
        <f>IF(H37&gt;=3,MID(TRIM(D37),1,3),"NO")</f>
        <v>+/-</v>
      </c>
      <c r="J37" t="str">
        <f>IF(TRIM(I37)="+/-",MID(TRIM(D37),4,H37-3),D37)</f>
        <v>0.3</v>
      </c>
      <c r="K37" s="1">
        <f>IF(TRIM(J37)="*****",0,IF(ISERROR(VALUE(J37)),"NA",VALUE(J37/$I$4)))</f>
        <v>0.18237082066869301</v>
      </c>
      <c r="L37" s="1">
        <f>IF(AND(ISNUMBER(G37),ISNUMBER($I$6)),$I$6-G37,"N/A")</f>
        <v>-1.6000000000000085</v>
      </c>
      <c r="M37" s="1">
        <f>IF(AND(ISNUMBER(K37),ISNUMBER($I$7)),SQRT(K37^2+($I$7)^2),"N/A")</f>
        <v>0.19223572402239389</v>
      </c>
      <c r="N37" s="1">
        <f>IF(AND(ISNUMBER(L37),ISNUMBER(M37),M37&lt;&gt;0),L37/M37,"NA")</f>
        <v>-8.3231148015632179</v>
      </c>
      <c r="O37" t="s">
        <v>70</v>
      </c>
    </row>
    <row r="38" spans="1:15" x14ac:dyDescent="0.35">
      <c r="A38" s="16">
        <v>26</v>
      </c>
      <c r="B38" s="15" t="s">
        <v>38</v>
      </c>
      <c r="C38" s="14">
        <v>91.4</v>
      </c>
      <c r="D38" s="13" t="s">
        <v>28</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91.4</v>
      </c>
      <c r="H38">
        <f>LEN(TRIM(D38))</f>
        <v>6</v>
      </c>
      <c r="I38" t="str">
        <f>IF(H38&gt;=3,MID(TRIM(D38),1,3),"NO")</f>
        <v>+/-</v>
      </c>
      <c r="J38" t="str">
        <f>IF(TRIM(I38)="+/-",MID(TRIM(D38),4,H38-3),D38)</f>
        <v>0.2</v>
      </c>
      <c r="K38" s="1">
        <f>IF(TRIM(J38)="*****",0,IF(ISERROR(VALUE(J38)),"NA",VALUE(J38/$I$4)))</f>
        <v>0.12158054711246201</v>
      </c>
      <c r="L38" s="1">
        <f>IF(AND(ISNUMBER(G38),ISNUMBER($I$6)),$I$6-G38,"N/A")</f>
        <v>-1.6000000000000085</v>
      </c>
      <c r="M38" s="1">
        <f>IF(AND(ISNUMBER(K38),ISNUMBER($I$7)),SQRT(K38^2+($I$7)^2),"N/A")</f>
        <v>0.1359311840425404</v>
      </c>
      <c r="N38" s="1">
        <f>IF(AND(ISNUMBER(L38),ISNUMBER(M38),M38&lt;&gt;0),L38/M38,"NA")</f>
        <v>-11.770661833558956</v>
      </c>
      <c r="O38" t="s">
        <v>69</v>
      </c>
    </row>
    <row r="39" spans="1:15" x14ac:dyDescent="0.35">
      <c r="A39" s="16">
        <v>29</v>
      </c>
      <c r="B39" s="15" t="s">
        <v>41</v>
      </c>
      <c r="C39" s="14">
        <v>91.2</v>
      </c>
      <c r="D39" s="13" t="s">
        <v>57</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91.2</v>
      </c>
      <c r="H39">
        <f>LEN(TRIM(D39))</f>
        <v>6</v>
      </c>
      <c r="I39" t="str">
        <f>IF(H39&gt;=3,MID(TRIM(D39),1,3),"NO")</f>
        <v>+/-</v>
      </c>
      <c r="J39" t="str">
        <f>IF(TRIM(I39)="+/-",MID(TRIM(D39),4,H39-3),D39)</f>
        <v>0.3</v>
      </c>
      <c r="K39" s="1">
        <f>IF(TRIM(J39)="*****",0,IF(ISERROR(VALUE(J39)),"NA",VALUE(J39/$I$4)))</f>
        <v>0.18237082066869301</v>
      </c>
      <c r="L39" s="1">
        <f>IF(AND(ISNUMBER(G39),ISNUMBER($I$6)),$I$6-G39,"N/A")</f>
        <v>-1.4000000000000057</v>
      </c>
      <c r="M39" s="1">
        <f>IF(AND(ISNUMBER(K39),ISNUMBER($I$7)),SQRT(K39^2+($I$7)^2),"N/A")</f>
        <v>0.19223572402239389</v>
      </c>
      <c r="N39" s="1">
        <f>IF(AND(ISNUMBER(L39),ISNUMBER(M39),M39&lt;&gt;0),L39/M39,"NA")</f>
        <v>-7.2827254513678072</v>
      </c>
      <c r="O39" t="s">
        <v>44</v>
      </c>
    </row>
    <row r="40" spans="1:15" x14ac:dyDescent="0.35">
      <c r="A40" s="16">
        <v>30</v>
      </c>
      <c r="B40" s="15" t="s">
        <v>47</v>
      </c>
      <c r="C40" s="14">
        <v>90.7</v>
      </c>
      <c r="D40" s="13" t="s">
        <v>28</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90.7</v>
      </c>
      <c r="H40">
        <f>LEN(TRIM(D40))</f>
        <v>6</v>
      </c>
      <c r="I40" t="str">
        <f>IF(H40&gt;=3,MID(TRIM(D40),1,3),"NO")</f>
        <v>+/-</v>
      </c>
      <c r="J40" t="str">
        <f>IF(TRIM(I40)="+/-",MID(TRIM(D40),4,H40-3),D40)</f>
        <v>0.2</v>
      </c>
      <c r="K40" s="1">
        <f>IF(TRIM(J40)="*****",0,IF(ISERROR(VALUE(J40)),"NA",VALUE(J40/$I$4)))</f>
        <v>0.12158054711246201</v>
      </c>
      <c r="L40" s="1">
        <f>IF(AND(ISNUMBER(G40),ISNUMBER($I$6)),$I$6-G40,"N/A")</f>
        <v>-0.90000000000000568</v>
      </c>
      <c r="M40" s="1">
        <f>IF(AND(ISNUMBER(K40),ISNUMBER($I$7)),SQRT(K40^2+($I$7)^2),"N/A")</f>
        <v>0.1359311840425404</v>
      </c>
      <c r="N40" s="1">
        <f>IF(AND(ISNUMBER(L40),ISNUMBER(M40),M40&lt;&gt;0),L40/M40,"NA")</f>
        <v>-6.6209972813769191</v>
      </c>
      <c r="O40" t="s">
        <v>67</v>
      </c>
    </row>
    <row r="41" spans="1:15" x14ac:dyDescent="0.35">
      <c r="A41" s="16">
        <v>31</v>
      </c>
      <c r="B41" s="15" t="s">
        <v>65</v>
      </c>
      <c r="C41" s="14">
        <v>90.6</v>
      </c>
      <c r="D41" s="13" t="s">
        <v>28</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90.6</v>
      </c>
      <c r="H41">
        <f>LEN(TRIM(D41))</f>
        <v>6</v>
      </c>
      <c r="I41" t="str">
        <f>IF(H41&gt;=3,MID(TRIM(D41),1,3),"NO")</f>
        <v>+/-</v>
      </c>
      <c r="J41" t="str">
        <f>IF(TRIM(I41)="+/-",MID(TRIM(D41),4,H41-3),D41)</f>
        <v>0.2</v>
      </c>
      <c r="K41" s="1">
        <f>IF(TRIM(J41)="*****",0,IF(ISERROR(VALUE(J41)),"NA",VALUE(J41/$I$4)))</f>
        <v>0.12158054711246201</v>
      </c>
      <c r="L41" s="1">
        <f>IF(AND(ISNUMBER(G41),ISNUMBER($I$6)),$I$6-G41,"N/A")</f>
        <v>-0.79999999999999716</v>
      </c>
      <c r="M41" s="1">
        <f>IF(AND(ISNUMBER(K41),ISNUMBER($I$7)),SQRT(K41^2+($I$7)^2),"N/A")</f>
        <v>0.1359311840425404</v>
      </c>
      <c r="N41" s="1">
        <f>IF(AND(ISNUMBER(L41),ISNUMBER(M41),M41&lt;&gt;0),L41/M41,"NA")</f>
        <v>-5.8853309167794263</v>
      </c>
      <c r="O41" t="s">
        <v>47</v>
      </c>
    </row>
    <row r="42" spans="1:15" x14ac:dyDescent="0.35">
      <c r="A42" s="16">
        <v>31</v>
      </c>
      <c r="B42" s="15" t="s">
        <v>64</v>
      </c>
      <c r="C42" s="14">
        <v>90.6</v>
      </c>
      <c r="D42" s="13" t="s">
        <v>28</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90.6</v>
      </c>
      <c r="H42">
        <f>LEN(TRIM(D42))</f>
        <v>6</v>
      </c>
      <c r="I42" t="str">
        <f>IF(H42&gt;=3,MID(TRIM(D42),1,3),"NO")</f>
        <v>+/-</v>
      </c>
      <c r="J42" t="str">
        <f>IF(TRIM(I42)="+/-",MID(TRIM(D42),4,H42-3),D42)</f>
        <v>0.2</v>
      </c>
      <c r="K42" s="1">
        <f>IF(TRIM(J42)="*****",0,IF(ISERROR(VALUE(J42)),"NA",VALUE(J42/$I$4)))</f>
        <v>0.12158054711246201</v>
      </c>
      <c r="L42" s="1">
        <f>IF(AND(ISNUMBER(G42),ISNUMBER($I$6)),$I$6-G42,"N/A")</f>
        <v>-0.79999999999999716</v>
      </c>
      <c r="M42" s="1">
        <f>IF(AND(ISNUMBER(K42),ISNUMBER($I$7)),SQRT(K42^2+($I$7)^2),"N/A")</f>
        <v>0.1359311840425404</v>
      </c>
      <c r="N42" s="1">
        <f>IF(AND(ISNUMBER(L42),ISNUMBER(M42),M42&lt;&gt;0),L42/M42,"NA")</f>
        <v>-5.8853309167794263</v>
      </c>
      <c r="O42" t="s">
        <v>37</v>
      </c>
    </row>
    <row r="43" spans="1:15" x14ac:dyDescent="0.35">
      <c r="A43" s="16">
        <v>33</v>
      </c>
      <c r="B43" s="15" t="s">
        <v>81</v>
      </c>
      <c r="C43" s="14">
        <v>90.4</v>
      </c>
      <c r="D43" s="13" t="s">
        <v>28</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90.4</v>
      </c>
      <c r="H43">
        <f>LEN(TRIM(D43))</f>
        <v>6</v>
      </c>
      <c r="I43" t="str">
        <f>IF(H43&gt;=3,MID(TRIM(D43),1,3),"NO")</f>
        <v>+/-</v>
      </c>
      <c r="J43" t="str">
        <f>IF(TRIM(I43)="+/-",MID(TRIM(D43),4,H43-3),D43)</f>
        <v>0.2</v>
      </c>
      <c r="K43" s="1">
        <f>IF(TRIM(J43)="*****",0,IF(ISERROR(VALUE(J43)),"NA",VALUE(J43/$I$4)))</f>
        <v>0.12158054711246201</v>
      </c>
      <c r="L43" s="1">
        <f>IF(AND(ISNUMBER(G43),ISNUMBER($I$6)),$I$6-G43,"N/A")</f>
        <v>-0.60000000000000853</v>
      </c>
      <c r="M43" s="1">
        <f>IF(AND(ISNUMBER(K43),ISNUMBER($I$7)),SQRT(K43^2+($I$7)^2),"N/A")</f>
        <v>0.1359311840425404</v>
      </c>
      <c r="N43" s="1">
        <f>IF(AND(ISNUMBER(L43),ISNUMBER(M43),M43&lt;&gt;0),L43/M43,"NA")</f>
        <v>-4.4139981875846477</v>
      </c>
      <c r="O43" t="s">
        <v>49</v>
      </c>
    </row>
    <row r="44" spans="1:15" x14ac:dyDescent="0.35">
      <c r="A44" s="16">
        <v>34</v>
      </c>
      <c r="B44" s="15" t="s">
        <v>51</v>
      </c>
      <c r="C44" s="14">
        <v>90.2</v>
      </c>
      <c r="D44" s="13" t="s">
        <v>28</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90.2</v>
      </c>
      <c r="H44">
        <f>LEN(TRIM(D44))</f>
        <v>6</v>
      </c>
      <c r="I44" t="str">
        <f>IF(H44&gt;=3,MID(TRIM(D44),1,3),"NO")</f>
        <v>+/-</v>
      </c>
      <c r="J44" t="str">
        <f>IF(TRIM(I44)="+/-",MID(TRIM(D44),4,H44-3),D44)</f>
        <v>0.2</v>
      </c>
      <c r="K44" s="1">
        <f>IF(TRIM(J44)="*****",0,IF(ISERROR(VALUE(J44)),"NA",VALUE(J44/$I$4)))</f>
        <v>0.12158054711246201</v>
      </c>
      <c r="L44" s="1">
        <f>IF(AND(ISNUMBER(G44),ISNUMBER($I$6)),$I$6-G44,"N/A")</f>
        <v>-0.40000000000000568</v>
      </c>
      <c r="M44" s="1">
        <f>IF(AND(ISNUMBER(K44),ISNUMBER($I$7)),SQRT(K44^2+($I$7)^2),"N/A")</f>
        <v>0.1359311840425404</v>
      </c>
      <c r="N44" s="1">
        <f>IF(AND(ISNUMBER(L44),ISNUMBER(M44),M44&lt;&gt;0),L44/M44,"NA")</f>
        <v>-2.9426654583897651</v>
      </c>
      <c r="O44" t="s">
        <v>64</v>
      </c>
    </row>
    <row r="45" spans="1:15" x14ac:dyDescent="0.35">
      <c r="A45" s="16">
        <v>34</v>
      </c>
      <c r="B45" s="15" t="s">
        <v>50</v>
      </c>
      <c r="C45" s="14">
        <v>90.2</v>
      </c>
      <c r="D45" s="13" t="s">
        <v>57</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90.2</v>
      </c>
      <c r="H45">
        <f>LEN(TRIM(D45))</f>
        <v>6</v>
      </c>
      <c r="I45" t="str">
        <f>IF(H45&gt;=3,MID(TRIM(D45),1,3),"NO")</f>
        <v>+/-</v>
      </c>
      <c r="J45" t="str">
        <f>IF(TRIM(I45)="+/-",MID(TRIM(D45),4,H45-3),D45)</f>
        <v>0.3</v>
      </c>
      <c r="K45" s="1">
        <f>IF(TRIM(J45)="*****",0,IF(ISERROR(VALUE(J45)),"NA",VALUE(J45/$I$4)))</f>
        <v>0.18237082066869301</v>
      </c>
      <c r="L45" s="1">
        <f>IF(AND(ISNUMBER(G45),ISNUMBER($I$6)),$I$6-G45,"N/A")</f>
        <v>-0.40000000000000568</v>
      </c>
      <c r="M45" s="1">
        <f>IF(AND(ISNUMBER(K45),ISNUMBER($I$7)),SQRT(K45^2+($I$7)^2),"N/A")</f>
        <v>0.19223572402239389</v>
      </c>
      <c r="N45" s="1">
        <f>IF(AND(ISNUMBER(L45),ISNUMBER(M45),M45&lt;&gt;0),L45/M45,"NA")</f>
        <v>-2.0807787003908231</v>
      </c>
      <c r="O45" t="s">
        <v>63</v>
      </c>
    </row>
    <row r="46" spans="1:15" x14ac:dyDescent="0.35">
      <c r="A46" s="16">
        <v>36</v>
      </c>
      <c r="B46" s="15" t="s">
        <v>46</v>
      </c>
      <c r="C46" s="14">
        <v>90.1</v>
      </c>
      <c r="D46" s="13" t="s">
        <v>57</v>
      </c>
      <c r="E46" s="12" t="str">
        <f>IF($B$4=B46,"Geography Selected",
IF(AND(ISNUMBER(N46),ISNUMBER($I$4)),
IF(ABS(N46)&lt;=$I$4,"Not Significantly Different",
IF(ABS(N46)&gt;$I$4,"Significantly Different","Error - Both Z-score and Confidence Level are Numbers but Comparison Failed")),
IF(N46="NA","Statistical Test not applicable","N/A")
))</f>
        <v>Not Significantly Different</v>
      </c>
      <c r="G46">
        <f>IF(ISNUMBER(C46),C46,"NAN")</f>
        <v>90.1</v>
      </c>
      <c r="H46">
        <f>LEN(TRIM(D46))</f>
        <v>6</v>
      </c>
      <c r="I46" t="str">
        <f>IF(H46&gt;=3,MID(TRIM(D46),1,3),"NO")</f>
        <v>+/-</v>
      </c>
      <c r="J46" t="str">
        <f>IF(TRIM(I46)="+/-",MID(TRIM(D46),4,H46-3),D46)</f>
        <v>0.3</v>
      </c>
      <c r="K46" s="1">
        <f>IF(TRIM(J46)="*****",0,IF(ISERROR(VALUE(J46)),"NA",VALUE(J46/$I$4)))</f>
        <v>0.18237082066869301</v>
      </c>
      <c r="L46" s="1">
        <f>IF(AND(ISNUMBER(G46),ISNUMBER($I$6)),$I$6-G46,"N/A")</f>
        <v>-0.29999999999999716</v>
      </c>
      <c r="M46" s="1">
        <f>IF(AND(ISNUMBER(K46),ISNUMBER($I$7)),SQRT(K46^2+($I$7)^2),"N/A")</f>
        <v>0.19223572402239389</v>
      </c>
      <c r="N46" s="1">
        <f>IF(AND(ISNUMBER(L46),ISNUMBER(M46),M46&lt;&gt;0),L46/M46,"NA")</f>
        <v>-1.5605840252930803</v>
      </c>
      <c r="O46" t="s">
        <v>61</v>
      </c>
    </row>
    <row r="47" spans="1:15" x14ac:dyDescent="0.35">
      <c r="A47" s="16">
        <v>37</v>
      </c>
      <c r="B47" s="15" t="s">
        <v>59</v>
      </c>
      <c r="C47" s="14">
        <v>89.7</v>
      </c>
      <c r="D47" s="13" t="s">
        <v>57</v>
      </c>
      <c r="E47" s="12" t="str">
        <f>IF($B$4=B47,"Geography Selected",
IF(AND(ISNUMBER(N47),ISNUMBER($I$4)),
IF(ABS(N47)&lt;=$I$4,"Not Significantly Different",
IF(ABS(N47)&gt;$I$4,"Significantly Different","Error - Both Z-score and Confidence Level are Numbers but Comparison Failed")),
IF(N47="NA","Statistical Test not applicable","N/A")
))</f>
        <v>Not Significantly Different</v>
      </c>
      <c r="G47">
        <f>IF(ISNUMBER(C47),C47,"NAN")</f>
        <v>89.7</v>
      </c>
      <c r="H47">
        <f>LEN(TRIM(D47))</f>
        <v>6</v>
      </c>
      <c r="I47" t="str">
        <f>IF(H47&gt;=3,MID(TRIM(D47),1,3),"NO")</f>
        <v>+/-</v>
      </c>
      <c r="J47" t="str">
        <f>IF(TRIM(I47)="+/-",MID(TRIM(D47),4,H47-3),D47)</f>
        <v>0.3</v>
      </c>
      <c r="K47" s="1">
        <f>IF(TRIM(J47)="*****",0,IF(ISERROR(VALUE(J47)),"NA",VALUE(J47/$I$4)))</f>
        <v>0.18237082066869301</v>
      </c>
      <c r="L47" s="1">
        <f>IF(AND(ISNUMBER(G47),ISNUMBER($I$6)),$I$6-G47,"N/A")</f>
        <v>9.9999999999994316E-2</v>
      </c>
      <c r="M47" s="1">
        <f>IF(AND(ISNUMBER(K47),ISNUMBER($I$7)),SQRT(K47^2+($I$7)^2),"N/A")</f>
        <v>0.19223572402239389</v>
      </c>
      <c r="N47" s="1">
        <f>IF(AND(ISNUMBER(L47),ISNUMBER(M47),M47&lt;&gt;0),L47/M47,"NA")</f>
        <v>0.52019467509766881</v>
      </c>
      <c r="O47" t="s">
        <v>59</v>
      </c>
    </row>
    <row r="48" spans="1:15" x14ac:dyDescent="0.35">
      <c r="A48" s="16">
        <v>38</v>
      </c>
      <c r="B48" s="15" t="s">
        <v>52</v>
      </c>
      <c r="C48" s="14">
        <v>89.6</v>
      </c>
      <c r="D48" s="13" t="s">
        <v>120</v>
      </c>
      <c r="E48" s="12" t="str">
        <f>IF($B$4=B48,"Geography Selected",
IF(AND(ISNUMBER(N48),ISNUMBER($I$4)),
IF(ABS(N48)&lt;=$I$4,"Not Significantly Different",
IF(ABS(N48)&gt;$I$4,"Significantly Different","Error - Both Z-score and Confidence Level are Numbers but Comparison Failed")),
IF(N48="NA","Statistical Test not applicable","N/A")
))</f>
        <v>Not Significantly Different</v>
      </c>
      <c r="G48">
        <f>IF(ISNUMBER(C48),C48,"NAN")</f>
        <v>89.6</v>
      </c>
      <c r="H48">
        <f>LEN(TRIM(D48))</f>
        <v>6</v>
      </c>
      <c r="I48" t="str">
        <f>IF(H48&gt;=3,MID(TRIM(D48),1,3),"NO")</f>
        <v>+/-</v>
      </c>
      <c r="J48" t="str">
        <f>IF(TRIM(I48)="+/-",MID(TRIM(D48),4,H48-3),D48)</f>
        <v>0.9</v>
      </c>
      <c r="K48" s="1">
        <f>IF(TRIM(J48)="*****",0,IF(ISERROR(VALUE(J48)),"NA",VALUE(J48/$I$4)))</f>
        <v>0.54711246200607899</v>
      </c>
      <c r="L48" s="1">
        <f>IF(AND(ISNUMBER(G48),ISNUMBER($I$6)),$I$6-G48,"N/A")</f>
        <v>0.20000000000000284</v>
      </c>
      <c r="M48" s="1">
        <f>IF(AND(ISNUMBER(K48),ISNUMBER($I$7)),SQRT(K48^2+($I$7)^2),"N/A")</f>
        <v>0.55047933970440222</v>
      </c>
      <c r="N48" s="1">
        <f>IF(AND(ISNUMBER(L48),ISNUMBER(M48),M48&lt;&gt;0),L48/M48,"NA")</f>
        <v>0.3633197207862503</v>
      </c>
      <c r="O48" t="s">
        <v>56</v>
      </c>
    </row>
    <row r="49" spans="1:15" x14ac:dyDescent="0.35">
      <c r="A49" s="16">
        <v>39</v>
      </c>
      <c r="B49" s="15" t="s">
        <v>79</v>
      </c>
      <c r="C49" s="14">
        <v>89.5</v>
      </c>
      <c r="D49" s="13" t="s">
        <v>57</v>
      </c>
      <c r="E49" s="12" t="str">
        <f>IF($B$4=B49,"Geography Selected",
IF(AND(ISNUMBER(N49),ISNUMBER($I$4)),
IF(ABS(N49)&lt;=$I$4,"Not Significantly Different",
IF(ABS(N49)&gt;$I$4,"Significantly Different","Error - Both Z-score and Confidence Level are Numbers but Comparison Failed")),
IF(N49="NA","Statistical Test not applicable","N/A")
))</f>
        <v>Not Significantly Different</v>
      </c>
      <c r="G49">
        <f>IF(ISNUMBER(C49),C49,"NAN")</f>
        <v>89.5</v>
      </c>
      <c r="H49">
        <f>LEN(TRIM(D49))</f>
        <v>6</v>
      </c>
      <c r="I49" t="str">
        <f>IF(H49&gt;=3,MID(TRIM(D49),1,3),"NO")</f>
        <v>+/-</v>
      </c>
      <c r="J49" t="str">
        <f>IF(TRIM(I49)="+/-",MID(TRIM(D49),4,H49-3),D49)</f>
        <v>0.3</v>
      </c>
      <c r="K49" s="1">
        <f>IF(TRIM(J49)="*****",0,IF(ISERROR(VALUE(J49)),"NA",VALUE(J49/$I$4)))</f>
        <v>0.18237082066869301</v>
      </c>
      <c r="L49" s="1">
        <f>IF(AND(ISNUMBER(G49),ISNUMBER($I$6)),$I$6-G49,"N/A")</f>
        <v>0.29999999999999716</v>
      </c>
      <c r="M49" s="1">
        <f>IF(AND(ISNUMBER(K49),ISNUMBER($I$7)),SQRT(K49^2+($I$7)^2),"N/A")</f>
        <v>0.19223572402239389</v>
      </c>
      <c r="N49" s="1">
        <f>IF(AND(ISNUMBER(L49),ISNUMBER(M49),M49&lt;&gt;0),L49/M49,"NA")</f>
        <v>1.5605840252930803</v>
      </c>
      <c r="O49" t="s">
        <v>54</v>
      </c>
    </row>
    <row r="50" spans="1:15" x14ac:dyDescent="0.35">
      <c r="A50" s="16">
        <v>40</v>
      </c>
      <c r="B50" s="15" t="s">
        <v>58</v>
      </c>
      <c r="C50" s="14">
        <v>89.4</v>
      </c>
      <c r="D50" s="13" t="s">
        <v>57</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89.4</v>
      </c>
      <c r="H50">
        <f>LEN(TRIM(D50))</f>
        <v>6</v>
      </c>
      <c r="I50" t="str">
        <f>IF(H50&gt;=3,MID(TRIM(D50),1,3),"NO")</f>
        <v>+/-</v>
      </c>
      <c r="J50" t="str">
        <f>IF(TRIM(I50)="+/-",MID(TRIM(D50),4,H50-3),D50)</f>
        <v>0.3</v>
      </c>
      <c r="K50" s="1">
        <f>IF(TRIM(J50)="*****",0,IF(ISERROR(VALUE(J50)),"NA",VALUE(J50/$I$4)))</f>
        <v>0.18237082066869301</v>
      </c>
      <c r="L50" s="1">
        <f>IF(AND(ISNUMBER(G50),ISNUMBER($I$6)),$I$6-G50,"N/A")</f>
        <v>0.39999999999999147</v>
      </c>
      <c r="M50" s="1">
        <f>IF(AND(ISNUMBER(K50),ISNUMBER($I$7)),SQRT(K50^2+($I$7)^2),"N/A")</f>
        <v>0.19223572402239389</v>
      </c>
      <c r="N50" s="1">
        <f>IF(AND(ISNUMBER(L50),ISNUMBER(M50),M50&lt;&gt;0),L50/M50,"NA")</f>
        <v>2.080778700390749</v>
      </c>
      <c r="O50" t="s">
        <v>52</v>
      </c>
    </row>
    <row r="51" spans="1:15" x14ac:dyDescent="0.35">
      <c r="A51" s="16">
        <v>41</v>
      </c>
      <c r="B51" s="15" t="s">
        <v>73</v>
      </c>
      <c r="C51" s="14">
        <v>89.3</v>
      </c>
      <c r="D51" s="13" t="s">
        <v>34</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89.3</v>
      </c>
      <c r="H51">
        <f>LEN(TRIM(D51))</f>
        <v>6</v>
      </c>
      <c r="I51" t="str">
        <f>IF(H51&gt;=3,MID(TRIM(D51),1,3),"NO")</f>
        <v>+/-</v>
      </c>
      <c r="J51" t="str">
        <f>IF(TRIM(I51)="+/-",MID(TRIM(D51),4,H51-3),D51)</f>
        <v>0.4</v>
      </c>
      <c r="K51" s="1">
        <f>IF(TRIM(J51)="*****",0,IF(ISERROR(VALUE(J51)),"NA",VALUE(J51/$I$4)))</f>
        <v>0.24316109422492402</v>
      </c>
      <c r="L51" s="1">
        <f>IF(AND(ISNUMBER(G51),ISNUMBER($I$6)),$I$6-G51,"N/A")</f>
        <v>0.5</v>
      </c>
      <c r="M51" s="1">
        <f>IF(AND(ISNUMBER(K51),ISNUMBER($I$7)),SQRT(K51^2+($I$7)^2),"N/A")</f>
        <v>0.25064471888253259</v>
      </c>
      <c r="N51" s="1">
        <f>IF(AND(ISNUMBER(L51),ISNUMBER(M51),M51&lt;&gt;0),L51/M51,"NA")</f>
        <v>1.9948555159238384</v>
      </c>
      <c r="O51" t="s">
        <v>50</v>
      </c>
    </row>
    <row r="52" spans="1:15" x14ac:dyDescent="0.35">
      <c r="A52" s="16">
        <v>41</v>
      </c>
      <c r="B52" s="15" t="s">
        <v>45</v>
      </c>
      <c r="C52" s="14">
        <v>89.3</v>
      </c>
      <c r="D52" s="13" t="s">
        <v>28</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89.3</v>
      </c>
      <c r="H52">
        <f>LEN(TRIM(D52))</f>
        <v>6</v>
      </c>
      <c r="I52" t="str">
        <f>IF(H52&gt;=3,MID(TRIM(D52),1,3),"NO")</f>
        <v>+/-</v>
      </c>
      <c r="J52" t="str">
        <f>IF(TRIM(I52)="+/-",MID(TRIM(D52),4,H52-3),D52)</f>
        <v>0.2</v>
      </c>
      <c r="K52" s="1">
        <f>IF(TRIM(J52)="*****",0,IF(ISERROR(VALUE(J52)),"NA",VALUE(J52/$I$4)))</f>
        <v>0.12158054711246201</v>
      </c>
      <c r="L52" s="1">
        <f>IF(AND(ISNUMBER(G52),ISNUMBER($I$6)),$I$6-G52,"N/A")</f>
        <v>0.5</v>
      </c>
      <c r="M52" s="1">
        <f>IF(AND(ISNUMBER(K52),ISNUMBER($I$7)),SQRT(K52^2+($I$7)^2),"N/A")</f>
        <v>0.1359311840425404</v>
      </c>
      <c r="N52" s="1">
        <f>IF(AND(ISNUMBER(L52),ISNUMBER(M52),M52&lt;&gt;0),L52/M52,"NA")</f>
        <v>3.6783318229871544</v>
      </c>
      <c r="O52" t="s">
        <v>48</v>
      </c>
    </row>
    <row r="53" spans="1:15" x14ac:dyDescent="0.35">
      <c r="A53" s="16">
        <v>43</v>
      </c>
      <c r="B53" s="15" t="s">
        <v>68</v>
      </c>
      <c r="C53" s="14">
        <v>89.1</v>
      </c>
      <c r="D53" s="13" t="s">
        <v>57</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89.1</v>
      </c>
      <c r="H53">
        <f>LEN(TRIM(D53))</f>
        <v>6</v>
      </c>
      <c r="I53" t="str">
        <f>IF(H53&gt;=3,MID(TRIM(D53),1,3),"NO")</f>
        <v>+/-</v>
      </c>
      <c r="J53" t="str">
        <f>IF(TRIM(I53)="+/-",MID(TRIM(D53),4,H53-3),D53)</f>
        <v>0.3</v>
      </c>
      <c r="K53" s="1">
        <f>IF(TRIM(J53)="*****",0,IF(ISERROR(VALUE(J53)),"NA",VALUE(J53/$I$4)))</f>
        <v>0.18237082066869301</v>
      </c>
      <c r="L53" s="1">
        <f>IF(AND(ISNUMBER(G53),ISNUMBER($I$6)),$I$6-G53,"N/A")</f>
        <v>0.70000000000000284</v>
      </c>
      <c r="M53" s="1">
        <f>IF(AND(ISNUMBER(K53),ISNUMBER($I$7)),SQRT(K53^2+($I$7)^2),"N/A")</f>
        <v>0.19223572402239389</v>
      </c>
      <c r="N53" s="1">
        <f>IF(AND(ISNUMBER(L53),ISNUMBER(M53),M53&lt;&gt;0),L53/M53,"NA")</f>
        <v>3.6413627256839036</v>
      </c>
      <c r="O53" t="s">
        <v>46</v>
      </c>
    </row>
    <row r="54" spans="1:15" x14ac:dyDescent="0.35">
      <c r="A54" s="16">
        <v>44</v>
      </c>
      <c r="B54" s="15" t="s">
        <v>33</v>
      </c>
      <c r="C54" s="14">
        <v>89</v>
      </c>
      <c r="D54" s="13" t="s">
        <v>26</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89</v>
      </c>
      <c r="H54">
        <f>LEN(TRIM(D54))</f>
        <v>6</v>
      </c>
      <c r="I54" t="str">
        <f>IF(H54&gt;=3,MID(TRIM(D54),1,3),"NO")</f>
        <v>+/-</v>
      </c>
      <c r="J54" t="str">
        <f>IF(TRIM(I54)="+/-",MID(TRIM(D54),4,H54-3),D54)</f>
        <v>0.6</v>
      </c>
      <c r="K54" s="1">
        <f>IF(TRIM(J54)="*****",0,IF(ISERROR(VALUE(J54)),"NA",VALUE(J54/$I$4)))</f>
        <v>0.36474164133738601</v>
      </c>
      <c r="L54" s="1">
        <f>IF(AND(ISNUMBER(G54),ISNUMBER($I$6)),$I$6-G54,"N/A")</f>
        <v>0.79999999999999716</v>
      </c>
      <c r="M54" s="1">
        <f>IF(AND(ISNUMBER(K54),ISNUMBER($I$7)),SQRT(K54^2+($I$7)^2),"N/A")</f>
        <v>0.36977279819442066</v>
      </c>
      <c r="N54" s="1">
        <f>IF(AND(ISNUMBER(L54),ISNUMBER(M54),M54&lt;&gt;0),L54/M54,"NA")</f>
        <v>2.1634906729384942</v>
      </c>
      <c r="O54" t="s">
        <v>39</v>
      </c>
    </row>
    <row r="55" spans="1:15" x14ac:dyDescent="0.35">
      <c r="A55" s="16">
        <v>45</v>
      </c>
      <c r="B55" s="15" t="s">
        <v>49</v>
      </c>
      <c r="C55" s="14">
        <v>88.3</v>
      </c>
      <c r="D55" s="13" t="s">
        <v>28</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88.3</v>
      </c>
      <c r="H55">
        <f>LEN(TRIM(D55))</f>
        <v>6</v>
      </c>
      <c r="I55" t="str">
        <f>IF(H55&gt;=3,MID(TRIM(D55),1,3),"NO")</f>
        <v>+/-</v>
      </c>
      <c r="J55" t="str">
        <f>IF(TRIM(I55)="+/-",MID(TRIM(D55),4,H55-3),D55)</f>
        <v>0.2</v>
      </c>
      <c r="K55" s="1">
        <f>IF(TRIM(J55)="*****",0,IF(ISERROR(VALUE(J55)),"NA",VALUE(J55/$I$4)))</f>
        <v>0.12158054711246201</v>
      </c>
      <c r="L55" s="1">
        <f>IF(AND(ISNUMBER(G55),ISNUMBER($I$6)),$I$6-G55,"N/A")</f>
        <v>1.5</v>
      </c>
      <c r="M55" s="1">
        <f>IF(AND(ISNUMBER(K55),ISNUMBER($I$7)),SQRT(K55^2+($I$7)^2),"N/A")</f>
        <v>0.1359311840425404</v>
      </c>
      <c r="N55" s="1">
        <f>IF(AND(ISNUMBER(L55),ISNUMBER(M55),M55&lt;&gt;0),L55/M55,"NA")</f>
        <v>11.034995468961462</v>
      </c>
      <c r="O55" t="s">
        <v>42</v>
      </c>
    </row>
    <row r="56" spans="1:15" x14ac:dyDescent="0.35">
      <c r="A56" s="16">
        <v>46</v>
      </c>
      <c r="B56" s="15" t="s">
        <v>55</v>
      </c>
      <c r="C56" s="14">
        <v>87.8</v>
      </c>
      <c r="D56" s="13" t="s">
        <v>34</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87.8</v>
      </c>
      <c r="H56">
        <f>LEN(TRIM(D56))</f>
        <v>6</v>
      </c>
      <c r="I56" t="str">
        <f>IF(H56&gt;=3,MID(TRIM(D56),1,3),"NO")</f>
        <v>+/-</v>
      </c>
      <c r="J56" t="str">
        <f>IF(TRIM(I56)="+/-",MID(TRIM(D56),4,H56-3),D56)</f>
        <v>0.4</v>
      </c>
      <c r="K56" s="1">
        <f>IF(TRIM(J56)="*****",0,IF(ISERROR(VALUE(J56)),"NA",VALUE(J56/$I$4)))</f>
        <v>0.24316109422492402</v>
      </c>
      <c r="L56" s="1">
        <f>IF(AND(ISNUMBER(G56),ISNUMBER($I$6)),$I$6-G56,"N/A")</f>
        <v>2</v>
      </c>
      <c r="M56" s="1">
        <f>IF(AND(ISNUMBER(K56),ISNUMBER($I$7)),SQRT(K56^2+($I$7)^2),"N/A")</f>
        <v>0.25064471888253259</v>
      </c>
      <c r="N56" s="1">
        <f>IF(AND(ISNUMBER(L56),ISNUMBER(M56),M56&lt;&gt;0),L56/M56,"NA")</f>
        <v>7.9794220636953535</v>
      </c>
      <c r="O56" t="s">
        <v>40</v>
      </c>
    </row>
    <row r="57" spans="1:15" x14ac:dyDescent="0.35">
      <c r="A57" s="16">
        <v>46</v>
      </c>
      <c r="B57" s="15" t="s">
        <v>53</v>
      </c>
      <c r="C57" s="14">
        <v>87.8</v>
      </c>
      <c r="D57" s="13" t="s">
        <v>34</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87.8</v>
      </c>
      <c r="H57">
        <f>LEN(TRIM(D57))</f>
        <v>6</v>
      </c>
      <c r="I57" t="str">
        <f>IF(H57&gt;=3,MID(TRIM(D57),1,3),"NO")</f>
        <v>+/-</v>
      </c>
      <c r="J57" t="str">
        <f>IF(TRIM(I57)="+/-",MID(TRIM(D57),4,H57-3),D57)</f>
        <v>0.4</v>
      </c>
      <c r="K57" s="1">
        <f>IF(TRIM(J57)="*****",0,IF(ISERROR(VALUE(J57)),"NA",VALUE(J57/$I$4)))</f>
        <v>0.24316109422492402</v>
      </c>
      <c r="L57" s="1">
        <f>IF(AND(ISNUMBER(G57),ISNUMBER($I$6)),$I$6-G57,"N/A")</f>
        <v>2</v>
      </c>
      <c r="M57" s="1">
        <f>IF(AND(ISNUMBER(K57),ISNUMBER($I$7)),SQRT(K57^2+($I$7)^2),"N/A")</f>
        <v>0.25064471888253259</v>
      </c>
      <c r="N57" s="1">
        <f>IF(AND(ISNUMBER(L57),ISNUMBER(M57),M57&lt;&gt;0),L57/M57,"NA")</f>
        <v>7.9794220636953535</v>
      </c>
      <c r="O57" t="s">
        <v>38</v>
      </c>
    </row>
    <row r="58" spans="1:15" x14ac:dyDescent="0.35">
      <c r="A58" s="16">
        <v>48</v>
      </c>
      <c r="B58" s="15" t="s">
        <v>44</v>
      </c>
      <c r="C58" s="14">
        <v>87.7</v>
      </c>
      <c r="D58" s="13" t="s">
        <v>34</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87.7</v>
      </c>
      <c r="H58">
        <f>LEN(TRIM(D58))</f>
        <v>6</v>
      </c>
      <c r="I58" t="str">
        <f>IF(H58&gt;=3,MID(TRIM(D58),1,3),"NO")</f>
        <v>+/-</v>
      </c>
      <c r="J58" t="str">
        <f>IF(TRIM(I58)="+/-",MID(TRIM(D58),4,H58-3),D58)</f>
        <v>0.4</v>
      </c>
      <c r="K58" s="1">
        <f>IF(TRIM(J58)="*****",0,IF(ISERROR(VALUE(J58)),"NA",VALUE(J58/$I$4)))</f>
        <v>0.24316109422492402</v>
      </c>
      <c r="L58" s="1">
        <f>IF(AND(ISNUMBER(G58),ISNUMBER($I$6)),$I$6-G58,"N/A")</f>
        <v>2.0999999999999943</v>
      </c>
      <c r="M58" s="1">
        <f>IF(AND(ISNUMBER(K58),ISNUMBER($I$7)),SQRT(K58^2+($I$7)^2),"N/A")</f>
        <v>0.25064471888253259</v>
      </c>
      <c r="N58" s="1">
        <f>IF(AND(ISNUMBER(L58),ISNUMBER(M58),M58&lt;&gt;0),L58/M58,"NA")</f>
        <v>8.3783931668800982</v>
      </c>
      <c r="O58" t="s">
        <v>36</v>
      </c>
    </row>
    <row r="59" spans="1:15" x14ac:dyDescent="0.35">
      <c r="A59" s="16">
        <v>49</v>
      </c>
      <c r="B59" s="15" t="s">
        <v>37</v>
      </c>
      <c r="C59" s="14">
        <v>87.5</v>
      </c>
      <c r="D59" s="13" t="s">
        <v>26</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87.5</v>
      </c>
      <c r="H59">
        <f>LEN(TRIM(D59))</f>
        <v>6</v>
      </c>
      <c r="I59" t="str">
        <f>IF(H59&gt;=3,MID(TRIM(D59),1,3),"NO")</f>
        <v>+/-</v>
      </c>
      <c r="J59" t="str">
        <f>IF(TRIM(I59)="+/-",MID(TRIM(D59),4,H59-3),D59)</f>
        <v>0.6</v>
      </c>
      <c r="K59" s="1">
        <f>IF(TRIM(J59)="*****",0,IF(ISERROR(VALUE(J59)),"NA",VALUE(J59/$I$4)))</f>
        <v>0.36474164133738601</v>
      </c>
      <c r="L59" s="1">
        <f>IF(AND(ISNUMBER(G59),ISNUMBER($I$6)),$I$6-G59,"N/A")</f>
        <v>2.2999999999999972</v>
      </c>
      <c r="M59" s="1">
        <f>IF(AND(ISNUMBER(K59),ISNUMBER($I$7)),SQRT(K59^2+($I$7)^2),"N/A")</f>
        <v>0.36977279819442066</v>
      </c>
      <c r="N59" s="1">
        <f>IF(AND(ISNUMBER(L59),ISNUMBER(M59),M59&lt;&gt;0),L59/M59,"NA")</f>
        <v>6.2200356846981855</v>
      </c>
      <c r="O59" t="s">
        <v>33</v>
      </c>
    </row>
    <row r="60" spans="1:15" x14ac:dyDescent="0.35">
      <c r="A60" s="16">
        <v>50</v>
      </c>
      <c r="B60" s="15" t="s">
        <v>39</v>
      </c>
      <c r="C60" s="14">
        <v>86.3</v>
      </c>
      <c r="D60" s="13" t="s">
        <v>28</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86.3</v>
      </c>
      <c r="H60">
        <f>LEN(TRIM(D60))</f>
        <v>6</v>
      </c>
      <c r="I60" t="str">
        <f>IF(H60&gt;=3,MID(TRIM(D60),1,3),"NO")</f>
        <v>+/-</v>
      </c>
      <c r="J60" t="str">
        <f>IF(TRIM(I60)="+/-",MID(TRIM(D60),4,H60-3),D60)</f>
        <v>0.2</v>
      </c>
      <c r="K60" s="1">
        <f>IF(TRIM(J60)="*****",0,IF(ISERROR(VALUE(J60)),"NA",VALUE(J60/$I$4)))</f>
        <v>0.12158054711246201</v>
      </c>
      <c r="L60" s="1">
        <f>IF(AND(ISNUMBER(G60),ISNUMBER($I$6)),$I$6-G60,"N/A")</f>
        <v>3.5</v>
      </c>
      <c r="M60" s="1">
        <f>IF(AND(ISNUMBER(K60),ISNUMBER($I$7)),SQRT(K60^2+($I$7)^2),"N/A")</f>
        <v>0.1359311840425404</v>
      </c>
      <c r="N60" s="1">
        <f>IF(AND(ISNUMBER(L60),ISNUMBER(M60),M60&lt;&gt;0),L60/M60,"NA")</f>
        <v>25.748322760910082</v>
      </c>
      <c r="O60" t="s">
        <v>30</v>
      </c>
    </row>
    <row r="61" spans="1:15" x14ac:dyDescent="0.35">
      <c r="A61" s="16">
        <v>51</v>
      </c>
      <c r="B61" s="15" t="s">
        <v>32</v>
      </c>
      <c r="C61" s="14">
        <v>84.8</v>
      </c>
      <c r="D61" s="13" t="s">
        <v>31</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84.8</v>
      </c>
      <c r="H61">
        <f>LEN(TRIM(D61))</f>
        <v>6</v>
      </c>
      <c r="I61" t="str">
        <f>IF(H61&gt;=3,MID(TRIM(D61),1,3),"NO")</f>
        <v>+/-</v>
      </c>
      <c r="J61" t="str">
        <f>IF(TRIM(I61)="+/-",MID(TRIM(D61),4,H61-3),D61)</f>
        <v>0.1</v>
      </c>
      <c r="K61" s="1">
        <f>IF(TRIM(J61)="*****",0,IF(ISERROR(VALUE(J61)),"NA",VALUE(J61/$I$4)))</f>
        <v>6.0790273556231005E-2</v>
      </c>
      <c r="L61" s="1">
        <f>IF(AND(ISNUMBER(G61),ISNUMBER($I$6)),$I$6-G61,"N/A")</f>
        <v>5</v>
      </c>
      <c r="M61" s="1">
        <f>IF(AND(ISNUMBER(K61),ISNUMBER($I$7)),SQRT(K61^2+($I$7)^2),"N/A")</f>
        <v>8.5970429323592404E-2</v>
      </c>
      <c r="N61" s="1">
        <f>IF(AND(ISNUMBER(L61),ISNUMBER(M61),M61&lt;&gt;0),L61/M61,"NA")</f>
        <v>58.159532752593535</v>
      </c>
      <c r="O61" t="s">
        <v>27</v>
      </c>
    </row>
    <row r="62" spans="1:15" ht="15" thickBot="1" x14ac:dyDescent="0.4">
      <c r="A62" s="11"/>
      <c r="B62" s="10" t="s">
        <v>25</v>
      </c>
      <c r="C62" s="9">
        <v>82</v>
      </c>
      <c r="D62" s="8" t="s">
        <v>34</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82</v>
      </c>
      <c r="H62">
        <f>LEN(TRIM(D62))</f>
        <v>6</v>
      </c>
      <c r="I62" t="str">
        <f>IF(H62&gt;=3,MID(TRIM(D62),1,3),"NO")</f>
        <v>+/-</v>
      </c>
      <c r="J62" t="str">
        <f>IF(TRIM(I62)="+/-",MID(TRIM(D62),4,H62-3),D62)</f>
        <v>0.4</v>
      </c>
      <c r="K62" s="1">
        <f>IF(TRIM(J62)="*****",0,IF(ISERROR(VALUE(J62)),"NA",VALUE(J62/$I$4)))</f>
        <v>0.24316109422492402</v>
      </c>
      <c r="L62" s="1">
        <f>IF(AND(ISNUMBER(G62),ISNUMBER($I$6)),$I$6-G62,"N/A")</f>
        <v>7.7999999999999972</v>
      </c>
      <c r="M62" s="1">
        <f>IF(AND(ISNUMBER(K62),ISNUMBER($I$7)),SQRT(K62^2+($I$7)^2),"N/A")</f>
        <v>0.25064471888253259</v>
      </c>
      <c r="N62" s="1">
        <f>IF(AND(ISNUMBER(L62),ISNUMBER(M62),M62&lt;&gt;0),L62/M62,"NA")</f>
        <v>31.119746048411869</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239" priority="1" operator="equal">
      <formula>"OTHER ERROR"</formula>
    </cfRule>
    <cfRule type="cellIs" dxfId="238" priority="2" operator="equal">
      <formula>"Statistical Test not applicable"</formula>
    </cfRule>
    <cfRule type="cellIs" dxfId="237" priority="3" operator="equal">
      <formula>"Geography Selected"</formula>
    </cfRule>
  </conditionalFormatting>
  <conditionalFormatting sqref="E10:J62">
    <cfRule type="cellIs" dxfId="236" priority="4" operator="equal">
      <formula>"Not Significantly Different"</formula>
    </cfRule>
  </conditionalFormatting>
  <conditionalFormatting sqref="F10:J62">
    <cfRule type="cellIs" dxfId="23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AD4D481-C71C-414C-B62A-573F345F2F90}">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588F3814-FEFB-4AB9-BFE0-E187B2696F15}"/>
    <hyperlink ref="A68" r:id="rId2" xr:uid="{C00540E1-4EA8-4073-BA6E-24C7258B59F8}"/>
    <hyperlink ref="A66" r:id="rId3" xr:uid="{4C7D1CE7-2E3B-4395-AC71-8E10DF2DA6E9}"/>
    <hyperlink ref="A67" r:id="rId4" xr:uid="{46F85393-215D-4301-AD43-1D321C37D8FC}"/>
  </hyperlinks>
  <pageMargins left="0.7" right="0.7" top="0.75" bottom="0.75" header="0.3" footer="0.3"/>
  <pageSetup orientation="portrait" r:id="rId5"/>
  <drawing r:id="rId6"/>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8836B-9E9C-461C-A534-EE12337F4E0F}">
  <sheetPr codeName="Sheet45"/>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327</v>
      </c>
    </row>
    <row r="2" spans="1:16" x14ac:dyDescent="0.35">
      <c r="A2" s="30" t="s">
        <v>108</v>
      </c>
      <c r="B2" t="s">
        <v>326</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36.200000000000003</v>
      </c>
      <c r="C6" t="s">
        <v>102</v>
      </c>
      <c r="H6" s="18" t="s">
        <v>101</v>
      </c>
      <c r="I6">
        <f>VLOOKUP($B$4,$B$9:$K$62,6,FALSE)</f>
        <v>36.200000000000003</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36.200000000000003</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36.200000000000003</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35</v>
      </c>
      <c r="C11" s="14">
        <v>65.900000000000006</v>
      </c>
      <c r="D11" s="17" t="s">
        <v>134</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65.900000000000006</v>
      </c>
      <c r="H11">
        <f>LEN(TRIM(D11))</f>
        <v>6</v>
      </c>
      <c r="I11" t="str">
        <f>IF(H11&gt;=3,MID(TRIM(D11),1,3),"NO")</f>
        <v>+/-</v>
      </c>
      <c r="J11" t="str">
        <f>IF(TRIM(I11)="+/-",MID(TRIM(D11),4,H11-3),D11)</f>
        <v>1.4</v>
      </c>
      <c r="K11" s="1">
        <f>IF(TRIM(J11)="*****",0,IF(ISERROR(VALUE(J11)),"NA",VALUE(J11/$I$4)))</f>
        <v>0.85106382978723394</v>
      </c>
      <c r="L11" s="1">
        <f>IF(AND(ISNUMBER(G11),ISNUMBER($I$6)),$I$6-G11,"N/A")</f>
        <v>-29.700000000000003</v>
      </c>
      <c r="M11" s="1">
        <f>IF(AND(ISNUMBER(K11),ISNUMBER($I$7)),SQRT(K11^2+($I$7)^2),"N/A")</f>
        <v>0.85323214879137987</v>
      </c>
      <c r="N11" s="1">
        <f>IF(AND(ISNUMBER(L11),ISNUMBER(M11),M11&lt;&gt;0),L11/M11,"NA")</f>
        <v>-34.808814977343083</v>
      </c>
      <c r="O11" t="s">
        <v>68</v>
      </c>
    </row>
    <row r="12" spans="1:16" x14ac:dyDescent="0.35">
      <c r="A12" s="16">
        <v>2</v>
      </c>
      <c r="B12" s="15" t="s">
        <v>71</v>
      </c>
      <c r="C12" s="14">
        <v>47.8</v>
      </c>
      <c r="D12" s="13" t="s">
        <v>34</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47.8</v>
      </c>
      <c r="H12">
        <f>LEN(TRIM(D12))</f>
        <v>6</v>
      </c>
      <c r="I12" t="str">
        <f>IF(H12&gt;=3,MID(TRIM(D12),1,3),"NO")</f>
        <v>+/-</v>
      </c>
      <c r="J12" t="str">
        <f>IF(TRIM(I12)="+/-",MID(TRIM(D12),4,H12-3),D12)</f>
        <v>0.4</v>
      </c>
      <c r="K12" s="1">
        <f>IF(TRIM(J12)="*****",0,IF(ISERROR(VALUE(J12)),"NA",VALUE(J12/$I$4)))</f>
        <v>0.24316109422492402</v>
      </c>
      <c r="L12" s="1">
        <f>IF(AND(ISNUMBER(G12),ISNUMBER($I$6)),$I$6-G12,"N/A")</f>
        <v>-11.599999999999994</v>
      </c>
      <c r="M12" s="1">
        <f>IF(AND(ISNUMBER(K12),ISNUMBER($I$7)),SQRT(K12^2+($I$7)^2),"N/A")</f>
        <v>0.25064471888253259</v>
      </c>
      <c r="N12" s="1">
        <f>IF(AND(ISNUMBER(L12),ISNUMBER(M12),M12&lt;&gt;0),L12/M12,"NA")</f>
        <v>-46.280647969433026</v>
      </c>
      <c r="O12" t="s">
        <v>62</v>
      </c>
    </row>
    <row r="13" spans="1:16" x14ac:dyDescent="0.35">
      <c r="A13" s="16">
        <v>3</v>
      </c>
      <c r="B13" s="15" t="s">
        <v>75</v>
      </c>
      <c r="C13" s="14">
        <v>46.4</v>
      </c>
      <c r="D13" s="13" t="s">
        <v>43</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46.4</v>
      </c>
      <c r="H13">
        <f>LEN(TRIM(D13))</f>
        <v>6</v>
      </c>
      <c r="I13" t="str">
        <f>IF(H13&gt;=3,MID(TRIM(D13),1,3),"NO")</f>
        <v>+/-</v>
      </c>
      <c r="J13" t="str">
        <f>IF(TRIM(I13)="+/-",MID(TRIM(D13),4,H13-3),D13)</f>
        <v>0.5</v>
      </c>
      <c r="K13" s="1">
        <f>IF(TRIM(J13)="*****",0,IF(ISERROR(VALUE(J13)),"NA",VALUE(J13/$I$4)))</f>
        <v>0.303951367781155</v>
      </c>
      <c r="L13" s="1">
        <f>IF(AND(ISNUMBER(G13),ISNUMBER($I$6)),$I$6-G13,"N/A")</f>
        <v>-10.199999999999996</v>
      </c>
      <c r="M13" s="1">
        <f>IF(AND(ISNUMBER(K13),ISNUMBER($I$7)),SQRT(K13^2+($I$7)^2),"N/A")</f>
        <v>0.30997079109986531</v>
      </c>
      <c r="N13" s="1">
        <f>IF(AND(ISNUMBER(L13),ISNUMBER(M13),M13&lt;&gt;0),L13/M13,"NA")</f>
        <v>-32.906326314835887</v>
      </c>
      <c r="O13" t="s">
        <v>58</v>
      </c>
    </row>
    <row r="14" spans="1:16" x14ac:dyDescent="0.35">
      <c r="A14" s="16">
        <v>4</v>
      </c>
      <c r="B14" s="15" t="s">
        <v>47</v>
      </c>
      <c r="C14" s="14">
        <v>43.8</v>
      </c>
      <c r="D14" s="13" t="s">
        <v>57</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43.8</v>
      </c>
      <c r="H14">
        <f>LEN(TRIM(D14))</f>
        <v>6</v>
      </c>
      <c r="I14" t="str">
        <f>IF(H14&gt;=3,MID(TRIM(D14),1,3),"NO")</f>
        <v>+/-</v>
      </c>
      <c r="J14" t="str">
        <f>IF(TRIM(I14)="+/-",MID(TRIM(D14),4,H14-3),D14)</f>
        <v>0.3</v>
      </c>
      <c r="K14" s="1">
        <f>IF(TRIM(J14)="*****",0,IF(ISERROR(VALUE(J14)),"NA",VALUE(J14/$I$4)))</f>
        <v>0.18237082066869301</v>
      </c>
      <c r="L14" s="1">
        <f>IF(AND(ISNUMBER(G14),ISNUMBER($I$6)),$I$6-G14,"N/A")</f>
        <v>-7.5999999999999943</v>
      </c>
      <c r="M14" s="1">
        <f>IF(AND(ISNUMBER(K14),ISNUMBER($I$7)),SQRT(K14^2+($I$7)^2),"N/A")</f>
        <v>0.19223572402239389</v>
      </c>
      <c r="N14" s="1">
        <f>IF(AND(ISNUMBER(L14),ISNUMBER(M14),M14&lt;&gt;0),L14/M14,"NA")</f>
        <v>-39.53479530742505</v>
      </c>
      <c r="O14" t="s">
        <v>73</v>
      </c>
    </row>
    <row r="15" spans="1:16" x14ac:dyDescent="0.35">
      <c r="A15" s="16">
        <v>5</v>
      </c>
      <c r="B15" s="15" t="s">
        <v>41</v>
      </c>
      <c r="C15" s="14">
        <v>43.7</v>
      </c>
      <c r="D15" s="13" t="s">
        <v>43</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43.7</v>
      </c>
      <c r="H15">
        <f>LEN(TRIM(D15))</f>
        <v>6</v>
      </c>
      <c r="I15" t="str">
        <f>IF(H15&gt;=3,MID(TRIM(D15),1,3),"NO")</f>
        <v>+/-</v>
      </c>
      <c r="J15" t="str">
        <f>IF(TRIM(I15)="+/-",MID(TRIM(D15),4,H15-3),D15)</f>
        <v>0.5</v>
      </c>
      <c r="K15" s="1">
        <f>IF(TRIM(J15)="*****",0,IF(ISERROR(VALUE(J15)),"NA",VALUE(J15/$I$4)))</f>
        <v>0.303951367781155</v>
      </c>
      <c r="L15" s="1">
        <f>IF(AND(ISNUMBER(G15),ISNUMBER($I$6)),$I$6-G15,"N/A")</f>
        <v>-7.5</v>
      </c>
      <c r="M15" s="1">
        <f>IF(AND(ISNUMBER(K15),ISNUMBER($I$7)),SQRT(K15^2+($I$7)^2),"N/A")</f>
        <v>0.30997079109986531</v>
      </c>
      <c r="N15" s="1">
        <f>IF(AND(ISNUMBER(L15),ISNUMBER(M15),M15&lt;&gt;0),L15/M15,"NA")</f>
        <v>-24.195828172673458</v>
      </c>
      <c r="O15" t="s">
        <v>32</v>
      </c>
    </row>
    <row r="16" spans="1:16" x14ac:dyDescent="0.35">
      <c r="A16" s="16">
        <v>5</v>
      </c>
      <c r="B16" s="15" t="s">
        <v>40</v>
      </c>
      <c r="C16" s="14">
        <v>43.7</v>
      </c>
      <c r="D16" s="13" t="s">
        <v>133</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43.7</v>
      </c>
      <c r="H16">
        <f>LEN(TRIM(D16))</f>
        <v>6</v>
      </c>
      <c r="I16" t="str">
        <f>IF(H16&gt;=3,MID(TRIM(D16),1,3),"NO")</f>
        <v>+/-</v>
      </c>
      <c r="J16" t="str">
        <f>IF(TRIM(I16)="+/-",MID(TRIM(D16),4,H16-3),D16)</f>
        <v>1.2</v>
      </c>
      <c r="K16" s="1">
        <f>IF(TRIM(J16)="*****",0,IF(ISERROR(VALUE(J16)),"NA",VALUE(J16/$I$4)))</f>
        <v>0.72948328267477203</v>
      </c>
      <c r="L16" s="1">
        <f>IF(AND(ISNUMBER(G16),ISNUMBER($I$6)),$I$6-G16,"N/A")</f>
        <v>-7.5</v>
      </c>
      <c r="M16" s="1">
        <f>IF(AND(ISNUMBER(K16),ISNUMBER($I$7)),SQRT(K16^2+($I$7)^2),"N/A")</f>
        <v>0.73201182849801194</v>
      </c>
      <c r="N16" s="1">
        <f>IF(AND(ISNUMBER(L16),ISNUMBER(M16),M16&lt;&gt;0),L16/M16,"NA")</f>
        <v>-10.245736076955168</v>
      </c>
      <c r="O16" t="s">
        <v>75</v>
      </c>
    </row>
    <row r="17" spans="1:15" x14ac:dyDescent="0.35">
      <c r="A17" s="16">
        <v>7</v>
      </c>
      <c r="B17" s="15" t="s">
        <v>66</v>
      </c>
      <c r="C17" s="14">
        <v>42.9</v>
      </c>
      <c r="D17" s="13" t="s">
        <v>26</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42.9</v>
      </c>
      <c r="H17">
        <f>LEN(TRIM(D17))</f>
        <v>6</v>
      </c>
      <c r="I17" t="str">
        <f>IF(H17&gt;=3,MID(TRIM(D17),1,3),"NO")</f>
        <v>+/-</v>
      </c>
      <c r="J17" t="str">
        <f>IF(TRIM(I17)="+/-",MID(TRIM(D17),4,H17-3),D17)</f>
        <v>0.6</v>
      </c>
      <c r="K17" s="1">
        <f>IF(TRIM(J17)="*****",0,IF(ISERROR(VALUE(J17)),"NA",VALUE(J17/$I$4)))</f>
        <v>0.36474164133738601</v>
      </c>
      <c r="L17" s="1">
        <f>IF(AND(ISNUMBER(G17),ISNUMBER($I$6)),$I$6-G17,"N/A")</f>
        <v>-6.6999999999999957</v>
      </c>
      <c r="M17" s="1">
        <f>IF(AND(ISNUMBER(K17),ISNUMBER($I$7)),SQRT(K17^2+($I$7)^2),"N/A")</f>
        <v>0.36977279819442066</v>
      </c>
      <c r="N17" s="1">
        <f>IF(AND(ISNUMBER(L17),ISNUMBER(M17),M17&lt;&gt;0),L17/M17,"NA")</f>
        <v>-18.11923438585994</v>
      </c>
      <c r="O17" t="s">
        <v>66</v>
      </c>
    </row>
    <row r="18" spans="1:15" x14ac:dyDescent="0.35">
      <c r="A18" s="16">
        <v>8</v>
      </c>
      <c r="B18" s="15" t="s">
        <v>38</v>
      </c>
      <c r="C18" s="14">
        <v>42.4</v>
      </c>
      <c r="D18" s="13" t="s">
        <v>34</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42.4</v>
      </c>
      <c r="H18">
        <f>LEN(TRIM(D18))</f>
        <v>6</v>
      </c>
      <c r="I18" t="str">
        <f>IF(H18&gt;=3,MID(TRIM(D18),1,3),"NO")</f>
        <v>+/-</v>
      </c>
      <c r="J18" t="str">
        <f>IF(TRIM(I18)="+/-",MID(TRIM(D18),4,H18-3),D18)</f>
        <v>0.4</v>
      </c>
      <c r="K18" s="1">
        <f>IF(TRIM(J18)="*****",0,IF(ISERROR(VALUE(J18)),"NA",VALUE(J18/$I$4)))</f>
        <v>0.24316109422492402</v>
      </c>
      <c r="L18" s="1">
        <f>IF(AND(ISNUMBER(G18),ISNUMBER($I$6)),$I$6-G18,"N/A")</f>
        <v>-6.1999999999999957</v>
      </c>
      <c r="M18" s="1">
        <f>IF(AND(ISNUMBER(K18),ISNUMBER($I$7)),SQRT(K18^2+($I$7)^2),"N/A")</f>
        <v>0.25064471888253259</v>
      </c>
      <c r="N18" s="1">
        <f>IF(AND(ISNUMBER(L18),ISNUMBER(M18),M18&lt;&gt;0),L18/M18,"NA")</f>
        <v>-24.736208397455581</v>
      </c>
      <c r="O18" t="s">
        <v>60</v>
      </c>
    </row>
    <row r="19" spans="1:15" x14ac:dyDescent="0.35">
      <c r="A19" s="16">
        <v>9</v>
      </c>
      <c r="B19" s="15" t="s">
        <v>67</v>
      </c>
      <c r="C19" s="14">
        <v>40.700000000000003</v>
      </c>
      <c r="D19" s="13" t="s">
        <v>111</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40.700000000000003</v>
      </c>
      <c r="H19">
        <f>LEN(TRIM(D19))</f>
        <v>6</v>
      </c>
      <c r="I19" t="str">
        <f>IF(H19&gt;=3,MID(TRIM(D19),1,3),"NO")</f>
        <v>+/-</v>
      </c>
      <c r="J19" t="str">
        <f>IF(TRIM(I19)="+/-",MID(TRIM(D19),4,H19-3),D19)</f>
        <v>1.0</v>
      </c>
      <c r="K19" s="1">
        <f>IF(TRIM(J19)="*****",0,IF(ISERROR(VALUE(J19)),"NA",VALUE(J19/$I$4)))</f>
        <v>0.60790273556231</v>
      </c>
      <c r="L19" s="1">
        <f>IF(AND(ISNUMBER(G19),ISNUMBER($I$6)),$I$6-G19,"N/A")</f>
        <v>-4.5</v>
      </c>
      <c r="M19" s="1">
        <f>IF(AND(ISNUMBER(K19),ISNUMBER($I$7)),SQRT(K19^2+($I$7)^2),"N/A")</f>
        <v>0.61093468821403585</v>
      </c>
      <c r="N19" s="1">
        <f>IF(AND(ISNUMBER(L19),ISNUMBER(M19),M19&lt;&gt;0),L19/M19,"NA")</f>
        <v>-7.3657628005294447</v>
      </c>
      <c r="O19" t="s">
        <v>35</v>
      </c>
    </row>
    <row r="20" spans="1:15" x14ac:dyDescent="0.35">
      <c r="A20" s="16">
        <v>10</v>
      </c>
      <c r="B20" s="15" t="s">
        <v>49</v>
      </c>
      <c r="C20" s="14">
        <v>40.6</v>
      </c>
      <c r="D20" s="17" t="s">
        <v>57</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40.6</v>
      </c>
      <c r="H20">
        <f>LEN(TRIM(D20))</f>
        <v>6</v>
      </c>
      <c r="I20" t="str">
        <f>IF(H20&gt;=3,MID(TRIM(D20),1,3),"NO")</f>
        <v>+/-</v>
      </c>
      <c r="J20" t="str">
        <f>IF(TRIM(I20)="+/-",MID(TRIM(D20),4,H20-3),D20)</f>
        <v>0.3</v>
      </c>
      <c r="K20" s="1">
        <f>IF(TRIM(J20)="*****",0,IF(ISERROR(VALUE(J20)),"NA",VALUE(J20/$I$4)))</f>
        <v>0.18237082066869301</v>
      </c>
      <c r="L20" s="1">
        <f>IF(AND(ISNUMBER(G20),ISNUMBER($I$6)),$I$6-G20,"N/A")</f>
        <v>-4.3999999999999986</v>
      </c>
      <c r="M20" s="1">
        <f>IF(AND(ISNUMBER(K20),ISNUMBER($I$7)),SQRT(K20^2+($I$7)^2),"N/A")</f>
        <v>0.19223572402239389</v>
      </c>
      <c r="N20" s="1">
        <f>IF(AND(ISNUMBER(L20),ISNUMBER(M20),M20&lt;&gt;0),L20/M20,"NA")</f>
        <v>-22.888565704298721</v>
      </c>
      <c r="O20" t="s">
        <v>51</v>
      </c>
    </row>
    <row r="21" spans="1:15" x14ac:dyDescent="0.35">
      <c r="A21" s="16">
        <v>11</v>
      </c>
      <c r="B21" s="15" t="s">
        <v>36</v>
      </c>
      <c r="C21" s="14">
        <v>40.5</v>
      </c>
      <c r="D21" s="13" t="s">
        <v>34</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40.5</v>
      </c>
      <c r="H21">
        <f>LEN(TRIM(D21))</f>
        <v>6</v>
      </c>
      <c r="I21" t="str">
        <f>IF(H21&gt;=3,MID(TRIM(D21),1,3),"NO")</f>
        <v>+/-</v>
      </c>
      <c r="J21" t="str">
        <f>IF(TRIM(I21)="+/-",MID(TRIM(D21),4,H21-3),D21)</f>
        <v>0.4</v>
      </c>
      <c r="K21" s="1">
        <f>IF(TRIM(J21)="*****",0,IF(ISERROR(VALUE(J21)),"NA",VALUE(J21/$I$4)))</f>
        <v>0.24316109422492402</v>
      </c>
      <c r="L21" s="1">
        <f>IF(AND(ISNUMBER(G21),ISNUMBER($I$6)),$I$6-G21,"N/A")</f>
        <v>-4.2999999999999972</v>
      </c>
      <c r="M21" s="1">
        <f>IF(AND(ISNUMBER(K21),ISNUMBER($I$7)),SQRT(K21^2+($I$7)^2),"N/A")</f>
        <v>0.25064471888253259</v>
      </c>
      <c r="N21" s="1">
        <f>IF(AND(ISNUMBER(L21),ISNUMBER(M21),M21&lt;&gt;0),L21/M21,"NA")</f>
        <v>-17.155757436944999</v>
      </c>
      <c r="O21" t="s">
        <v>45</v>
      </c>
    </row>
    <row r="22" spans="1:15" x14ac:dyDescent="0.35">
      <c r="A22" s="16">
        <v>12</v>
      </c>
      <c r="B22" s="15" t="s">
        <v>74</v>
      </c>
      <c r="C22" s="14">
        <v>40</v>
      </c>
      <c r="D22" s="13" t="s">
        <v>34</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40</v>
      </c>
      <c r="H22">
        <f>LEN(TRIM(D22))</f>
        <v>6</v>
      </c>
      <c r="I22" t="str">
        <f>IF(H22&gt;=3,MID(TRIM(D22),1,3),"NO")</f>
        <v>+/-</v>
      </c>
      <c r="J22" t="str">
        <f>IF(TRIM(I22)="+/-",MID(TRIM(D22),4,H22-3),D22)</f>
        <v>0.4</v>
      </c>
      <c r="K22" s="1">
        <f>IF(TRIM(J22)="*****",0,IF(ISERROR(VALUE(J22)),"NA",VALUE(J22/$I$4)))</f>
        <v>0.24316109422492402</v>
      </c>
      <c r="L22" s="1">
        <f>IF(AND(ISNUMBER(G22),ISNUMBER($I$6)),$I$6-G22,"N/A")</f>
        <v>-3.7999999999999972</v>
      </c>
      <c r="M22" s="1">
        <f>IF(AND(ISNUMBER(K22),ISNUMBER($I$7)),SQRT(K22^2+($I$7)^2),"N/A")</f>
        <v>0.25064471888253259</v>
      </c>
      <c r="N22" s="1">
        <f>IF(AND(ISNUMBER(L22),ISNUMBER(M22),M22&lt;&gt;0),L22/M22,"NA")</f>
        <v>-15.160901921021161</v>
      </c>
      <c r="O22" t="s">
        <v>29</v>
      </c>
    </row>
    <row r="23" spans="1:15" x14ac:dyDescent="0.35">
      <c r="A23" s="16">
        <v>13</v>
      </c>
      <c r="B23" s="15" t="s">
        <v>52</v>
      </c>
      <c r="C23" s="14">
        <v>39</v>
      </c>
      <c r="D23" s="13" t="s">
        <v>133</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39</v>
      </c>
      <c r="H23">
        <f>LEN(TRIM(D23))</f>
        <v>6</v>
      </c>
      <c r="I23" t="str">
        <f>IF(H23&gt;=3,MID(TRIM(D23),1,3),"NO")</f>
        <v>+/-</v>
      </c>
      <c r="J23" t="str">
        <f>IF(TRIM(I23)="+/-",MID(TRIM(D23),4,H23-3),D23)</f>
        <v>1.2</v>
      </c>
      <c r="K23" s="1">
        <f>IF(TRIM(J23)="*****",0,IF(ISERROR(VALUE(J23)),"NA",VALUE(J23/$I$4)))</f>
        <v>0.72948328267477203</v>
      </c>
      <c r="L23" s="1">
        <f>IF(AND(ISNUMBER(G23),ISNUMBER($I$6)),$I$6-G23,"N/A")</f>
        <v>-2.7999999999999972</v>
      </c>
      <c r="M23" s="1">
        <f>IF(AND(ISNUMBER(K23),ISNUMBER($I$7)),SQRT(K23^2+($I$7)^2),"N/A")</f>
        <v>0.73201182849801194</v>
      </c>
      <c r="N23" s="1">
        <f>IF(AND(ISNUMBER(L23),ISNUMBER(M23),M23&lt;&gt;0),L23/M23,"NA")</f>
        <v>-3.8250748020632588</v>
      </c>
      <c r="O23" t="s">
        <v>82</v>
      </c>
    </row>
    <row r="24" spans="1:15" x14ac:dyDescent="0.35">
      <c r="A24" s="16">
        <v>14</v>
      </c>
      <c r="B24" s="15" t="s">
        <v>42</v>
      </c>
      <c r="C24" s="14">
        <v>38.4</v>
      </c>
      <c r="D24" s="13" t="s">
        <v>26</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38.4</v>
      </c>
      <c r="H24">
        <f>LEN(TRIM(D24))</f>
        <v>6</v>
      </c>
      <c r="I24" t="str">
        <f>IF(H24&gt;=3,MID(TRIM(D24),1,3),"NO")</f>
        <v>+/-</v>
      </c>
      <c r="J24" t="str">
        <f>IF(TRIM(I24)="+/-",MID(TRIM(D24),4,H24-3),D24)</f>
        <v>0.6</v>
      </c>
      <c r="K24" s="1">
        <f>IF(TRIM(J24)="*****",0,IF(ISERROR(VALUE(J24)),"NA",VALUE(J24/$I$4)))</f>
        <v>0.36474164133738601</v>
      </c>
      <c r="L24" s="1">
        <f>IF(AND(ISNUMBER(G24),ISNUMBER($I$6)),$I$6-G24,"N/A")</f>
        <v>-2.1999999999999957</v>
      </c>
      <c r="M24" s="1">
        <f>IF(AND(ISNUMBER(K24),ISNUMBER($I$7)),SQRT(K24^2+($I$7)^2),"N/A")</f>
        <v>0.36977279819442066</v>
      </c>
      <c r="N24" s="1">
        <f>IF(AND(ISNUMBER(L24),ISNUMBER(M24),M24&lt;&gt;0),L24/M24,"NA")</f>
        <v>-5.9495993505808684</v>
      </c>
      <c r="O24" t="s">
        <v>65</v>
      </c>
    </row>
    <row r="25" spans="1:15" x14ac:dyDescent="0.35">
      <c r="A25" s="16">
        <v>15</v>
      </c>
      <c r="B25" s="15" t="s">
        <v>65</v>
      </c>
      <c r="C25" s="14">
        <v>38.299999999999997</v>
      </c>
      <c r="D25" s="13" t="s">
        <v>57</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38.299999999999997</v>
      </c>
      <c r="H25">
        <f>LEN(TRIM(D25))</f>
        <v>6</v>
      </c>
      <c r="I25" t="str">
        <f>IF(H25&gt;=3,MID(TRIM(D25),1,3),"NO")</f>
        <v>+/-</v>
      </c>
      <c r="J25" t="str">
        <f>IF(TRIM(I25)="+/-",MID(TRIM(D25),4,H25-3),D25)</f>
        <v>0.3</v>
      </c>
      <c r="K25" s="1">
        <f>IF(TRIM(J25)="*****",0,IF(ISERROR(VALUE(J25)),"NA",VALUE(J25/$I$4)))</f>
        <v>0.18237082066869301</v>
      </c>
      <c r="L25" s="1">
        <f>IF(AND(ISNUMBER(G25),ISNUMBER($I$6)),$I$6-G25,"N/A")</f>
        <v>-2.0999999999999943</v>
      </c>
      <c r="M25" s="1">
        <f>IF(AND(ISNUMBER(K25),ISNUMBER($I$7)),SQRT(K25^2+($I$7)^2),"N/A")</f>
        <v>0.19223572402239389</v>
      </c>
      <c r="N25" s="1">
        <f>IF(AND(ISNUMBER(L25),ISNUMBER(M25),M25&lt;&gt;0),L25/M25,"NA")</f>
        <v>-10.924088177051637</v>
      </c>
      <c r="O25" t="s">
        <v>81</v>
      </c>
    </row>
    <row r="26" spans="1:15" x14ac:dyDescent="0.35">
      <c r="A26" s="16">
        <v>16</v>
      </c>
      <c r="B26" s="15" t="s">
        <v>56</v>
      </c>
      <c r="C26" s="14">
        <v>37.700000000000003</v>
      </c>
      <c r="D26" s="13" t="s">
        <v>43</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37.700000000000003</v>
      </c>
      <c r="H26">
        <f>LEN(TRIM(D26))</f>
        <v>6</v>
      </c>
      <c r="I26" t="str">
        <f>IF(H26&gt;=3,MID(TRIM(D26),1,3),"NO")</f>
        <v>+/-</v>
      </c>
      <c r="J26" t="str">
        <f>IF(TRIM(I26)="+/-",MID(TRIM(D26),4,H26-3),D26)</f>
        <v>0.5</v>
      </c>
      <c r="K26" s="1">
        <f>IF(TRIM(J26)="*****",0,IF(ISERROR(VALUE(J26)),"NA",VALUE(J26/$I$4)))</f>
        <v>0.303951367781155</v>
      </c>
      <c r="L26" s="1">
        <f>IF(AND(ISNUMBER(G26),ISNUMBER($I$6)),$I$6-G26,"N/A")</f>
        <v>-1.5</v>
      </c>
      <c r="M26" s="1">
        <f>IF(AND(ISNUMBER(K26),ISNUMBER($I$7)),SQRT(K26^2+($I$7)^2),"N/A")</f>
        <v>0.30997079109986531</v>
      </c>
      <c r="N26" s="1">
        <f>IF(AND(ISNUMBER(L26),ISNUMBER(M26),M26&lt;&gt;0),L26/M26,"NA")</f>
        <v>-4.8391656345346918</v>
      </c>
      <c r="O26" t="s">
        <v>80</v>
      </c>
    </row>
    <row r="27" spans="1:15" x14ac:dyDescent="0.35">
      <c r="A27" s="16">
        <v>17</v>
      </c>
      <c r="B27" s="15" t="s">
        <v>32</v>
      </c>
      <c r="C27" s="14">
        <v>37.5</v>
      </c>
      <c r="D27" s="13" t="s">
        <v>28</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37.5</v>
      </c>
      <c r="H27">
        <f>LEN(TRIM(D27))</f>
        <v>6</v>
      </c>
      <c r="I27" t="str">
        <f>IF(H27&gt;=3,MID(TRIM(D27),1,3),"NO")</f>
        <v>+/-</v>
      </c>
      <c r="J27" t="str">
        <f>IF(TRIM(I27)="+/-",MID(TRIM(D27),4,H27-3),D27)</f>
        <v>0.2</v>
      </c>
      <c r="K27" s="1">
        <f>IF(TRIM(J27)="*****",0,IF(ISERROR(VALUE(J27)),"NA",VALUE(J27/$I$4)))</f>
        <v>0.12158054711246201</v>
      </c>
      <c r="L27" s="1">
        <f>IF(AND(ISNUMBER(G27),ISNUMBER($I$6)),$I$6-G27,"N/A")</f>
        <v>-1.2999999999999972</v>
      </c>
      <c r="M27" s="1">
        <f>IF(AND(ISNUMBER(K27),ISNUMBER($I$7)),SQRT(K27^2+($I$7)^2),"N/A")</f>
        <v>0.1359311840425404</v>
      </c>
      <c r="N27" s="1">
        <f>IF(AND(ISNUMBER(L27),ISNUMBER(M27),M27&lt;&gt;0),L27/M27,"NA")</f>
        <v>-9.5636627397665794</v>
      </c>
      <c r="O27" t="s">
        <v>78</v>
      </c>
    </row>
    <row r="28" spans="1:15" x14ac:dyDescent="0.35">
      <c r="A28" s="16">
        <v>18</v>
      </c>
      <c r="B28" s="15" t="s">
        <v>29</v>
      </c>
      <c r="C28" s="14">
        <v>37</v>
      </c>
      <c r="D28" s="13" t="s">
        <v>121</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37</v>
      </c>
      <c r="H28">
        <f>LEN(TRIM(D28))</f>
        <v>6</v>
      </c>
      <c r="I28" t="str">
        <f>IF(H28&gt;=3,MID(TRIM(D28),1,3),"NO")</f>
        <v>+/-</v>
      </c>
      <c r="J28" t="str">
        <f>IF(TRIM(I28)="+/-",MID(TRIM(D28),4,H28-3),D28)</f>
        <v>0.8</v>
      </c>
      <c r="K28" s="1">
        <f>IF(TRIM(J28)="*****",0,IF(ISERROR(VALUE(J28)),"NA",VALUE(J28/$I$4)))</f>
        <v>0.48632218844984804</v>
      </c>
      <c r="L28" s="1">
        <f>IF(AND(ISNUMBER(G28),ISNUMBER($I$6)),$I$6-G28,"N/A")</f>
        <v>-0.79999999999999716</v>
      </c>
      <c r="M28" s="1">
        <f>IF(AND(ISNUMBER(K28),ISNUMBER($I$7)),SQRT(K28^2+($I$7)^2),"N/A")</f>
        <v>0.49010685399991183</v>
      </c>
      <c r="N28" s="1">
        <f>IF(AND(ISNUMBER(L28),ISNUMBER(M28),M28&lt;&gt;0),L28/M28,"NA")</f>
        <v>-1.6322971071939776</v>
      </c>
      <c r="O28" t="s">
        <v>79</v>
      </c>
    </row>
    <row r="29" spans="1:15" x14ac:dyDescent="0.35">
      <c r="A29" s="16">
        <v>18</v>
      </c>
      <c r="B29" s="15" t="s">
        <v>77</v>
      </c>
      <c r="C29" s="14">
        <v>37</v>
      </c>
      <c r="D29" s="13" t="s">
        <v>121</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37</v>
      </c>
      <c r="H29">
        <f>LEN(TRIM(D29))</f>
        <v>6</v>
      </c>
      <c r="I29" t="str">
        <f>IF(H29&gt;=3,MID(TRIM(D29),1,3),"NO")</f>
        <v>+/-</v>
      </c>
      <c r="J29" t="str">
        <f>IF(TRIM(I29)="+/-",MID(TRIM(D29),4,H29-3),D29)</f>
        <v>0.8</v>
      </c>
      <c r="K29" s="1">
        <f>IF(TRIM(J29)="*****",0,IF(ISERROR(VALUE(J29)),"NA",VALUE(J29/$I$4)))</f>
        <v>0.48632218844984804</v>
      </c>
      <c r="L29" s="1">
        <f>IF(AND(ISNUMBER(G29),ISNUMBER($I$6)),$I$6-G29,"N/A")</f>
        <v>-0.79999999999999716</v>
      </c>
      <c r="M29" s="1">
        <f>IF(AND(ISNUMBER(K29),ISNUMBER($I$7)),SQRT(K29^2+($I$7)^2),"N/A")</f>
        <v>0.49010685399991183</v>
      </c>
      <c r="N29" s="1">
        <f>IF(AND(ISNUMBER(L29),ISNUMBER(M29),M29&lt;&gt;0),L29/M29,"NA")</f>
        <v>-1.6322971071939776</v>
      </c>
      <c r="O29" t="s">
        <v>55</v>
      </c>
    </row>
    <row r="30" spans="1:15" x14ac:dyDescent="0.35">
      <c r="A30" s="16">
        <v>20</v>
      </c>
      <c r="B30" s="15" t="s">
        <v>64</v>
      </c>
      <c r="C30" s="14">
        <v>36.799999999999997</v>
      </c>
      <c r="D30" s="13" t="s">
        <v>34</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36.799999999999997</v>
      </c>
      <c r="H30">
        <f>LEN(TRIM(D30))</f>
        <v>6</v>
      </c>
      <c r="I30" t="str">
        <f>IF(H30&gt;=3,MID(TRIM(D30),1,3),"NO")</f>
        <v>+/-</v>
      </c>
      <c r="J30" t="str">
        <f>IF(TRIM(I30)="+/-",MID(TRIM(D30),4,H30-3),D30)</f>
        <v>0.4</v>
      </c>
      <c r="K30" s="1">
        <f>IF(TRIM(J30)="*****",0,IF(ISERROR(VALUE(J30)),"NA",VALUE(J30/$I$4)))</f>
        <v>0.24316109422492402</v>
      </c>
      <c r="L30" s="1">
        <f>IF(AND(ISNUMBER(G30),ISNUMBER($I$6)),$I$6-G30,"N/A")</f>
        <v>-0.59999999999999432</v>
      </c>
      <c r="M30" s="1">
        <f>IF(AND(ISNUMBER(K30),ISNUMBER($I$7)),SQRT(K30^2+($I$7)^2),"N/A")</f>
        <v>0.25064471888253259</v>
      </c>
      <c r="N30" s="1">
        <f>IF(AND(ISNUMBER(L30),ISNUMBER(M30),M30&lt;&gt;0),L30/M30,"NA")</f>
        <v>-2.3938266191085833</v>
      </c>
      <c r="O30" t="s">
        <v>77</v>
      </c>
    </row>
    <row r="31" spans="1:15" x14ac:dyDescent="0.35">
      <c r="A31" s="16">
        <v>21</v>
      </c>
      <c r="B31" s="15" t="s">
        <v>60</v>
      </c>
      <c r="C31" s="14">
        <v>36.5</v>
      </c>
      <c r="D31" s="13" t="s">
        <v>133</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36.5</v>
      </c>
      <c r="H31">
        <f>LEN(TRIM(D31))</f>
        <v>6</v>
      </c>
      <c r="I31" t="str">
        <f>IF(H31&gt;=3,MID(TRIM(D31),1,3),"NO")</f>
        <v>+/-</v>
      </c>
      <c r="J31" t="str">
        <f>IF(TRIM(I31)="+/-",MID(TRIM(D31),4,H31-3),D31)</f>
        <v>1.2</v>
      </c>
      <c r="K31" s="1">
        <f>IF(TRIM(J31)="*****",0,IF(ISERROR(VALUE(J31)),"NA",VALUE(J31/$I$4)))</f>
        <v>0.72948328267477203</v>
      </c>
      <c r="L31" s="1">
        <f>IF(AND(ISNUMBER(G31),ISNUMBER($I$6)),$I$6-G31,"N/A")</f>
        <v>-0.29999999999999716</v>
      </c>
      <c r="M31" s="1">
        <f>IF(AND(ISNUMBER(K31),ISNUMBER($I$7)),SQRT(K31^2+($I$7)^2),"N/A")</f>
        <v>0.73201182849801194</v>
      </c>
      <c r="N31" s="1">
        <f>IF(AND(ISNUMBER(L31),ISNUMBER(M31),M31&lt;&gt;0),L31/M31,"NA")</f>
        <v>-0.40982944307820285</v>
      </c>
      <c r="O31" t="s">
        <v>41</v>
      </c>
    </row>
    <row r="32" spans="1:15" x14ac:dyDescent="0.35">
      <c r="A32" s="16">
        <v>22</v>
      </c>
      <c r="B32" s="15" t="s">
        <v>78</v>
      </c>
      <c r="C32" s="14">
        <v>35.799999999999997</v>
      </c>
      <c r="D32" s="13" t="s">
        <v>26</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35.799999999999997</v>
      </c>
      <c r="H32">
        <f>LEN(TRIM(D32))</f>
        <v>6</v>
      </c>
      <c r="I32" t="str">
        <f>IF(H32&gt;=3,MID(TRIM(D32),1,3),"NO")</f>
        <v>+/-</v>
      </c>
      <c r="J32" t="str">
        <f>IF(TRIM(I32)="+/-",MID(TRIM(D32),4,H32-3),D32)</f>
        <v>0.6</v>
      </c>
      <c r="K32" s="1">
        <f>IF(TRIM(J32)="*****",0,IF(ISERROR(VALUE(J32)),"NA",VALUE(J32/$I$4)))</f>
        <v>0.36474164133738601</v>
      </c>
      <c r="L32" s="1">
        <f>IF(AND(ISNUMBER(G32),ISNUMBER($I$6)),$I$6-G32,"N/A")</f>
        <v>0.40000000000000568</v>
      </c>
      <c r="M32" s="1">
        <f>IF(AND(ISNUMBER(K32),ISNUMBER($I$7)),SQRT(K32^2+($I$7)^2),"N/A")</f>
        <v>0.36977279819442066</v>
      </c>
      <c r="N32" s="1">
        <f>IF(AND(ISNUMBER(L32),ISNUMBER(M32),M32&lt;&gt;0),L32/M32,"NA")</f>
        <v>1.0817453364692664</v>
      </c>
      <c r="O32" t="s">
        <v>71</v>
      </c>
    </row>
    <row r="33" spans="1:15" x14ac:dyDescent="0.35">
      <c r="A33" s="16">
        <v>23</v>
      </c>
      <c r="B33" s="15" t="s">
        <v>45</v>
      </c>
      <c r="C33" s="14">
        <v>35.4</v>
      </c>
      <c r="D33" s="13" t="s">
        <v>57</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35.4</v>
      </c>
      <c r="H33">
        <f>LEN(TRIM(D33))</f>
        <v>6</v>
      </c>
      <c r="I33" t="str">
        <f>IF(H33&gt;=3,MID(TRIM(D33),1,3),"NO")</f>
        <v>+/-</v>
      </c>
      <c r="J33" t="str">
        <f>IF(TRIM(I33)="+/-",MID(TRIM(D33),4,H33-3),D33)</f>
        <v>0.3</v>
      </c>
      <c r="K33" s="1">
        <f>IF(TRIM(J33)="*****",0,IF(ISERROR(VALUE(J33)),"NA",VALUE(J33/$I$4)))</f>
        <v>0.18237082066869301</v>
      </c>
      <c r="L33" s="1">
        <f>IF(AND(ISNUMBER(G33),ISNUMBER($I$6)),$I$6-G33,"N/A")</f>
        <v>0.80000000000000426</v>
      </c>
      <c r="M33" s="1">
        <f>IF(AND(ISNUMBER(K33),ISNUMBER($I$7)),SQRT(K33^2+($I$7)^2),"N/A")</f>
        <v>0.19223572402239389</v>
      </c>
      <c r="N33" s="1">
        <f>IF(AND(ISNUMBER(L33),ISNUMBER(M33),M33&lt;&gt;0),L33/M33,"NA")</f>
        <v>4.161557400781609</v>
      </c>
      <c r="O33" t="s">
        <v>76</v>
      </c>
    </row>
    <row r="34" spans="1:15" x14ac:dyDescent="0.35">
      <c r="A34" s="16">
        <v>24</v>
      </c>
      <c r="B34" s="15" t="s">
        <v>69</v>
      </c>
      <c r="C34" s="14">
        <v>35.299999999999997</v>
      </c>
      <c r="D34" s="13" t="s">
        <v>83</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35.299999999999997</v>
      </c>
      <c r="H34">
        <f>LEN(TRIM(D34))</f>
        <v>6</v>
      </c>
      <c r="I34" t="str">
        <f>IF(H34&gt;=3,MID(TRIM(D34),1,3),"NO")</f>
        <v>+/-</v>
      </c>
      <c r="J34" t="str">
        <f>IF(TRIM(I34)="+/-",MID(TRIM(D34),4,H34-3),D34)</f>
        <v>0.7</v>
      </c>
      <c r="K34" s="1">
        <f>IF(TRIM(J34)="*****",0,IF(ISERROR(VALUE(J34)),"NA",VALUE(J34/$I$4)))</f>
        <v>0.42553191489361697</v>
      </c>
      <c r="L34" s="1">
        <f>IF(AND(ISNUMBER(G34),ISNUMBER($I$6)),$I$6-G34,"N/A")</f>
        <v>0.90000000000000568</v>
      </c>
      <c r="M34" s="1">
        <f>IF(AND(ISNUMBER(K34),ISNUMBER($I$7)),SQRT(K34^2+($I$7)^2),"N/A")</f>
        <v>0.42985214661796195</v>
      </c>
      <c r="N34" s="1">
        <f>IF(AND(ISNUMBER(L34),ISNUMBER(M34),M34&lt;&gt;0),L34/M34,"NA")</f>
        <v>2.0937431790933809</v>
      </c>
      <c r="O34" t="s">
        <v>74</v>
      </c>
    </row>
    <row r="35" spans="1:15" x14ac:dyDescent="0.35">
      <c r="A35" s="16">
        <v>24</v>
      </c>
      <c r="B35" s="15" t="s">
        <v>54</v>
      </c>
      <c r="C35" s="14">
        <v>35.299999999999997</v>
      </c>
      <c r="D35" s="13" t="s">
        <v>57</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35.299999999999997</v>
      </c>
      <c r="H35">
        <f>LEN(TRIM(D35))</f>
        <v>6</v>
      </c>
      <c r="I35" t="str">
        <f>IF(H35&gt;=3,MID(TRIM(D35),1,3),"NO")</f>
        <v>+/-</v>
      </c>
      <c r="J35" t="str">
        <f>IF(TRIM(I35)="+/-",MID(TRIM(D35),4,H35-3),D35)</f>
        <v>0.3</v>
      </c>
      <c r="K35" s="1">
        <f>IF(TRIM(J35)="*****",0,IF(ISERROR(VALUE(J35)),"NA",VALUE(J35/$I$4)))</f>
        <v>0.18237082066869301</v>
      </c>
      <c r="L35" s="1">
        <f>IF(AND(ISNUMBER(G35),ISNUMBER($I$6)),$I$6-G35,"N/A")</f>
        <v>0.90000000000000568</v>
      </c>
      <c r="M35" s="1">
        <f>IF(AND(ISNUMBER(K35),ISNUMBER($I$7)),SQRT(K35^2+($I$7)^2),"N/A")</f>
        <v>0.19223572402239389</v>
      </c>
      <c r="N35" s="1">
        <f>IF(AND(ISNUMBER(L35),ISNUMBER(M35),M35&lt;&gt;0),L35/M35,"NA")</f>
        <v>4.6817520758793147</v>
      </c>
      <c r="O35" t="s">
        <v>53</v>
      </c>
    </row>
    <row r="36" spans="1:15" x14ac:dyDescent="0.35">
      <c r="A36" s="16">
        <v>26</v>
      </c>
      <c r="B36" s="15" t="s">
        <v>51</v>
      </c>
      <c r="C36" s="14">
        <v>34.9</v>
      </c>
      <c r="D36" s="13" t="s">
        <v>57</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34.9</v>
      </c>
      <c r="H36">
        <f>LEN(TRIM(D36))</f>
        <v>6</v>
      </c>
      <c r="I36" t="str">
        <f>IF(H36&gt;=3,MID(TRIM(D36),1,3),"NO")</f>
        <v>+/-</v>
      </c>
      <c r="J36" t="str">
        <f>IF(TRIM(I36)="+/-",MID(TRIM(D36),4,H36-3),D36)</f>
        <v>0.3</v>
      </c>
      <c r="K36" s="1">
        <f>IF(TRIM(J36)="*****",0,IF(ISERROR(VALUE(J36)),"NA",VALUE(J36/$I$4)))</f>
        <v>0.18237082066869301</v>
      </c>
      <c r="L36" s="1">
        <f>IF(AND(ISNUMBER(G36),ISNUMBER($I$6)),$I$6-G36,"N/A")</f>
        <v>1.3000000000000043</v>
      </c>
      <c r="M36" s="1">
        <f>IF(AND(ISNUMBER(K36),ISNUMBER($I$7)),SQRT(K36^2+($I$7)^2),"N/A")</f>
        <v>0.19223572402239389</v>
      </c>
      <c r="N36" s="1">
        <f>IF(AND(ISNUMBER(L36),ISNUMBER(M36),M36&lt;&gt;0),L36/M36,"NA")</f>
        <v>6.7625307762701015</v>
      </c>
      <c r="O36" t="s">
        <v>72</v>
      </c>
    </row>
    <row r="37" spans="1:15" x14ac:dyDescent="0.35">
      <c r="A37" s="16">
        <v>27</v>
      </c>
      <c r="B37" s="15" t="s">
        <v>70</v>
      </c>
      <c r="C37" s="14">
        <v>34.6</v>
      </c>
      <c r="D37" s="13" t="s">
        <v>111</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34.6</v>
      </c>
      <c r="H37">
        <f>LEN(TRIM(D37))</f>
        <v>6</v>
      </c>
      <c r="I37" t="str">
        <f>IF(H37&gt;=3,MID(TRIM(D37),1,3),"NO")</f>
        <v>+/-</v>
      </c>
      <c r="J37" t="str">
        <f>IF(TRIM(I37)="+/-",MID(TRIM(D37),4,H37-3),D37)</f>
        <v>1.0</v>
      </c>
      <c r="K37" s="1">
        <f>IF(TRIM(J37)="*****",0,IF(ISERROR(VALUE(J37)),"NA",VALUE(J37/$I$4)))</f>
        <v>0.60790273556231</v>
      </c>
      <c r="L37" s="1">
        <f>IF(AND(ISNUMBER(G37),ISNUMBER($I$6)),$I$6-G37,"N/A")</f>
        <v>1.6000000000000014</v>
      </c>
      <c r="M37" s="1">
        <f>IF(AND(ISNUMBER(K37),ISNUMBER($I$7)),SQRT(K37^2+($I$7)^2),"N/A")</f>
        <v>0.61093468821403585</v>
      </c>
      <c r="N37" s="1">
        <f>IF(AND(ISNUMBER(L37),ISNUMBER(M37),M37&lt;&gt;0),L37/M37,"NA")</f>
        <v>2.6189378846326941</v>
      </c>
      <c r="O37" t="s">
        <v>70</v>
      </c>
    </row>
    <row r="38" spans="1:15" x14ac:dyDescent="0.35">
      <c r="A38" s="16">
        <v>28</v>
      </c>
      <c r="B38" s="15" t="s">
        <v>39</v>
      </c>
      <c r="C38" s="14">
        <v>34.200000000000003</v>
      </c>
      <c r="D38" s="13" t="s">
        <v>28</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34.200000000000003</v>
      </c>
      <c r="H38">
        <f>LEN(TRIM(D38))</f>
        <v>6</v>
      </c>
      <c r="I38" t="str">
        <f>IF(H38&gt;=3,MID(TRIM(D38),1,3),"NO")</f>
        <v>+/-</v>
      </c>
      <c r="J38" t="str">
        <f>IF(TRIM(I38)="+/-",MID(TRIM(D38),4,H38-3),D38)</f>
        <v>0.2</v>
      </c>
      <c r="K38" s="1">
        <f>IF(TRIM(J38)="*****",0,IF(ISERROR(VALUE(J38)),"NA",VALUE(J38/$I$4)))</f>
        <v>0.12158054711246201</v>
      </c>
      <c r="L38" s="1">
        <f>IF(AND(ISNUMBER(G38),ISNUMBER($I$6)),$I$6-G38,"N/A")</f>
        <v>2</v>
      </c>
      <c r="M38" s="1">
        <f>IF(AND(ISNUMBER(K38),ISNUMBER($I$7)),SQRT(K38^2+($I$7)^2),"N/A")</f>
        <v>0.1359311840425404</v>
      </c>
      <c r="N38" s="1">
        <f>IF(AND(ISNUMBER(L38),ISNUMBER(M38),M38&lt;&gt;0),L38/M38,"NA")</f>
        <v>14.713327291948618</v>
      </c>
      <c r="O38" t="s">
        <v>69</v>
      </c>
    </row>
    <row r="39" spans="1:15" x14ac:dyDescent="0.35">
      <c r="A39" s="16">
        <v>29</v>
      </c>
      <c r="B39" s="15" t="s">
        <v>30</v>
      </c>
      <c r="C39" s="14">
        <v>33.799999999999997</v>
      </c>
      <c r="D39" s="13" t="s">
        <v>34</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33.799999999999997</v>
      </c>
      <c r="H39">
        <f>LEN(TRIM(D39))</f>
        <v>6</v>
      </c>
      <c r="I39" t="str">
        <f>IF(H39&gt;=3,MID(TRIM(D39),1,3),"NO")</f>
        <v>+/-</v>
      </c>
      <c r="J39" t="str">
        <f>IF(TRIM(I39)="+/-",MID(TRIM(D39),4,H39-3),D39)</f>
        <v>0.4</v>
      </c>
      <c r="K39" s="1">
        <f>IF(TRIM(J39)="*****",0,IF(ISERROR(VALUE(J39)),"NA",VALUE(J39/$I$4)))</f>
        <v>0.24316109422492402</v>
      </c>
      <c r="L39" s="1">
        <f>IF(AND(ISNUMBER(G39),ISNUMBER($I$6)),$I$6-G39,"N/A")</f>
        <v>2.4000000000000057</v>
      </c>
      <c r="M39" s="1">
        <f>IF(AND(ISNUMBER(K39),ISNUMBER($I$7)),SQRT(K39^2+($I$7)^2),"N/A")</f>
        <v>0.25064471888253259</v>
      </c>
      <c r="N39" s="1">
        <f>IF(AND(ISNUMBER(L39),ISNUMBER(M39),M39&lt;&gt;0),L39/M39,"NA")</f>
        <v>9.5753064764344469</v>
      </c>
      <c r="O39" t="s">
        <v>44</v>
      </c>
    </row>
    <row r="40" spans="1:15" x14ac:dyDescent="0.35">
      <c r="A40" s="16">
        <v>30</v>
      </c>
      <c r="B40" s="15" t="s">
        <v>63</v>
      </c>
      <c r="C40" s="14">
        <v>33.6</v>
      </c>
      <c r="D40" s="13" t="s">
        <v>133</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33.6</v>
      </c>
      <c r="H40">
        <f>LEN(TRIM(D40))</f>
        <v>6</v>
      </c>
      <c r="I40" t="str">
        <f>IF(H40&gt;=3,MID(TRIM(D40),1,3),"NO")</f>
        <v>+/-</v>
      </c>
      <c r="J40" t="str">
        <f>IF(TRIM(I40)="+/-",MID(TRIM(D40),4,H40-3),D40)</f>
        <v>1.2</v>
      </c>
      <c r="K40" s="1">
        <f>IF(TRIM(J40)="*****",0,IF(ISERROR(VALUE(J40)),"NA",VALUE(J40/$I$4)))</f>
        <v>0.72948328267477203</v>
      </c>
      <c r="L40" s="1">
        <f>IF(AND(ISNUMBER(G40),ISNUMBER($I$6)),$I$6-G40,"N/A")</f>
        <v>2.6000000000000014</v>
      </c>
      <c r="M40" s="1">
        <f>IF(AND(ISNUMBER(K40),ISNUMBER($I$7)),SQRT(K40^2+($I$7)^2),"N/A")</f>
        <v>0.73201182849801194</v>
      </c>
      <c r="N40" s="1">
        <f>IF(AND(ISNUMBER(L40),ISNUMBER(M40),M40&lt;&gt;0),L40/M40,"NA")</f>
        <v>3.5518551733444603</v>
      </c>
      <c r="O40" t="s">
        <v>67</v>
      </c>
    </row>
    <row r="41" spans="1:15" x14ac:dyDescent="0.35">
      <c r="A41" s="16">
        <v>31</v>
      </c>
      <c r="B41" s="15" t="s">
        <v>58</v>
      </c>
      <c r="C41" s="14">
        <v>33.5</v>
      </c>
      <c r="D41" s="13" t="s">
        <v>34</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33.5</v>
      </c>
      <c r="H41">
        <f>LEN(TRIM(D41))</f>
        <v>6</v>
      </c>
      <c r="I41" t="str">
        <f>IF(H41&gt;=3,MID(TRIM(D41),1,3),"NO")</f>
        <v>+/-</v>
      </c>
      <c r="J41" t="str">
        <f>IF(TRIM(I41)="+/-",MID(TRIM(D41),4,H41-3),D41)</f>
        <v>0.4</v>
      </c>
      <c r="K41" s="1">
        <f>IF(TRIM(J41)="*****",0,IF(ISERROR(VALUE(J41)),"NA",VALUE(J41/$I$4)))</f>
        <v>0.24316109422492402</v>
      </c>
      <c r="L41" s="1">
        <f>IF(AND(ISNUMBER(G41),ISNUMBER($I$6)),$I$6-G41,"N/A")</f>
        <v>2.7000000000000028</v>
      </c>
      <c r="M41" s="1">
        <f>IF(AND(ISNUMBER(K41),ISNUMBER($I$7)),SQRT(K41^2+($I$7)^2),"N/A")</f>
        <v>0.25064471888253259</v>
      </c>
      <c r="N41" s="1">
        <f>IF(AND(ISNUMBER(L41),ISNUMBER(M41),M41&lt;&gt;0),L41/M41,"NA")</f>
        <v>10.772219785988739</v>
      </c>
      <c r="O41" t="s">
        <v>47</v>
      </c>
    </row>
    <row r="42" spans="1:15" x14ac:dyDescent="0.35">
      <c r="A42" s="16">
        <v>32</v>
      </c>
      <c r="B42" s="15" t="s">
        <v>48</v>
      </c>
      <c r="C42" s="14">
        <v>33.299999999999997</v>
      </c>
      <c r="D42" s="13" t="s">
        <v>120</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33.299999999999997</v>
      </c>
      <c r="H42">
        <f>LEN(TRIM(D42))</f>
        <v>6</v>
      </c>
      <c r="I42" t="str">
        <f>IF(H42&gt;=3,MID(TRIM(D42),1,3),"NO")</f>
        <v>+/-</v>
      </c>
      <c r="J42" t="str">
        <f>IF(TRIM(I42)="+/-",MID(TRIM(D42),4,H42-3),D42)</f>
        <v>0.9</v>
      </c>
      <c r="K42" s="1">
        <f>IF(TRIM(J42)="*****",0,IF(ISERROR(VALUE(J42)),"NA",VALUE(J42/$I$4)))</f>
        <v>0.54711246200607899</v>
      </c>
      <c r="L42" s="1">
        <f>IF(AND(ISNUMBER(G42),ISNUMBER($I$6)),$I$6-G42,"N/A")</f>
        <v>2.9000000000000057</v>
      </c>
      <c r="M42" s="1">
        <f>IF(AND(ISNUMBER(K42),ISNUMBER($I$7)),SQRT(K42^2+($I$7)^2),"N/A")</f>
        <v>0.55047933970440222</v>
      </c>
      <c r="N42" s="1">
        <f>IF(AND(ISNUMBER(L42),ISNUMBER(M42),M42&lt;&gt;0),L42/M42,"NA")</f>
        <v>5.2681359514005646</v>
      </c>
      <c r="O42" t="s">
        <v>37</v>
      </c>
    </row>
    <row r="43" spans="1:15" x14ac:dyDescent="0.35">
      <c r="A43" s="16">
        <v>33</v>
      </c>
      <c r="B43" s="15" t="s">
        <v>72</v>
      </c>
      <c r="C43" s="14">
        <v>33.200000000000003</v>
      </c>
      <c r="D43" s="13" t="s">
        <v>34</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33.200000000000003</v>
      </c>
      <c r="H43">
        <f>LEN(TRIM(D43))</f>
        <v>6</v>
      </c>
      <c r="I43" t="str">
        <f>IF(H43&gt;=3,MID(TRIM(D43),1,3),"NO")</f>
        <v>+/-</v>
      </c>
      <c r="J43" t="str">
        <f>IF(TRIM(I43)="+/-",MID(TRIM(D43),4,H43-3),D43)</f>
        <v>0.4</v>
      </c>
      <c r="K43" s="1">
        <f>IF(TRIM(J43)="*****",0,IF(ISERROR(VALUE(J43)),"NA",VALUE(J43/$I$4)))</f>
        <v>0.24316109422492402</v>
      </c>
      <c r="L43" s="1">
        <f>IF(AND(ISNUMBER(G43),ISNUMBER($I$6)),$I$6-G43,"N/A")</f>
        <v>3</v>
      </c>
      <c r="M43" s="1">
        <f>IF(AND(ISNUMBER(K43),ISNUMBER($I$7)),SQRT(K43^2+($I$7)^2),"N/A")</f>
        <v>0.25064471888253259</v>
      </c>
      <c r="N43" s="1">
        <f>IF(AND(ISNUMBER(L43),ISNUMBER(M43),M43&lt;&gt;0),L43/M43,"NA")</f>
        <v>11.969133095543031</v>
      </c>
      <c r="O43" t="s">
        <v>49</v>
      </c>
    </row>
    <row r="44" spans="1:15" x14ac:dyDescent="0.35">
      <c r="A44" s="16">
        <v>34</v>
      </c>
      <c r="B44" s="15" t="s">
        <v>50</v>
      </c>
      <c r="C44" s="14">
        <v>32.9</v>
      </c>
      <c r="D44" s="13" t="s">
        <v>43</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32.9</v>
      </c>
      <c r="H44">
        <f>LEN(TRIM(D44))</f>
        <v>6</v>
      </c>
      <c r="I44" t="str">
        <f>IF(H44&gt;=3,MID(TRIM(D44),1,3),"NO")</f>
        <v>+/-</v>
      </c>
      <c r="J44" t="str">
        <f>IF(TRIM(I44)="+/-",MID(TRIM(D44),4,H44-3),D44)</f>
        <v>0.5</v>
      </c>
      <c r="K44" s="1">
        <f>IF(TRIM(J44)="*****",0,IF(ISERROR(VALUE(J44)),"NA",VALUE(J44/$I$4)))</f>
        <v>0.303951367781155</v>
      </c>
      <c r="L44" s="1">
        <f>IF(AND(ISNUMBER(G44),ISNUMBER($I$6)),$I$6-G44,"N/A")</f>
        <v>3.3000000000000043</v>
      </c>
      <c r="M44" s="1">
        <f>IF(AND(ISNUMBER(K44),ISNUMBER($I$7)),SQRT(K44^2+($I$7)^2),"N/A")</f>
        <v>0.30997079109986531</v>
      </c>
      <c r="N44" s="1">
        <f>IF(AND(ISNUMBER(L44),ISNUMBER(M44),M44&lt;&gt;0),L44/M44,"NA")</f>
        <v>10.646164395976335</v>
      </c>
      <c r="O44" t="s">
        <v>64</v>
      </c>
    </row>
    <row r="45" spans="1:15" x14ac:dyDescent="0.35">
      <c r="A45" s="16">
        <v>35</v>
      </c>
      <c r="B45" s="15" t="s">
        <v>76</v>
      </c>
      <c r="C45" s="14">
        <v>32.700000000000003</v>
      </c>
      <c r="D45" s="13" t="s">
        <v>57</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32.700000000000003</v>
      </c>
      <c r="H45">
        <f>LEN(TRIM(D45))</f>
        <v>6</v>
      </c>
      <c r="I45" t="str">
        <f>IF(H45&gt;=3,MID(TRIM(D45),1,3),"NO")</f>
        <v>+/-</v>
      </c>
      <c r="J45" t="str">
        <f>IF(TRIM(I45)="+/-",MID(TRIM(D45),4,H45-3),D45)</f>
        <v>0.3</v>
      </c>
      <c r="K45" s="1">
        <f>IF(TRIM(J45)="*****",0,IF(ISERROR(VALUE(J45)),"NA",VALUE(J45/$I$4)))</f>
        <v>0.18237082066869301</v>
      </c>
      <c r="L45" s="1">
        <f>IF(AND(ISNUMBER(G45),ISNUMBER($I$6)),$I$6-G45,"N/A")</f>
        <v>3.5</v>
      </c>
      <c r="M45" s="1">
        <f>IF(AND(ISNUMBER(K45),ISNUMBER($I$7)),SQRT(K45^2+($I$7)^2),"N/A")</f>
        <v>0.19223572402239389</v>
      </c>
      <c r="N45" s="1">
        <f>IF(AND(ISNUMBER(L45),ISNUMBER(M45),M45&lt;&gt;0),L45/M45,"NA")</f>
        <v>18.206813628419443</v>
      </c>
      <c r="O45" t="s">
        <v>63</v>
      </c>
    </row>
    <row r="46" spans="1:15" x14ac:dyDescent="0.35">
      <c r="A46" s="16">
        <v>36</v>
      </c>
      <c r="B46" s="15" t="s">
        <v>62</v>
      </c>
      <c r="C46" s="14">
        <v>32.200000000000003</v>
      </c>
      <c r="D46" s="13" t="s">
        <v>135</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32.200000000000003</v>
      </c>
      <c r="H46">
        <f>LEN(TRIM(D46))</f>
        <v>6</v>
      </c>
      <c r="I46" t="str">
        <f>IF(H46&gt;=3,MID(TRIM(D46),1,3),"NO")</f>
        <v>+/-</v>
      </c>
      <c r="J46" t="str">
        <f>IF(TRIM(I46)="+/-",MID(TRIM(D46),4,H46-3),D46)</f>
        <v>1.3</v>
      </c>
      <c r="K46" s="1">
        <f>IF(TRIM(J46)="*****",0,IF(ISERROR(VALUE(J46)),"NA",VALUE(J46/$I$4)))</f>
        <v>0.79027355623100304</v>
      </c>
      <c r="L46" s="1">
        <f>IF(AND(ISNUMBER(G46),ISNUMBER($I$6)),$I$6-G46,"N/A")</f>
        <v>4</v>
      </c>
      <c r="M46" s="1">
        <f>IF(AND(ISNUMBER(K46),ISNUMBER($I$7)),SQRT(K46^2+($I$7)^2),"N/A")</f>
        <v>0.79260819516141623</v>
      </c>
      <c r="N46" s="1">
        <f>IF(AND(ISNUMBER(L46),ISNUMBER(M46),M46&lt;&gt;0),L46/M46,"NA")</f>
        <v>5.0466296266156974</v>
      </c>
      <c r="O46" t="s">
        <v>61</v>
      </c>
    </row>
    <row r="47" spans="1:15" x14ac:dyDescent="0.35">
      <c r="A47" s="16">
        <v>37</v>
      </c>
      <c r="B47" s="15" t="s">
        <v>82</v>
      </c>
      <c r="C47" s="14">
        <v>32.1</v>
      </c>
      <c r="D47" s="13" t="s">
        <v>26</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32.1</v>
      </c>
      <c r="H47">
        <f>LEN(TRIM(D47))</f>
        <v>6</v>
      </c>
      <c r="I47" t="str">
        <f>IF(H47&gt;=3,MID(TRIM(D47),1,3),"NO")</f>
        <v>+/-</v>
      </c>
      <c r="J47" t="str">
        <f>IF(TRIM(I47)="+/-",MID(TRIM(D47),4,H47-3),D47)</f>
        <v>0.6</v>
      </c>
      <c r="K47" s="1">
        <f>IF(TRIM(J47)="*****",0,IF(ISERROR(VALUE(J47)),"NA",VALUE(J47/$I$4)))</f>
        <v>0.36474164133738601</v>
      </c>
      <c r="L47" s="1">
        <f>IF(AND(ISNUMBER(G47),ISNUMBER($I$6)),$I$6-G47,"N/A")</f>
        <v>4.1000000000000014</v>
      </c>
      <c r="M47" s="1">
        <f>IF(AND(ISNUMBER(K47),ISNUMBER($I$7)),SQRT(K47^2+($I$7)^2),"N/A")</f>
        <v>0.36977279819442066</v>
      </c>
      <c r="N47" s="1">
        <f>IF(AND(ISNUMBER(L47),ISNUMBER(M47),M47&lt;&gt;0),L47/M47,"NA")</f>
        <v>11.087889698809827</v>
      </c>
      <c r="O47" t="s">
        <v>59</v>
      </c>
    </row>
    <row r="48" spans="1:15" x14ac:dyDescent="0.35">
      <c r="A48" s="16">
        <v>38</v>
      </c>
      <c r="B48" s="15" t="s">
        <v>61</v>
      </c>
      <c r="C48" s="14">
        <v>32</v>
      </c>
      <c r="D48" s="13" t="s">
        <v>57</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32</v>
      </c>
      <c r="H48">
        <f>LEN(TRIM(D48))</f>
        <v>6</v>
      </c>
      <c r="I48" t="str">
        <f>IF(H48&gt;=3,MID(TRIM(D48),1,3),"NO")</f>
        <v>+/-</v>
      </c>
      <c r="J48" t="str">
        <f>IF(TRIM(I48)="+/-",MID(TRIM(D48),4,H48-3),D48)</f>
        <v>0.3</v>
      </c>
      <c r="K48" s="1">
        <f>IF(TRIM(J48)="*****",0,IF(ISERROR(VALUE(J48)),"NA",VALUE(J48/$I$4)))</f>
        <v>0.18237082066869301</v>
      </c>
      <c r="L48" s="1">
        <f>IF(AND(ISNUMBER(G48),ISNUMBER($I$6)),$I$6-G48,"N/A")</f>
        <v>4.2000000000000028</v>
      </c>
      <c r="M48" s="1">
        <f>IF(AND(ISNUMBER(K48),ISNUMBER($I$7)),SQRT(K48^2+($I$7)^2),"N/A")</f>
        <v>0.19223572402239389</v>
      </c>
      <c r="N48" s="1">
        <f>IF(AND(ISNUMBER(L48),ISNUMBER(M48),M48&lt;&gt;0),L48/M48,"NA")</f>
        <v>21.848176354103348</v>
      </c>
      <c r="O48" t="s">
        <v>56</v>
      </c>
    </row>
    <row r="49" spans="1:15" x14ac:dyDescent="0.35">
      <c r="A49" s="16">
        <v>39</v>
      </c>
      <c r="B49" s="15" t="s">
        <v>46</v>
      </c>
      <c r="C49" s="14">
        <v>31.7</v>
      </c>
      <c r="D49" s="13" t="s">
        <v>43</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31.7</v>
      </c>
      <c r="H49">
        <f>LEN(TRIM(D49))</f>
        <v>6</v>
      </c>
      <c r="I49" t="str">
        <f>IF(H49&gt;=3,MID(TRIM(D49),1,3),"NO")</f>
        <v>+/-</v>
      </c>
      <c r="J49" t="str">
        <f>IF(TRIM(I49)="+/-",MID(TRIM(D49),4,H49-3),D49)</f>
        <v>0.5</v>
      </c>
      <c r="K49" s="1">
        <f>IF(TRIM(J49)="*****",0,IF(ISERROR(VALUE(J49)),"NA",VALUE(J49/$I$4)))</f>
        <v>0.303951367781155</v>
      </c>
      <c r="L49" s="1">
        <f>IF(AND(ISNUMBER(G49),ISNUMBER($I$6)),$I$6-G49,"N/A")</f>
        <v>4.5000000000000036</v>
      </c>
      <c r="M49" s="1">
        <f>IF(AND(ISNUMBER(K49),ISNUMBER($I$7)),SQRT(K49^2+($I$7)^2),"N/A")</f>
        <v>0.30997079109986531</v>
      </c>
      <c r="N49" s="1">
        <f>IF(AND(ISNUMBER(L49),ISNUMBER(M49),M49&lt;&gt;0),L49/M49,"NA")</f>
        <v>14.517496903604085</v>
      </c>
      <c r="O49" t="s">
        <v>54</v>
      </c>
    </row>
    <row r="50" spans="1:15" x14ac:dyDescent="0.35">
      <c r="A50" s="16">
        <v>40</v>
      </c>
      <c r="B50" s="15" t="s">
        <v>37</v>
      </c>
      <c r="C50" s="14">
        <v>31.6</v>
      </c>
      <c r="D50" s="13" t="s">
        <v>83</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31.6</v>
      </c>
      <c r="H50">
        <f>LEN(TRIM(D50))</f>
        <v>6</v>
      </c>
      <c r="I50" t="str">
        <f>IF(H50&gt;=3,MID(TRIM(D50),1,3),"NO")</f>
        <v>+/-</v>
      </c>
      <c r="J50" t="str">
        <f>IF(TRIM(I50)="+/-",MID(TRIM(D50),4,H50-3),D50)</f>
        <v>0.7</v>
      </c>
      <c r="K50" s="1">
        <f>IF(TRIM(J50)="*****",0,IF(ISERROR(VALUE(J50)),"NA",VALUE(J50/$I$4)))</f>
        <v>0.42553191489361697</v>
      </c>
      <c r="L50" s="1">
        <f>IF(AND(ISNUMBER(G50),ISNUMBER($I$6)),$I$6-G50,"N/A")</f>
        <v>4.6000000000000014</v>
      </c>
      <c r="M50" s="1">
        <f>IF(AND(ISNUMBER(K50),ISNUMBER($I$7)),SQRT(K50^2+($I$7)^2),"N/A")</f>
        <v>0.42985214661796195</v>
      </c>
      <c r="N50" s="1">
        <f>IF(AND(ISNUMBER(L50),ISNUMBER(M50),M50&lt;&gt;0),L50/M50,"NA")</f>
        <v>10.701354026477215</v>
      </c>
      <c r="O50" t="s">
        <v>52</v>
      </c>
    </row>
    <row r="51" spans="1:15" x14ac:dyDescent="0.35">
      <c r="A51" s="16">
        <v>41</v>
      </c>
      <c r="B51" s="15" t="s">
        <v>80</v>
      </c>
      <c r="C51" s="14">
        <v>31.5</v>
      </c>
      <c r="D51" s="13" t="s">
        <v>26</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31.5</v>
      </c>
      <c r="H51">
        <f>LEN(TRIM(D51))</f>
        <v>6</v>
      </c>
      <c r="I51" t="str">
        <f>IF(H51&gt;=3,MID(TRIM(D51),1,3),"NO")</f>
        <v>+/-</v>
      </c>
      <c r="J51" t="str">
        <f>IF(TRIM(I51)="+/-",MID(TRIM(D51),4,H51-3),D51)</f>
        <v>0.6</v>
      </c>
      <c r="K51" s="1">
        <f>IF(TRIM(J51)="*****",0,IF(ISERROR(VALUE(J51)),"NA",VALUE(J51/$I$4)))</f>
        <v>0.36474164133738601</v>
      </c>
      <c r="L51" s="1">
        <f>IF(AND(ISNUMBER(G51),ISNUMBER($I$6)),$I$6-G51,"N/A")</f>
        <v>4.7000000000000028</v>
      </c>
      <c r="M51" s="1">
        <f>IF(AND(ISNUMBER(K51),ISNUMBER($I$7)),SQRT(K51^2+($I$7)^2),"N/A")</f>
        <v>0.36977279819442066</v>
      </c>
      <c r="N51" s="1">
        <f>IF(AND(ISNUMBER(L51),ISNUMBER(M51),M51&lt;&gt;0),L51/M51,"NA")</f>
        <v>12.710507703513706</v>
      </c>
      <c r="O51" t="s">
        <v>50</v>
      </c>
    </row>
    <row r="52" spans="1:15" x14ac:dyDescent="0.35">
      <c r="A52" s="16">
        <v>42</v>
      </c>
      <c r="B52" s="15" t="s">
        <v>27</v>
      </c>
      <c r="C52" s="14">
        <v>30.4</v>
      </c>
      <c r="D52" s="13" t="s">
        <v>139</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30.4</v>
      </c>
      <c r="H52">
        <f>LEN(TRIM(D52))</f>
        <v>6</v>
      </c>
      <c r="I52" t="str">
        <f>IF(H52&gt;=3,MID(TRIM(D52),1,3),"NO")</f>
        <v>+/-</v>
      </c>
      <c r="J52" t="str">
        <f>IF(TRIM(I52)="+/-",MID(TRIM(D52),4,H52-3),D52)</f>
        <v>1.5</v>
      </c>
      <c r="K52" s="1">
        <f>IF(TRIM(J52)="*****",0,IF(ISERROR(VALUE(J52)),"NA",VALUE(J52/$I$4)))</f>
        <v>0.91185410334346506</v>
      </c>
      <c r="L52" s="1">
        <f>IF(AND(ISNUMBER(G52),ISNUMBER($I$6)),$I$6-G52,"N/A")</f>
        <v>5.8000000000000043</v>
      </c>
      <c r="M52" s="1">
        <f>IF(AND(ISNUMBER(K52),ISNUMBER($I$7)),SQRT(K52^2+($I$7)^2),"N/A")</f>
        <v>0.91387819929318592</v>
      </c>
      <c r="N52" s="1">
        <f>IF(AND(ISNUMBER(L52),ISNUMBER(M52),M52&lt;&gt;0),L52/M52,"NA")</f>
        <v>6.3465787940732756</v>
      </c>
      <c r="O52" t="s">
        <v>48</v>
      </c>
    </row>
    <row r="53" spans="1:15" x14ac:dyDescent="0.35">
      <c r="A53" s="16">
        <v>43</v>
      </c>
      <c r="B53" s="15" t="s">
        <v>81</v>
      </c>
      <c r="C53" s="14">
        <v>30.2</v>
      </c>
      <c r="D53" s="13" t="s">
        <v>34</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30.2</v>
      </c>
      <c r="H53">
        <f>LEN(TRIM(D53))</f>
        <v>6</v>
      </c>
      <c r="I53" t="str">
        <f>IF(H53&gt;=3,MID(TRIM(D53),1,3),"NO")</f>
        <v>+/-</v>
      </c>
      <c r="J53" t="str">
        <f>IF(TRIM(I53)="+/-",MID(TRIM(D53),4,H53-3),D53)</f>
        <v>0.4</v>
      </c>
      <c r="K53" s="1">
        <f>IF(TRIM(J53)="*****",0,IF(ISERROR(VALUE(J53)),"NA",VALUE(J53/$I$4)))</f>
        <v>0.24316109422492402</v>
      </c>
      <c r="L53" s="1">
        <f>IF(AND(ISNUMBER(G53),ISNUMBER($I$6)),$I$6-G53,"N/A")</f>
        <v>6.0000000000000036</v>
      </c>
      <c r="M53" s="1">
        <f>IF(AND(ISNUMBER(K53),ISNUMBER($I$7)),SQRT(K53^2+($I$7)^2),"N/A")</f>
        <v>0.25064471888253259</v>
      </c>
      <c r="N53" s="1">
        <f>IF(AND(ISNUMBER(L53),ISNUMBER(M53),M53&lt;&gt;0),L53/M53,"NA")</f>
        <v>23.938266191086075</v>
      </c>
      <c r="O53" t="s">
        <v>46</v>
      </c>
    </row>
    <row r="54" spans="1:15" x14ac:dyDescent="0.35">
      <c r="A54" s="16">
        <v>44</v>
      </c>
      <c r="B54" s="15" t="s">
        <v>68</v>
      </c>
      <c r="C54" s="14">
        <v>28.9</v>
      </c>
      <c r="D54" s="13" t="s">
        <v>43</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28.9</v>
      </c>
      <c r="H54">
        <f>LEN(TRIM(D54))</f>
        <v>6</v>
      </c>
      <c r="I54" t="str">
        <f>IF(H54&gt;=3,MID(TRIM(D54),1,3),"NO")</f>
        <v>+/-</v>
      </c>
      <c r="J54" t="str">
        <f>IF(TRIM(I54)="+/-",MID(TRIM(D54),4,H54-3),D54)</f>
        <v>0.5</v>
      </c>
      <c r="K54" s="1">
        <f>IF(TRIM(J54)="*****",0,IF(ISERROR(VALUE(J54)),"NA",VALUE(J54/$I$4)))</f>
        <v>0.303951367781155</v>
      </c>
      <c r="L54" s="1">
        <f>IF(AND(ISNUMBER(G54),ISNUMBER($I$6)),$I$6-G54,"N/A")</f>
        <v>7.3000000000000043</v>
      </c>
      <c r="M54" s="1">
        <f>IF(AND(ISNUMBER(K54),ISNUMBER($I$7)),SQRT(K54^2+($I$7)^2),"N/A")</f>
        <v>0.30997079109986531</v>
      </c>
      <c r="N54" s="1">
        <f>IF(AND(ISNUMBER(L54),ISNUMBER(M54),M54&lt;&gt;0),L54/M54,"NA")</f>
        <v>23.550606088068847</v>
      </c>
      <c r="O54" t="s">
        <v>39</v>
      </c>
    </row>
    <row r="55" spans="1:15" x14ac:dyDescent="0.35">
      <c r="A55" s="16">
        <v>45</v>
      </c>
      <c r="B55" s="15" t="s">
        <v>44</v>
      </c>
      <c r="C55" s="14">
        <v>28.7</v>
      </c>
      <c r="D55" s="13" t="s">
        <v>26</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28.7</v>
      </c>
      <c r="H55">
        <f>LEN(TRIM(D55))</f>
        <v>6</v>
      </c>
      <c r="I55" t="str">
        <f>IF(H55&gt;=3,MID(TRIM(D55),1,3),"NO")</f>
        <v>+/-</v>
      </c>
      <c r="J55" t="str">
        <f>IF(TRIM(I55)="+/-",MID(TRIM(D55),4,H55-3),D55)</f>
        <v>0.6</v>
      </c>
      <c r="K55" s="1">
        <f>IF(TRIM(J55)="*****",0,IF(ISERROR(VALUE(J55)),"NA",VALUE(J55/$I$4)))</f>
        <v>0.36474164133738601</v>
      </c>
      <c r="L55" s="1">
        <f>IF(AND(ISNUMBER(G55),ISNUMBER($I$6)),$I$6-G55,"N/A")</f>
        <v>7.5000000000000036</v>
      </c>
      <c r="M55" s="1">
        <f>IF(AND(ISNUMBER(K55),ISNUMBER($I$7)),SQRT(K55^2+($I$7)^2),"N/A")</f>
        <v>0.36977279819442066</v>
      </c>
      <c r="N55" s="1">
        <f>IF(AND(ISNUMBER(L55),ISNUMBER(M55),M55&lt;&gt;0),L55/M55,"NA")</f>
        <v>20.282725058798466</v>
      </c>
      <c r="O55" t="s">
        <v>42</v>
      </c>
    </row>
    <row r="56" spans="1:15" x14ac:dyDescent="0.35">
      <c r="A56" s="16">
        <v>45</v>
      </c>
      <c r="B56" s="15" t="s">
        <v>59</v>
      </c>
      <c r="C56" s="14">
        <v>28.7</v>
      </c>
      <c r="D56" s="13" t="s">
        <v>34</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28.7</v>
      </c>
      <c r="H56">
        <f>LEN(TRIM(D56))</f>
        <v>6</v>
      </c>
      <c r="I56" t="str">
        <f>IF(H56&gt;=3,MID(TRIM(D56),1,3),"NO")</f>
        <v>+/-</v>
      </c>
      <c r="J56" t="str">
        <f>IF(TRIM(I56)="+/-",MID(TRIM(D56),4,H56-3),D56)</f>
        <v>0.4</v>
      </c>
      <c r="K56" s="1">
        <f>IF(TRIM(J56)="*****",0,IF(ISERROR(VALUE(J56)),"NA",VALUE(J56/$I$4)))</f>
        <v>0.24316109422492402</v>
      </c>
      <c r="L56" s="1">
        <f>IF(AND(ISNUMBER(G56),ISNUMBER($I$6)),$I$6-G56,"N/A")</f>
        <v>7.5000000000000036</v>
      </c>
      <c r="M56" s="1">
        <f>IF(AND(ISNUMBER(K56),ISNUMBER($I$7)),SQRT(K56^2+($I$7)^2),"N/A")</f>
        <v>0.25064471888253259</v>
      </c>
      <c r="N56" s="1">
        <f>IF(AND(ISNUMBER(L56),ISNUMBER(M56),M56&lt;&gt;0),L56/M56,"NA")</f>
        <v>29.92283273885759</v>
      </c>
      <c r="O56" t="s">
        <v>40</v>
      </c>
    </row>
    <row r="57" spans="1:15" x14ac:dyDescent="0.35">
      <c r="A57" s="16">
        <v>47</v>
      </c>
      <c r="B57" s="15" t="s">
        <v>79</v>
      </c>
      <c r="C57" s="14">
        <v>27.8</v>
      </c>
      <c r="D57" s="13" t="s">
        <v>43</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27.8</v>
      </c>
      <c r="H57">
        <f>LEN(TRIM(D57))</f>
        <v>6</v>
      </c>
      <c r="I57" t="str">
        <f>IF(H57&gt;=3,MID(TRIM(D57),1,3),"NO")</f>
        <v>+/-</v>
      </c>
      <c r="J57" t="str">
        <f>IF(TRIM(I57)="+/-",MID(TRIM(D57),4,H57-3),D57)</f>
        <v>0.5</v>
      </c>
      <c r="K57" s="1">
        <f>IF(TRIM(J57)="*****",0,IF(ISERROR(VALUE(J57)),"NA",VALUE(J57/$I$4)))</f>
        <v>0.303951367781155</v>
      </c>
      <c r="L57" s="1">
        <f>IF(AND(ISNUMBER(G57),ISNUMBER($I$6)),$I$6-G57,"N/A")</f>
        <v>8.4000000000000021</v>
      </c>
      <c r="M57" s="1">
        <f>IF(AND(ISNUMBER(K57),ISNUMBER($I$7)),SQRT(K57^2+($I$7)^2),"N/A")</f>
        <v>0.30997079109986531</v>
      </c>
      <c r="N57" s="1">
        <f>IF(AND(ISNUMBER(L57),ISNUMBER(M57),M57&lt;&gt;0),L57/M57,"NA")</f>
        <v>27.099327553394279</v>
      </c>
      <c r="O57" t="s">
        <v>38</v>
      </c>
    </row>
    <row r="58" spans="1:15" x14ac:dyDescent="0.35">
      <c r="A58" s="16">
        <v>48</v>
      </c>
      <c r="B58" s="15" t="s">
        <v>55</v>
      </c>
      <c r="C58" s="14">
        <v>27</v>
      </c>
      <c r="D58" s="13" t="s">
        <v>26</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27</v>
      </c>
      <c r="H58">
        <f>LEN(TRIM(D58))</f>
        <v>6</v>
      </c>
      <c r="I58" t="str">
        <f>IF(H58&gt;=3,MID(TRIM(D58),1,3),"NO")</f>
        <v>+/-</v>
      </c>
      <c r="J58" t="str">
        <f>IF(TRIM(I58)="+/-",MID(TRIM(D58),4,H58-3),D58)</f>
        <v>0.6</v>
      </c>
      <c r="K58" s="1">
        <f>IF(TRIM(J58)="*****",0,IF(ISERROR(VALUE(J58)),"NA",VALUE(J58/$I$4)))</f>
        <v>0.36474164133738601</v>
      </c>
      <c r="L58" s="1">
        <f>IF(AND(ISNUMBER(G58),ISNUMBER($I$6)),$I$6-G58,"N/A")</f>
        <v>9.2000000000000028</v>
      </c>
      <c r="M58" s="1">
        <f>IF(AND(ISNUMBER(K58),ISNUMBER($I$7)),SQRT(K58^2+($I$7)^2),"N/A")</f>
        <v>0.36977279819442066</v>
      </c>
      <c r="N58" s="1">
        <f>IF(AND(ISNUMBER(L58),ISNUMBER(M58),M58&lt;&gt;0),L58/M58,"NA")</f>
        <v>24.880142738792777</v>
      </c>
      <c r="O58" t="s">
        <v>36</v>
      </c>
    </row>
    <row r="59" spans="1:15" x14ac:dyDescent="0.35">
      <c r="A59" s="16">
        <v>49</v>
      </c>
      <c r="B59" s="15" t="s">
        <v>73</v>
      </c>
      <c r="C59" s="14">
        <v>26.2</v>
      </c>
      <c r="D59" s="13" t="s">
        <v>26</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26.2</v>
      </c>
      <c r="H59">
        <f>LEN(TRIM(D59))</f>
        <v>6</v>
      </c>
      <c r="I59" t="str">
        <f>IF(H59&gt;=3,MID(TRIM(D59),1,3),"NO")</f>
        <v>+/-</v>
      </c>
      <c r="J59" t="str">
        <f>IF(TRIM(I59)="+/-",MID(TRIM(D59),4,H59-3),D59)</f>
        <v>0.6</v>
      </c>
      <c r="K59" s="1">
        <f>IF(TRIM(J59)="*****",0,IF(ISERROR(VALUE(J59)),"NA",VALUE(J59/$I$4)))</f>
        <v>0.36474164133738601</v>
      </c>
      <c r="L59" s="1">
        <f>IF(AND(ISNUMBER(G59),ISNUMBER($I$6)),$I$6-G59,"N/A")</f>
        <v>10.000000000000004</v>
      </c>
      <c r="M59" s="1">
        <f>IF(AND(ISNUMBER(K59),ISNUMBER($I$7)),SQRT(K59^2+($I$7)^2),"N/A")</f>
        <v>0.36977279819442066</v>
      </c>
      <c r="N59" s="1">
        <f>IF(AND(ISNUMBER(L59),ISNUMBER(M59),M59&lt;&gt;0),L59/M59,"NA")</f>
        <v>27.043633411731282</v>
      </c>
      <c r="O59" t="s">
        <v>33</v>
      </c>
    </row>
    <row r="60" spans="1:15" x14ac:dyDescent="0.35">
      <c r="A60" s="16">
        <v>50</v>
      </c>
      <c r="B60" s="15" t="s">
        <v>53</v>
      </c>
      <c r="C60" s="14">
        <v>25.5</v>
      </c>
      <c r="D60" s="13" t="s">
        <v>43</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25.5</v>
      </c>
      <c r="H60">
        <f>LEN(TRIM(D60))</f>
        <v>6</v>
      </c>
      <c r="I60" t="str">
        <f>IF(H60&gt;=3,MID(TRIM(D60),1,3),"NO")</f>
        <v>+/-</v>
      </c>
      <c r="J60" t="str">
        <f>IF(TRIM(I60)="+/-",MID(TRIM(D60),4,H60-3),D60)</f>
        <v>0.5</v>
      </c>
      <c r="K60" s="1">
        <f>IF(TRIM(J60)="*****",0,IF(ISERROR(VALUE(J60)),"NA",VALUE(J60/$I$4)))</f>
        <v>0.303951367781155</v>
      </c>
      <c r="L60" s="1">
        <f>IF(AND(ISNUMBER(G60),ISNUMBER($I$6)),$I$6-G60,"N/A")</f>
        <v>10.700000000000003</v>
      </c>
      <c r="M60" s="1">
        <f>IF(AND(ISNUMBER(K60),ISNUMBER($I$7)),SQRT(K60^2+($I$7)^2),"N/A")</f>
        <v>0.30997079109986531</v>
      </c>
      <c r="N60" s="1">
        <f>IF(AND(ISNUMBER(L60),ISNUMBER(M60),M60&lt;&gt;0),L60/M60,"NA")</f>
        <v>34.519381526347473</v>
      </c>
      <c r="O60" t="s">
        <v>30</v>
      </c>
    </row>
    <row r="61" spans="1:15" x14ac:dyDescent="0.35">
      <c r="A61" s="16">
        <v>51</v>
      </c>
      <c r="B61" s="15" t="s">
        <v>33</v>
      </c>
      <c r="C61" s="14">
        <v>24</v>
      </c>
      <c r="D61" s="13" t="s">
        <v>83</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24</v>
      </c>
      <c r="H61">
        <f>LEN(TRIM(D61))</f>
        <v>6</v>
      </c>
      <c r="I61" t="str">
        <f>IF(H61&gt;=3,MID(TRIM(D61),1,3),"NO")</f>
        <v>+/-</v>
      </c>
      <c r="J61" t="str">
        <f>IF(TRIM(I61)="+/-",MID(TRIM(D61),4,H61-3),D61)</f>
        <v>0.7</v>
      </c>
      <c r="K61" s="1">
        <f>IF(TRIM(J61)="*****",0,IF(ISERROR(VALUE(J61)),"NA",VALUE(J61/$I$4)))</f>
        <v>0.42553191489361697</v>
      </c>
      <c r="L61" s="1">
        <f>IF(AND(ISNUMBER(G61),ISNUMBER($I$6)),$I$6-G61,"N/A")</f>
        <v>12.200000000000003</v>
      </c>
      <c r="M61" s="1">
        <f>IF(AND(ISNUMBER(K61),ISNUMBER($I$7)),SQRT(K61^2+($I$7)^2),"N/A")</f>
        <v>0.42985214661796195</v>
      </c>
      <c r="N61" s="1">
        <f>IF(AND(ISNUMBER(L61),ISNUMBER(M61),M61&lt;&gt;0),L61/M61,"NA")</f>
        <v>28.381851983265655</v>
      </c>
      <c r="O61" t="s">
        <v>27</v>
      </c>
    </row>
    <row r="62" spans="1:15" ht="15" thickBot="1" x14ac:dyDescent="0.4">
      <c r="A62" s="11"/>
      <c r="B62" s="10" t="s">
        <v>25</v>
      </c>
      <c r="C62" s="9">
        <v>30.8</v>
      </c>
      <c r="D62" s="8" t="s">
        <v>26</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30.8</v>
      </c>
      <c r="H62">
        <f>LEN(TRIM(D62))</f>
        <v>6</v>
      </c>
      <c r="I62" t="str">
        <f>IF(H62&gt;=3,MID(TRIM(D62),1,3),"NO")</f>
        <v>+/-</v>
      </c>
      <c r="J62" t="str">
        <f>IF(TRIM(I62)="+/-",MID(TRIM(D62),4,H62-3),D62)</f>
        <v>0.6</v>
      </c>
      <c r="K62" s="1">
        <f>IF(TRIM(J62)="*****",0,IF(ISERROR(VALUE(J62)),"NA",VALUE(J62/$I$4)))</f>
        <v>0.36474164133738601</v>
      </c>
      <c r="L62" s="1">
        <f>IF(AND(ISNUMBER(G62),ISNUMBER($I$6)),$I$6-G62,"N/A")</f>
        <v>5.4000000000000021</v>
      </c>
      <c r="M62" s="1">
        <f>IF(AND(ISNUMBER(K62),ISNUMBER($I$7)),SQRT(K62^2+($I$7)^2),"N/A")</f>
        <v>0.36977279819442066</v>
      </c>
      <c r="N62" s="1">
        <f>IF(AND(ISNUMBER(L62),ISNUMBER(M62),M62&lt;&gt;0),L62/M62,"NA")</f>
        <v>14.603562042334893</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234" priority="1" operator="equal">
      <formula>"OTHER ERROR"</formula>
    </cfRule>
    <cfRule type="cellIs" dxfId="233" priority="2" operator="equal">
      <formula>"Statistical Test not applicable"</formula>
    </cfRule>
    <cfRule type="cellIs" dxfId="232" priority="3" operator="equal">
      <formula>"Geography Selected"</formula>
    </cfRule>
  </conditionalFormatting>
  <conditionalFormatting sqref="E10:J62">
    <cfRule type="cellIs" dxfId="231" priority="4" operator="equal">
      <formula>"Not Significantly Different"</formula>
    </cfRule>
  </conditionalFormatting>
  <conditionalFormatting sqref="F10:J62">
    <cfRule type="cellIs" dxfId="23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E776D98-94C1-4866-961E-8C938316BBEB}">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546462AD-BFD1-47B1-B522-DF00FF76E9F0}"/>
    <hyperlink ref="A68" r:id="rId2" xr:uid="{B3BBA796-5B88-40A5-8348-FC703D117499}"/>
    <hyperlink ref="A66" r:id="rId3" xr:uid="{AC35DE23-458F-4B2D-BA41-2B3E3770B326}"/>
    <hyperlink ref="A67" r:id="rId4" xr:uid="{43AAF358-F2D0-4813-A467-EAB95063D754}"/>
  </hyperlinks>
  <pageMargins left="0.7" right="0.7" top="0.75" bottom="0.75" header="0.3" footer="0.3"/>
  <pageSetup orientation="portrait" r:id="rId5"/>
  <drawing r:id="rId6"/>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EDD9B-5539-48CA-9BAD-C15E5C961E01}">
  <sheetPr codeName="Sheet46"/>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329</v>
      </c>
    </row>
    <row r="2" spans="1:16" x14ac:dyDescent="0.35">
      <c r="A2" s="30" t="s">
        <v>108</v>
      </c>
      <c r="B2" t="s">
        <v>328</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14.3</v>
      </c>
      <c r="C6" t="s">
        <v>102</v>
      </c>
      <c r="H6" s="18" t="s">
        <v>101</v>
      </c>
      <c r="I6">
        <f>VLOOKUP($B$4,$B$9:$K$62,6,FALSE)</f>
        <v>14.3</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14.3</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14.3</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35</v>
      </c>
      <c r="C11" s="14">
        <v>39</v>
      </c>
      <c r="D11" s="17" t="s">
        <v>133</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39</v>
      </c>
      <c r="H11">
        <f>LEN(TRIM(D11))</f>
        <v>6</v>
      </c>
      <c r="I11" t="str">
        <f>IF(H11&gt;=3,MID(TRIM(D11),1,3),"NO")</f>
        <v>+/-</v>
      </c>
      <c r="J11" t="str">
        <f>IF(TRIM(I11)="+/-",MID(TRIM(D11),4,H11-3),D11)</f>
        <v>1.2</v>
      </c>
      <c r="K11" s="1">
        <f>IF(TRIM(J11)="*****",0,IF(ISERROR(VALUE(J11)),"NA",VALUE(J11/$I$4)))</f>
        <v>0.72948328267477203</v>
      </c>
      <c r="L11" s="1">
        <f>IF(AND(ISNUMBER(G11),ISNUMBER($I$6)),$I$6-G11,"N/A")</f>
        <v>-24.7</v>
      </c>
      <c r="M11" s="1">
        <f>IF(AND(ISNUMBER(K11),ISNUMBER($I$7)),SQRT(K11^2+($I$7)^2),"N/A")</f>
        <v>0.73201182849801194</v>
      </c>
      <c r="N11" s="1">
        <f>IF(AND(ISNUMBER(L11),ISNUMBER(M11),M11&lt;&gt;0),L11/M11,"NA")</f>
        <v>-33.74262414677235</v>
      </c>
      <c r="O11" t="s">
        <v>68</v>
      </c>
    </row>
    <row r="12" spans="1:16" x14ac:dyDescent="0.35">
      <c r="A12" s="16">
        <v>2</v>
      </c>
      <c r="B12" s="15" t="s">
        <v>71</v>
      </c>
      <c r="C12" s="14">
        <v>22.4</v>
      </c>
      <c r="D12" s="13" t="s">
        <v>57</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22.4</v>
      </c>
      <c r="H12">
        <f>LEN(TRIM(D12))</f>
        <v>6</v>
      </c>
      <c r="I12" t="str">
        <f>IF(H12&gt;=3,MID(TRIM(D12),1,3),"NO")</f>
        <v>+/-</v>
      </c>
      <c r="J12" t="str">
        <f>IF(TRIM(I12)="+/-",MID(TRIM(D12),4,H12-3),D12)</f>
        <v>0.3</v>
      </c>
      <c r="K12" s="1">
        <f>IF(TRIM(J12)="*****",0,IF(ISERROR(VALUE(J12)),"NA",VALUE(J12/$I$4)))</f>
        <v>0.18237082066869301</v>
      </c>
      <c r="L12" s="1">
        <f>IF(AND(ISNUMBER(G12),ISNUMBER($I$6)),$I$6-G12,"N/A")</f>
        <v>-8.0999999999999979</v>
      </c>
      <c r="M12" s="1">
        <f>IF(AND(ISNUMBER(K12),ISNUMBER($I$7)),SQRT(K12^2+($I$7)^2),"N/A")</f>
        <v>0.19223572402239389</v>
      </c>
      <c r="N12" s="1">
        <f>IF(AND(ISNUMBER(L12),ISNUMBER(M12),M12&lt;&gt;0),L12/M12,"NA")</f>
        <v>-42.135768682913557</v>
      </c>
      <c r="O12" t="s">
        <v>62</v>
      </c>
    </row>
    <row r="13" spans="1:16" x14ac:dyDescent="0.35">
      <c r="A13" s="16">
        <v>3</v>
      </c>
      <c r="B13" s="15" t="s">
        <v>41</v>
      </c>
      <c r="C13" s="14">
        <v>21.3</v>
      </c>
      <c r="D13" s="13" t="s">
        <v>57</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21.3</v>
      </c>
      <c r="H13">
        <f>LEN(TRIM(D13))</f>
        <v>6</v>
      </c>
      <c r="I13" t="str">
        <f>IF(H13&gt;=3,MID(TRIM(D13),1,3),"NO")</f>
        <v>+/-</v>
      </c>
      <c r="J13" t="str">
        <f>IF(TRIM(I13)="+/-",MID(TRIM(D13),4,H13-3),D13)</f>
        <v>0.3</v>
      </c>
      <c r="K13" s="1">
        <f>IF(TRIM(J13)="*****",0,IF(ISERROR(VALUE(J13)),"NA",VALUE(J13/$I$4)))</f>
        <v>0.18237082066869301</v>
      </c>
      <c r="L13" s="1">
        <f>IF(AND(ISNUMBER(G13),ISNUMBER($I$6)),$I$6-G13,"N/A")</f>
        <v>-7</v>
      </c>
      <c r="M13" s="1">
        <f>IF(AND(ISNUMBER(K13),ISNUMBER($I$7)),SQRT(K13^2+($I$7)^2),"N/A")</f>
        <v>0.19223572402239389</v>
      </c>
      <c r="N13" s="1">
        <f>IF(AND(ISNUMBER(L13),ISNUMBER(M13),M13&lt;&gt;0),L13/M13,"NA")</f>
        <v>-36.413627256838886</v>
      </c>
      <c r="O13" t="s">
        <v>58</v>
      </c>
    </row>
    <row r="14" spans="1:16" x14ac:dyDescent="0.35">
      <c r="A14" s="16">
        <v>4</v>
      </c>
      <c r="B14" s="15" t="s">
        <v>66</v>
      </c>
      <c r="C14" s="14">
        <v>19.8</v>
      </c>
      <c r="D14" s="13" t="s">
        <v>43</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19.8</v>
      </c>
      <c r="H14">
        <f>LEN(TRIM(D14))</f>
        <v>6</v>
      </c>
      <c r="I14" t="str">
        <f>IF(H14&gt;=3,MID(TRIM(D14),1,3),"NO")</f>
        <v>+/-</v>
      </c>
      <c r="J14" t="str">
        <f>IF(TRIM(I14)="+/-",MID(TRIM(D14),4,H14-3),D14)</f>
        <v>0.5</v>
      </c>
      <c r="K14" s="1">
        <f>IF(TRIM(J14)="*****",0,IF(ISERROR(VALUE(J14)),"NA",VALUE(J14/$I$4)))</f>
        <v>0.303951367781155</v>
      </c>
      <c r="L14" s="1">
        <f>IF(AND(ISNUMBER(G14),ISNUMBER($I$6)),$I$6-G14,"N/A")</f>
        <v>-5.5</v>
      </c>
      <c r="M14" s="1">
        <f>IF(AND(ISNUMBER(K14),ISNUMBER($I$7)),SQRT(K14^2+($I$7)^2),"N/A")</f>
        <v>0.30997079109986531</v>
      </c>
      <c r="N14" s="1">
        <f>IF(AND(ISNUMBER(L14),ISNUMBER(M14),M14&lt;&gt;0),L14/M14,"NA")</f>
        <v>-17.743607326627203</v>
      </c>
      <c r="O14" t="s">
        <v>73</v>
      </c>
    </row>
    <row r="15" spans="1:16" x14ac:dyDescent="0.35">
      <c r="A15" s="16">
        <v>5</v>
      </c>
      <c r="B15" s="15" t="s">
        <v>40</v>
      </c>
      <c r="C15" s="14">
        <v>18.5</v>
      </c>
      <c r="D15" s="13" t="s">
        <v>121</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18.5</v>
      </c>
      <c r="H15">
        <f>LEN(TRIM(D15))</f>
        <v>6</v>
      </c>
      <c r="I15" t="str">
        <f>IF(H15&gt;=3,MID(TRIM(D15),1,3),"NO")</f>
        <v>+/-</v>
      </c>
      <c r="J15" t="str">
        <f>IF(TRIM(I15)="+/-",MID(TRIM(D15),4,H15-3),D15)</f>
        <v>0.8</v>
      </c>
      <c r="K15" s="1">
        <f>IF(TRIM(J15)="*****",0,IF(ISERROR(VALUE(J15)),"NA",VALUE(J15/$I$4)))</f>
        <v>0.48632218844984804</v>
      </c>
      <c r="L15" s="1">
        <f>IF(AND(ISNUMBER(G15),ISNUMBER($I$6)),$I$6-G15,"N/A")</f>
        <v>-4.1999999999999993</v>
      </c>
      <c r="M15" s="1">
        <f>IF(AND(ISNUMBER(K15),ISNUMBER($I$7)),SQRT(K15^2+($I$7)^2),"N/A")</f>
        <v>0.49010685399991183</v>
      </c>
      <c r="N15" s="1">
        <f>IF(AND(ISNUMBER(L15),ISNUMBER(M15),M15&lt;&gt;0),L15/M15,"NA")</f>
        <v>-8.5695598127684107</v>
      </c>
      <c r="O15" t="s">
        <v>32</v>
      </c>
    </row>
    <row r="16" spans="1:16" x14ac:dyDescent="0.35">
      <c r="A16" s="16">
        <v>5</v>
      </c>
      <c r="B16" s="15" t="s">
        <v>38</v>
      </c>
      <c r="C16" s="14">
        <v>18.5</v>
      </c>
      <c r="D16" s="13" t="s">
        <v>57</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18.5</v>
      </c>
      <c r="H16">
        <f>LEN(TRIM(D16))</f>
        <v>6</v>
      </c>
      <c r="I16" t="str">
        <f>IF(H16&gt;=3,MID(TRIM(D16),1,3),"NO")</f>
        <v>+/-</v>
      </c>
      <c r="J16" t="str">
        <f>IF(TRIM(I16)="+/-",MID(TRIM(D16),4,H16-3),D16)</f>
        <v>0.3</v>
      </c>
      <c r="K16" s="1">
        <f>IF(TRIM(J16)="*****",0,IF(ISERROR(VALUE(J16)),"NA",VALUE(J16/$I$4)))</f>
        <v>0.18237082066869301</v>
      </c>
      <c r="L16" s="1">
        <f>IF(AND(ISNUMBER(G16),ISNUMBER($I$6)),$I$6-G16,"N/A")</f>
        <v>-4.1999999999999993</v>
      </c>
      <c r="M16" s="1">
        <f>IF(AND(ISNUMBER(K16),ISNUMBER($I$7)),SQRT(K16^2+($I$7)^2),"N/A")</f>
        <v>0.19223572402239389</v>
      </c>
      <c r="N16" s="1">
        <f>IF(AND(ISNUMBER(L16),ISNUMBER(M16),M16&lt;&gt;0),L16/M16,"NA")</f>
        <v>-21.848176354103327</v>
      </c>
      <c r="O16" t="s">
        <v>75</v>
      </c>
    </row>
    <row r="17" spans="1:15" x14ac:dyDescent="0.35">
      <c r="A17" s="16">
        <v>7</v>
      </c>
      <c r="B17" s="15" t="s">
        <v>75</v>
      </c>
      <c r="C17" s="14">
        <v>18.100000000000001</v>
      </c>
      <c r="D17" s="13" t="s">
        <v>57</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18.100000000000001</v>
      </c>
      <c r="H17">
        <f>LEN(TRIM(D17))</f>
        <v>6</v>
      </c>
      <c r="I17" t="str">
        <f>IF(H17&gt;=3,MID(TRIM(D17),1,3),"NO")</f>
        <v>+/-</v>
      </c>
      <c r="J17" t="str">
        <f>IF(TRIM(I17)="+/-",MID(TRIM(D17),4,H17-3),D17)</f>
        <v>0.3</v>
      </c>
      <c r="K17" s="1">
        <f>IF(TRIM(J17)="*****",0,IF(ISERROR(VALUE(J17)),"NA",VALUE(J17/$I$4)))</f>
        <v>0.18237082066869301</v>
      </c>
      <c r="L17" s="1">
        <f>IF(AND(ISNUMBER(G17),ISNUMBER($I$6)),$I$6-G17,"N/A")</f>
        <v>-3.8000000000000007</v>
      </c>
      <c r="M17" s="1">
        <f>IF(AND(ISNUMBER(K17),ISNUMBER($I$7)),SQRT(K17^2+($I$7)^2),"N/A")</f>
        <v>0.19223572402239389</v>
      </c>
      <c r="N17" s="1">
        <f>IF(AND(ISNUMBER(L17),ISNUMBER(M17),M17&lt;&gt;0),L17/M17,"NA")</f>
        <v>-19.767397653712543</v>
      </c>
      <c r="O17" t="s">
        <v>66</v>
      </c>
    </row>
    <row r="18" spans="1:15" x14ac:dyDescent="0.35">
      <c r="A18" s="16">
        <v>7</v>
      </c>
      <c r="B18" s="15" t="s">
        <v>49</v>
      </c>
      <c r="C18" s="14">
        <v>18.100000000000001</v>
      </c>
      <c r="D18" s="13" t="s">
        <v>28</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18.100000000000001</v>
      </c>
      <c r="H18">
        <f>LEN(TRIM(D18))</f>
        <v>6</v>
      </c>
      <c r="I18" t="str">
        <f>IF(H18&gt;=3,MID(TRIM(D18),1,3),"NO")</f>
        <v>+/-</v>
      </c>
      <c r="J18" t="str">
        <f>IF(TRIM(I18)="+/-",MID(TRIM(D18),4,H18-3),D18)</f>
        <v>0.2</v>
      </c>
      <c r="K18" s="1">
        <f>IF(TRIM(J18)="*****",0,IF(ISERROR(VALUE(J18)),"NA",VALUE(J18/$I$4)))</f>
        <v>0.12158054711246201</v>
      </c>
      <c r="L18" s="1">
        <f>IF(AND(ISNUMBER(G18),ISNUMBER($I$6)),$I$6-G18,"N/A")</f>
        <v>-3.8000000000000007</v>
      </c>
      <c r="M18" s="1">
        <f>IF(AND(ISNUMBER(K18),ISNUMBER($I$7)),SQRT(K18^2+($I$7)^2),"N/A")</f>
        <v>0.1359311840425404</v>
      </c>
      <c r="N18" s="1">
        <f>IF(AND(ISNUMBER(L18),ISNUMBER(M18),M18&lt;&gt;0),L18/M18,"NA")</f>
        <v>-27.955321854702376</v>
      </c>
      <c r="O18" t="s">
        <v>60</v>
      </c>
    </row>
    <row r="19" spans="1:15" x14ac:dyDescent="0.35">
      <c r="A19" s="16">
        <v>9</v>
      </c>
      <c r="B19" s="15" t="s">
        <v>47</v>
      </c>
      <c r="C19" s="14">
        <v>17.5</v>
      </c>
      <c r="D19" s="13" t="s">
        <v>57</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17.5</v>
      </c>
      <c r="H19">
        <f>LEN(TRIM(D19))</f>
        <v>6</v>
      </c>
      <c r="I19" t="str">
        <f>IF(H19&gt;=3,MID(TRIM(D19),1,3),"NO")</f>
        <v>+/-</v>
      </c>
      <c r="J19" t="str">
        <f>IF(TRIM(I19)="+/-",MID(TRIM(D19),4,H19-3),D19)</f>
        <v>0.3</v>
      </c>
      <c r="K19" s="1">
        <f>IF(TRIM(J19)="*****",0,IF(ISERROR(VALUE(J19)),"NA",VALUE(J19/$I$4)))</f>
        <v>0.18237082066869301</v>
      </c>
      <c r="L19" s="1">
        <f>IF(AND(ISNUMBER(G19),ISNUMBER($I$6)),$I$6-G19,"N/A")</f>
        <v>-3.1999999999999993</v>
      </c>
      <c r="M19" s="1">
        <f>IF(AND(ISNUMBER(K19),ISNUMBER($I$7)),SQRT(K19^2+($I$7)^2),"N/A")</f>
        <v>0.19223572402239389</v>
      </c>
      <c r="N19" s="1">
        <f>IF(AND(ISNUMBER(L19),ISNUMBER(M19),M19&lt;&gt;0),L19/M19,"NA")</f>
        <v>-16.646229603126343</v>
      </c>
      <c r="O19" t="s">
        <v>35</v>
      </c>
    </row>
    <row r="20" spans="1:15" x14ac:dyDescent="0.35">
      <c r="A20" s="16">
        <v>10</v>
      </c>
      <c r="B20" s="15" t="s">
        <v>67</v>
      </c>
      <c r="C20" s="14">
        <v>16.2</v>
      </c>
      <c r="D20" s="17" t="s">
        <v>83</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16.2</v>
      </c>
      <c r="H20">
        <f>LEN(TRIM(D20))</f>
        <v>6</v>
      </c>
      <c r="I20" t="str">
        <f>IF(H20&gt;=3,MID(TRIM(D20),1,3),"NO")</f>
        <v>+/-</v>
      </c>
      <c r="J20" t="str">
        <f>IF(TRIM(I20)="+/-",MID(TRIM(D20),4,H20-3),D20)</f>
        <v>0.7</v>
      </c>
      <c r="K20" s="1">
        <f>IF(TRIM(J20)="*****",0,IF(ISERROR(VALUE(J20)),"NA",VALUE(J20/$I$4)))</f>
        <v>0.42553191489361697</v>
      </c>
      <c r="L20" s="1">
        <f>IF(AND(ISNUMBER(G20),ISNUMBER($I$6)),$I$6-G20,"N/A")</f>
        <v>-1.8999999999999986</v>
      </c>
      <c r="M20" s="1">
        <f>IF(AND(ISNUMBER(K20),ISNUMBER($I$7)),SQRT(K20^2+($I$7)^2),"N/A")</f>
        <v>0.42985214661796195</v>
      </c>
      <c r="N20" s="1">
        <f>IF(AND(ISNUMBER(L20),ISNUMBER(M20),M20&lt;&gt;0),L20/M20,"NA")</f>
        <v>-4.4201244891971063</v>
      </c>
      <c r="O20" t="s">
        <v>51</v>
      </c>
    </row>
    <row r="21" spans="1:15" x14ac:dyDescent="0.35">
      <c r="A21" s="16">
        <v>11</v>
      </c>
      <c r="B21" s="15" t="s">
        <v>36</v>
      </c>
      <c r="C21" s="14">
        <v>16.100000000000001</v>
      </c>
      <c r="D21" s="13" t="s">
        <v>57</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16.100000000000001</v>
      </c>
      <c r="H21">
        <f>LEN(TRIM(D21))</f>
        <v>6</v>
      </c>
      <c r="I21" t="str">
        <f>IF(H21&gt;=3,MID(TRIM(D21),1,3),"NO")</f>
        <v>+/-</v>
      </c>
      <c r="J21" t="str">
        <f>IF(TRIM(I21)="+/-",MID(TRIM(D21),4,H21-3),D21)</f>
        <v>0.3</v>
      </c>
      <c r="K21" s="1">
        <f>IF(TRIM(J21)="*****",0,IF(ISERROR(VALUE(J21)),"NA",VALUE(J21/$I$4)))</f>
        <v>0.18237082066869301</v>
      </c>
      <c r="L21" s="1">
        <f>IF(AND(ISNUMBER(G21),ISNUMBER($I$6)),$I$6-G21,"N/A")</f>
        <v>-1.8000000000000007</v>
      </c>
      <c r="M21" s="1">
        <f>IF(AND(ISNUMBER(K21),ISNUMBER($I$7)),SQRT(K21^2+($I$7)^2),"N/A")</f>
        <v>0.19223572402239389</v>
      </c>
      <c r="N21" s="1">
        <f>IF(AND(ISNUMBER(L21),ISNUMBER(M21),M21&lt;&gt;0),L21/M21,"NA")</f>
        <v>-9.3635041517585744</v>
      </c>
      <c r="O21" t="s">
        <v>45</v>
      </c>
    </row>
    <row r="22" spans="1:15" x14ac:dyDescent="0.35">
      <c r="A22" s="16">
        <v>12</v>
      </c>
      <c r="B22" s="15" t="s">
        <v>52</v>
      </c>
      <c r="C22" s="14">
        <v>15.9</v>
      </c>
      <c r="D22" s="13" t="s">
        <v>121</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15.9</v>
      </c>
      <c r="H22">
        <f>LEN(TRIM(D22))</f>
        <v>6</v>
      </c>
      <c r="I22" t="str">
        <f>IF(H22&gt;=3,MID(TRIM(D22),1,3),"NO")</f>
        <v>+/-</v>
      </c>
      <c r="J22" t="str">
        <f>IF(TRIM(I22)="+/-",MID(TRIM(D22),4,H22-3),D22)</f>
        <v>0.8</v>
      </c>
      <c r="K22" s="1">
        <f>IF(TRIM(J22)="*****",0,IF(ISERROR(VALUE(J22)),"NA",VALUE(J22/$I$4)))</f>
        <v>0.48632218844984804</v>
      </c>
      <c r="L22" s="1">
        <f>IF(AND(ISNUMBER(G22),ISNUMBER($I$6)),$I$6-G22,"N/A")</f>
        <v>-1.5999999999999996</v>
      </c>
      <c r="M22" s="1">
        <f>IF(AND(ISNUMBER(K22),ISNUMBER($I$7)),SQRT(K22^2+($I$7)^2),"N/A")</f>
        <v>0.49010685399991183</v>
      </c>
      <c r="N22" s="1">
        <f>IF(AND(ISNUMBER(L22),ISNUMBER(M22),M22&lt;&gt;0),L22/M22,"NA")</f>
        <v>-3.2645942143879658</v>
      </c>
      <c r="O22" t="s">
        <v>29</v>
      </c>
    </row>
    <row r="23" spans="1:15" x14ac:dyDescent="0.35">
      <c r="A23" s="16">
        <v>13</v>
      </c>
      <c r="B23" s="15" t="s">
        <v>60</v>
      </c>
      <c r="C23" s="14">
        <v>15.5</v>
      </c>
      <c r="D23" s="13" t="s">
        <v>83</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15.5</v>
      </c>
      <c r="H23">
        <f>LEN(TRIM(D23))</f>
        <v>6</v>
      </c>
      <c r="I23" t="str">
        <f>IF(H23&gt;=3,MID(TRIM(D23),1,3),"NO")</f>
        <v>+/-</v>
      </c>
      <c r="J23" t="str">
        <f>IF(TRIM(I23)="+/-",MID(TRIM(D23),4,H23-3),D23)</f>
        <v>0.7</v>
      </c>
      <c r="K23" s="1">
        <f>IF(TRIM(J23)="*****",0,IF(ISERROR(VALUE(J23)),"NA",VALUE(J23/$I$4)))</f>
        <v>0.42553191489361697</v>
      </c>
      <c r="L23" s="1">
        <f>IF(AND(ISNUMBER(G23),ISNUMBER($I$6)),$I$6-G23,"N/A")</f>
        <v>-1.1999999999999993</v>
      </c>
      <c r="M23" s="1">
        <f>IF(AND(ISNUMBER(K23),ISNUMBER($I$7)),SQRT(K23^2+($I$7)^2),"N/A")</f>
        <v>0.42985214661796195</v>
      </c>
      <c r="N23" s="1">
        <f>IF(AND(ISNUMBER(L23),ISNUMBER(M23),M23&lt;&gt;0),L23/M23,"NA")</f>
        <v>-2.7916575721244885</v>
      </c>
      <c r="O23" t="s">
        <v>82</v>
      </c>
    </row>
    <row r="24" spans="1:15" x14ac:dyDescent="0.35">
      <c r="A24" s="16">
        <v>13</v>
      </c>
      <c r="B24" s="15" t="s">
        <v>65</v>
      </c>
      <c r="C24" s="14">
        <v>15.5</v>
      </c>
      <c r="D24" s="13" t="s">
        <v>28</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15.5</v>
      </c>
      <c r="H24">
        <f>LEN(TRIM(D24))</f>
        <v>6</v>
      </c>
      <c r="I24" t="str">
        <f>IF(H24&gt;=3,MID(TRIM(D24),1,3),"NO")</f>
        <v>+/-</v>
      </c>
      <c r="J24" t="str">
        <f>IF(TRIM(I24)="+/-",MID(TRIM(D24),4,H24-3),D24)</f>
        <v>0.2</v>
      </c>
      <c r="K24" s="1">
        <f>IF(TRIM(J24)="*****",0,IF(ISERROR(VALUE(J24)),"NA",VALUE(J24/$I$4)))</f>
        <v>0.12158054711246201</v>
      </c>
      <c r="L24" s="1">
        <f>IF(AND(ISNUMBER(G24),ISNUMBER($I$6)),$I$6-G24,"N/A")</f>
        <v>-1.1999999999999993</v>
      </c>
      <c r="M24" s="1">
        <f>IF(AND(ISNUMBER(K24),ISNUMBER($I$7)),SQRT(K24^2+($I$7)^2),"N/A")</f>
        <v>0.1359311840425404</v>
      </c>
      <c r="N24" s="1">
        <f>IF(AND(ISNUMBER(L24),ISNUMBER(M24),M24&lt;&gt;0),L24/M24,"NA")</f>
        <v>-8.8279963751691657</v>
      </c>
      <c r="O24" t="s">
        <v>65</v>
      </c>
    </row>
    <row r="25" spans="1:15" x14ac:dyDescent="0.35">
      <c r="A25" s="16">
        <v>15</v>
      </c>
      <c r="B25" s="15" t="s">
        <v>32</v>
      </c>
      <c r="C25" s="14">
        <v>14.7</v>
      </c>
      <c r="D25" s="13" t="s">
        <v>31</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14.7</v>
      </c>
      <c r="H25">
        <f>LEN(TRIM(D25))</f>
        <v>6</v>
      </c>
      <c r="I25" t="str">
        <f>IF(H25&gt;=3,MID(TRIM(D25),1,3),"NO")</f>
        <v>+/-</v>
      </c>
      <c r="J25" t="str">
        <f>IF(TRIM(I25)="+/-",MID(TRIM(D25),4,H25-3),D25)</f>
        <v>0.1</v>
      </c>
      <c r="K25" s="1">
        <f>IF(TRIM(J25)="*****",0,IF(ISERROR(VALUE(J25)),"NA",VALUE(J25/$I$4)))</f>
        <v>6.0790273556231005E-2</v>
      </c>
      <c r="L25" s="1">
        <f>IF(AND(ISNUMBER(G25),ISNUMBER($I$6)),$I$6-G25,"N/A")</f>
        <v>-0.39999999999999858</v>
      </c>
      <c r="M25" s="1">
        <f>IF(AND(ISNUMBER(K25),ISNUMBER($I$7)),SQRT(K25^2+($I$7)^2),"N/A")</f>
        <v>8.5970429323592404E-2</v>
      </c>
      <c r="N25" s="1">
        <f>IF(AND(ISNUMBER(L25),ISNUMBER(M25),M25&lt;&gt;0),L25/M25,"NA")</f>
        <v>-4.6527626202074659</v>
      </c>
      <c r="O25" t="s">
        <v>81</v>
      </c>
    </row>
    <row r="26" spans="1:15" x14ac:dyDescent="0.35">
      <c r="A26" s="16">
        <v>16</v>
      </c>
      <c r="B26" s="15" t="s">
        <v>54</v>
      </c>
      <c r="C26" s="14">
        <v>14.4</v>
      </c>
      <c r="D26" s="13" t="s">
        <v>28</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14.4</v>
      </c>
      <c r="H26">
        <f>LEN(TRIM(D26))</f>
        <v>6</v>
      </c>
      <c r="I26" t="str">
        <f>IF(H26&gt;=3,MID(TRIM(D26),1,3),"NO")</f>
        <v>+/-</v>
      </c>
      <c r="J26" t="str">
        <f>IF(TRIM(I26)="+/-",MID(TRIM(D26),4,H26-3),D26)</f>
        <v>0.2</v>
      </c>
      <c r="K26" s="1">
        <f>IF(TRIM(J26)="*****",0,IF(ISERROR(VALUE(J26)),"NA",VALUE(J26/$I$4)))</f>
        <v>0.12158054711246201</v>
      </c>
      <c r="L26" s="1">
        <f>IF(AND(ISNUMBER(G26),ISNUMBER($I$6)),$I$6-G26,"N/A")</f>
        <v>-9.9999999999999645E-2</v>
      </c>
      <c r="M26" s="1">
        <f>IF(AND(ISNUMBER(K26),ISNUMBER($I$7)),SQRT(K26^2+($I$7)^2),"N/A")</f>
        <v>0.1359311840425404</v>
      </c>
      <c r="N26" s="1">
        <f>IF(AND(ISNUMBER(L26),ISNUMBER(M26),M26&lt;&gt;0),L26/M26,"NA")</f>
        <v>-0.73566636459742829</v>
      </c>
      <c r="O26" t="s">
        <v>80</v>
      </c>
    </row>
    <row r="27" spans="1:15" x14ac:dyDescent="0.35">
      <c r="A27" s="16">
        <v>17</v>
      </c>
      <c r="B27" s="15" t="s">
        <v>56</v>
      </c>
      <c r="C27" s="14">
        <v>14.2</v>
      </c>
      <c r="D27" s="13" t="s">
        <v>57</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14.2</v>
      </c>
      <c r="H27">
        <f>LEN(TRIM(D27))</f>
        <v>6</v>
      </c>
      <c r="I27" t="str">
        <f>IF(H27&gt;=3,MID(TRIM(D27),1,3),"NO")</f>
        <v>+/-</v>
      </c>
      <c r="J27" t="str">
        <f>IF(TRIM(I27)="+/-",MID(TRIM(D27),4,H27-3),D27)</f>
        <v>0.3</v>
      </c>
      <c r="K27" s="1">
        <f>IF(TRIM(J27)="*****",0,IF(ISERROR(VALUE(J27)),"NA",VALUE(J27/$I$4)))</f>
        <v>0.18237082066869301</v>
      </c>
      <c r="L27" s="1">
        <f>IF(AND(ISNUMBER(G27),ISNUMBER($I$6)),$I$6-G27,"N/A")</f>
        <v>0.10000000000000142</v>
      </c>
      <c r="M27" s="1">
        <f>IF(AND(ISNUMBER(K27),ISNUMBER($I$7)),SQRT(K27^2+($I$7)^2),"N/A")</f>
        <v>0.19223572402239389</v>
      </c>
      <c r="N27" s="1">
        <f>IF(AND(ISNUMBER(L27),ISNUMBER(M27),M27&lt;&gt;0),L27/M27,"NA")</f>
        <v>0.52019467509770578</v>
      </c>
      <c r="O27" t="s">
        <v>78</v>
      </c>
    </row>
    <row r="28" spans="1:15" x14ac:dyDescent="0.35">
      <c r="A28" s="16">
        <v>18</v>
      </c>
      <c r="B28" s="15" t="s">
        <v>45</v>
      </c>
      <c r="C28" s="14">
        <v>14.1</v>
      </c>
      <c r="D28" s="13" t="s">
        <v>28</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14.1</v>
      </c>
      <c r="H28">
        <f>LEN(TRIM(D28))</f>
        <v>6</v>
      </c>
      <c r="I28" t="str">
        <f>IF(H28&gt;=3,MID(TRIM(D28),1,3),"NO")</f>
        <v>+/-</v>
      </c>
      <c r="J28" t="str">
        <f>IF(TRIM(I28)="+/-",MID(TRIM(D28),4,H28-3),D28)</f>
        <v>0.2</v>
      </c>
      <c r="K28" s="1">
        <f>IF(TRIM(J28)="*****",0,IF(ISERROR(VALUE(J28)),"NA",VALUE(J28/$I$4)))</f>
        <v>0.12158054711246201</v>
      </c>
      <c r="L28" s="1">
        <f>IF(AND(ISNUMBER(G28),ISNUMBER($I$6)),$I$6-G28,"N/A")</f>
        <v>0.20000000000000107</v>
      </c>
      <c r="M28" s="1">
        <f>IF(AND(ISNUMBER(K28),ISNUMBER($I$7)),SQRT(K28^2+($I$7)^2),"N/A")</f>
        <v>0.1359311840425404</v>
      </c>
      <c r="N28" s="1">
        <f>IF(AND(ISNUMBER(L28),ISNUMBER(M28),M28&lt;&gt;0),L28/M28,"NA")</f>
        <v>1.4713327291948695</v>
      </c>
      <c r="O28" t="s">
        <v>79</v>
      </c>
    </row>
    <row r="29" spans="1:15" x14ac:dyDescent="0.35">
      <c r="A29" s="16">
        <v>18</v>
      </c>
      <c r="B29" s="15" t="s">
        <v>37</v>
      </c>
      <c r="C29" s="14">
        <v>14.1</v>
      </c>
      <c r="D29" s="13" t="s">
        <v>43</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14.1</v>
      </c>
      <c r="H29">
        <f>LEN(TRIM(D29))</f>
        <v>6</v>
      </c>
      <c r="I29" t="str">
        <f>IF(H29&gt;=3,MID(TRIM(D29),1,3),"NO")</f>
        <v>+/-</v>
      </c>
      <c r="J29" t="str">
        <f>IF(TRIM(I29)="+/-",MID(TRIM(D29),4,H29-3),D29)</f>
        <v>0.5</v>
      </c>
      <c r="K29" s="1">
        <f>IF(TRIM(J29)="*****",0,IF(ISERROR(VALUE(J29)),"NA",VALUE(J29/$I$4)))</f>
        <v>0.303951367781155</v>
      </c>
      <c r="L29" s="1">
        <f>IF(AND(ISNUMBER(G29),ISNUMBER($I$6)),$I$6-G29,"N/A")</f>
        <v>0.20000000000000107</v>
      </c>
      <c r="M29" s="1">
        <f>IF(AND(ISNUMBER(K29),ISNUMBER($I$7)),SQRT(K29^2+($I$7)^2),"N/A")</f>
        <v>0.30997079109986531</v>
      </c>
      <c r="N29" s="1">
        <f>IF(AND(ISNUMBER(L29),ISNUMBER(M29),M29&lt;&gt;0),L29/M29,"NA")</f>
        <v>0.64522208460462893</v>
      </c>
      <c r="O29" t="s">
        <v>55</v>
      </c>
    </row>
    <row r="30" spans="1:15" x14ac:dyDescent="0.35">
      <c r="A30" s="16">
        <v>20</v>
      </c>
      <c r="B30" s="15" t="s">
        <v>74</v>
      </c>
      <c r="C30" s="14">
        <v>14</v>
      </c>
      <c r="D30" s="13" t="s">
        <v>57</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14</v>
      </c>
      <c r="H30">
        <f>LEN(TRIM(D30))</f>
        <v>6</v>
      </c>
      <c r="I30" t="str">
        <f>IF(H30&gt;=3,MID(TRIM(D30),1,3),"NO")</f>
        <v>+/-</v>
      </c>
      <c r="J30" t="str">
        <f>IF(TRIM(I30)="+/-",MID(TRIM(D30),4,H30-3),D30)</f>
        <v>0.3</v>
      </c>
      <c r="K30" s="1">
        <f>IF(TRIM(J30)="*****",0,IF(ISERROR(VALUE(J30)),"NA",VALUE(J30/$I$4)))</f>
        <v>0.18237082066869301</v>
      </c>
      <c r="L30" s="1">
        <f>IF(AND(ISNUMBER(G30),ISNUMBER($I$6)),$I$6-G30,"N/A")</f>
        <v>0.30000000000000071</v>
      </c>
      <c r="M30" s="1">
        <f>IF(AND(ISNUMBER(K30),ISNUMBER($I$7)),SQRT(K30^2+($I$7)^2),"N/A")</f>
        <v>0.19223572402239389</v>
      </c>
      <c r="N30" s="1">
        <f>IF(AND(ISNUMBER(L30),ISNUMBER(M30),M30&lt;&gt;0),L30/M30,"NA")</f>
        <v>1.5605840252930989</v>
      </c>
      <c r="O30" t="s">
        <v>77</v>
      </c>
    </row>
    <row r="31" spans="1:15" x14ac:dyDescent="0.35">
      <c r="A31" s="16">
        <v>21</v>
      </c>
      <c r="B31" s="15" t="s">
        <v>29</v>
      </c>
      <c r="C31" s="14">
        <v>13.9</v>
      </c>
      <c r="D31" s="13" t="s">
        <v>43</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13.9</v>
      </c>
      <c r="H31">
        <f>LEN(TRIM(D31))</f>
        <v>6</v>
      </c>
      <c r="I31" t="str">
        <f>IF(H31&gt;=3,MID(TRIM(D31),1,3),"NO")</f>
        <v>+/-</v>
      </c>
      <c r="J31" t="str">
        <f>IF(TRIM(I31)="+/-",MID(TRIM(D31),4,H31-3),D31)</f>
        <v>0.5</v>
      </c>
      <c r="K31" s="1">
        <f>IF(TRIM(J31)="*****",0,IF(ISERROR(VALUE(J31)),"NA",VALUE(J31/$I$4)))</f>
        <v>0.303951367781155</v>
      </c>
      <c r="L31" s="1">
        <f>IF(AND(ISNUMBER(G31),ISNUMBER($I$6)),$I$6-G31,"N/A")</f>
        <v>0.40000000000000036</v>
      </c>
      <c r="M31" s="1">
        <f>IF(AND(ISNUMBER(K31),ISNUMBER($I$7)),SQRT(K31^2+($I$7)^2),"N/A")</f>
        <v>0.30997079109986531</v>
      </c>
      <c r="N31" s="1">
        <f>IF(AND(ISNUMBER(L31),ISNUMBER(M31),M31&lt;&gt;0),L31/M31,"NA")</f>
        <v>1.2904441692092523</v>
      </c>
      <c r="O31" t="s">
        <v>41</v>
      </c>
    </row>
    <row r="32" spans="1:15" x14ac:dyDescent="0.35">
      <c r="A32" s="16">
        <v>22</v>
      </c>
      <c r="B32" s="15" t="s">
        <v>64</v>
      </c>
      <c r="C32" s="14">
        <v>13.8</v>
      </c>
      <c r="D32" s="13" t="s">
        <v>57</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13.8</v>
      </c>
      <c r="H32">
        <f>LEN(TRIM(D32))</f>
        <v>6</v>
      </c>
      <c r="I32" t="str">
        <f>IF(H32&gt;=3,MID(TRIM(D32),1,3),"NO")</f>
        <v>+/-</v>
      </c>
      <c r="J32" t="str">
        <f>IF(TRIM(I32)="+/-",MID(TRIM(D32),4,H32-3),D32)</f>
        <v>0.3</v>
      </c>
      <c r="K32" s="1">
        <f>IF(TRIM(J32)="*****",0,IF(ISERROR(VALUE(J32)),"NA",VALUE(J32/$I$4)))</f>
        <v>0.18237082066869301</v>
      </c>
      <c r="L32" s="1">
        <f>IF(AND(ISNUMBER(G32),ISNUMBER($I$6)),$I$6-G32,"N/A")</f>
        <v>0.5</v>
      </c>
      <c r="M32" s="1">
        <f>IF(AND(ISNUMBER(K32),ISNUMBER($I$7)),SQRT(K32^2+($I$7)^2),"N/A")</f>
        <v>0.19223572402239389</v>
      </c>
      <c r="N32" s="1">
        <f>IF(AND(ISNUMBER(L32),ISNUMBER(M32),M32&lt;&gt;0),L32/M32,"NA")</f>
        <v>2.6009733754884921</v>
      </c>
      <c r="O32" t="s">
        <v>71</v>
      </c>
    </row>
    <row r="33" spans="1:15" x14ac:dyDescent="0.35">
      <c r="A33" s="16">
        <v>22</v>
      </c>
      <c r="B33" s="15" t="s">
        <v>42</v>
      </c>
      <c r="C33" s="14">
        <v>13.8</v>
      </c>
      <c r="D33" s="13" t="s">
        <v>34</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13.8</v>
      </c>
      <c r="H33">
        <f>LEN(TRIM(D33))</f>
        <v>6</v>
      </c>
      <c r="I33" t="str">
        <f>IF(H33&gt;=3,MID(TRIM(D33),1,3),"NO")</f>
        <v>+/-</v>
      </c>
      <c r="J33" t="str">
        <f>IF(TRIM(I33)="+/-",MID(TRIM(D33),4,H33-3),D33)</f>
        <v>0.4</v>
      </c>
      <c r="K33" s="1">
        <f>IF(TRIM(J33)="*****",0,IF(ISERROR(VALUE(J33)),"NA",VALUE(J33/$I$4)))</f>
        <v>0.24316109422492402</v>
      </c>
      <c r="L33" s="1">
        <f>IF(AND(ISNUMBER(G33),ISNUMBER($I$6)),$I$6-G33,"N/A")</f>
        <v>0.5</v>
      </c>
      <c r="M33" s="1">
        <f>IF(AND(ISNUMBER(K33),ISNUMBER($I$7)),SQRT(K33^2+($I$7)^2),"N/A")</f>
        <v>0.25064471888253259</v>
      </c>
      <c r="N33" s="1">
        <f>IF(AND(ISNUMBER(L33),ISNUMBER(M33),M33&lt;&gt;0),L33/M33,"NA")</f>
        <v>1.9948555159238384</v>
      </c>
      <c r="O33" t="s">
        <v>76</v>
      </c>
    </row>
    <row r="34" spans="1:15" x14ac:dyDescent="0.35">
      <c r="A34" s="16">
        <v>24</v>
      </c>
      <c r="B34" s="15" t="s">
        <v>77</v>
      </c>
      <c r="C34" s="14">
        <v>13.7</v>
      </c>
      <c r="D34" s="13" t="s">
        <v>26</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13.7</v>
      </c>
      <c r="H34">
        <f>LEN(TRIM(D34))</f>
        <v>6</v>
      </c>
      <c r="I34" t="str">
        <f>IF(H34&gt;=3,MID(TRIM(D34),1,3),"NO")</f>
        <v>+/-</v>
      </c>
      <c r="J34" t="str">
        <f>IF(TRIM(I34)="+/-",MID(TRIM(D34),4,H34-3),D34)</f>
        <v>0.6</v>
      </c>
      <c r="K34" s="1">
        <f>IF(TRIM(J34)="*****",0,IF(ISERROR(VALUE(J34)),"NA",VALUE(J34/$I$4)))</f>
        <v>0.36474164133738601</v>
      </c>
      <c r="L34" s="1">
        <f>IF(AND(ISNUMBER(G34),ISNUMBER($I$6)),$I$6-G34,"N/A")</f>
        <v>0.60000000000000142</v>
      </c>
      <c r="M34" s="1">
        <f>IF(AND(ISNUMBER(K34),ISNUMBER($I$7)),SQRT(K34^2+($I$7)^2),"N/A")</f>
        <v>0.36977279819442066</v>
      </c>
      <c r="N34" s="1">
        <f>IF(AND(ISNUMBER(L34),ISNUMBER(M34),M34&lt;&gt;0),L34/M34,"NA")</f>
        <v>1.6226180047038803</v>
      </c>
      <c r="O34" t="s">
        <v>74</v>
      </c>
    </row>
    <row r="35" spans="1:15" x14ac:dyDescent="0.35">
      <c r="A35" s="16">
        <v>25</v>
      </c>
      <c r="B35" s="15" t="s">
        <v>78</v>
      </c>
      <c r="C35" s="14">
        <v>13.4</v>
      </c>
      <c r="D35" s="13" t="s">
        <v>34</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13.4</v>
      </c>
      <c r="H35">
        <f>LEN(TRIM(D35))</f>
        <v>6</v>
      </c>
      <c r="I35" t="str">
        <f>IF(H35&gt;=3,MID(TRIM(D35),1,3),"NO")</f>
        <v>+/-</v>
      </c>
      <c r="J35" t="str">
        <f>IF(TRIM(I35)="+/-",MID(TRIM(D35),4,H35-3),D35)</f>
        <v>0.4</v>
      </c>
      <c r="K35" s="1">
        <f>IF(TRIM(J35)="*****",0,IF(ISERROR(VALUE(J35)),"NA",VALUE(J35/$I$4)))</f>
        <v>0.24316109422492402</v>
      </c>
      <c r="L35" s="1">
        <f>IF(AND(ISNUMBER(G35),ISNUMBER($I$6)),$I$6-G35,"N/A")</f>
        <v>0.90000000000000036</v>
      </c>
      <c r="M35" s="1">
        <f>IF(AND(ISNUMBER(K35),ISNUMBER($I$7)),SQRT(K35^2+($I$7)^2),"N/A")</f>
        <v>0.25064471888253259</v>
      </c>
      <c r="N35" s="1">
        <f>IF(AND(ISNUMBER(L35),ISNUMBER(M35),M35&lt;&gt;0),L35/M35,"NA")</f>
        <v>3.5907399286629107</v>
      </c>
      <c r="O35" t="s">
        <v>53</v>
      </c>
    </row>
    <row r="36" spans="1:15" x14ac:dyDescent="0.35">
      <c r="A36" s="16">
        <v>26</v>
      </c>
      <c r="B36" s="15" t="s">
        <v>51</v>
      </c>
      <c r="C36" s="14">
        <v>13.3</v>
      </c>
      <c r="D36" s="13" t="s">
        <v>28</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13.3</v>
      </c>
      <c r="H36">
        <f>LEN(TRIM(D36))</f>
        <v>6</v>
      </c>
      <c r="I36" t="str">
        <f>IF(H36&gt;=3,MID(TRIM(D36),1,3),"NO")</f>
        <v>+/-</v>
      </c>
      <c r="J36" t="str">
        <f>IF(TRIM(I36)="+/-",MID(TRIM(D36),4,H36-3),D36)</f>
        <v>0.2</v>
      </c>
      <c r="K36" s="1">
        <f>IF(TRIM(J36)="*****",0,IF(ISERROR(VALUE(J36)),"NA",VALUE(J36/$I$4)))</f>
        <v>0.12158054711246201</v>
      </c>
      <c r="L36" s="1">
        <f>IF(AND(ISNUMBER(G36),ISNUMBER($I$6)),$I$6-G36,"N/A")</f>
        <v>1</v>
      </c>
      <c r="M36" s="1">
        <f>IF(AND(ISNUMBER(K36),ISNUMBER($I$7)),SQRT(K36^2+($I$7)^2),"N/A")</f>
        <v>0.1359311840425404</v>
      </c>
      <c r="N36" s="1">
        <f>IF(AND(ISNUMBER(L36),ISNUMBER(M36),M36&lt;&gt;0),L36/M36,"NA")</f>
        <v>7.3566636459743089</v>
      </c>
      <c r="O36" t="s">
        <v>72</v>
      </c>
    </row>
    <row r="37" spans="1:15" x14ac:dyDescent="0.35">
      <c r="A37" s="16">
        <v>27</v>
      </c>
      <c r="B37" s="15" t="s">
        <v>58</v>
      </c>
      <c r="C37" s="14">
        <v>13.1</v>
      </c>
      <c r="D37" s="13" t="s">
        <v>57</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13.1</v>
      </c>
      <c r="H37">
        <f>LEN(TRIM(D37))</f>
        <v>6</v>
      </c>
      <c r="I37" t="str">
        <f>IF(H37&gt;=3,MID(TRIM(D37),1,3),"NO")</f>
        <v>+/-</v>
      </c>
      <c r="J37" t="str">
        <f>IF(TRIM(I37)="+/-",MID(TRIM(D37),4,H37-3),D37)</f>
        <v>0.3</v>
      </c>
      <c r="K37" s="1">
        <f>IF(TRIM(J37)="*****",0,IF(ISERROR(VALUE(J37)),"NA",VALUE(J37/$I$4)))</f>
        <v>0.18237082066869301</v>
      </c>
      <c r="L37" s="1">
        <f>IF(AND(ISNUMBER(G37),ISNUMBER($I$6)),$I$6-G37,"N/A")</f>
        <v>1.2000000000000011</v>
      </c>
      <c r="M37" s="1">
        <f>IF(AND(ISNUMBER(K37),ISNUMBER($I$7)),SQRT(K37^2+($I$7)^2),"N/A")</f>
        <v>0.19223572402239389</v>
      </c>
      <c r="N37" s="1">
        <f>IF(AND(ISNUMBER(L37),ISNUMBER(M37),M37&lt;&gt;0),L37/M37,"NA")</f>
        <v>6.2423361011723859</v>
      </c>
      <c r="O37" t="s">
        <v>70</v>
      </c>
    </row>
    <row r="38" spans="1:15" x14ac:dyDescent="0.35">
      <c r="A38" s="16">
        <v>28</v>
      </c>
      <c r="B38" s="15" t="s">
        <v>72</v>
      </c>
      <c r="C38" s="14">
        <v>13</v>
      </c>
      <c r="D38" s="13" t="s">
        <v>57</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13</v>
      </c>
      <c r="H38">
        <f>LEN(TRIM(D38))</f>
        <v>6</v>
      </c>
      <c r="I38" t="str">
        <f>IF(H38&gt;=3,MID(TRIM(D38),1,3),"NO")</f>
        <v>+/-</v>
      </c>
      <c r="J38" t="str">
        <f>IF(TRIM(I38)="+/-",MID(TRIM(D38),4,H38-3),D38)</f>
        <v>0.3</v>
      </c>
      <c r="K38" s="1">
        <f>IF(TRIM(J38)="*****",0,IF(ISERROR(VALUE(J38)),"NA",VALUE(J38/$I$4)))</f>
        <v>0.18237082066869301</v>
      </c>
      <c r="L38" s="1">
        <f>IF(AND(ISNUMBER(G38),ISNUMBER($I$6)),$I$6-G38,"N/A")</f>
        <v>1.3000000000000007</v>
      </c>
      <c r="M38" s="1">
        <f>IF(AND(ISNUMBER(K38),ISNUMBER($I$7)),SQRT(K38^2+($I$7)^2),"N/A")</f>
        <v>0.19223572402239389</v>
      </c>
      <c r="N38" s="1">
        <f>IF(AND(ISNUMBER(L38),ISNUMBER(M38),M38&lt;&gt;0),L38/M38,"NA")</f>
        <v>6.7625307762700828</v>
      </c>
      <c r="O38" t="s">
        <v>69</v>
      </c>
    </row>
    <row r="39" spans="1:15" x14ac:dyDescent="0.35">
      <c r="A39" s="16">
        <v>29</v>
      </c>
      <c r="B39" s="15" t="s">
        <v>76</v>
      </c>
      <c r="C39" s="14">
        <v>12.8</v>
      </c>
      <c r="D39" s="13" t="s">
        <v>28</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12.8</v>
      </c>
      <c r="H39">
        <f>LEN(TRIM(D39))</f>
        <v>6</v>
      </c>
      <c r="I39" t="str">
        <f>IF(H39&gt;=3,MID(TRIM(D39),1,3),"NO")</f>
        <v>+/-</v>
      </c>
      <c r="J39" t="str">
        <f>IF(TRIM(I39)="+/-",MID(TRIM(D39),4,H39-3),D39)</f>
        <v>0.2</v>
      </c>
      <c r="K39" s="1">
        <f>IF(TRIM(J39)="*****",0,IF(ISERROR(VALUE(J39)),"NA",VALUE(J39/$I$4)))</f>
        <v>0.12158054711246201</v>
      </c>
      <c r="L39" s="1">
        <f>IF(AND(ISNUMBER(G39),ISNUMBER($I$6)),$I$6-G39,"N/A")</f>
        <v>1.5</v>
      </c>
      <c r="M39" s="1">
        <f>IF(AND(ISNUMBER(K39),ISNUMBER($I$7)),SQRT(K39^2+($I$7)^2),"N/A")</f>
        <v>0.1359311840425404</v>
      </c>
      <c r="N39" s="1">
        <f>IF(AND(ISNUMBER(L39),ISNUMBER(M39),M39&lt;&gt;0),L39/M39,"NA")</f>
        <v>11.034995468961462</v>
      </c>
      <c r="O39" t="s">
        <v>44</v>
      </c>
    </row>
    <row r="40" spans="1:15" x14ac:dyDescent="0.35">
      <c r="A40" s="16">
        <v>30</v>
      </c>
      <c r="B40" s="15" t="s">
        <v>61</v>
      </c>
      <c r="C40" s="14">
        <v>12.7</v>
      </c>
      <c r="D40" s="13" t="s">
        <v>28</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12.7</v>
      </c>
      <c r="H40">
        <f>LEN(TRIM(D40))</f>
        <v>6</v>
      </c>
      <c r="I40" t="str">
        <f>IF(H40&gt;=3,MID(TRIM(D40),1,3),"NO")</f>
        <v>+/-</v>
      </c>
      <c r="J40" t="str">
        <f>IF(TRIM(I40)="+/-",MID(TRIM(D40),4,H40-3),D40)</f>
        <v>0.2</v>
      </c>
      <c r="K40" s="1">
        <f>IF(TRIM(J40)="*****",0,IF(ISERROR(VALUE(J40)),"NA",VALUE(J40/$I$4)))</f>
        <v>0.12158054711246201</v>
      </c>
      <c r="L40" s="1">
        <f>IF(AND(ISNUMBER(G40),ISNUMBER($I$6)),$I$6-G40,"N/A")</f>
        <v>1.6000000000000014</v>
      </c>
      <c r="M40" s="1">
        <f>IF(AND(ISNUMBER(K40),ISNUMBER($I$7)),SQRT(K40^2+($I$7)^2),"N/A")</f>
        <v>0.1359311840425404</v>
      </c>
      <c r="N40" s="1">
        <f>IF(AND(ISNUMBER(L40),ISNUMBER(M40),M40&lt;&gt;0),L40/M40,"NA")</f>
        <v>11.770661833558904</v>
      </c>
      <c r="O40" t="s">
        <v>67</v>
      </c>
    </row>
    <row r="41" spans="1:15" x14ac:dyDescent="0.35">
      <c r="A41" s="16">
        <v>31</v>
      </c>
      <c r="B41" s="15" t="s">
        <v>39</v>
      </c>
      <c r="C41" s="14">
        <v>12.6</v>
      </c>
      <c r="D41" s="13" t="s">
        <v>31</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12.6</v>
      </c>
      <c r="H41">
        <f>LEN(TRIM(D41))</f>
        <v>6</v>
      </c>
      <c r="I41" t="str">
        <f>IF(H41&gt;=3,MID(TRIM(D41),1,3),"NO")</f>
        <v>+/-</v>
      </c>
      <c r="J41" t="str">
        <f>IF(TRIM(I41)="+/-",MID(TRIM(D41),4,H41-3),D41)</f>
        <v>0.1</v>
      </c>
      <c r="K41" s="1">
        <f>IF(TRIM(J41)="*****",0,IF(ISERROR(VALUE(J41)),"NA",VALUE(J41/$I$4)))</f>
        <v>6.0790273556231005E-2</v>
      </c>
      <c r="L41" s="1">
        <f>IF(AND(ISNUMBER(G41),ISNUMBER($I$6)),$I$6-G41,"N/A")</f>
        <v>1.7000000000000011</v>
      </c>
      <c r="M41" s="1">
        <f>IF(AND(ISNUMBER(K41),ISNUMBER($I$7)),SQRT(K41^2+($I$7)^2),"N/A")</f>
        <v>8.5970429323592404E-2</v>
      </c>
      <c r="N41" s="1">
        <f>IF(AND(ISNUMBER(L41),ISNUMBER(M41),M41&lt;&gt;0),L41/M41,"NA")</f>
        <v>19.774241135881812</v>
      </c>
      <c r="O41" t="s">
        <v>47</v>
      </c>
    </row>
    <row r="42" spans="1:15" x14ac:dyDescent="0.35">
      <c r="A42" s="16">
        <v>32</v>
      </c>
      <c r="B42" s="15" t="s">
        <v>50</v>
      </c>
      <c r="C42" s="14">
        <v>12.5</v>
      </c>
      <c r="D42" s="13" t="s">
        <v>34</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12.5</v>
      </c>
      <c r="H42">
        <f>LEN(TRIM(D42))</f>
        <v>6</v>
      </c>
      <c r="I42" t="str">
        <f>IF(H42&gt;=3,MID(TRIM(D42),1,3),"NO")</f>
        <v>+/-</v>
      </c>
      <c r="J42" t="str">
        <f>IF(TRIM(I42)="+/-",MID(TRIM(D42),4,H42-3),D42)</f>
        <v>0.4</v>
      </c>
      <c r="K42" s="1">
        <f>IF(TRIM(J42)="*****",0,IF(ISERROR(VALUE(J42)),"NA",VALUE(J42/$I$4)))</f>
        <v>0.24316109422492402</v>
      </c>
      <c r="L42" s="1">
        <f>IF(AND(ISNUMBER(G42),ISNUMBER($I$6)),$I$6-G42,"N/A")</f>
        <v>1.8000000000000007</v>
      </c>
      <c r="M42" s="1">
        <f>IF(AND(ISNUMBER(K42),ISNUMBER($I$7)),SQRT(K42^2+($I$7)^2),"N/A")</f>
        <v>0.25064471888253259</v>
      </c>
      <c r="N42" s="1">
        <f>IF(AND(ISNUMBER(L42),ISNUMBER(M42),M42&lt;&gt;0),L42/M42,"NA")</f>
        <v>7.1814798573258214</v>
      </c>
      <c r="O42" t="s">
        <v>37</v>
      </c>
    </row>
    <row r="43" spans="1:15" x14ac:dyDescent="0.35">
      <c r="A43" s="16">
        <v>33</v>
      </c>
      <c r="B43" s="15" t="s">
        <v>69</v>
      </c>
      <c r="C43" s="14">
        <v>12.4</v>
      </c>
      <c r="D43" s="13" t="s">
        <v>43</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12.4</v>
      </c>
      <c r="H43">
        <f>LEN(TRIM(D43))</f>
        <v>6</v>
      </c>
      <c r="I43" t="str">
        <f>IF(H43&gt;=3,MID(TRIM(D43),1,3),"NO")</f>
        <v>+/-</v>
      </c>
      <c r="J43" t="str">
        <f>IF(TRIM(I43)="+/-",MID(TRIM(D43),4,H43-3),D43)</f>
        <v>0.5</v>
      </c>
      <c r="K43" s="1">
        <f>IF(TRIM(J43)="*****",0,IF(ISERROR(VALUE(J43)),"NA",VALUE(J43/$I$4)))</f>
        <v>0.303951367781155</v>
      </c>
      <c r="L43" s="1">
        <f>IF(AND(ISNUMBER(G43),ISNUMBER($I$6)),$I$6-G43,"N/A")</f>
        <v>1.9000000000000004</v>
      </c>
      <c r="M43" s="1">
        <f>IF(AND(ISNUMBER(K43),ISNUMBER($I$7)),SQRT(K43^2+($I$7)^2),"N/A")</f>
        <v>0.30997079109986531</v>
      </c>
      <c r="N43" s="1">
        <f>IF(AND(ISNUMBER(L43),ISNUMBER(M43),M43&lt;&gt;0),L43/M43,"NA")</f>
        <v>6.1296098037439437</v>
      </c>
      <c r="O43" t="s">
        <v>49</v>
      </c>
    </row>
    <row r="44" spans="1:15" x14ac:dyDescent="0.35">
      <c r="A44" s="16">
        <v>33</v>
      </c>
      <c r="B44" s="15" t="s">
        <v>46</v>
      </c>
      <c r="C44" s="14">
        <v>12.4</v>
      </c>
      <c r="D44" s="13" t="s">
        <v>57</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12.4</v>
      </c>
      <c r="H44">
        <f>LEN(TRIM(D44))</f>
        <v>6</v>
      </c>
      <c r="I44" t="str">
        <f>IF(H44&gt;=3,MID(TRIM(D44),1,3),"NO")</f>
        <v>+/-</v>
      </c>
      <c r="J44" t="str">
        <f>IF(TRIM(I44)="+/-",MID(TRIM(D44),4,H44-3),D44)</f>
        <v>0.3</v>
      </c>
      <c r="K44" s="1">
        <f>IF(TRIM(J44)="*****",0,IF(ISERROR(VALUE(J44)),"NA",VALUE(J44/$I$4)))</f>
        <v>0.18237082066869301</v>
      </c>
      <c r="L44" s="1">
        <f>IF(AND(ISNUMBER(G44),ISNUMBER($I$6)),$I$6-G44,"N/A")</f>
        <v>1.9000000000000004</v>
      </c>
      <c r="M44" s="1">
        <f>IF(AND(ISNUMBER(K44),ISNUMBER($I$7)),SQRT(K44^2+($I$7)^2),"N/A")</f>
        <v>0.19223572402239389</v>
      </c>
      <c r="N44" s="1">
        <f>IF(AND(ISNUMBER(L44),ISNUMBER(M44),M44&lt;&gt;0),L44/M44,"NA")</f>
        <v>9.8836988268562713</v>
      </c>
      <c r="O44" t="s">
        <v>64</v>
      </c>
    </row>
    <row r="45" spans="1:15" x14ac:dyDescent="0.35">
      <c r="A45" s="16">
        <v>35</v>
      </c>
      <c r="B45" s="15" t="s">
        <v>62</v>
      </c>
      <c r="C45" s="14">
        <v>12.2</v>
      </c>
      <c r="D45" s="13" t="s">
        <v>120</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12.2</v>
      </c>
      <c r="H45">
        <f>LEN(TRIM(D45))</f>
        <v>6</v>
      </c>
      <c r="I45" t="str">
        <f>IF(H45&gt;=3,MID(TRIM(D45),1,3),"NO")</f>
        <v>+/-</v>
      </c>
      <c r="J45" t="str">
        <f>IF(TRIM(I45)="+/-",MID(TRIM(D45),4,H45-3),D45)</f>
        <v>0.9</v>
      </c>
      <c r="K45" s="1">
        <f>IF(TRIM(J45)="*****",0,IF(ISERROR(VALUE(J45)),"NA",VALUE(J45/$I$4)))</f>
        <v>0.54711246200607899</v>
      </c>
      <c r="L45" s="1">
        <f>IF(AND(ISNUMBER(G45),ISNUMBER($I$6)),$I$6-G45,"N/A")</f>
        <v>2.1000000000000014</v>
      </c>
      <c r="M45" s="1">
        <f>IF(AND(ISNUMBER(K45),ISNUMBER($I$7)),SQRT(K45^2+($I$7)^2),"N/A")</f>
        <v>0.55047933970440222</v>
      </c>
      <c r="N45" s="1">
        <f>IF(AND(ISNUMBER(L45),ISNUMBER(M45),M45&lt;&gt;0),L45/M45,"NA")</f>
        <v>3.8148570682555767</v>
      </c>
      <c r="O45" t="s">
        <v>63</v>
      </c>
    </row>
    <row r="46" spans="1:15" x14ac:dyDescent="0.35">
      <c r="A46" s="16">
        <v>36</v>
      </c>
      <c r="B46" s="15" t="s">
        <v>70</v>
      </c>
      <c r="C46" s="14">
        <v>12</v>
      </c>
      <c r="D46" s="13" t="s">
        <v>83</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12</v>
      </c>
      <c r="H46">
        <f>LEN(TRIM(D46))</f>
        <v>6</v>
      </c>
      <c r="I46" t="str">
        <f>IF(H46&gt;=3,MID(TRIM(D46),1,3),"NO")</f>
        <v>+/-</v>
      </c>
      <c r="J46" t="str">
        <f>IF(TRIM(I46)="+/-",MID(TRIM(D46),4,H46-3),D46)</f>
        <v>0.7</v>
      </c>
      <c r="K46" s="1">
        <f>IF(TRIM(J46)="*****",0,IF(ISERROR(VALUE(J46)),"NA",VALUE(J46/$I$4)))</f>
        <v>0.42553191489361697</v>
      </c>
      <c r="L46" s="1">
        <f>IF(AND(ISNUMBER(G46),ISNUMBER($I$6)),$I$6-G46,"N/A")</f>
        <v>2.3000000000000007</v>
      </c>
      <c r="M46" s="1">
        <f>IF(AND(ISNUMBER(K46),ISNUMBER($I$7)),SQRT(K46^2+($I$7)^2),"N/A")</f>
        <v>0.42985214661796195</v>
      </c>
      <c r="N46" s="1">
        <f>IF(AND(ISNUMBER(L46),ISNUMBER(M46),M46&lt;&gt;0),L46/M46,"NA")</f>
        <v>5.3506770132386077</v>
      </c>
      <c r="O46" t="s">
        <v>61</v>
      </c>
    </row>
    <row r="47" spans="1:15" x14ac:dyDescent="0.35">
      <c r="A47" s="16">
        <v>37</v>
      </c>
      <c r="B47" s="15" t="s">
        <v>79</v>
      </c>
      <c r="C47" s="14">
        <v>11.5</v>
      </c>
      <c r="D47" s="13" t="s">
        <v>57</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11.5</v>
      </c>
      <c r="H47">
        <f>LEN(TRIM(D47))</f>
        <v>6</v>
      </c>
      <c r="I47" t="str">
        <f>IF(H47&gt;=3,MID(TRIM(D47),1,3),"NO")</f>
        <v>+/-</v>
      </c>
      <c r="J47" t="str">
        <f>IF(TRIM(I47)="+/-",MID(TRIM(D47),4,H47-3),D47)</f>
        <v>0.3</v>
      </c>
      <c r="K47" s="1">
        <f>IF(TRIM(J47)="*****",0,IF(ISERROR(VALUE(J47)),"NA",VALUE(J47/$I$4)))</f>
        <v>0.18237082066869301</v>
      </c>
      <c r="L47" s="1">
        <f>IF(AND(ISNUMBER(G47),ISNUMBER($I$6)),$I$6-G47,"N/A")</f>
        <v>2.8000000000000007</v>
      </c>
      <c r="M47" s="1">
        <f>IF(AND(ISNUMBER(K47),ISNUMBER($I$7)),SQRT(K47^2+($I$7)^2),"N/A")</f>
        <v>0.19223572402239389</v>
      </c>
      <c r="N47" s="1">
        <f>IF(AND(ISNUMBER(L47),ISNUMBER(M47),M47&lt;&gt;0),L47/M47,"NA")</f>
        <v>14.565450902735558</v>
      </c>
      <c r="O47" t="s">
        <v>59</v>
      </c>
    </row>
    <row r="48" spans="1:15" x14ac:dyDescent="0.35">
      <c r="A48" s="16">
        <v>37</v>
      </c>
      <c r="B48" s="15" t="s">
        <v>30</v>
      </c>
      <c r="C48" s="14">
        <v>11.5</v>
      </c>
      <c r="D48" s="13" t="s">
        <v>57</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11.5</v>
      </c>
      <c r="H48">
        <f>LEN(TRIM(D48))</f>
        <v>6</v>
      </c>
      <c r="I48" t="str">
        <f>IF(H48&gt;=3,MID(TRIM(D48),1,3),"NO")</f>
        <v>+/-</v>
      </c>
      <c r="J48" t="str">
        <f>IF(TRIM(I48)="+/-",MID(TRIM(D48),4,H48-3),D48)</f>
        <v>0.3</v>
      </c>
      <c r="K48" s="1">
        <f>IF(TRIM(J48)="*****",0,IF(ISERROR(VALUE(J48)),"NA",VALUE(J48/$I$4)))</f>
        <v>0.18237082066869301</v>
      </c>
      <c r="L48" s="1">
        <f>IF(AND(ISNUMBER(G48),ISNUMBER($I$6)),$I$6-G48,"N/A")</f>
        <v>2.8000000000000007</v>
      </c>
      <c r="M48" s="1">
        <f>IF(AND(ISNUMBER(K48),ISNUMBER($I$7)),SQRT(K48^2+($I$7)^2),"N/A")</f>
        <v>0.19223572402239389</v>
      </c>
      <c r="N48" s="1">
        <f>IF(AND(ISNUMBER(L48),ISNUMBER(M48),M48&lt;&gt;0),L48/M48,"NA")</f>
        <v>14.565450902735558</v>
      </c>
      <c r="O48" t="s">
        <v>56</v>
      </c>
    </row>
    <row r="49" spans="1:15" x14ac:dyDescent="0.35">
      <c r="A49" s="16">
        <v>39</v>
      </c>
      <c r="B49" s="15" t="s">
        <v>68</v>
      </c>
      <c r="C49" s="14">
        <v>11.3</v>
      </c>
      <c r="D49" s="13" t="s">
        <v>57</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11.3</v>
      </c>
      <c r="H49">
        <f>LEN(TRIM(D49))</f>
        <v>6</v>
      </c>
      <c r="I49" t="str">
        <f>IF(H49&gt;=3,MID(TRIM(D49),1,3),"NO")</f>
        <v>+/-</v>
      </c>
      <c r="J49" t="str">
        <f>IF(TRIM(I49)="+/-",MID(TRIM(D49),4,H49-3),D49)</f>
        <v>0.3</v>
      </c>
      <c r="K49" s="1">
        <f>IF(TRIM(J49)="*****",0,IF(ISERROR(VALUE(J49)),"NA",VALUE(J49/$I$4)))</f>
        <v>0.18237082066869301</v>
      </c>
      <c r="L49" s="1">
        <f>IF(AND(ISNUMBER(G49),ISNUMBER($I$6)),$I$6-G49,"N/A")</f>
        <v>3</v>
      </c>
      <c r="M49" s="1">
        <f>IF(AND(ISNUMBER(K49),ISNUMBER($I$7)),SQRT(K49^2+($I$7)^2),"N/A")</f>
        <v>0.19223572402239389</v>
      </c>
      <c r="N49" s="1">
        <f>IF(AND(ISNUMBER(L49),ISNUMBER(M49),M49&lt;&gt;0),L49/M49,"NA")</f>
        <v>15.605840252930951</v>
      </c>
      <c r="O49" t="s">
        <v>54</v>
      </c>
    </row>
    <row r="50" spans="1:15" x14ac:dyDescent="0.35">
      <c r="A50" s="16">
        <v>40</v>
      </c>
      <c r="B50" s="15" t="s">
        <v>27</v>
      </c>
      <c r="C50" s="14">
        <v>11.2</v>
      </c>
      <c r="D50" s="13" t="s">
        <v>111</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11.2</v>
      </c>
      <c r="H50">
        <f>LEN(TRIM(D50))</f>
        <v>6</v>
      </c>
      <c r="I50" t="str">
        <f>IF(H50&gt;=3,MID(TRIM(D50),1,3),"NO")</f>
        <v>+/-</v>
      </c>
      <c r="J50" t="str">
        <f>IF(TRIM(I50)="+/-",MID(TRIM(D50),4,H50-3),D50)</f>
        <v>1.0</v>
      </c>
      <c r="K50" s="1">
        <f>IF(TRIM(J50)="*****",0,IF(ISERROR(VALUE(J50)),"NA",VALUE(J50/$I$4)))</f>
        <v>0.60790273556231</v>
      </c>
      <c r="L50" s="1">
        <f>IF(AND(ISNUMBER(G50),ISNUMBER($I$6)),$I$6-G50,"N/A")</f>
        <v>3.1000000000000014</v>
      </c>
      <c r="M50" s="1">
        <f>IF(AND(ISNUMBER(K50),ISNUMBER($I$7)),SQRT(K50^2+($I$7)^2),"N/A")</f>
        <v>0.61093468821403585</v>
      </c>
      <c r="N50" s="1">
        <f>IF(AND(ISNUMBER(L50),ISNUMBER(M50),M50&lt;&gt;0),L50/M50,"NA")</f>
        <v>5.0741921514758426</v>
      </c>
      <c r="O50" t="s">
        <v>52</v>
      </c>
    </row>
    <row r="51" spans="1:15" x14ac:dyDescent="0.35">
      <c r="A51" s="16">
        <v>41</v>
      </c>
      <c r="B51" s="15" t="s">
        <v>81</v>
      </c>
      <c r="C51" s="14">
        <v>11.1</v>
      </c>
      <c r="D51" s="13" t="s">
        <v>57</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11.1</v>
      </c>
      <c r="H51">
        <f>LEN(TRIM(D51))</f>
        <v>6</v>
      </c>
      <c r="I51" t="str">
        <f>IF(H51&gt;=3,MID(TRIM(D51),1,3),"NO")</f>
        <v>+/-</v>
      </c>
      <c r="J51" t="str">
        <f>IF(TRIM(I51)="+/-",MID(TRIM(D51),4,H51-3),D51)</f>
        <v>0.3</v>
      </c>
      <c r="K51" s="1">
        <f>IF(TRIM(J51)="*****",0,IF(ISERROR(VALUE(J51)),"NA",VALUE(J51/$I$4)))</f>
        <v>0.18237082066869301</v>
      </c>
      <c r="L51" s="1">
        <f>IF(AND(ISNUMBER(G51),ISNUMBER($I$6)),$I$6-G51,"N/A")</f>
        <v>3.2000000000000011</v>
      </c>
      <c r="M51" s="1">
        <f>IF(AND(ISNUMBER(K51),ISNUMBER($I$7)),SQRT(K51^2+($I$7)^2),"N/A")</f>
        <v>0.19223572402239389</v>
      </c>
      <c r="N51" s="1">
        <f>IF(AND(ISNUMBER(L51),ISNUMBER(M51),M51&lt;&gt;0),L51/M51,"NA")</f>
        <v>16.646229603126354</v>
      </c>
      <c r="O51" t="s">
        <v>50</v>
      </c>
    </row>
    <row r="52" spans="1:15" x14ac:dyDescent="0.35">
      <c r="A52" s="16">
        <v>42</v>
      </c>
      <c r="B52" s="15" t="s">
        <v>80</v>
      </c>
      <c r="C52" s="14">
        <v>10.7</v>
      </c>
      <c r="D52" s="13" t="s">
        <v>57</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10.7</v>
      </c>
      <c r="H52">
        <f>LEN(TRIM(D52))</f>
        <v>6</v>
      </c>
      <c r="I52" t="str">
        <f>IF(H52&gt;=3,MID(TRIM(D52),1,3),"NO")</f>
        <v>+/-</v>
      </c>
      <c r="J52" t="str">
        <f>IF(TRIM(I52)="+/-",MID(TRIM(D52),4,H52-3),D52)</f>
        <v>0.3</v>
      </c>
      <c r="K52" s="1">
        <f>IF(TRIM(J52)="*****",0,IF(ISERROR(VALUE(J52)),"NA",VALUE(J52/$I$4)))</f>
        <v>0.18237082066869301</v>
      </c>
      <c r="L52" s="1">
        <f>IF(AND(ISNUMBER(G52),ISNUMBER($I$6)),$I$6-G52,"N/A")</f>
        <v>3.6000000000000014</v>
      </c>
      <c r="M52" s="1">
        <f>IF(AND(ISNUMBER(K52),ISNUMBER($I$7)),SQRT(K52^2+($I$7)^2),"N/A")</f>
        <v>0.19223572402239389</v>
      </c>
      <c r="N52" s="1">
        <f>IF(AND(ISNUMBER(L52),ISNUMBER(M52),M52&lt;&gt;0),L52/M52,"NA")</f>
        <v>18.727008303517149</v>
      </c>
      <c r="O52" t="s">
        <v>48</v>
      </c>
    </row>
    <row r="53" spans="1:15" x14ac:dyDescent="0.35">
      <c r="A53" s="16">
        <v>43</v>
      </c>
      <c r="B53" s="15" t="s">
        <v>82</v>
      </c>
      <c r="C53" s="14">
        <v>10.6</v>
      </c>
      <c r="D53" s="13" t="s">
        <v>34</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10.6</v>
      </c>
      <c r="H53">
        <f>LEN(TRIM(D53))</f>
        <v>6</v>
      </c>
      <c r="I53" t="str">
        <f>IF(H53&gt;=3,MID(TRIM(D53),1,3),"NO")</f>
        <v>+/-</v>
      </c>
      <c r="J53" t="str">
        <f>IF(TRIM(I53)="+/-",MID(TRIM(D53),4,H53-3),D53)</f>
        <v>0.4</v>
      </c>
      <c r="K53" s="1">
        <f>IF(TRIM(J53)="*****",0,IF(ISERROR(VALUE(J53)),"NA",VALUE(J53/$I$4)))</f>
        <v>0.24316109422492402</v>
      </c>
      <c r="L53" s="1">
        <f>IF(AND(ISNUMBER(G53),ISNUMBER($I$6)),$I$6-G53,"N/A")</f>
        <v>3.7000000000000011</v>
      </c>
      <c r="M53" s="1">
        <f>IF(AND(ISNUMBER(K53),ISNUMBER($I$7)),SQRT(K53^2+($I$7)^2),"N/A")</f>
        <v>0.25064471888253259</v>
      </c>
      <c r="N53" s="1">
        <f>IF(AND(ISNUMBER(L53),ISNUMBER(M53),M53&lt;&gt;0),L53/M53,"NA")</f>
        <v>14.761930817836408</v>
      </c>
      <c r="O53" t="s">
        <v>46</v>
      </c>
    </row>
    <row r="54" spans="1:15" x14ac:dyDescent="0.35">
      <c r="A54" s="16">
        <v>44</v>
      </c>
      <c r="B54" s="15" t="s">
        <v>48</v>
      </c>
      <c r="C54" s="14">
        <v>10.4</v>
      </c>
      <c r="D54" s="13" t="s">
        <v>83</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10.4</v>
      </c>
      <c r="H54">
        <f>LEN(TRIM(D54))</f>
        <v>6</v>
      </c>
      <c r="I54" t="str">
        <f>IF(H54&gt;=3,MID(TRIM(D54),1,3),"NO")</f>
        <v>+/-</v>
      </c>
      <c r="J54" t="str">
        <f>IF(TRIM(I54)="+/-",MID(TRIM(D54),4,H54-3),D54)</f>
        <v>0.7</v>
      </c>
      <c r="K54" s="1">
        <f>IF(TRIM(J54)="*****",0,IF(ISERROR(VALUE(J54)),"NA",VALUE(J54/$I$4)))</f>
        <v>0.42553191489361697</v>
      </c>
      <c r="L54" s="1">
        <f>IF(AND(ISNUMBER(G54),ISNUMBER($I$6)),$I$6-G54,"N/A")</f>
        <v>3.9000000000000004</v>
      </c>
      <c r="M54" s="1">
        <f>IF(AND(ISNUMBER(K54),ISNUMBER($I$7)),SQRT(K54^2+($I$7)^2),"N/A")</f>
        <v>0.42985214661796195</v>
      </c>
      <c r="N54" s="1">
        <f>IF(AND(ISNUMBER(L54),ISNUMBER(M54),M54&lt;&gt;0),L54/M54,"NA")</f>
        <v>9.0728871094045935</v>
      </c>
      <c r="O54" t="s">
        <v>39</v>
      </c>
    </row>
    <row r="55" spans="1:15" x14ac:dyDescent="0.35">
      <c r="A55" s="16">
        <v>45</v>
      </c>
      <c r="B55" s="15" t="s">
        <v>63</v>
      </c>
      <c r="C55" s="14">
        <v>10.199999999999999</v>
      </c>
      <c r="D55" s="13" t="s">
        <v>121</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10.199999999999999</v>
      </c>
      <c r="H55">
        <f>LEN(TRIM(D55))</f>
        <v>6</v>
      </c>
      <c r="I55" t="str">
        <f>IF(H55&gt;=3,MID(TRIM(D55),1,3),"NO")</f>
        <v>+/-</v>
      </c>
      <c r="J55" t="str">
        <f>IF(TRIM(I55)="+/-",MID(TRIM(D55),4,H55-3),D55)</f>
        <v>0.8</v>
      </c>
      <c r="K55" s="1">
        <f>IF(TRIM(J55)="*****",0,IF(ISERROR(VALUE(J55)),"NA",VALUE(J55/$I$4)))</f>
        <v>0.48632218844984804</v>
      </c>
      <c r="L55" s="1">
        <f>IF(AND(ISNUMBER(G55),ISNUMBER($I$6)),$I$6-G55,"N/A")</f>
        <v>4.1000000000000014</v>
      </c>
      <c r="M55" s="1">
        <f>IF(AND(ISNUMBER(K55),ISNUMBER($I$7)),SQRT(K55^2+($I$7)^2),"N/A")</f>
        <v>0.49010685399991183</v>
      </c>
      <c r="N55" s="1">
        <f>IF(AND(ISNUMBER(L55),ISNUMBER(M55),M55&lt;&gt;0),L55/M55,"NA")</f>
        <v>8.3655226743691671</v>
      </c>
      <c r="O55" t="s">
        <v>42</v>
      </c>
    </row>
    <row r="56" spans="1:15" x14ac:dyDescent="0.35">
      <c r="A56" s="16">
        <v>46</v>
      </c>
      <c r="B56" s="15" t="s">
        <v>55</v>
      </c>
      <c r="C56" s="14">
        <v>10.1</v>
      </c>
      <c r="D56" s="13" t="s">
        <v>57</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10.1</v>
      </c>
      <c r="H56">
        <f>LEN(TRIM(D56))</f>
        <v>6</v>
      </c>
      <c r="I56" t="str">
        <f>IF(H56&gt;=3,MID(TRIM(D56),1,3),"NO")</f>
        <v>+/-</v>
      </c>
      <c r="J56" t="str">
        <f>IF(TRIM(I56)="+/-",MID(TRIM(D56),4,H56-3),D56)</f>
        <v>0.3</v>
      </c>
      <c r="K56" s="1">
        <f>IF(TRIM(J56)="*****",0,IF(ISERROR(VALUE(J56)),"NA",VALUE(J56/$I$4)))</f>
        <v>0.18237082066869301</v>
      </c>
      <c r="L56" s="1">
        <f>IF(AND(ISNUMBER(G56),ISNUMBER($I$6)),$I$6-G56,"N/A")</f>
        <v>4.2000000000000011</v>
      </c>
      <c r="M56" s="1">
        <f>IF(AND(ISNUMBER(K56),ISNUMBER($I$7)),SQRT(K56^2+($I$7)^2),"N/A")</f>
        <v>0.19223572402239389</v>
      </c>
      <c r="N56" s="1">
        <f>IF(AND(ISNUMBER(L56),ISNUMBER(M56),M56&lt;&gt;0),L56/M56,"NA")</f>
        <v>21.848176354103337</v>
      </c>
      <c r="O56" t="s">
        <v>40</v>
      </c>
    </row>
    <row r="57" spans="1:15" x14ac:dyDescent="0.35">
      <c r="A57" s="16">
        <v>46</v>
      </c>
      <c r="B57" s="15" t="s">
        <v>59</v>
      </c>
      <c r="C57" s="14">
        <v>10.1</v>
      </c>
      <c r="D57" s="13" t="s">
        <v>28</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10.1</v>
      </c>
      <c r="H57">
        <f>LEN(TRIM(D57))</f>
        <v>6</v>
      </c>
      <c r="I57" t="str">
        <f>IF(H57&gt;=3,MID(TRIM(D57),1,3),"NO")</f>
        <v>+/-</v>
      </c>
      <c r="J57" t="str">
        <f>IF(TRIM(I57)="+/-",MID(TRIM(D57),4,H57-3),D57)</f>
        <v>0.2</v>
      </c>
      <c r="K57" s="1">
        <f>IF(TRIM(J57)="*****",0,IF(ISERROR(VALUE(J57)),"NA",VALUE(J57/$I$4)))</f>
        <v>0.12158054711246201</v>
      </c>
      <c r="L57" s="1">
        <f>IF(AND(ISNUMBER(G57),ISNUMBER($I$6)),$I$6-G57,"N/A")</f>
        <v>4.2000000000000011</v>
      </c>
      <c r="M57" s="1">
        <f>IF(AND(ISNUMBER(K57),ISNUMBER($I$7)),SQRT(K57^2+($I$7)^2),"N/A")</f>
        <v>0.1359311840425404</v>
      </c>
      <c r="N57" s="1">
        <f>IF(AND(ISNUMBER(L57),ISNUMBER(M57),M57&lt;&gt;0),L57/M57,"NA")</f>
        <v>30.897987313092102</v>
      </c>
      <c r="O57" t="s">
        <v>38</v>
      </c>
    </row>
    <row r="58" spans="1:15" x14ac:dyDescent="0.35">
      <c r="A58" s="16">
        <v>48</v>
      </c>
      <c r="B58" s="15" t="s">
        <v>53</v>
      </c>
      <c r="C58" s="14">
        <v>10</v>
      </c>
      <c r="D58" s="13" t="s">
        <v>34</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10</v>
      </c>
      <c r="H58">
        <f>LEN(TRIM(D58))</f>
        <v>6</v>
      </c>
      <c r="I58" t="str">
        <f>IF(H58&gt;=3,MID(TRIM(D58),1,3),"NO")</f>
        <v>+/-</v>
      </c>
      <c r="J58" t="str">
        <f>IF(TRIM(I58)="+/-",MID(TRIM(D58),4,H58-3),D58)</f>
        <v>0.4</v>
      </c>
      <c r="K58" s="1">
        <f>IF(TRIM(J58)="*****",0,IF(ISERROR(VALUE(J58)),"NA",VALUE(J58/$I$4)))</f>
        <v>0.24316109422492402</v>
      </c>
      <c r="L58" s="1">
        <f>IF(AND(ISNUMBER(G58),ISNUMBER($I$6)),$I$6-G58,"N/A")</f>
        <v>4.3000000000000007</v>
      </c>
      <c r="M58" s="1">
        <f>IF(AND(ISNUMBER(K58),ISNUMBER($I$7)),SQRT(K58^2+($I$7)^2),"N/A")</f>
        <v>0.25064471888253259</v>
      </c>
      <c r="N58" s="1">
        <f>IF(AND(ISNUMBER(L58),ISNUMBER(M58),M58&lt;&gt;0),L58/M58,"NA")</f>
        <v>17.155757436945013</v>
      </c>
      <c r="O58" t="s">
        <v>36</v>
      </c>
    </row>
    <row r="59" spans="1:15" x14ac:dyDescent="0.35">
      <c r="A59" s="16">
        <v>48</v>
      </c>
      <c r="B59" s="15" t="s">
        <v>44</v>
      </c>
      <c r="C59" s="14">
        <v>10</v>
      </c>
      <c r="D59" s="13" t="s">
        <v>57</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10</v>
      </c>
      <c r="H59">
        <f>LEN(TRIM(D59))</f>
        <v>6</v>
      </c>
      <c r="I59" t="str">
        <f>IF(H59&gt;=3,MID(TRIM(D59),1,3),"NO")</f>
        <v>+/-</v>
      </c>
      <c r="J59" t="str">
        <f>IF(TRIM(I59)="+/-",MID(TRIM(D59),4,H59-3),D59)</f>
        <v>0.3</v>
      </c>
      <c r="K59" s="1">
        <f>IF(TRIM(J59)="*****",0,IF(ISERROR(VALUE(J59)),"NA",VALUE(J59/$I$4)))</f>
        <v>0.18237082066869301</v>
      </c>
      <c r="L59" s="1">
        <f>IF(AND(ISNUMBER(G59),ISNUMBER($I$6)),$I$6-G59,"N/A")</f>
        <v>4.3000000000000007</v>
      </c>
      <c r="M59" s="1">
        <f>IF(AND(ISNUMBER(K59),ISNUMBER($I$7)),SQRT(K59^2+($I$7)^2),"N/A")</f>
        <v>0.19223572402239389</v>
      </c>
      <c r="N59" s="1">
        <f>IF(AND(ISNUMBER(L59),ISNUMBER(M59),M59&lt;&gt;0),L59/M59,"NA")</f>
        <v>22.368371029201032</v>
      </c>
      <c r="O59" t="s">
        <v>33</v>
      </c>
    </row>
    <row r="60" spans="1:15" x14ac:dyDescent="0.35">
      <c r="A60" s="16">
        <v>50</v>
      </c>
      <c r="B60" s="15" t="s">
        <v>73</v>
      </c>
      <c r="C60" s="14">
        <v>9.5</v>
      </c>
      <c r="D60" s="13" t="s">
        <v>34</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9.5</v>
      </c>
      <c r="H60">
        <f>LEN(TRIM(D60))</f>
        <v>6</v>
      </c>
      <c r="I60" t="str">
        <f>IF(H60&gt;=3,MID(TRIM(D60),1,3),"NO")</f>
        <v>+/-</v>
      </c>
      <c r="J60" t="str">
        <f>IF(TRIM(I60)="+/-",MID(TRIM(D60),4,H60-3),D60)</f>
        <v>0.4</v>
      </c>
      <c r="K60" s="1">
        <f>IF(TRIM(J60)="*****",0,IF(ISERROR(VALUE(J60)),"NA",VALUE(J60/$I$4)))</f>
        <v>0.24316109422492402</v>
      </c>
      <c r="L60" s="1">
        <f>IF(AND(ISNUMBER(G60),ISNUMBER($I$6)),$I$6-G60,"N/A")</f>
        <v>4.8000000000000007</v>
      </c>
      <c r="M60" s="1">
        <f>IF(AND(ISNUMBER(K60),ISNUMBER($I$7)),SQRT(K60^2+($I$7)^2),"N/A")</f>
        <v>0.25064471888253259</v>
      </c>
      <c r="N60" s="1">
        <f>IF(AND(ISNUMBER(L60),ISNUMBER(M60),M60&lt;&gt;0),L60/M60,"NA")</f>
        <v>19.150612952868851</v>
      </c>
      <c r="O60" t="s">
        <v>30</v>
      </c>
    </row>
    <row r="61" spans="1:15" x14ac:dyDescent="0.35">
      <c r="A61" s="16">
        <v>50</v>
      </c>
      <c r="B61" s="15" t="s">
        <v>33</v>
      </c>
      <c r="C61" s="14">
        <v>9.5</v>
      </c>
      <c r="D61" s="13" t="s">
        <v>34</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9.5</v>
      </c>
      <c r="H61">
        <f>LEN(TRIM(D61))</f>
        <v>6</v>
      </c>
      <c r="I61" t="str">
        <f>IF(H61&gt;=3,MID(TRIM(D61),1,3),"NO")</f>
        <v>+/-</v>
      </c>
      <c r="J61" t="str">
        <f>IF(TRIM(I61)="+/-",MID(TRIM(D61),4,H61-3),D61)</f>
        <v>0.4</v>
      </c>
      <c r="K61" s="1">
        <f>IF(TRIM(J61)="*****",0,IF(ISERROR(VALUE(J61)),"NA",VALUE(J61/$I$4)))</f>
        <v>0.24316109422492402</v>
      </c>
      <c r="L61" s="1">
        <f>IF(AND(ISNUMBER(G61),ISNUMBER($I$6)),$I$6-G61,"N/A")</f>
        <v>4.8000000000000007</v>
      </c>
      <c r="M61" s="1">
        <f>IF(AND(ISNUMBER(K61),ISNUMBER($I$7)),SQRT(K61^2+($I$7)^2),"N/A")</f>
        <v>0.25064471888253259</v>
      </c>
      <c r="N61" s="1">
        <f>IF(AND(ISNUMBER(L61),ISNUMBER(M61),M61&lt;&gt;0),L61/M61,"NA")</f>
        <v>19.150612952868851</v>
      </c>
      <c r="O61" t="s">
        <v>27</v>
      </c>
    </row>
    <row r="62" spans="1:15" ht="15" thickBot="1" x14ac:dyDescent="0.4">
      <c r="A62" s="11"/>
      <c r="B62" s="10" t="s">
        <v>25</v>
      </c>
      <c r="C62" s="9">
        <v>9</v>
      </c>
      <c r="D62" s="8" t="s">
        <v>34</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9</v>
      </c>
      <c r="H62">
        <f>LEN(TRIM(D62))</f>
        <v>6</v>
      </c>
      <c r="I62" t="str">
        <f>IF(H62&gt;=3,MID(TRIM(D62),1,3),"NO")</f>
        <v>+/-</v>
      </c>
      <c r="J62" t="str">
        <f>IF(TRIM(I62)="+/-",MID(TRIM(D62),4,H62-3),D62)</f>
        <v>0.4</v>
      </c>
      <c r="K62" s="1">
        <f>IF(TRIM(J62)="*****",0,IF(ISERROR(VALUE(J62)),"NA",VALUE(J62/$I$4)))</f>
        <v>0.24316109422492402</v>
      </c>
      <c r="L62" s="1">
        <f>IF(AND(ISNUMBER(G62),ISNUMBER($I$6)),$I$6-G62,"N/A")</f>
        <v>5.3000000000000007</v>
      </c>
      <c r="M62" s="1">
        <f>IF(AND(ISNUMBER(K62),ISNUMBER($I$7)),SQRT(K62^2+($I$7)^2),"N/A")</f>
        <v>0.25064471888253259</v>
      </c>
      <c r="N62" s="1">
        <f>IF(AND(ISNUMBER(L62),ISNUMBER(M62),M62&lt;&gt;0),L62/M62,"NA")</f>
        <v>21.145468468792689</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229" priority="1" operator="equal">
      <formula>"OTHER ERROR"</formula>
    </cfRule>
    <cfRule type="cellIs" dxfId="228" priority="2" operator="equal">
      <formula>"Statistical Test not applicable"</formula>
    </cfRule>
    <cfRule type="cellIs" dxfId="227" priority="3" operator="equal">
      <formula>"Geography Selected"</formula>
    </cfRule>
  </conditionalFormatting>
  <conditionalFormatting sqref="E10:J62">
    <cfRule type="cellIs" dxfId="226" priority="4" operator="equal">
      <formula>"Not Significantly Different"</formula>
    </cfRule>
  </conditionalFormatting>
  <conditionalFormatting sqref="F10:J62">
    <cfRule type="cellIs" dxfId="22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D12A36E-46F6-49BC-BF68-9790288E94DD}">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3890DC71-11D4-4BC3-B13D-A774065AB7AE}"/>
    <hyperlink ref="A68" r:id="rId2" xr:uid="{406AB890-1258-4FB8-B39A-B8162D8E3171}"/>
    <hyperlink ref="A66" r:id="rId3" xr:uid="{21DDD2DA-49B7-40CB-A545-576447FA542F}"/>
    <hyperlink ref="A67" r:id="rId4" xr:uid="{21D6368D-9649-43CE-A280-801F1A307C99}"/>
  </hyperlinks>
  <pageMargins left="0.7" right="0.7" top="0.75" bottom="0.75" header="0.3" footer="0.3"/>
  <pageSetup orientation="portrait" r:id="rId5"/>
  <drawing r:id="rId6"/>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4BCAE-527E-4C17-B599-7A9B9D1E65F6}">
  <sheetPr codeName="Sheet47"/>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331</v>
      </c>
    </row>
    <row r="2" spans="1:16" x14ac:dyDescent="0.35">
      <c r="A2" s="30" t="s">
        <v>108</v>
      </c>
      <c r="B2" t="s">
        <v>330</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22.5</v>
      </c>
      <c r="C6" t="s">
        <v>102</v>
      </c>
      <c r="H6" s="18" t="s">
        <v>101</v>
      </c>
      <c r="I6">
        <f>VLOOKUP($B$4,$B$9:$K$62,6,FALSE)</f>
        <v>22.5</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22.5</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22.5</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32</v>
      </c>
      <c r="C11" s="14">
        <v>45</v>
      </c>
      <c r="D11" s="17" t="s">
        <v>28</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45</v>
      </c>
      <c r="H11">
        <f>LEN(TRIM(D11))</f>
        <v>6</v>
      </c>
      <c r="I11" t="str">
        <f>IF(H11&gt;=3,MID(TRIM(D11),1,3),"NO")</f>
        <v>+/-</v>
      </c>
      <c r="J11" t="str">
        <f>IF(TRIM(I11)="+/-",MID(TRIM(D11),4,H11-3),D11)</f>
        <v>0.2</v>
      </c>
      <c r="K11" s="1">
        <f>IF(TRIM(J11)="*****",0,IF(ISERROR(VALUE(J11)),"NA",VALUE(J11/$I$4)))</f>
        <v>0.12158054711246201</v>
      </c>
      <c r="L11" s="1">
        <f>IF(AND(ISNUMBER(G11),ISNUMBER($I$6)),$I$6-G11,"N/A")</f>
        <v>-22.5</v>
      </c>
      <c r="M11" s="1">
        <f>IF(AND(ISNUMBER(K11),ISNUMBER($I$7)),SQRT(K11^2+($I$7)^2),"N/A")</f>
        <v>0.1359311840425404</v>
      </c>
      <c r="N11" s="1">
        <f>IF(AND(ISNUMBER(L11),ISNUMBER(M11),M11&lt;&gt;0),L11/M11,"NA")</f>
        <v>-165.52493203442194</v>
      </c>
      <c r="O11" t="s">
        <v>68</v>
      </c>
    </row>
    <row r="12" spans="1:16" x14ac:dyDescent="0.35">
      <c r="A12" s="16">
        <v>2</v>
      </c>
      <c r="B12" s="15" t="s">
        <v>39</v>
      </c>
      <c r="C12" s="14">
        <v>35.4</v>
      </c>
      <c r="D12" s="13" t="s">
        <v>28</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35.4</v>
      </c>
      <c r="H12">
        <f>LEN(TRIM(D12))</f>
        <v>6</v>
      </c>
      <c r="I12" t="str">
        <f>IF(H12&gt;=3,MID(TRIM(D12),1,3),"NO")</f>
        <v>+/-</v>
      </c>
      <c r="J12" t="str">
        <f>IF(TRIM(I12)="+/-",MID(TRIM(D12),4,H12-3),D12)</f>
        <v>0.2</v>
      </c>
      <c r="K12" s="1">
        <f>IF(TRIM(J12)="*****",0,IF(ISERROR(VALUE(J12)),"NA",VALUE(J12/$I$4)))</f>
        <v>0.12158054711246201</v>
      </c>
      <c r="L12" s="1">
        <f>IF(AND(ISNUMBER(G12),ISNUMBER($I$6)),$I$6-G12,"N/A")</f>
        <v>-12.899999999999999</v>
      </c>
      <c r="M12" s="1">
        <f>IF(AND(ISNUMBER(K12),ISNUMBER($I$7)),SQRT(K12^2+($I$7)^2),"N/A")</f>
        <v>0.1359311840425404</v>
      </c>
      <c r="N12" s="1">
        <f>IF(AND(ISNUMBER(L12),ISNUMBER(M12),M12&lt;&gt;0),L12/M12,"NA")</f>
        <v>-94.900961033068569</v>
      </c>
      <c r="O12" t="s">
        <v>62</v>
      </c>
    </row>
    <row r="13" spans="1:16" x14ac:dyDescent="0.35">
      <c r="A13" s="16">
        <v>3</v>
      </c>
      <c r="B13" s="15" t="s">
        <v>47</v>
      </c>
      <c r="C13" s="14">
        <v>33.299999999999997</v>
      </c>
      <c r="D13" s="13" t="s">
        <v>34</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33.299999999999997</v>
      </c>
      <c r="H13">
        <f>LEN(TRIM(D13))</f>
        <v>6</v>
      </c>
      <c r="I13" t="str">
        <f>IF(H13&gt;=3,MID(TRIM(D13),1,3),"NO")</f>
        <v>+/-</v>
      </c>
      <c r="J13" t="str">
        <f>IF(TRIM(I13)="+/-",MID(TRIM(D13),4,H13-3),D13)</f>
        <v>0.4</v>
      </c>
      <c r="K13" s="1">
        <f>IF(TRIM(J13)="*****",0,IF(ISERROR(VALUE(J13)),"NA",VALUE(J13/$I$4)))</f>
        <v>0.24316109422492402</v>
      </c>
      <c r="L13" s="1">
        <f>IF(AND(ISNUMBER(G13),ISNUMBER($I$6)),$I$6-G13,"N/A")</f>
        <v>-10.799999999999997</v>
      </c>
      <c r="M13" s="1">
        <f>IF(AND(ISNUMBER(K13),ISNUMBER($I$7)),SQRT(K13^2+($I$7)^2),"N/A")</f>
        <v>0.25064471888253259</v>
      </c>
      <c r="N13" s="1">
        <f>IF(AND(ISNUMBER(L13),ISNUMBER(M13),M13&lt;&gt;0),L13/M13,"NA")</f>
        <v>-43.088879143954898</v>
      </c>
      <c r="O13" t="s">
        <v>58</v>
      </c>
    </row>
    <row r="14" spans="1:16" x14ac:dyDescent="0.35">
      <c r="A14" s="16">
        <v>4</v>
      </c>
      <c r="B14" s="15" t="s">
        <v>37</v>
      </c>
      <c r="C14" s="14">
        <v>31.7</v>
      </c>
      <c r="D14" s="13" t="s">
        <v>121</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31.7</v>
      </c>
      <c r="H14">
        <f>LEN(TRIM(D14))</f>
        <v>6</v>
      </c>
      <c r="I14" t="str">
        <f>IF(H14&gt;=3,MID(TRIM(D14),1,3),"NO")</f>
        <v>+/-</v>
      </c>
      <c r="J14" t="str">
        <f>IF(TRIM(I14)="+/-",MID(TRIM(D14),4,H14-3),D14)</f>
        <v>0.8</v>
      </c>
      <c r="K14" s="1">
        <f>IF(TRIM(J14)="*****",0,IF(ISERROR(VALUE(J14)),"NA",VALUE(J14/$I$4)))</f>
        <v>0.48632218844984804</v>
      </c>
      <c r="L14" s="1">
        <f>IF(AND(ISNUMBER(G14),ISNUMBER($I$6)),$I$6-G14,"N/A")</f>
        <v>-9.1999999999999993</v>
      </c>
      <c r="M14" s="1">
        <f>IF(AND(ISNUMBER(K14),ISNUMBER($I$7)),SQRT(K14^2+($I$7)^2),"N/A")</f>
        <v>0.49010685399991183</v>
      </c>
      <c r="N14" s="1">
        <f>IF(AND(ISNUMBER(L14),ISNUMBER(M14),M14&lt;&gt;0),L14/M14,"NA")</f>
        <v>-18.771416732730806</v>
      </c>
      <c r="O14" t="s">
        <v>73</v>
      </c>
    </row>
    <row r="15" spans="1:16" x14ac:dyDescent="0.35">
      <c r="A15" s="16">
        <v>5</v>
      </c>
      <c r="B15" s="15" t="s">
        <v>49</v>
      </c>
      <c r="C15" s="14">
        <v>31</v>
      </c>
      <c r="D15" s="13" t="s">
        <v>57</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31</v>
      </c>
      <c r="H15">
        <f>LEN(TRIM(D15))</f>
        <v>6</v>
      </c>
      <c r="I15" t="str">
        <f>IF(H15&gt;=3,MID(TRIM(D15),1,3),"NO")</f>
        <v>+/-</v>
      </c>
      <c r="J15" t="str">
        <f>IF(TRIM(I15)="+/-",MID(TRIM(D15),4,H15-3),D15)</f>
        <v>0.3</v>
      </c>
      <c r="K15" s="1">
        <f>IF(TRIM(J15)="*****",0,IF(ISERROR(VALUE(J15)),"NA",VALUE(J15/$I$4)))</f>
        <v>0.18237082066869301</v>
      </c>
      <c r="L15" s="1">
        <f>IF(AND(ISNUMBER(G15),ISNUMBER($I$6)),$I$6-G15,"N/A")</f>
        <v>-8.5</v>
      </c>
      <c r="M15" s="1">
        <f>IF(AND(ISNUMBER(K15),ISNUMBER($I$7)),SQRT(K15^2+($I$7)^2),"N/A")</f>
        <v>0.19223572402239389</v>
      </c>
      <c r="N15" s="1">
        <f>IF(AND(ISNUMBER(L15),ISNUMBER(M15),M15&lt;&gt;0),L15/M15,"NA")</f>
        <v>-44.216547383304359</v>
      </c>
      <c r="O15" t="s">
        <v>32</v>
      </c>
    </row>
    <row r="16" spans="1:16" x14ac:dyDescent="0.35">
      <c r="A16" s="16">
        <v>6</v>
      </c>
      <c r="B16" s="15" t="s">
        <v>51</v>
      </c>
      <c r="C16" s="14">
        <v>30.8</v>
      </c>
      <c r="D16" s="13" t="s">
        <v>28</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30.8</v>
      </c>
      <c r="H16">
        <f>LEN(TRIM(D16))</f>
        <v>6</v>
      </c>
      <c r="I16" t="str">
        <f>IF(H16&gt;=3,MID(TRIM(D16),1,3),"NO")</f>
        <v>+/-</v>
      </c>
      <c r="J16" t="str">
        <f>IF(TRIM(I16)="+/-",MID(TRIM(D16),4,H16-3),D16)</f>
        <v>0.2</v>
      </c>
      <c r="K16" s="1">
        <f>IF(TRIM(J16)="*****",0,IF(ISERROR(VALUE(J16)),"NA",VALUE(J16/$I$4)))</f>
        <v>0.12158054711246201</v>
      </c>
      <c r="L16" s="1">
        <f>IF(AND(ISNUMBER(G16),ISNUMBER($I$6)),$I$6-G16,"N/A")</f>
        <v>-8.3000000000000007</v>
      </c>
      <c r="M16" s="1">
        <f>IF(AND(ISNUMBER(K16),ISNUMBER($I$7)),SQRT(K16^2+($I$7)^2),"N/A")</f>
        <v>0.1359311840425404</v>
      </c>
      <c r="N16" s="1">
        <f>IF(AND(ISNUMBER(L16),ISNUMBER(M16),M16&lt;&gt;0),L16/M16,"NA")</f>
        <v>-61.060308261586769</v>
      </c>
      <c r="O16" t="s">
        <v>75</v>
      </c>
    </row>
    <row r="17" spans="1:15" x14ac:dyDescent="0.35">
      <c r="A17" s="16">
        <v>7</v>
      </c>
      <c r="B17" s="15" t="s">
        <v>44</v>
      </c>
      <c r="C17" s="14">
        <v>30</v>
      </c>
      <c r="D17" s="13" t="s">
        <v>26</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30</v>
      </c>
      <c r="H17">
        <f>LEN(TRIM(D17))</f>
        <v>6</v>
      </c>
      <c r="I17" t="str">
        <f>IF(H17&gt;=3,MID(TRIM(D17),1,3),"NO")</f>
        <v>+/-</v>
      </c>
      <c r="J17" t="str">
        <f>IF(TRIM(I17)="+/-",MID(TRIM(D17),4,H17-3),D17)</f>
        <v>0.6</v>
      </c>
      <c r="K17" s="1">
        <f>IF(TRIM(J17)="*****",0,IF(ISERROR(VALUE(J17)),"NA",VALUE(J17/$I$4)))</f>
        <v>0.36474164133738601</v>
      </c>
      <c r="L17" s="1">
        <f>IF(AND(ISNUMBER(G17),ISNUMBER($I$6)),$I$6-G17,"N/A")</f>
        <v>-7.5</v>
      </c>
      <c r="M17" s="1">
        <f>IF(AND(ISNUMBER(K17),ISNUMBER($I$7)),SQRT(K17^2+($I$7)^2),"N/A")</f>
        <v>0.36977279819442066</v>
      </c>
      <c r="N17" s="1">
        <f>IF(AND(ISNUMBER(L17),ISNUMBER(M17),M17&lt;&gt;0),L17/M17,"NA")</f>
        <v>-20.282725058798455</v>
      </c>
      <c r="O17" t="s">
        <v>66</v>
      </c>
    </row>
    <row r="18" spans="1:15" x14ac:dyDescent="0.35">
      <c r="A18" s="16">
        <v>8</v>
      </c>
      <c r="B18" s="15" t="s">
        <v>58</v>
      </c>
      <c r="C18" s="14">
        <v>25.9</v>
      </c>
      <c r="D18" s="13" t="s">
        <v>34</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25.9</v>
      </c>
      <c r="H18">
        <f>LEN(TRIM(D18))</f>
        <v>6</v>
      </c>
      <c r="I18" t="str">
        <f>IF(H18&gt;=3,MID(TRIM(D18),1,3),"NO")</f>
        <v>+/-</v>
      </c>
      <c r="J18" t="str">
        <f>IF(TRIM(I18)="+/-",MID(TRIM(D18),4,H18-3),D18)</f>
        <v>0.4</v>
      </c>
      <c r="K18" s="1">
        <f>IF(TRIM(J18)="*****",0,IF(ISERROR(VALUE(J18)),"NA",VALUE(J18/$I$4)))</f>
        <v>0.24316109422492402</v>
      </c>
      <c r="L18" s="1">
        <f>IF(AND(ISNUMBER(G18),ISNUMBER($I$6)),$I$6-G18,"N/A")</f>
        <v>-3.3999999999999986</v>
      </c>
      <c r="M18" s="1">
        <f>IF(AND(ISNUMBER(K18),ISNUMBER($I$7)),SQRT(K18^2+($I$7)^2),"N/A")</f>
        <v>0.25064471888253259</v>
      </c>
      <c r="N18" s="1">
        <f>IF(AND(ISNUMBER(L18),ISNUMBER(M18),M18&lt;&gt;0),L18/M18,"NA")</f>
        <v>-13.565017508282097</v>
      </c>
      <c r="O18" t="s">
        <v>60</v>
      </c>
    </row>
    <row r="19" spans="1:15" x14ac:dyDescent="0.35">
      <c r="A19" s="16">
        <v>9</v>
      </c>
      <c r="B19" s="15" t="s">
        <v>71</v>
      </c>
      <c r="C19" s="14">
        <v>25.3</v>
      </c>
      <c r="D19" s="13" t="s">
        <v>57</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25.3</v>
      </c>
      <c r="H19">
        <f>LEN(TRIM(D19))</f>
        <v>6</v>
      </c>
      <c r="I19" t="str">
        <f>IF(H19&gt;=3,MID(TRIM(D19),1,3),"NO")</f>
        <v>+/-</v>
      </c>
      <c r="J19" t="str">
        <f>IF(TRIM(I19)="+/-",MID(TRIM(D19),4,H19-3),D19)</f>
        <v>0.3</v>
      </c>
      <c r="K19" s="1">
        <f>IF(TRIM(J19)="*****",0,IF(ISERROR(VALUE(J19)),"NA",VALUE(J19/$I$4)))</f>
        <v>0.18237082066869301</v>
      </c>
      <c r="L19" s="1">
        <f>IF(AND(ISNUMBER(G19),ISNUMBER($I$6)),$I$6-G19,"N/A")</f>
        <v>-2.8000000000000007</v>
      </c>
      <c r="M19" s="1">
        <f>IF(AND(ISNUMBER(K19),ISNUMBER($I$7)),SQRT(K19^2+($I$7)^2),"N/A")</f>
        <v>0.19223572402239389</v>
      </c>
      <c r="N19" s="1">
        <f>IF(AND(ISNUMBER(L19),ISNUMBER(M19),M19&lt;&gt;0),L19/M19,"NA")</f>
        <v>-14.565450902735558</v>
      </c>
      <c r="O19" t="s">
        <v>35</v>
      </c>
    </row>
    <row r="20" spans="1:15" x14ac:dyDescent="0.35">
      <c r="A20" s="16">
        <v>10</v>
      </c>
      <c r="B20" s="15" t="s">
        <v>65</v>
      </c>
      <c r="C20" s="14">
        <v>24.3</v>
      </c>
      <c r="D20" s="17" t="s">
        <v>28</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24.3</v>
      </c>
      <c r="H20">
        <f>LEN(TRIM(D20))</f>
        <v>6</v>
      </c>
      <c r="I20" t="str">
        <f>IF(H20&gt;=3,MID(TRIM(D20),1,3),"NO")</f>
        <v>+/-</v>
      </c>
      <c r="J20" t="str">
        <f>IF(TRIM(I20)="+/-",MID(TRIM(D20),4,H20-3),D20)</f>
        <v>0.2</v>
      </c>
      <c r="K20" s="1">
        <f>IF(TRIM(J20)="*****",0,IF(ISERROR(VALUE(J20)),"NA",VALUE(J20/$I$4)))</f>
        <v>0.12158054711246201</v>
      </c>
      <c r="L20" s="1">
        <f>IF(AND(ISNUMBER(G20),ISNUMBER($I$6)),$I$6-G20,"N/A")</f>
        <v>-1.8000000000000007</v>
      </c>
      <c r="M20" s="1">
        <f>IF(AND(ISNUMBER(K20),ISNUMBER($I$7)),SQRT(K20^2+($I$7)^2),"N/A")</f>
        <v>0.1359311840425404</v>
      </c>
      <c r="N20" s="1">
        <f>IF(AND(ISNUMBER(L20),ISNUMBER(M20),M20&lt;&gt;0),L20/M20,"NA")</f>
        <v>-13.24199456275376</v>
      </c>
      <c r="O20" t="s">
        <v>51</v>
      </c>
    </row>
    <row r="21" spans="1:15" x14ac:dyDescent="0.35">
      <c r="A21" s="16">
        <v>11</v>
      </c>
      <c r="B21" s="15" t="s">
        <v>29</v>
      </c>
      <c r="C21" s="14">
        <v>24.2</v>
      </c>
      <c r="D21" s="13" t="s">
        <v>83</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24.2</v>
      </c>
      <c r="H21">
        <f>LEN(TRIM(D21))</f>
        <v>6</v>
      </c>
      <c r="I21" t="str">
        <f>IF(H21&gt;=3,MID(TRIM(D21),1,3),"NO")</f>
        <v>+/-</v>
      </c>
      <c r="J21" t="str">
        <f>IF(TRIM(I21)="+/-",MID(TRIM(D21),4,H21-3),D21)</f>
        <v>0.7</v>
      </c>
      <c r="K21" s="1">
        <f>IF(TRIM(J21)="*****",0,IF(ISERROR(VALUE(J21)),"NA",VALUE(J21/$I$4)))</f>
        <v>0.42553191489361697</v>
      </c>
      <c r="L21" s="1">
        <f>IF(AND(ISNUMBER(G21),ISNUMBER($I$6)),$I$6-G21,"N/A")</f>
        <v>-1.6999999999999993</v>
      </c>
      <c r="M21" s="1">
        <f>IF(AND(ISNUMBER(K21),ISNUMBER($I$7)),SQRT(K21^2+($I$7)^2),"N/A")</f>
        <v>0.42985214661796195</v>
      </c>
      <c r="N21" s="1">
        <f>IF(AND(ISNUMBER(L21),ISNUMBER(M21),M21&lt;&gt;0),L21/M21,"NA")</f>
        <v>-3.9548482271763592</v>
      </c>
      <c r="O21" t="s">
        <v>45</v>
      </c>
    </row>
    <row r="22" spans="1:15" x14ac:dyDescent="0.35">
      <c r="A22" s="16">
        <v>12</v>
      </c>
      <c r="B22" s="15" t="s">
        <v>66</v>
      </c>
      <c r="C22" s="14">
        <v>23.9</v>
      </c>
      <c r="D22" s="13" t="s">
        <v>43</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23.9</v>
      </c>
      <c r="H22">
        <f>LEN(TRIM(D22))</f>
        <v>6</v>
      </c>
      <c r="I22" t="str">
        <f>IF(H22&gt;=3,MID(TRIM(D22),1,3),"NO")</f>
        <v>+/-</v>
      </c>
      <c r="J22" t="str">
        <f>IF(TRIM(I22)="+/-",MID(TRIM(D22),4,H22-3),D22)</f>
        <v>0.5</v>
      </c>
      <c r="K22" s="1">
        <f>IF(TRIM(J22)="*****",0,IF(ISERROR(VALUE(J22)),"NA",VALUE(J22/$I$4)))</f>
        <v>0.303951367781155</v>
      </c>
      <c r="L22" s="1">
        <f>IF(AND(ISNUMBER(G22),ISNUMBER($I$6)),$I$6-G22,"N/A")</f>
        <v>-1.3999999999999986</v>
      </c>
      <c r="M22" s="1">
        <f>IF(AND(ISNUMBER(K22),ISNUMBER($I$7)),SQRT(K22^2+($I$7)^2),"N/A")</f>
        <v>0.30997079109986531</v>
      </c>
      <c r="N22" s="1">
        <f>IF(AND(ISNUMBER(L22),ISNUMBER(M22),M22&lt;&gt;0),L22/M22,"NA")</f>
        <v>-4.5165545922323744</v>
      </c>
      <c r="O22" t="s">
        <v>29</v>
      </c>
    </row>
    <row r="23" spans="1:15" x14ac:dyDescent="0.35">
      <c r="A23" s="16">
        <v>13</v>
      </c>
      <c r="B23" s="15" t="s">
        <v>52</v>
      </c>
      <c r="C23" s="14">
        <v>23.2</v>
      </c>
      <c r="D23" s="13" t="s">
        <v>121</v>
      </c>
      <c r="E23" s="12" t="str">
        <f>IF($B$4=B23,"Geography Selected",
IF(AND(ISNUMBER(N23),ISNUMBER($I$4)),
IF(ABS(N23)&lt;=$I$4,"Not Significantly Different",
IF(ABS(N23)&gt;$I$4,"Significantly Different","Error - Both Z-score and Confidence Level are Numbers but Comparison Failed")),
IF(N23="NA","Statistical Test not applicable","N/A")
))</f>
        <v>Not Significantly Different</v>
      </c>
      <c r="G23">
        <f>IF(ISNUMBER(C23),C23,"NAN")</f>
        <v>23.2</v>
      </c>
      <c r="H23">
        <f>LEN(TRIM(D23))</f>
        <v>6</v>
      </c>
      <c r="I23" t="str">
        <f>IF(H23&gt;=3,MID(TRIM(D23),1,3),"NO")</f>
        <v>+/-</v>
      </c>
      <c r="J23" t="str">
        <f>IF(TRIM(I23)="+/-",MID(TRIM(D23),4,H23-3),D23)</f>
        <v>0.8</v>
      </c>
      <c r="K23" s="1">
        <f>IF(TRIM(J23)="*****",0,IF(ISERROR(VALUE(J23)),"NA",VALUE(J23/$I$4)))</f>
        <v>0.48632218844984804</v>
      </c>
      <c r="L23" s="1">
        <f>IF(AND(ISNUMBER(G23),ISNUMBER($I$6)),$I$6-G23,"N/A")</f>
        <v>-0.69999999999999929</v>
      </c>
      <c r="M23" s="1">
        <f>IF(AND(ISNUMBER(K23),ISNUMBER($I$7)),SQRT(K23^2+($I$7)^2),"N/A")</f>
        <v>0.49010685399991183</v>
      </c>
      <c r="N23" s="1">
        <f>IF(AND(ISNUMBER(L23),ISNUMBER(M23),M23&lt;&gt;0),L23/M23,"NA")</f>
        <v>-1.4282599687947339</v>
      </c>
      <c r="O23" t="s">
        <v>82</v>
      </c>
    </row>
    <row r="24" spans="1:15" x14ac:dyDescent="0.35">
      <c r="A24" s="16">
        <v>14</v>
      </c>
      <c r="B24" s="15" t="s">
        <v>41</v>
      </c>
      <c r="C24" s="14">
        <v>21.5</v>
      </c>
      <c r="D24" s="13" t="s">
        <v>34</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21.5</v>
      </c>
      <c r="H24">
        <f>LEN(TRIM(D24))</f>
        <v>6</v>
      </c>
      <c r="I24" t="str">
        <f>IF(H24&gt;=3,MID(TRIM(D24),1,3),"NO")</f>
        <v>+/-</v>
      </c>
      <c r="J24" t="str">
        <f>IF(TRIM(I24)="+/-",MID(TRIM(D24),4,H24-3),D24)</f>
        <v>0.4</v>
      </c>
      <c r="K24" s="1">
        <f>IF(TRIM(J24)="*****",0,IF(ISERROR(VALUE(J24)),"NA",VALUE(J24/$I$4)))</f>
        <v>0.24316109422492402</v>
      </c>
      <c r="L24" s="1">
        <f>IF(AND(ISNUMBER(G24),ISNUMBER($I$6)),$I$6-G24,"N/A")</f>
        <v>1</v>
      </c>
      <c r="M24" s="1">
        <f>IF(AND(ISNUMBER(K24),ISNUMBER($I$7)),SQRT(K24^2+($I$7)^2),"N/A")</f>
        <v>0.25064471888253259</v>
      </c>
      <c r="N24" s="1">
        <f>IF(AND(ISNUMBER(L24),ISNUMBER(M24),M24&lt;&gt;0),L24/M24,"NA")</f>
        <v>3.9897110318476767</v>
      </c>
      <c r="O24" t="s">
        <v>65</v>
      </c>
    </row>
    <row r="25" spans="1:15" x14ac:dyDescent="0.35">
      <c r="A25" s="16">
        <v>14</v>
      </c>
      <c r="B25" s="15" t="s">
        <v>36</v>
      </c>
      <c r="C25" s="14">
        <v>21.5</v>
      </c>
      <c r="D25" s="13" t="s">
        <v>34</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21.5</v>
      </c>
      <c r="H25">
        <f>LEN(TRIM(D25))</f>
        <v>6</v>
      </c>
      <c r="I25" t="str">
        <f>IF(H25&gt;=3,MID(TRIM(D25),1,3),"NO")</f>
        <v>+/-</v>
      </c>
      <c r="J25" t="str">
        <f>IF(TRIM(I25)="+/-",MID(TRIM(D25),4,H25-3),D25)</f>
        <v>0.4</v>
      </c>
      <c r="K25" s="1">
        <f>IF(TRIM(J25)="*****",0,IF(ISERROR(VALUE(J25)),"NA",VALUE(J25/$I$4)))</f>
        <v>0.24316109422492402</v>
      </c>
      <c r="L25" s="1">
        <f>IF(AND(ISNUMBER(G25),ISNUMBER($I$6)),$I$6-G25,"N/A")</f>
        <v>1</v>
      </c>
      <c r="M25" s="1">
        <f>IF(AND(ISNUMBER(K25),ISNUMBER($I$7)),SQRT(K25^2+($I$7)^2),"N/A")</f>
        <v>0.25064471888253259</v>
      </c>
      <c r="N25" s="1">
        <f>IF(AND(ISNUMBER(L25),ISNUMBER(M25),M25&lt;&gt;0),L25/M25,"NA")</f>
        <v>3.9897110318476767</v>
      </c>
      <c r="O25" t="s">
        <v>81</v>
      </c>
    </row>
    <row r="26" spans="1:15" x14ac:dyDescent="0.35">
      <c r="A26" s="16">
        <v>16</v>
      </c>
      <c r="B26" s="15" t="s">
        <v>35</v>
      </c>
      <c r="C26" s="14">
        <v>19.399999999999999</v>
      </c>
      <c r="D26" s="13" t="s">
        <v>135</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19.399999999999999</v>
      </c>
      <c r="H26">
        <f>LEN(TRIM(D26))</f>
        <v>6</v>
      </c>
      <c r="I26" t="str">
        <f>IF(H26&gt;=3,MID(TRIM(D26),1,3),"NO")</f>
        <v>+/-</v>
      </c>
      <c r="J26" t="str">
        <f>IF(TRIM(I26)="+/-",MID(TRIM(D26),4,H26-3),D26)</f>
        <v>1.3</v>
      </c>
      <c r="K26" s="1">
        <f>IF(TRIM(J26)="*****",0,IF(ISERROR(VALUE(J26)),"NA",VALUE(J26/$I$4)))</f>
        <v>0.79027355623100304</v>
      </c>
      <c r="L26" s="1">
        <f>IF(AND(ISNUMBER(G26),ISNUMBER($I$6)),$I$6-G26,"N/A")</f>
        <v>3.1000000000000014</v>
      </c>
      <c r="M26" s="1">
        <f>IF(AND(ISNUMBER(K26),ISNUMBER($I$7)),SQRT(K26^2+($I$7)^2),"N/A")</f>
        <v>0.79260819516141623</v>
      </c>
      <c r="N26" s="1">
        <f>IF(AND(ISNUMBER(L26),ISNUMBER(M26),M26&lt;&gt;0),L26/M26,"NA")</f>
        <v>3.9111379606271677</v>
      </c>
      <c r="O26" t="s">
        <v>80</v>
      </c>
    </row>
    <row r="27" spans="1:15" x14ac:dyDescent="0.35">
      <c r="A27" s="16">
        <v>17</v>
      </c>
      <c r="B27" s="15" t="s">
        <v>38</v>
      </c>
      <c r="C27" s="14">
        <v>17.8</v>
      </c>
      <c r="D27" s="13" t="s">
        <v>57</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17.8</v>
      </c>
      <c r="H27">
        <f>LEN(TRIM(D27))</f>
        <v>6</v>
      </c>
      <c r="I27" t="str">
        <f>IF(H27&gt;=3,MID(TRIM(D27),1,3),"NO")</f>
        <v>+/-</v>
      </c>
      <c r="J27" t="str">
        <f>IF(TRIM(I27)="+/-",MID(TRIM(D27),4,H27-3),D27)</f>
        <v>0.3</v>
      </c>
      <c r="K27" s="1">
        <f>IF(TRIM(J27)="*****",0,IF(ISERROR(VALUE(J27)),"NA",VALUE(J27/$I$4)))</f>
        <v>0.18237082066869301</v>
      </c>
      <c r="L27" s="1">
        <f>IF(AND(ISNUMBER(G27),ISNUMBER($I$6)),$I$6-G27,"N/A")</f>
        <v>4.6999999999999993</v>
      </c>
      <c r="M27" s="1">
        <f>IF(AND(ISNUMBER(K27),ISNUMBER($I$7)),SQRT(K27^2+($I$7)^2),"N/A")</f>
        <v>0.19223572402239389</v>
      </c>
      <c r="N27" s="1">
        <f>IF(AND(ISNUMBER(L27),ISNUMBER(M27),M27&lt;&gt;0),L27/M27,"NA")</f>
        <v>24.44914972959182</v>
      </c>
      <c r="O27" t="s">
        <v>78</v>
      </c>
    </row>
    <row r="28" spans="1:15" x14ac:dyDescent="0.35">
      <c r="A28" s="16">
        <v>18</v>
      </c>
      <c r="B28" s="15" t="s">
        <v>75</v>
      </c>
      <c r="C28" s="14">
        <v>16</v>
      </c>
      <c r="D28" s="13" t="s">
        <v>57</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16</v>
      </c>
      <c r="H28">
        <f>LEN(TRIM(D28))</f>
        <v>6</v>
      </c>
      <c r="I28" t="str">
        <f>IF(H28&gt;=3,MID(TRIM(D28),1,3),"NO")</f>
        <v>+/-</v>
      </c>
      <c r="J28" t="str">
        <f>IF(TRIM(I28)="+/-",MID(TRIM(D28),4,H28-3),D28)</f>
        <v>0.3</v>
      </c>
      <c r="K28" s="1">
        <f>IF(TRIM(J28)="*****",0,IF(ISERROR(VALUE(J28)),"NA",VALUE(J28/$I$4)))</f>
        <v>0.18237082066869301</v>
      </c>
      <c r="L28" s="1">
        <f>IF(AND(ISNUMBER(G28),ISNUMBER($I$6)),$I$6-G28,"N/A")</f>
        <v>6.5</v>
      </c>
      <c r="M28" s="1">
        <f>IF(AND(ISNUMBER(K28),ISNUMBER($I$7)),SQRT(K28^2+($I$7)^2),"N/A")</f>
        <v>0.19223572402239389</v>
      </c>
      <c r="N28" s="1">
        <f>IF(AND(ISNUMBER(L28),ISNUMBER(M28),M28&lt;&gt;0),L28/M28,"NA")</f>
        <v>33.812653881350393</v>
      </c>
      <c r="O28" t="s">
        <v>79</v>
      </c>
    </row>
    <row r="29" spans="1:15" x14ac:dyDescent="0.35">
      <c r="A29" s="16">
        <v>19</v>
      </c>
      <c r="B29" s="15" t="s">
        <v>60</v>
      </c>
      <c r="C29" s="14">
        <v>15.8</v>
      </c>
      <c r="D29" s="13" t="s">
        <v>83</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15.8</v>
      </c>
      <c r="H29">
        <f>LEN(TRIM(D29))</f>
        <v>6</v>
      </c>
      <c r="I29" t="str">
        <f>IF(H29&gt;=3,MID(TRIM(D29),1,3),"NO")</f>
        <v>+/-</v>
      </c>
      <c r="J29" t="str">
        <f>IF(TRIM(I29)="+/-",MID(TRIM(D29),4,H29-3),D29)</f>
        <v>0.7</v>
      </c>
      <c r="K29" s="1">
        <f>IF(TRIM(J29)="*****",0,IF(ISERROR(VALUE(J29)),"NA",VALUE(J29/$I$4)))</f>
        <v>0.42553191489361697</v>
      </c>
      <c r="L29" s="1">
        <f>IF(AND(ISNUMBER(G29),ISNUMBER($I$6)),$I$6-G29,"N/A")</f>
        <v>6.6999999999999993</v>
      </c>
      <c r="M29" s="1">
        <f>IF(AND(ISNUMBER(K29),ISNUMBER($I$7)),SQRT(K29^2+($I$7)^2),"N/A")</f>
        <v>0.42985214661796195</v>
      </c>
      <c r="N29" s="1">
        <f>IF(AND(ISNUMBER(L29),ISNUMBER(M29),M29&lt;&gt;0),L29/M29,"NA")</f>
        <v>15.586754777695068</v>
      </c>
      <c r="O29" t="s">
        <v>55</v>
      </c>
    </row>
    <row r="30" spans="1:15" x14ac:dyDescent="0.35">
      <c r="A30" s="16">
        <v>20</v>
      </c>
      <c r="B30" s="15" t="s">
        <v>45</v>
      </c>
      <c r="C30" s="14">
        <v>15.7</v>
      </c>
      <c r="D30" s="13" t="s">
        <v>57</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15.7</v>
      </c>
      <c r="H30">
        <f>LEN(TRIM(D30))</f>
        <v>6</v>
      </c>
      <c r="I30" t="str">
        <f>IF(H30&gt;=3,MID(TRIM(D30),1,3),"NO")</f>
        <v>+/-</v>
      </c>
      <c r="J30" t="str">
        <f>IF(TRIM(I30)="+/-",MID(TRIM(D30),4,H30-3),D30)</f>
        <v>0.3</v>
      </c>
      <c r="K30" s="1">
        <f>IF(TRIM(J30)="*****",0,IF(ISERROR(VALUE(J30)),"NA",VALUE(J30/$I$4)))</f>
        <v>0.18237082066869301</v>
      </c>
      <c r="L30" s="1">
        <f>IF(AND(ISNUMBER(G30),ISNUMBER($I$6)),$I$6-G30,"N/A")</f>
        <v>6.8000000000000007</v>
      </c>
      <c r="M30" s="1">
        <f>IF(AND(ISNUMBER(K30),ISNUMBER($I$7)),SQRT(K30^2+($I$7)^2),"N/A")</f>
        <v>0.19223572402239389</v>
      </c>
      <c r="N30" s="1">
        <f>IF(AND(ISNUMBER(L30),ISNUMBER(M30),M30&lt;&gt;0),L30/M30,"NA")</f>
        <v>35.373237906643496</v>
      </c>
      <c r="O30" t="s">
        <v>77</v>
      </c>
    </row>
    <row r="31" spans="1:15" x14ac:dyDescent="0.35">
      <c r="A31" s="16">
        <v>21</v>
      </c>
      <c r="B31" s="15" t="s">
        <v>42</v>
      </c>
      <c r="C31" s="14">
        <v>15.6</v>
      </c>
      <c r="D31" s="13" t="s">
        <v>34</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15.6</v>
      </c>
      <c r="H31">
        <f>LEN(TRIM(D31))</f>
        <v>6</v>
      </c>
      <c r="I31" t="str">
        <f>IF(H31&gt;=3,MID(TRIM(D31),1,3),"NO")</f>
        <v>+/-</v>
      </c>
      <c r="J31" t="str">
        <f>IF(TRIM(I31)="+/-",MID(TRIM(D31),4,H31-3),D31)</f>
        <v>0.4</v>
      </c>
      <c r="K31" s="1">
        <f>IF(TRIM(J31)="*****",0,IF(ISERROR(VALUE(J31)),"NA",VALUE(J31/$I$4)))</f>
        <v>0.24316109422492402</v>
      </c>
      <c r="L31" s="1">
        <f>IF(AND(ISNUMBER(G31),ISNUMBER($I$6)),$I$6-G31,"N/A")</f>
        <v>6.9</v>
      </c>
      <c r="M31" s="1">
        <f>IF(AND(ISNUMBER(K31),ISNUMBER($I$7)),SQRT(K31^2+($I$7)^2),"N/A")</f>
        <v>0.25064471888253259</v>
      </c>
      <c r="N31" s="1">
        <f>IF(AND(ISNUMBER(L31),ISNUMBER(M31),M31&lt;&gt;0),L31/M31,"NA")</f>
        <v>27.529006119748971</v>
      </c>
      <c r="O31" t="s">
        <v>41</v>
      </c>
    </row>
    <row r="32" spans="1:15" x14ac:dyDescent="0.35">
      <c r="A32" s="16">
        <v>22</v>
      </c>
      <c r="B32" s="15" t="s">
        <v>62</v>
      </c>
      <c r="C32" s="14">
        <v>15</v>
      </c>
      <c r="D32" s="13" t="s">
        <v>120</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15</v>
      </c>
      <c r="H32">
        <f>LEN(TRIM(D32))</f>
        <v>6</v>
      </c>
      <c r="I32" t="str">
        <f>IF(H32&gt;=3,MID(TRIM(D32),1,3),"NO")</f>
        <v>+/-</v>
      </c>
      <c r="J32" t="str">
        <f>IF(TRIM(I32)="+/-",MID(TRIM(D32),4,H32-3),D32)</f>
        <v>0.9</v>
      </c>
      <c r="K32" s="1">
        <f>IF(TRIM(J32)="*****",0,IF(ISERROR(VALUE(J32)),"NA",VALUE(J32/$I$4)))</f>
        <v>0.54711246200607899</v>
      </c>
      <c r="L32" s="1">
        <f>IF(AND(ISNUMBER(G32),ISNUMBER($I$6)),$I$6-G32,"N/A")</f>
        <v>7.5</v>
      </c>
      <c r="M32" s="1">
        <f>IF(AND(ISNUMBER(K32),ISNUMBER($I$7)),SQRT(K32^2+($I$7)^2),"N/A")</f>
        <v>0.55047933970440222</v>
      </c>
      <c r="N32" s="1">
        <f>IF(AND(ISNUMBER(L32),ISNUMBER(M32),M32&lt;&gt;0),L32/M32,"NA")</f>
        <v>13.624489529484192</v>
      </c>
      <c r="O32" t="s">
        <v>71</v>
      </c>
    </row>
    <row r="33" spans="1:15" x14ac:dyDescent="0.35">
      <c r="A33" s="16">
        <v>22</v>
      </c>
      <c r="B33" s="15" t="s">
        <v>56</v>
      </c>
      <c r="C33" s="14">
        <v>15</v>
      </c>
      <c r="D33" s="13" t="s">
        <v>34</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15</v>
      </c>
      <c r="H33">
        <f>LEN(TRIM(D33))</f>
        <v>6</v>
      </c>
      <c r="I33" t="str">
        <f>IF(H33&gt;=3,MID(TRIM(D33),1,3),"NO")</f>
        <v>+/-</v>
      </c>
      <c r="J33" t="str">
        <f>IF(TRIM(I33)="+/-",MID(TRIM(D33),4,H33-3),D33)</f>
        <v>0.4</v>
      </c>
      <c r="K33" s="1">
        <f>IF(TRIM(J33)="*****",0,IF(ISERROR(VALUE(J33)),"NA",VALUE(J33/$I$4)))</f>
        <v>0.24316109422492402</v>
      </c>
      <c r="L33" s="1">
        <f>IF(AND(ISNUMBER(G33),ISNUMBER($I$6)),$I$6-G33,"N/A")</f>
        <v>7.5</v>
      </c>
      <c r="M33" s="1">
        <f>IF(AND(ISNUMBER(K33),ISNUMBER($I$7)),SQRT(K33^2+($I$7)^2),"N/A")</f>
        <v>0.25064471888253259</v>
      </c>
      <c r="N33" s="1">
        <f>IF(AND(ISNUMBER(L33),ISNUMBER(M33),M33&lt;&gt;0),L33/M33,"NA")</f>
        <v>29.922832738857576</v>
      </c>
      <c r="O33" t="s">
        <v>76</v>
      </c>
    </row>
    <row r="34" spans="1:15" x14ac:dyDescent="0.35">
      <c r="A34" s="16">
        <v>24</v>
      </c>
      <c r="B34" s="15" t="s">
        <v>64</v>
      </c>
      <c r="C34" s="14">
        <v>13.8</v>
      </c>
      <c r="D34" s="13" t="s">
        <v>57</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13.8</v>
      </c>
      <c r="H34">
        <f>LEN(TRIM(D34))</f>
        <v>6</v>
      </c>
      <c r="I34" t="str">
        <f>IF(H34&gt;=3,MID(TRIM(D34),1,3),"NO")</f>
        <v>+/-</v>
      </c>
      <c r="J34" t="str">
        <f>IF(TRIM(I34)="+/-",MID(TRIM(D34),4,H34-3),D34)</f>
        <v>0.3</v>
      </c>
      <c r="K34" s="1">
        <f>IF(TRIM(J34)="*****",0,IF(ISERROR(VALUE(J34)),"NA",VALUE(J34/$I$4)))</f>
        <v>0.18237082066869301</v>
      </c>
      <c r="L34" s="1">
        <f>IF(AND(ISNUMBER(G34),ISNUMBER($I$6)),$I$6-G34,"N/A")</f>
        <v>8.6999999999999993</v>
      </c>
      <c r="M34" s="1">
        <f>IF(AND(ISNUMBER(K34),ISNUMBER($I$7)),SQRT(K34^2+($I$7)^2),"N/A")</f>
        <v>0.19223572402239389</v>
      </c>
      <c r="N34" s="1">
        <f>IF(AND(ISNUMBER(L34),ISNUMBER(M34),M34&lt;&gt;0),L34/M34,"NA")</f>
        <v>45.256936733499757</v>
      </c>
      <c r="O34" t="s">
        <v>74</v>
      </c>
    </row>
    <row r="35" spans="1:15" x14ac:dyDescent="0.35">
      <c r="A35" s="16">
        <v>25</v>
      </c>
      <c r="B35" s="15" t="s">
        <v>54</v>
      </c>
      <c r="C35" s="14">
        <v>13</v>
      </c>
      <c r="D35" s="13" t="s">
        <v>28</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13</v>
      </c>
      <c r="H35">
        <f>LEN(TRIM(D35))</f>
        <v>6</v>
      </c>
      <c r="I35" t="str">
        <f>IF(H35&gt;=3,MID(TRIM(D35),1,3),"NO")</f>
        <v>+/-</v>
      </c>
      <c r="J35" t="str">
        <f>IF(TRIM(I35)="+/-",MID(TRIM(D35),4,H35-3),D35)</f>
        <v>0.2</v>
      </c>
      <c r="K35" s="1">
        <f>IF(TRIM(J35)="*****",0,IF(ISERROR(VALUE(J35)),"NA",VALUE(J35/$I$4)))</f>
        <v>0.12158054711246201</v>
      </c>
      <c r="L35" s="1">
        <f>IF(AND(ISNUMBER(G35),ISNUMBER($I$6)),$I$6-G35,"N/A")</f>
        <v>9.5</v>
      </c>
      <c r="M35" s="1">
        <f>IF(AND(ISNUMBER(K35),ISNUMBER($I$7)),SQRT(K35^2+($I$7)^2),"N/A")</f>
        <v>0.1359311840425404</v>
      </c>
      <c r="N35" s="1">
        <f>IF(AND(ISNUMBER(L35),ISNUMBER(M35),M35&lt;&gt;0),L35/M35,"NA")</f>
        <v>69.888304636755933</v>
      </c>
      <c r="O35" t="s">
        <v>53</v>
      </c>
    </row>
    <row r="36" spans="1:15" x14ac:dyDescent="0.35">
      <c r="A36" s="16">
        <v>26</v>
      </c>
      <c r="B36" s="15" t="s">
        <v>74</v>
      </c>
      <c r="C36" s="14">
        <v>12.5</v>
      </c>
      <c r="D36" s="13" t="s">
        <v>57</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12.5</v>
      </c>
      <c r="H36">
        <f>LEN(TRIM(D36))</f>
        <v>6</v>
      </c>
      <c r="I36" t="str">
        <f>IF(H36&gt;=3,MID(TRIM(D36),1,3),"NO")</f>
        <v>+/-</v>
      </c>
      <c r="J36" t="str">
        <f>IF(TRIM(I36)="+/-",MID(TRIM(D36),4,H36-3),D36)</f>
        <v>0.3</v>
      </c>
      <c r="K36" s="1">
        <f>IF(TRIM(J36)="*****",0,IF(ISERROR(VALUE(J36)),"NA",VALUE(J36/$I$4)))</f>
        <v>0.18237082066869301</v>
      </c>
      <c r="L36" s="1">
        <f>IF(AND(ISNUMBER(G36),ISNUMBER($I$6)),$I$6-G36,"N/A")</f>
        <v>10</v>
      </c>
      <c r="M36" s="1">
        <f>IF(AND(ISNUMBER(K36),ISNUMBER($I$7)),SQRT(K36^2+($I$7)^2),"N/A")</f>
        <v>0.19223572402239389</v>
      </c>
      <c r="N36" s="1">
        <f>IF(AND(ISNUMBER(L36),ISNUMBER(M36),M36&lt;&gt;0),L36/M36,"NA")</f>
        <v>52.019467509769839</v>
      </c>
      <c r="O36" t="s">
        <v>72</v>
      </c>
    </row>
    <row r="37" spans="1:15" x14ac:dyDescent="0.35">
      <c r="A37" s="16">
        <v>26</v>
      </c>
      <c r="B37" s="15" t="s">
        <v>69</v>
      </c>
      <c r="C37" s="14">
        <v>12.5</v>
      </c>
      <c r="D37" s="13" t="s">
        <v>34</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12.5</v>
      </c>
      <c r="H37">
        <f>LEN(TRIM(D37))</f>
        <v>6</v>
      </c>
      <c r="I37" t="str">
        <f>IF(H37&gt;=3,MID(TRIM(D37),1,3),"NO")</f>
        <v>+/-</v>
      </c>
      <c r="J37" t="str">
        <f>IF(TRIM(I37)="+/-",MID(TRIM(D37),4,H37-3),D37)</f>
        <v>0.4</v>
      </c>
      <c r="K37" s="1">
        <f>IF(TRIM(J37)="*****",0,IF(ISERROR(VALUE(J37)),"NA",VALUE(J37/$I$4)))</f>
        <v>0.24316109422492402</v>
      </c>
      <c r="L37" s="1">
        <f>IF(AND(ISNUMBER(G37),ISNUMBER($I$6)),$I$6-G37,"N/A")</f>
        <v>10</v>
      </c>
      <c r="M37" s="1">
        <f>IF(AND(ISNUMBER(K37),ISNUMBER($I$7)),SQRT(K37^2+($I$7)^2),"N/A")</f>
        <v>0.25064471888253259</v>
      </c>
      <c r="N37" s="1">
        <f>IF(AND(ISNUMBER(L37),ISNUMBER(M37),M37&lt;&gt;0),L37/M37,"NA")</f>
        <v>39.89711031847677</v>
      </c>
      <c r="O37" t="s">
        <v>70</v>
      </c>
    </row>
    <row r="38" spans="1:15" x14ac:dyDescent="0.35">
      <c r="A38" s="16">
        <v>28</v>
      </c>
      <c r="B38" s="15" t="s">
        <v>78</v>
      </c>
      <c r="C38" s="14">
        <v>12.1</v>
      </c>
      <c r="D38" s="13" t="s">
        <v>34</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12.1</v>
      </c>
      <c r="H38">
        <f>LEN(TRIM(D38))</f>
        <v>6</v>
      </c>
      <c r="I38" t="str">
        <f>IF(H38&gt;=3,MID(TRIM(D38),1,3),"NO")</f>
        <v>+/-</v>
      </c>
      <c r="J38" t="str">
        <f>IF(TRIM(I38)="+/-",MID(TRIM(D38),4,H38-3),D38)</f>
        <v>0.4</v>
      </c>
      <c r="K38" s="1">
        <f>IF(TRIM(J38)="*****",0,IF(ISERROR(VALUE(J38)),"NA",VALUE(J38/$I$4)))</f>
        <v>0.24316109422492402</v>
      </c>
      <c r="L38" s="1">
        <f>IF(AND(ISNUMBER(G38),ISNUMBER($I$6)),$I$6-G38,"N/A")</f>
        <v>10.4</v>
      </c>
      <c r="M38" s="1">
        <f>IF(AND(ISNUMBER(K38),ISNUMBER($I$7)),SQRT(K38^2+($I$7)^2),"N/A")</f>
        <v>0.25064471888253259</v>
      </c>
      <c r="N38" s="1">
        <f>IF(AND(ISNUMBER(L38),ISNUMBER(M38),M38&lt;&gt;0),L38/M38,"NA")</f>
        <v>41.492994731215838</v>
      </c>
      <c r="O38" t="s">
        <v>69</v>
      </c>
    </row>
    <row r="39" spans="1:15" x14ac:dyDescent="0.35">
      <c r="A39" s="16">
        <v>29</v>
      </c>
      <c r="B39" s="15" t="s">
        <v>59</v>
      </c>
      <c r="C39" s="14">
        <v>11.4</v>
      </c>
      <c r="D39" s="13" t="s">
        <v>28</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11.4</v>
      </c>
      <c r="H39">
        <f>LEN(TRIM(D39))</f>
        <v>6</v>
      </c>
      <c r="I39" t="str">
        <f>IF(H39&gt;=3,MID(TRIM(D39),1,3),"NO")</f>
        <v>+/-</v>
      </c>
      <c r="J39" t="str">
        <f>IF(TRIM(I39)="+/-",MID(TRIM(D39),4,H39-3),D39)</f>
        <v>0.2</v>
      </c>
      <c r="K39" s="1">
        <f>IF(TRIM(J39)="*****",0,IF(ISERROR(VALUE(J39)),"NA",VALUE(J39/$I$4)))</f>
        <v>0.12158054711246201</v>
      </c>
      <c r="L39" s="1">
        <f>IF(AND(ISNUMBER(G39),ISNUMBER($I$6)),$I$6-G39,"N/A")</f>
        <v>11.1</v>
      </c>
      <c r="M39" s="1">
        <f>IF(AND(ISNUMBER(K39),ISNUMBER($I$7)),SQRT(K39^2+($I$7)^2),"N/A")</f>
        <v>0.1359311840425404</v>
      </c>
      <c r="N39" s="1">
        <f>IF(AND(ISNUMBER(L39),ISNUMBER(M39),M39&lt;&gt;0),L39/M39,"NA")</f>
        <v>81.658966470314823</v>
      </c>
      <c r="O39" t="s">
        <v>44</v>
      </c>
    </row>
    <row r="40" spans="1:15" x14ac:dyDescent="0.35">
      <c r="A40" s="16">
        <v>30</v>
      </c>
      <c r="B40" s="15" t="s">
        <v>82</v>
      </c>
      <c r="C40" s="14">
        <v>10.8</v>
      </c>
      <c r="D40" s="13" t="s">
        <v>43</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10.8</v>
      </c>
      <c r="H40">
        <f>LEN(TRIM(D40))</f>
        <v>6</v>
      </c>
      <c r="I40" t="str">
        <f>IF(H40&gt;=3,MID(TRIM(D40),1,3),"NO")</f>
        <v>+/-</v>
      </c>
      <c r="J40" t="str">
        <f>IF(TRIM(I40)="+/-",MID(TRIM(D40),4,H40-3),D40)</f>
        <v>0.5</v>
      </c>
      <c r="K40" s="1">
        <f>IF(TRIM(J40)="*****",0,IF(ISERROR(VALUE(J40)),"NA",VALUE(J40/$I$4)))</f>
        <v>0.303951367781155</v>
      </c>
      <c r="L40" s="1">
        <f>IF(AND(ISNUMBER(G40),ISNUMBER($I$6)),$I$6-G40,"N/A")</f>
        <v>11.7</v>
      </c>
      <c r="M40" s="1">
        <f>IF(AND(ISNUMBER(K40),ISNUMBER($I$7)),SQRT(K40^2+($I$7)^2),"N/A")</f>
        <v>0.30997079109986531</v>
      </c>
      <c r="N40" s="1">
        <f>IF(AND(ISNUMBER(L40),ISNUMBER(M40),M40&lt;&gt;0),L40/M40,"NA")</f>
        <v>37.745491949370589</v>
      </c>
      <c r="O40" t="s">
        <v>67</v>
      </c>
    </row>
    <row r="41" spans="1:15" x14ac:dyDescent="0.35">
      <c r="A41" s="16">
        <v>31</v>
      </c>
      <c r="B41" s="15" t="s">
        <v>76</v>
      </c>
      <c r="C41" s="14">
        <v>10.5</v>
      </c>
      <c r="D41" s="13" t="s">
        <v>28</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10.5</v>
      </c>
      <c r="H41">
        <f>LEN(TRIM(D41))</f>
        <v>6</v>
      </c>
      <c r="I41" t="str">
        <f>IF(H41&gt;=3,MID(TRIM(D41),1,3),"NO")</f>
        <v>+/-</v>
      </c>
      <c r="J41" t="str">
        <f>IF(TRIM(I41)="+/-",MID(TRIM(D41),4,H41-3),D41)</f>
        <v>0.2</v>
      </c>
      <c r="K41" s="1">
        <f>IF(TRIM(J41)="*****",0,IF(ISERROR(VALUE(J41)),"NA",VALUE(J41/$I$4)))</f>
        <v>0.12158054711246201</v>
      </c>
      <c r="L41" s="1">
        <f>IF(AND(ISNUMBER(G41),ISNUMBER($I$6)),$I$6-G41,"N/A")</f>
        <v>12</v>
      </c>
      <c r="M41" s="1">
        <f>IF(AND(ISNUMBER(K41),ISNUMBER($I$7)),SQRT(K41^2+($I$7)^2),"N/A")</f>
        <v>0.1359311840425404</v>
      </c>
      <c r="N41" s="1">
        <f>IF(AND(ISNUMBER(L41),ISNUMBER(M41),M41&lt;&gt;0),L41/M41,"NA")</f>
        <v>88.279963751691696</v>
      </c>
      <c r="O41" t="s">
        <v>47</v>
      </c>
    </row>
    <row r="42" spans="1:15" x14ac:dyDescent="0.35">
      <c r="A42" s="16">
        <v>32</v>
      </c>
      <c r="B42" s="15" t="s">
        <v>81</v>
      </c>
      <c r="C42" s="14">
        <v>10.4</v>
      </c>
      <c r="D42" s="13" t="s">
        <v>57</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10.4</v>
      </c>
      <c r="H42">
        <f>LEN(TRIM(D42))</f>
        <v>6</v>
      </c>
      <c r="I42" t="str">
        <f>IF(H42&gt;=3,MID(TRIM(D42),1,3),"NO")</f>
        <v>+/-</v>
      </c>
      <c r="J42" t="str">
        <f>IF(TRIM(I42)="+/-",MID(TRIM(D42),4,H42-3),D42)</f>
        <v>0.3</v>
      </c>
      <c r="K42" s="1">
        <f>IF(TRIM(J42)="*****",0,IF(ISERROR(VALUE(J42)),"NA",VALUE(J42/$I$4)))</f>
        <v>0.18237082066869301</v>
      </c>
      <c r="L42" s="1">
        <f>IF(AND(ISNUMBER(G42),ISNUMBER($I$6)),$I$6-G42,"N/A")</f>
        <v>12.1</v>
      </c>
      <c r="M42" s="1">
        <f>IF(AND(ISNUMBER(K42),ISNUMBER($I$7)),SQRT(K42^2+($I$7)^2),"N/A")</f>
        <v>0.19223572402239389</v>
      </c>
      <c r="N42" s="1">
        <f>IF(AND(ISNUMBER(L42),ISNUMBER(M42),M42&lt;&gt;0),L42/M42,"NA")</f>
        <v>62.943555686821504</v>
      </c>
      <c r="O42" t="s">
        <v>37</v>
      </c>
    </row>
    <row r="43" spans="1:15" x14ac:dyDescent="0.35">
      <c r="A43" s="16">
        <v>33</v>
      </c>
      <c r="B43" s="15" t="s">
        <v>30</v>
      </c>
      <c r="C43" s="14">
        <v>9.3000000000000007</v>
      </c>
      <c r="D43" s="13" t="s">
        <v>28</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9.3000000000000007</v>
      </c>
      <c r="H43">
        <f>LEN(TRIM(D43))</f>
        <v>6</v>
      </c>
      <c r="I43" t="str">
        <f>IF(H43&gt;=3,MID(TRIM(D43),1,3),"NO")</f>
        <v>+/-</v>
      </c>
      <c r="J43" t="str">
        <f>IF(TRIM(I43)="+/-",MID(TRIM(D43),4,H43-3),D43)</f>
        <v>0.2</v>
      </c>
      <c r="K43" s="1">
        <f>IF(TRIM(J43)="*****",0,IF(ISERROR(VALUE(J43)),"NA",VALUE(J43/$I$4)))</f>
        <v>0.12158054711246201</v>
      </c>
      <c r="L43" s="1">
        <f>IF(AND(ISNUMBER(G43),ISNUMBER($I$6)),$I$6-G43,"N/A")</f>
        <v>13.2</v>
      </c>
      <c r="M43" s="1">
        <f>IF(AND(ISNUMBER(K43),ISNUMBER($I$7)),SQRT(K43^2+($I$7)^2),"N/A")</f>
        <v>0.1359311840425404</v>
      </c>
      <c r="N43" s="1">
        <f>IF(AND(ISNUMBER(L43),ISNUMBER(M43),M43&lt;&gt;0),L43/M43,"NA")</f>
        <v>97.107960126860874</v>
      </c>
      <c r="O43" t="s">
        <v>49</v>
      </c>
    </row>
    <row r="44" spans="1:15" x14ac:dyDescent="0.35">
      <c r="A44" s="16">
        <v>34</v>
      </c>
      <c r="B44" s="15" t="s">
        <v>80</v>
      </c>
      <c r="C44" s="14">
        <v>9</v>
      </c>
      <c r="D44" s="13" t="s">
        <v>57</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9</v>
      </c>
      <c r="H44">
        <f>LEN(TRIM(D44))</f>
        <v>6</v>
      </c>
      <c r="I44" t="str">
        <f>IF(H44&gt;=3,MID(TRIM(D44),1,3),"NO")</f>
        <v>+/-</v>
      </c>
      <c r="J44" t="str">
        <f>IF(TRIM(I44)="+/-",MID(TRIM(D44),4,H44-3),D44)</f>
        <v>0.3</v>
      </c>
      <c r="K44" s="1">
        <f>IF(TRIM(J44)="*****",0,IF(ISERROR(VALUE(J44)),"NA",VALUE(J44/$I$4)))</f>
        <v>0.18237082066869301</v>
      </c>
      <c r="L44" s="1">
        <f>IF(AND(ISNUMBER(G44),ISNUMBER($I$6)),$I$6-G44,"N/A")</f>
        <v>13.5</v>
      </c>
      <c r="M44" s="1">
        <f>IF(AND(ISNUMBER(K44),ISNUMBER($I$7)),SQRT(K44^2+($I$7)^2),"N/A")</f>
        <v>0.19223572402239389</v>
      </c>
      <c r="N44" s="1">
        <f>IF(AND(ISNUMBER(L44),ISNUMBER(M44),M44&lt;&gt;0),L44/M44,"NA")</f>
        <v>70.226281138189279</v>
      </c>
      <c r="O44" t="s">
        <v>64</v>
      </c>
    </row>
    <row r="45" spans="1:15" x14ac:dyDescent="0.35">
      <c r="A45" s="16">
        <v>35</v>
      </c>
      <c r="B45" s="15" t="s">
        <v>55</v>
      </c>
      <c r="C45" s="14">
        <v>8.6999999999999993</v>
      </c>
      <c r="D45" s="13" t="s">
        <v>57</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8.6999999999999993</v>
      </c>
      <c r="H45">
        <f>LEN(TRIM(D45))</f>
        <v>6</v>
      </c>
      <c r="I45" t="str">
        <f>IF(H45&gt;=3,MID(TRIM(D45),1,3),"NO")</f>
        <v>+/-</v>
      </c>
      <c r="J45" t="str">
        <f>IF(TRIM(I45)="+/-",MID(TRIM(D45),4,H45-3),D45)</f>
        <v>0.3</v>
      </c>
      <c r="K45" s="1">
        <f>IF(TRIM(J45)="*****",0,IF(ISERROR(VALUE(J45)),"NA",VALUE(J45/$I$4)))</f>
        <v>0.18237082066869301</v>
      </c>
      <c r="L45" s="1">
        <f>IF(AND(ISNUMBER(G45),ISNUMBER($I$6)),$I$6-G45,"N/A")</f>
        <v>13.8</v>
      </c>
      <c r="M45" s="1">
        <f>IF(AND(ISNUMBER(K45),ISNUMBER($I$7)),SQRT(K45^2+($I$7)^2),"N/A")</f>
        <v>0.19223572402239389</v>
      </c>
      <c r="N45" s="1">
        <f>IF(AND(ISNUMBER(L45),ISNUMBER(M45),M45&lt;&gt;0),L45/M45,"NA")</f>
        <v>71.786865163482375</v>
      </c>
      <c r="O45" t="s">
        <v>63</v>
      </c>
    </row>
    <row r="46" spans="1:15" x14ac:dyDescent="0.35">
      <c r="A46" s="16">
        <v>35</v>
      </c>
      <c r="B46" s="15" t="s">
        <v>46</v>
      </c>
      <c r="C46" s="14">
        <v>8.6999999999999993</v>
      </c>
      <c r="D46" s="13" t="s">
        <v>28</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8.6999999999999993</v>
      </c>
      <c r="H46">
        <f>LEN(TRIM(D46))</f>
        <v>6</v>
      </c>
      <c r="I46" t="str">
        <f>IF(H46&gt;=3,MID(TRIM(D46),1,3),"NO")</f>
        <v>+/-</v>
      </c>
      <c r="J46" t="str">
        <f>IF(TRIM(I46)="+/-",MID(TRIM(D46),4,H46-3),D46)</f>
        <v>0.2</v>
      </c>
      <c r="K46" s="1">
        <f>IF(TRIM(J46)="*****",0,IF(ISERROR(VALUE(J46)),"NA",VALUE(J46/$I$4)))</f>
        <v>0.12158054711246201</v>
      </c>
      <c r="L46" s="1">
        <f>IF(AND(ISNUMBER(G46),ISNUMBER($I$6)),$I$6-G46,"N/A")</f>
        <v>13.8</v>
      </c>
      <c r="M46" s="1">
        <f>IF(AND(ISNUMBER(K46),ISNUMBER($I$7)),SQRT(K46^2+($I$7)^2),"N/A")</f>
        <v>0.1359311840425404</v>
      </c>
      <c r="N46" s="1">
        <f>IF(AND(ISNUMBER(L46),ISNUMBER(M46),M46&lt;&gt;0),L46/M46,"NA")</f>
        <v>101.52195831444547</v>
      </c>
      <c r="O46" t="s">
        <v>61</v>
      </c>
    </row>
    <row r="47" spans="1:15" x14ac:dyDescent="0.35">
      <c r="A47" s="16">
        <v>37</v>
      </c>
      <c r="B47" s="15" t="s">
        <v>50</v>
      </c>
      <c r="C47" s="14">
        <v>8.5</v>
      </c>
      <c r="D47" s="13" t="s">
        <v>28</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8.5</v>
      </c>
      <c r="H47">
        <f>LEN(TRIM(D47))</f>
        <v>6</v>
      </c>
      <c r="I47" t="str">
        <f>IF(H47&gt;=3,MID(TRIM(D47),1,3),"NO")</f>
        <v>+/-</v>
      </c>
      <c r="J47" t="str">
        <f>IF(TRIM(I47)="+/-",MID(TRIM(D47),4,H47-3),D47)</f>
        <v>0.2</v>
      </c>
      <c r="K47" s="1">
        <f>IF(TRIM(J47)="*****",0,IF(ISERROR(VALUE(J47)),"NA",VALUE(J47/$I$4)))</f>
        <v>0.12158054711246201</v>
      </c>
      <c r="L47" s="1">
        <f>IF(AND(ISNUMBER(G47),ISNUMBER($I$6)),$I$6-G47,"N/A")</f>
        <v>14</v>
      </c>
      <c r="M47" s="1">
        <f>IF(AND(ISNUMBER(K47),ISNUMBER($I$7)),SQRT(K47^2+($I$7)^2),"N/A")</f>
        <v>0.1359311840425404</v>
      </c>
      <c r="N47" s="1">
        <f>IF(AND(ISNUMBER(L47),ISNUMBER(M47),M47&lt;&gt;0),L47/M47,"NA")</f>
        <v>102.99329104364033</v>
      </c>
      <c r="O47" t="s">
        <v>59</v>
      </c>
    </row>
    <row r="48" spans="1:15" x14ac:dyDescent="0.35">
      <c r="A48" s="16">
        <v>38</v>
      </c>
      <c r="B48" s="15" t="s">
        <v>67</v>
      </c>
      <c r="C48" s="14">
        <v>8.4</v>
      </c>
      <c r="D48" s="13" t="s">
        <v>26</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8.4</v>
      </c>
      <c r="H48">
        <f>LEN(TRIM(D48))</f>
        <v>6</v>
      </c>
      <c r="I48" t="str">
        <f>IF(H48&gt;=3,MID(TRIM(D48),1,3),"NO")</f>
        <v>+/-</v>
      </c>
      <c r="J48" t="str">
        <f>IF(TRIM(I48)="+/-",MID(TRIM(D48),4,H48-3),D48)</f>
        <v>0.6</v>
      </c>
      <c r="K48" s="1">
        <f>IF(TRIM(J48)="*****",0,IF(ISERROR(VALUE(J48)),"NA",VALUE(J48/$I$4)))</f>
        <v>0.36474164133738601</v>
      </c>
      <c r="L48" s="1">
        <f>IF(AND(ISNUMBER(G48),ISNUMBER($I$6)),$I$6-G48,"N/A")</f>
        <v>14.1</v>
      </c>
      <c r="M48" s="1">
        <f>IF(AND(ISNUMBER(K48),ISNUMBER($I$7)),SQRT(K48^2+($I$7)^2),"N/A")</f>
        <v>0.36977279819442066</v>
      </c>
      <c r="N48" s="1">
        <f>IF(AND(ISNUMBER(L48),ISNUMBER(M48),M48&lt;&gt;0),L48/M48,"NA")</f>
        <v>38.131523110541096</v>
      </c>
      <c r="O48" t="s">
        <v>56</v>
      </c>
    </row>
    <row r="49" spans="1:15" x14ac:dyDescent="0.35">
      <c r="A49" s="16">
        <v>39</v>
      </c>
      <c r="B49" s="15" t="s">
        <v>73</v>
      </c>
      <c r="C49" s="14">
        <v>8.1999999999999993</v>
      </c>
      <c r="D49" s="13" t="s">
        <v>57</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8.1999999999999993</v>
      </c>
      <c r="H49">
        <f>LEN(TRIM(D49))</f>
        <v>6</v>
      </c>
      <c r="I49" t="str">
        <f>IF(H49&gt;=3,MID(TRIM(D49),1,3),"NO")</f>
        <v>+/-</v>
      </c>
      <c r="J49" t="str">
        <f>IF(TRIM(I49)="+/-",MID(TRIM(D49),4,H49-3),D49)</f>
        <v>0.3</v>
      </c>
      <c r="K49" s="1">
        <f>IF(TRIM(J49)="*****",0,IF(ISERROR(VALUE(J49)),"NA",VALUE(J49/$I$4)))</f>
        <v>0.18237082066869301</v>
      </c>
      <c r="L49" s="1">
        <f>IF(AND(ISNUMBER(G49),ISNUMBER($I$6)),$I$6-G49,"N/A")</f>
        <v>14.3</v>
      </c>
      <c r="M49" s="1">
        <f>IF(AND(ISNUMBER(K49),ISNUMBER($I$7)),SQRT(K49^2+($I$7)^2),"N/A")</f>
        <v>0.19223572402239389</v>
      </c>
      <c r="N49" s="1">
        <f>IF(AND(ISNUMBER(L49),ISNUMBER(M49),M49&lt;&gt;0),L49/M49,"NA")</f>
        <v>74.387838538970868</v>
      </c>
      <c r="O49" t="s">
        <v>54</v>
      </c>
    </row>
    <row r="50" spans="1:15" x14ac:dyDescent="0.35">
      <c r="A50" s="16">
        <v>39</v>
      </c>
      <c r="B50" s="15" t="s">
        <v>61</v>
      </c>
      <c r="C50" s="14">
        <v>8.1999999999999993</v>
      </c>
      <c r="D50" s="13" t="s">
        <v>28</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8.1999999999999993</v>
      </c>
      <c r="H50">
        <f>LEN(TRIM(D50))</f>
        <v>6</v>
      </c>
      <c r="I50" t="str">
        <f>IF(H50&gt;=3,MID(TRIM(D50),1,3),"NO")</f>
        <v>+/-</v>
      </c>
      <c r="J50" t="str">
        <f>IF(TRIM(I50)="+/-",MID(TRIM(D50),4,H50-3),D50)</f>
        <v>0.2</v>
      </c>
      <c r="K50" s="1">
        <f>IF(TRIM(J50)="*****",0,IF(ISERROR(VALUE(J50)),"NA",VALUE(J50/$I$4)))</f>
        <v>0.12158054711246201</v>
      </c>
      <c r="L50" s="1">
        <f>IF(AND(ISNUMBER(G50),ISNUMBER($I$6)),$I$6-G50,"N/A")</f>
        <v>14.3</v>
      </c>
      <c r="M50" s="1">
        <f>IF(AND(ISNUMBER(K50),ISNUMBER($I$7)),SQRT(K50^2+($I$7)^2),"N/A")</f>
        <v>0.1359311840425404</v>
      </c>
      <c r="N50" s="1">
        <f>IF(AND(ISNUMBER(L50),ISNUMBER(M50),M50&lt;&gt;0),L50/M50,"NA")</f>
        <v>105.20029013743262</v>
      </c>
      <c r="O50" t="s">
        <v>52</v>
      </c>
    </row>
    <row r="51" spans="1:15" x14ac:dyDescent="0.35">
      <c r="A51" s="16">
        <v>41</v>
      </c>
      <c r="B51" s="15" t="s">
        <v>27</v>
      </c>
      <c r="C51" s="14">
        <v>7.4</v>
      </c>
      <c r="D51" s="13" t="s">
        <v>83</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7.4</v>
      </c>
      <c r="H51">
        <f>LEN(TRIM(D51))</f>
        <v>6</v>
      </c>
      <c r="I51" t="str">
        <f>IF(H51&gt;=3,MID(TRIM(D51),1,3),"NO")</f>
        <v>+/-</v>
      </c>
      <c r="J51" t="str">
        <f>IF(TRIM(I51)="+/-",MID(TRIM(D51),4,H51-3),D51)</f>
        <v>0.7</v>
      </c>
      <c r="K51" s="1">
        <f>IF(TRIM(J51)="*****",0,IF(ISERROR(VALUE(J51)),"NA",VALUE(J51/$I$4)))</f>
        <v>0.42553191489361697</v>
      </c>
      <c r="L51" s="1">
        <f>IF(AND(ISNUMBER(G51),ISNUMBER($I$6)),$I$6-G51,"N/A")</f>
        <v>15.1</v>
      </c>
      <c r="M51" s="1">
        <f>IF(AND(ISNUMBER(K51),ISNUMBER($I$7)),SQRT(K51^2+($I$7)^2),"N/A")</f>
        <v>0.42985214661796195</v>
      </c>
      <c r="N51" s="1">
        <f>IF(AND(ISNUMBER(L51),ISNUMBER(M51),M51&lt;&gt;0),L51/M51,"NA")</f>
        <v>35.128357782566496</v>
      </c>
      <c r="O51" t="s">
        <v>50</v>
      </c>
    </row>
    <row r="52" spans="1:15" x14ac:dyDescent="0.35">
      <c r="A52" s="16">
        <v>42</v>
      </c>
      <c r="B52" s="15" t="s">
        <v>72</v>
      </c>
      <c r="C52" s="14">
        <v>7</v>
      </c>
      <c r="D52" s="13" t="s">
        <v>28</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7</v>
      </c>
      <c r="H52">
        <f>LEN(TRIM(D52))</f>
        <v>6</v>
      </c>
      <c r="I52" t="str">
        <f>IF(H52&gt;=3,MID(TRIM(D52),1,3),"NO")</f>
        <v>+/-</v>
      </c>
      <c r="J52" t="str">
        <f>IF(TRIM(I52)="+/-",MID(TRIM(D52),4,H52-3),D52)</f>
        <v>0.2</v>
      </c>
      <c r="K52" s="1">
        <f>IF(TRIM(J52)="*****",0,IF(ISERROR(VALUE(J52)),"NA",VALUE(J52/$I$4)))</f>
        <v>0.12158054711246201</v>
      </c>
      <c r="L52" s="1">
        <f>IF(AND(ISNUMBER(G52),ISNUMBER($I$6)),$I$6-G52,"N/A")</f>
        <v>15.5</v>
      </c>
      <c r="M52" s="1">
        <f>IF(AND(ISNUMBER(K52),ISNUMBER($I$7)),SQRT(K52^2+($I$7)^2),"N/A")</f>
        <v>0.1359311840425404</v>
      </c>
      <c r="N52" s="1">
        <f>IF(AND(ISNUMBER(L52),ISNUMBER(M52),M52&lt;&gt;0),L52/M52,"NA")</f>
        <v>114.02828651260178</v>
      </c>
      <c r="O52" t="s">
        <v>48</v>
      </c>
    </row>
    <row r="53" spans="1:15" x14ac:dyDescent="0.35">
      <c r="A53" s="16">
        <v>42</v>
      </c>
      <c r="B53" s="15" t="s">
        <v>48</v>
      </c>
      <c r="C53" s="14">
        <v>7</v>
      </c>
      <c r="D53" s="13" t="s">
        <v>26</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7</v>
      </c>
      <c r="H53">
        <f>LEN(TRIM(D53))</f>
        <v>6</v>
      </c>
      <c r="I53" t="str">
        <f>IF(H53&gt;=3,MID(TRIM(D53),1,3),"NO")</f>
        <v>+/-</v>
      </c>
      <c r="J53" t="str">
        <f>IF(TRIM(I53)="+/-",MID(TRIM(D53),4,H53-3),D53)</f>
        <v>0.6</v>
      </c>
      <c r="K53" s="1">
        <f>IF(TRIM(J53)="*****",0,IF(ISERROR(VALUE(J53)),"NA",VALUE(J53/$I$4)))</f>
        <v>0.36474164133738601</v>
      </c>
      <c r="L53" s="1">
        <f>IF(AND(ISNUMBER(G53),ISNUMBER($I$6)),$I$6-G53,"N/A")</f>
        <v>15.5</v>
      </c>
      <c r="M53" s="1">
        <f>IF(AND(ISNUMBER(K53),ISNUMBER($I$7)),SQRT(K53^2+($I$7)^2),"N/A")</f>
        <v>0.36977279819442066</v>
      </c>
      <c r="N53" s="1">
        <f>IF(AND(ISNUMBER(L53),ISNUMBER(M53),M53&lt;&gt;0),L53/M53,"NA")</f>
        <v>41.917631788183471</v>
      </c>
      <c r="O53" t="s">
        <v>46</v>
      </c>
    </row>
    <row r="54" spans="1:15" x14ac:dyDescent="0.35">
      <c r="A54" s="16">
        <v>44</v>
      </c>
      <c r="B54" s="15" t="s">
        <v>79</v>
      </c>
      <c r="C54" s="14">
        <v>6.7</v>
      </c>
      <c r="D54" s="13" t="s">
        <v>57</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6.7</v>
      </c>
      <c r="H54">
        <f>LEN(TRIM(D54))</f>
        <v>6</v>
      </c>
      <c r="I54" t="str">
        <f>IF(H54&gt;=3,MID(TRIM(D54),1,3),"NO")</f>
        <v>+/-</v>
      </c>
      <c r="J54" t="str">
        <f>IF(TRIM(I54)="+/-",MID(TRIM(D54),4,H54-3),D54)</f>
        <v>0.3</v>
      </c>
      <c r="K54" s="1">
        <f>IF(TRIM(J54)="*****",0,IF(ISERROR(VALUE(J54)),"NA",VALUE(J54/$I$4)))</f>
        <v>0.18237082066869301</v>
      </c>
      <c r="L54" s="1">
        <f>IF(AND(ISNUMBER(G54),ISNUMBER($I$6)),$I$6-G54,"N/A")</f>
        <v>15.8</v>
      </c>
      <c r="M54" s="1">
        <f>IF(AND(ISNUMBER(K54),ISNUMBER($I$7)),SQRT(K54^2+($I$7)^2),"N/A")</f>
        <v>0.19223572402239389</v>
      </c>
      <c r="N54" s="1">
        <f>IF(AND(ISNUMBER(L54),ISNUMBER(M54),M54&lt;&gt;0),L54/M54,"NA")</f>
        <v>82.190758665436348</v>
      </c>
      <c r="O54" t="s">
        <v>39</v>
      </c>
    </row>
    <row r="55" spans="1:15" x14ac:dyDescent="0.35">
      <c r="A55" s="16">
        <v>45</v>
      </c>
      <c r="B55" s="15" t="s">
        <v>63</v>
      </c>
      <c r="C55" s="14">
        <v>6.2</v>
      </c>
      <c r="D55" s="13" t="s">
        <v>26</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6.2</v>
      </c>
      <c r="H55">
        <f>LEN(TRIM(D55))</f>
        <v>6</v>
      </c>
      <c r="I55" t="str">
        <f>IF(H55&gt;=3,MID(TRIM(D55),1,3),"NO")</f>
        <v>+/-</v>
      </c>
      <c r="J55" t="str">
        <f>IF(TRIM(I55)="+/-",MID(TRIM(D55),4,H55-3),D55)</f>
        <v>0.6</v>
      </c>
      <c r="K55" s="1">
        <f>IF(TRIM(J55)="*****",0,IF(ISERROR(VALUE(J55)),"NA",VALUE(J55/$I$4)))</f>
        <v>0.36474164133738601</v>
      </c>
      <c r="L55" s="1">
        <f>IF(AND(ISNUMBER(G55),ISNUMBER($I$6)),$I$6-G55,"N/A")</f>
        <v>16.3</v>
      </c>
      <c r="M55" s="1">
        <f>IF(AND(ISNUMBER(K55),ISNUMBER($I$7)),SQRT(K55^2+($I$7)^2),"N/A")</f>
        <v>0.36977279819442066</v>
      </c>
      <c r="N55" s="1">
        <f>IF(AND(ISNUMBER(L55),ISNUMBER(M55),M55&lt;&gt;0),L55/M55,"NA")</f>
        <v>44.081122461121979</v>
      </c>
      <c r="O55" t="s">
        <v>42</v>
      </c>
    </row>
    <row r="56" spans="1:15" x14ac:dyDescent="0.35">
      <c r="A56" s="16">
        <v>46</v>
      </c>
      <c r="B56" s="15" t="s">
        <v>68</v>
      </c>
      <c r="C56" s="14">
        <v>6</v>
      </c>
      <c r="D56" s="13" t="s">
        <v>28</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6</v>
      </c>
      <c r="H56">
        <f>LEN(TRIM(D56))</f>
        <v>6</v>
      </c>
      <c r="I56" t="str">
        <f>IF(H56&gt;=3,MID(TRIM(D56),1,3),"NO")</f>
        <v>+/-</v>
      </c>
      <c r="J56" t="str">
        <f>IF(TRIM(I56)="+/-",MID(TRIM(D56),4,H56-3),D56)</f>
        <v>0.2</v>
      </c>
      <c r="K56" s="1">
        <f>IF(TRIM(J56)="*****",0,IF(ISERROR(VALUE(J56)),"NA",VALUE(J56/$I$4)))</f>
        <v>0.12158054711246201</v>
      </c>
      <c r="L56" s="1">
        <f>IF(AND(ISNUMBER(G56),ISNUMBER($I$6)),$I$6-G56,"N/A")</f>
        <v>16.5</v>
      </c>
      <c r="M56" s="1">
        <f>IF(AND(ISNUMBER(K56),ISNUMBER($I$7)),SQRT(K56^2+($I$7)^2),"N/A")</f>
        <v>0.1359311840425404</v>
      </c>
      <c r="N56" s="1">
        <f>IF(AND(ISNUMBER(L56),ISNUMBER(M56),M56&lt;&gt;0),L56/M56,"NA")</f>
        <v>121.38495015857609</v>
      </c>
      <c r="O56" t="s">
        <v>40</v>
      </c>
    </row>
    <row r="57" spans="1:15" x14ac:dyDescent="0.35">
      <c r="A57" s="16">
        <v>47</v>
      </c>
      <c r="B57" s="15" t="s">
        <v>77</v>
      </c>
      <c r="C57" s="14">
        <v>5.7</v>
      </c>
      <c r="D57" s="13" t="s">
        <v>34</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5.7</v>
      </c>
      <c r="H57">
        <f>LEN(TRIM(D57))</f>
        <v>6</v>
      </c>
      <c r="I57" t="str">
        <f>IF(H57&gt;=3,MID(TRIM(D57),1,3),"NO")</f>
        <v>+/-</v>
      </c>
      <c r="J57" t="str">
        <f>IF(TRIM(I57)="+/-",MID(TRIM(D57),4,H57-3),D57)</f>
        <v>0.4</v>
      </c>
      <c r="K57" s="1">
        <f>IF(TRIM(J57)="*****",0,IF(ISERROR(VALUE(J57)),"NA",VALUE(J57/$I$4)))</f>
        <v>0.24316109422492402</v>
      </c>
      <c r="L57" s="1">
        <f>IF(AND(ISNUMBER(G57),ISNUMBER($I$6)),$I$6-G57,"N/A")</f>
        <v>16.8</v>
      </c>
      <c r="M57" s="1">
        <f>IF(AND(ISNUMBER(K57),ISNUMBER($I$7)),SQRT(K57^2+($I$7)^2),"N/A")</f>
        <v>0.25064471888253259</v>
      </c>
      <c r="N57" s="1">
        <f>IF(AND(ISNUMBER(L57),ISNUMBER(M57),M57&lt;&gt;0),L57/M57,"NA")</f>
        <v>67.02714533504097</v>
      </c>
      <c r="O57" t="s">
        <v>38</v>
      </c>
    </row>
    <row r="58" spans="1:15" x14ac:dyDescent="0.35">
      <c r="A58" s="16">
        <v>48</v>
      </c>
      <c r="B58" s="15" t="s">
        <v>40</v>
      </c>
      <c r="C58" s="14">
        <v>5.6</v>
      </c>
      <c r="D58" s="13" t="s">
        <v>43</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5.6</v>
      </c>
      <c r="H58">
        <f>LEN(TRIM(D58))</f>
        <v>6</v>
      </c>
      <c r="I58" t="str">
        <f>IF(H58&gt;=3,MID(TRIM(D58),1,3),"NO")</f>
        <v>+/-</v>
      </c>
      <c r="J58" t="str">
        <f>IF(TRIM(I58)="+/-",MID(TRIM(D58),4,H58-3),D58)</f>
        <v>0.5</v>
      </c>
      <c r="K58" s="1">
        <f>IF(TRIM(J58)="*****",0,IF(ISERROR(VALUE(J58)),"NA",VALUE(J58/$I$4)))</f>
        <v>0.303951367781155</v>
      </c>
      <c r="L58" s="1">
        <f>IF(AND(ISNUMBER(G58),ISNUMBER($I$6)),$I$6-G58,"N/A")</f>
        <v>16.899999999999999</v>
      </c>
      <c r="M58" s="1">
        <f>IF(AND(ISNUMBER(K58),ISNUMBER($I$7)),SQRT(K58^2+($I$7)^2),"N/A")</f>
        <v>0.30997079109986531</v>
      </c>
      <c r="N58" s="1">
        <f>IF(AND(ISNUMBER(L58),ISNUMBER(M58),M58&lt;&gt;0),L58/M58,"NA")</f>
        <v>54.521266149090856</v>
      </c>
      <c r="O58" t="s">
        <v>36</v>
      </c>
    </row>
    <row r="59" spans="1:15" x14ac:dyDescent="0.35">
      <c r="A59" s="16">
        <v>49</v>
      </c>
      <c r="B59" s="15" t="s">
        <v>70</v>
      </c>
      <c r="C59" s="14">
        <v>4.5</v>
      </c>
      <c r="D59" s="13" t="s">
        <v>34</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4.5</v>
      </c>
      <c r="H59">
        <f>LEN(TRIM(D59))</f>
        <v>6</v>
      </c>
      <c r="I59" t="str">
        <f>IF(H59&gt;=3,MID(TRIM(D59),1,3),"NO")</f>
        <v>+/-</v>
      </c>
      <c r="J59" t="str">
        <f>IF(TRIM(I59)="+/-",MID(TRIM(D59),4,H59-3),D59)</f>
        <v>0.4</v>
      </c>
      <c r="K59" s="1">
        <f>IF(TRIM(J59)="*****",0,IF(ISERROR(VALUE(J59)),"NA",VALUE(J59/$I$4)))</f>
        <v>0.24316109422492402</v>
      </c>
      <c r="L59" s="1">
        <f>IF(AND(ISNUMBER(G59),ISNUMBER($I$6)),$I$6-G59,"N/A")</f>
        <v>18</v>
      </c>
      <c r="M59" s="1">
        <f>IF(AND(ISNUMBER(K59),ISNUMBER($I$7)),SQRT(K59^2+($I$7)^2),"N/A")</f>
        <v>0.25064471888253259</v>
      </c>
      <c r="N59" s="1">
        <f>IF(AND(ISNUMBER(L59),ISNUMBER(M59),M59&lt;&gt;0),L59/M59,"NA")</f>
        <v>71.814798573258187</v>
      </c>
      <c r="O59" t="s">
        <v>33</v>
      </c>
    </row>
    <row r="60" spans="1:15" x14ac:dyDescent="0.35">
      <c r="A60" s="16">
        <v>50</v>
      </c>
      <c r="B60" s="15" t="s">
        <v>53</v>
      </c>
      <c r="C60" s="14">
        <v>4.3</v>
      </c>
      <c r="D60" s="13" t="s">
        <v>57</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4.3</v>
      </c>
      <c r="H60">
        <f>LEN(TRIM(D60))</f>
        <v>6</v>
      </c>
      <c r="I60" t="str">
        <f>IF(H60&gt;=3,MID(TRIM(D60),1,3),"NO")</f>
        <v>+/-</v>
      </c>
      <c r="J60" t="str">
        <f>IF(TRIM(I60)="+/-",MID(TRIM(D60),4,H60-3),D60)</f>
        <v>0.3</v>
      </c>
      <c r="K60" s="1">
        <f>IF(TRIM(J60)="*****",0,IF(ISERROR(VALUE(J60)),"NA",VALUE(J60/$I$4)))</f>
        <v>0.18237082066869301</v>
      </c>
      <c r="L60" s="1">
        <f>IF(AND(ISNUMBER(G60),ISNUMBER($I$6)),$I$6-G60,"N/A")</f>
        <v>18.2</v>
      </c>
      <c r="M60" s="1">
        <f>IF(AND(ISNUMBER(K60),ISNUMBER($I$7)),SQRT(K60^2+($I$7)^2),"N/A")</f>
        <v>0.19223572402239389</v>
      </c>
      <c r="N60" s="1">
        <f>IF(AND(ISNUMBER(L60),ISNUMBER(M60),M60&lt;&gt;0),L60/M60,"NA")</f>
        <v>94.675430867781103</v>
      </c>
      <c r="O60" t="s">
        <v>30</v>
      </c>
    </row>
    <row r="61" spans="1:15" x14ac:dyDescent="0.35">
      <c r="A61" s="16">
        <v>51</v>
      </c>
      <c r="B61" s="15" t="s">
        <v>33</v>
      </c>
      <c r="C61" s="14">
        <v>2.5</v>
      </c>
      <c r="D61" s="13" t="s">
        <v>28</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2.5</v>
      </c>
      <c r="H61">
        <f>LEN(TRIM(D61))</f>
        <v>6</v>
      </c>
      <c r="I61" t="str">
        <f>IF(H61&gt;=3,MID(TRIM(D61),1,3),"NO")</f>
        <v>+/-</v>
      </c>
      <c r="J61" t="str">
        <f>IF(TRIM(I61)="+/-",MID(TRIM(D61),4,H61-3),D61)</f>
        <v>0.2</v>
      </c>
      <c r="K61" s="1">
        <f>IF(TRIM(J61)="*****",0,IF(ISERROR(VALUE(J61)),"NA",VALUE(J61/$I$4)))</f>
        <v>0.12158054711246201</v>
      </c>
      <c r="L61" s="1">
        <f>IF(AND(ISNUMBER(G61),ISNUMBER($I$6)),$I$6-G61,"N/A")</f>
        <v>20</v>
      </c>
      <c r="M61" s="1">
        <f>IF(AND(ISNUMBER(K61),ISNUMBER($I$7)),SQRT(K61^2+($I$7)^2),"N/A")</f>
        <v>0.1359311840425404</v>
      </c>
      <c r="N61" s="1">
        <f>IF(AND(ISNUMBER(L61),ISNUMBER(M61),M61&lt;&gt;0),L61/M61,"NA")</f>
        <v>147.13327291948616</v>
      </c>
      <c r="O61" t="s">
        <v>27</v>
      </c>
    </row>
    <row r="62" spans="1:15" ht="15" thickBot="1" x14ac:dyDescent="0.4">
      <c r="A62" s="11"/>
      <c r="B62" s="10" t="s">
        <v>25</v>
      </c>
      <c r="C62" s="9">
        <v>95.4</v>
      </c>
      <c r="D62" s="8" t="s">
        <v>57</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95.4</v>
      </c>
      <c r="H62">
        <f>LEN(TRIM(D62))</f>
        <v>6</v>
      </c>
      <c r="I62" t="str">
        <f>IF(H62&gt;=3,MID(TRIM(D62),1,3),"NO")</f>
        <v>+/-</v>
      </c>
      <c r="J62" t="str">
        <f>IF(TRIM(I62)="+/-",MID(TRIM(D62),4,H62-3),D62)</f>
        <v>0.3</v>
      </c>
      <c r="K62" s="1">
        <f>IF(TRIM(J62)="*****",0,IF(ISERROR(VALUE(J62)),"NA",VALUE(J62/$I$4)))</f>
        <v>0.18237082066869301</v>
      </c>
      <c r="L62" s="1">
        <f>IF(AND(ISNUMBER(G62),ISNUMBER($I$6)),$I$6-G62,"N/A")</f>
        <v>-72.900000000000006</v>
      </c>
      <c r="M62" s="1">
        <f>IF(AND(ISNUMBER(K62),ISNUMBER($I$7)),SQRT(K62^2+($I$7)^2),"N/A")</f>
        <v>0.19223572402239389</v>
      </c>
      <c r="N62" s="1">
        <f>IF(AND(ISNUMBER(L62),ISNUMBER(M62),M62&lt;&gt;0),L62/M62,"NA")</f>
        <v>-379.22191814622215</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224" priority="1" operator="equal">
      <formula>"OTHER ERROR"</formula>
    </cfRule>
    <cfRule type="cellIs" dxfId="223" priority="2" operator="equal">
      <formula>"Statistical Test not applicable"</formula>
    </cfRule>
    <cfRule type="cellIs" dxfId="222" priority="3" operator="equal">
      <formula>"Geography Selected"</formula>
    </cfRule>
  </conditionalFormatting>
  <conditionalFormatting sqref="E10:J62">
    <cfRule type="cellIs" dxfId="221" priority="4" operator="equal">
      <formula>"Not Significantly Different"</formula>
    </cfRule>
  </conditionalFormatting>
  <conditionalFormatting sqref="F10:J62">
    <cfRule type="cellIs" dxfId="22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E50A278-96A5-4252-BE9D-4153B095E90A}">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A5729FD2-5C62-446D-A0B6-7315BF570876}"/>
    <hyperlink ref="A68" r:id="rId2" xr:uid="{32A6BBBF-CEAD-44CD-B6C9-5050E86D10F2}"/>
    <hyperlink ref="A66" r:id="rId3" xr:uid="{E4C57F5C-837F-4F2C-B107-B30ED5D8A924}"/>
    <hyperlink ref="A67" r:id="rId4" xr:uid="{A65D9CD5-8E74-4A7D-9F66-4D39FB3F024E}"/>
  </hyperlinks>
  <pageMargins left="0.7" right="0.7" top="0.75" bottom="0.75" header="0.3" footer="0.3"/>
  <pageSetup orientation="portrait" r:id="rId5"/>
  <drawing r:id="rId6"/>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BD72D-C55F-4AF4-A028-2C6FF3C9097A}">
  <sheetPr codeName="Sheet48"/>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333</v>
      </c>
    </row>
    <row r="2" spans="1:16" x14ac:dyDescent="0.35">
      <c r="A2" s="30" t="s">
        <v>108</v>
      </c>
      <c r="B2" t="s">
        <v>332</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13.7</v>
      </c>
      <c r="C6" t="s">
        <v>102</v>
      </c>
      <c r="H6" s="18" t="s">
        <v>101</v>
      </c>
      <c r="I6">
        <f>VLOOKUP($B$4,$B$9:$K$62,6,FALSE)</f>
        <v>13.7</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13.7</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13.7</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32</v>
      </c>
      <c r="C11" s="14">
        <v>28.8</v>
      </c>
      <c r="D11" s="17" t="s">
        <v>28</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28.8</v>
      </c>
      <c r="H11">
        <f>LEN(TRIM(D11))</f>
        <v>6</v>
      </c>
      <c r="I11" t="str">
        <f>IF(H11&gt;=3,MID(TRIM(D11),1,3),"NO")</f>
        <v>+/-</v>
      </c>
      <c r="J11" t="str">
        <f>IF(TRIM(I11)="+/-",MID(TRIM(D11),4,H11-3),D11)</f>
        <v>0.2</v>
      </c>
      <c r="K11" s="1">
        <f>IF(TRIM(J11)="*****",0,IF(ISERROR(VALUE(J11)),"NA",VALUE(J11/$I$4)))</f>
        <v>0.12158054711246201</v>
      </c>
      <c r="L11" s="1">
        <f>IF(AND(ISNUMBER(G11),ISNUMBER($I$6)),$I$6-G11,"N/A")</f>
        <v>-15.100000000000001</v>
      </c>
      <c r="M11" s="1">
        <f>IF(AND(ISNUMBER(K11),ISNUMBER($I$7)),SQRT(K11^2+($I$7)^2),"N/A")</f>
        <v>0.1359311840425404</v>
      </c>
      <c r="N11" s="1">
        <f>IF(AND(ISNUMBER(L11),ISNUMBER(M11),M11&lt;&gt;0),L11/M11,"NA")</f>
        <v>-111.08562105421207</v>
      </c>
      <c r="O11" t="s">
        <v>68</v>
      </c>
    </row>
    <row r="12" spans="1:16" x14ac:dyDescent="0.35">
      <c r="A12" s="16">
        <v>2</v>
      </c>
      <c r="B12" s="15" t="s">
        <v>39</v>
      </c>
      <c r="C12" s="14">
        <v>28.2</v>
      </c>
      <c r="D12" s="13" t="s">
        <v>28</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28.2</v>
      </c>
      <c r="H12">
        <f>LEN(TRIM(D12))</f>
        <v>6</v>
      </c>
      <c r="I12" t="str">
        <f>IF(H12&gt;=3,MID(TRIM(D12),1,3),"NO")</f>
        <v>+/-</v>
      </c>
      <c r="J12" t="str">
        <f>IF(TRIM(I12)="+/-",MID(TRIM(D12),4,H12-3),D12)</f>
        <v>0.2</v>
      </c>
      <c r="K12" s="1">
        <f>IF(TRIM(J12)="*****",0,IF(ISERROR(VALUE(J12)),"NA",VALUE(J12/$I$4)))</f>
        <v>0.12158054711246201</v>
      </c>
      <c r="L12" s="1">
        <f>IF(AND(ISNUMBER(G12),ISNUMBER($I$6)),$I$6-G12,"N/A")</f>
        <v>-14.5</v>
      </c>
      <c r="M12" s="1">
        <f>IF(AND(ISNUMBER(K12),ISNUMBER($I$7)),SQRT(K12^2+($I$7)^2),"N/A")</f>
        <v>0.1359311840425404</v>
      </c>
      <c r="N12" s="1">
        <f>IF(AND(ISNUMBER(L12),ISNUMBER(M12),M12&lt;&gt;0),L12/M12,"NA")</f>
        <v>-106.67162286662747</v>
      </c>
      <c r="O12" t="s">
        <v>62</v>
      </c>
    </row>
    <row r="13" spans="1:16" x14ac:dyDescent="0.35">
      <c r="A13" s="16">
        <v>3</v>
      </c>
      <c r="B13" s="15" t="s">
        <v>37</v>
      </c>
      <c r="C13" s="14">
        <v>24.9</v>
      </c>
      <c r="D13" s="13" t="s">
        <v>83</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24.9</v>
      </c>
      <c r="H13">
        <f>LEN(TRIM(D13))</f>
        <v>6</v>
      </c>
      <c r="I13" t="str">
        <f>IF(H13&gt;=3,MID(TRIM(D13),1,3),"NO")</f>
        <v>+/-</v>
      </c>
      <c r="J13" t="str">
        <f>IF(TRIM(I13)="+/-",MID(TRIM(D13),4,H13-3),D13)</f>
        <v>0.7</v>
      </c>
      <c r="K13" s="1">
        <f>IF(TRIM(J13)="*****",0,IF(ISERROR(VALUE(J13)),"NA",VALUE(J13/$I$4)))</f>
        <v>0.42553191489361697</v>
      </c>
      <c r="L13" s="1">
        <f>IF(AND(ISNUMBER(G13),ISNUMBER($I$6)),$I$6-G13,"N/A")</f>
        <v>-11.2</v>
      </c>
      <c r="M13" s="1">
        <f>IF(AND(ISNUMBER(K13),ISNUMBER($I$7)),SQRT(K13^2+($I$7)^2),"N/A")</f>
        <v>0.42985214661796195</v>
      </c>
      <c r="N13" s="1">
        <f>IF(AND(ISNUMBER(L13),ISNUMBER(M13),M13&lt;&gt;0),L13/M13,"NA")</f>
        <v>-26.055470673161906</v>
      </c>
      <c r="O13" t="s">
        <v>58</v>
      </c>
    </row>
    <row r="14" spans="1:16" x14ac:dyDescent="0.35">
      <c r="A14" s="16">
        <v>4</v>
      </c>
      <c r="B14" s="15" t="s">
        <v>51</v>
      </c>
      <c r="C14" s="14">
        <v>22.6</v>
      </c>
      <c r="D14" s="13" t="s">
        <v>31</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22.6</v>
      </c>
      <c r="H14">
        <f>LEN(TRIM(D14))</f>
        <v>6</v>
      </c>
      <c r="I14" t="str">
        <f>IF(H14&gt;=3,MID(TRIM(D14),1,3),"NO")</f>
        <v>+/-</v>
      </c>
      <c r="J14" t="str">
        <f>IF(TRIM(I14)="+/-",MID(TRIM(D14),4,H14-3),D14)</f>
        <v>0.1</v>
      </c>
      <c r="K14" s="1">
        <f>IF(TRIM(J14)="*****",0,IF(ISERROR(VALUE(J14)),"NA",VALUE(J14/$I$4)))</f>
        <v>6.0790273556231005E-2</v>
      </c>
      <c r="L14" s="1">
        <f>IF(AND(ISNUMBER(G14),ISNUMBER($I$6)),$I$6-G14,"N/A")</f>
        <v>-8.9000000000000021</v>
      </c>
      <c r="M14" s="1">
        <f>IF(AND(ISNUMBER(K14),ISNUMBER($I$7)),SQRT(K14^2+($I$7)^2),"N/A")</f>
        <v>8.5970429323592404E-2</v>
      </c>
      <c r="N14" s="1">
        <f>IF(AND(ISNUMBER(L14),ISNUMBER(M14),M14&lt;&gt;0),L14/M14,"NA")</f>
        <v>-103.52396829961651</v>
      </c>
      <c r="O14" t="s">
        <v>73</v>
      </c>
    </row>
    <row r="15" spans="1:16" x14ac:dyDescent="0.35">
      <c r="A15" s="16">
        <v>5</v>
      </c>
      <c r="B15" s="15" t="s">
        <v>44</v>
      </c>
      <c r="C15" s="14">
        <v>20.6</v>
      </c>
      <c r="D15" s="13" t="s">
        <v>34</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20.6</v>
      </c>
      <c r="H15">
        <f>LEN(TRIM(D15))</f>
        <v>6</v>
      </c>
      <c r="I15" t="str">
        <f>IF(H15&gt;=3,MID(TRIM(D15),1,3),"NO")</f>
        <v>+/-</v>
      </c>
      <c r="J15" t="str">
        <f>IF(TRIM(I15)="+/-",MID(TRIM(D15),4,H15-3),D15)</f>
        <v>0.4</v>
      </c>
      <c r="K15" s="1">
        <f>IF(TRIM(J15)="*****",0,IF(ISERROR(VALUE(J15)),"NA",VALUE(J15/$I$4)))</f>
        <v>0.24316109422492402</v>
      </c>
      <c r="L15" s="1">
        <f>IF(AND(ISNUMBER(G15),ISNUMBER($I$6)),$I$6-G15,"N/A")</f>
        <v>-6.9000000000000021</v>
      </c>
      <c r="M15" s="1">
        <f>IF(AND(ISNUMBER(K15),ISNUMBER($I$7)),SQRT(K15^2+($I$7)^2),"N/A")</f>
        <v>0.25064471888253259</v>
      </c>
      <c r="N15" s="1">
        <f>IF(AND(ISNUMBER(L15),ISNUMBER(M15),M15&lt;&gt;0),L15/M15,"NA")</f>
        <v>-27.529006119748978</v>
      </c>
      <c r="O15" t="s">
        <v>32</v>
      </c>
    </row>
    <row r="16" spans="1:16" x14ac:dyDescent="0.35">
      <c r="A16" s="16">
        <v>6</v>
      </c>
      <c r="B16" s="15" t="s">
        <v>58</v>
      </c>
      <c r="C16" s="14">
        <v>19.2</v>
      </c>
      <c r="D16" s="13" t="s">
        <v>57</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19.2</v>
      </c>
      <c r="H16">
        <f>LEN(TRIM(D16))</f>
        <v>6</v>
      </c>
      <c r="I16" t="str">
        <f>IF(H16&gt;=3,MID(TRIM(D16),1,3),"NO")</f>
        <v>+/-</v>
      </c>
      <c r="J16" t="str">
        <f>IF(TRIM(I16)="+/-",MID(TRIM(D16),4,H16-3),D16)</f>
        <v>0.3</v>
      </c>
      <c r="K16" s="1">
        <f>IF(TRIM(J16)="*****",0,IF(ISERROR(VALUE(J16)),"NA",VALUE(J16/$I$4)))</f>
        <v>0.18237082066869301</v>
      </c>
      <c r="L16" s="1">
        <f>IF(AND(ISNUMBER(G16),ISNUMBER($I$6)),$I$6-G16,"N/A")</f>
        <v>-5.5</v>
      </c>
      <c r="M16" s="1">
        <f>IF(AND(ISNUMBER(K16),ISNUMBER($I$7)),SQRT(K16^2+($I$7)^2),"N/A")</f>
        <v>0.19223572402239389</v>
      </c>
      <c r="N16" s="1">
        <f>IF(AND(ISNUMBER(L16),ISNUMBER(M16),M16&lt;&gt;0),L16/M16,"NA")</f>
        <v>-28.61070713037341</v>
      </c>
      <c r="O16" t="s">
        <v>75</v>
      </c>
    </row>
    <row r="17" spans="1:15" x14ac:dyDescent="0.35">
      <c r="A17" s="16">
        <v>7</v>
      </c>
      <c r="B17" s="15" t="s">
        <v>47</v>
      </c>
      <c r="C17" s="14">
        <v>17.3</v>
      </c>
      <c r="D17" s="13" t="s">
        <v>28</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17.3</v>
      </c>
      <c r="H17">
        <f>LEN(TRIM(D17))</f>
        <v>6</v>
      </c>
      <c r="I17" t="str">
        <f>IF(H17&gt;=3,MID(TRIM(D17),1,3),"NO")</f>
        <v>+/-</v>
      </c>
      <c r="J17" t="str">
        <f>IF(TRIM(I17)="+/-",MID(TRIM(D17),4,H17-3),D17)</f>
        <v>0.2</v>
      </c>
      <c r="K17" s="1">
        <f>IF(TRIM(J17)="*****",0,IF(ISERROR(VALUE(J17)),"NA",VALUE(J17/$I$4)))</f>
        <v>0.12158054711246201</v>
      </c>
      <c r="L17" s="1">
        <f>IF(AND(ISNUMBER(G17),ISNUMBER($I$6)),$I$6-G17,"N/A")</f>
        <v>-3.6000000000000014</v>
      </c>
      <c r="M17" s="1">
        <f>IF(AND(ISNUMBER(K17),ISNUMBER($I$7)),SQRT(K17^2+($I$7)^2),"N/A")</f>
        <v>0.1359311840425404</v>
      </c>
      <c r="N17" s="1">
        <f>IF(AND(ISNUMBER(L17),ISNUMBER(M17),M17&lt;&gt;0),L17/M17,"NA")</f>
        <v>-26.48398912550752</v>
      </c>
      <c r="O17" t="s">
        <v>66</v>
      </c>
    </row>
    <row r="18" spans="1:15" x14ac:dyDescent="0.35">
      <c r="A18" s="16">
        <v>8</v>
      </c>
      <c r="B18" s="15" t="s">
        <v>49</v>
      </c>
      <c r="C18" s="14">
        <v>14.8</v>
      </c>
      <c r="D18" s="13" t="s">
        <v>28</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14.8</v>
      </c>
      <c r="H18">
        <f>LEN(TRIM(D18))</f>
        <v>6</v>
      </c>
      <c r="I18" t="str">
        <f>IF(H18&gt;=3,MID(TRIM(D18),1,3),"NO")</f>
        <v>+/-</v>
      </c>
      <c r="J18" t="str">
        <f>IF(TRIM(I18)="+/-",MID(TRIM(D18),4,H18-3),D18)</f>
        <v>0.2</v>
      </c>
      <c r="K18" s="1">
        <f>IF(TRIM(J18)="*****",0,IF(ISERROR(VALUE(J18)),"NA",VALUE(J18/$I$4)))</f>
        <v>0.12158054711246201</v>
      </c>
      <c r="L18" s="1">
        <f>IF(AND(ISNUMBER(G18),ISNUMBER($I$6)),$I$6-G18,"N/A")</f>
        <v>-1.1000000000000014</v>
      </c>
      <c r="M18" s="1">
        <f>IF(AND(ISNUMBER(K18),ISNUMBER($I$7)),SQRT(K18^2+($I$7)^2),"N/A")</f>
        <v>0.1359311840425404</v>
      </c>
      <c r="N18" s="1">
        <f>IF(AND(ISNUMBER(L18),ISNUMBER(M18),M18&lt;&gt;0),L18/M18,"NA")</f>
        <v>-8.0923300105717502</v>
      </c>
      <c r="O18" t="s">
        <v>60</v>
      </c>
    </row>
    <row r="19" spans="1:15" x14ac:dyDescent="0.35">
      <c r="A19" s="16">
        <v>9</v>
      </c>
      <c r="B19" s="15" t="s">
        <v>52</v>
      </c>
      <c r="C19" s="14">
        <v>14.3</v>
      </c>
      <c r="D19" s="13" t="s">
        <v>43</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14.3</v>
      </c>
      <c r="H19">
        <f>LEN(TRIM(D19))</f>
        <v>6</v>
      </c>
      <c r="I19" t="str">
        <f>IF(H19&gt;=3,MID(TRIM(D19),1,3),"NO")</f>
        <v>+/-</v>
      </c>
      <c r="J19" t="str">
        <f>IF(TRIM(I19)="+/-",MID(TRIM(D19),4,H19-3),D19)</f>
        <v>0.5</v>
      </c>
      <c r="K19" s="1">
        <f>IF(TRIM(J19)="*****",0,IF(ISERROR(VALUE(J19)),"NA",VALUE(J19/$I$4)))</f>
        <v>0.303951367781155</v>
      </c>
      <c r="L19" s="1">
        <f>IF(AND(ISNUMBER(G19),ISNUMBER($I$6)),$I$6-G19,"N/A")</f>
        <v>-0.60000000000000142</v>
      </c>
      <c r="M19" s="1">
        <f>IF(AND(ISNUMBER(K19),ISNUMBER($I$7)),SQRT(K19^2+($I$7)^2),"N/A")</f>
        <v>0.30997079109986531</v>
      </c>
      <c r="N19" s="1">
        <f>IF(AND(ISNUMBER(L19),ISNUMBER(M19),M19&lt;&gt;0),L19/M19,"NA")</f>
        <v>-1.9356662538138811</v>
      </c>
      <c r="O19" t="s">
        <v>35</v>
      </c>
    </row>
    <row r="20" spans="1:15" x14ac:dyDescent="0.35">
      <c r="A20" s="16">
        <v>10</v>
      </c>
      <c r="B20" s="15" t="s">
        <v>65</v>
      </c>
      <c r="C20" s="14">
        <v>14.1</v>
      </c>
      <c r="D20" s="17" t="s">
        <v>28</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14.1</v>
      </c>
      <c r="H20">
        <f>LEN(TRIM(D20))</f>
        <v>6</v>
      </c>
      <c r="I20" t="str">
        <f>IF(H20&gt;=3,MID(TRIM(D20),1,3),"NO")</f>
        <v>+/-</v>
      </c>
      <c r="J20" t="str">
        <f>IF(TRIM(I20)="+/-",MID(TRIM(D20),4,H20-3),D20)</f>
        <v>0.2</v>
      </c>
      <c r="K20" s="1">
        <f>IF(TRIM(J20)="*****",0,IF(ISERROR(VALUE(J20)),"NA",VALUE(J20/$I$4)))</f>
        <v>0.12158054711246201</v>
      </c>
      <c r="L20" s="1">
        <f>IF(AND(ISNUMBER(G20),ISNUMBER($I$6)),$I$6-G20,"N/A")</f>
        <v>-0.40000000000000036</v>
      </c>
      <c r="M20" s="1">
        <f>IF(AND(ISNUMBER(K20),ISNUMBER($I$7)),SQRT(K20^2+($I$7)^2),"N/A")</f>
        <v>0.1359311840425404</v>
      </c>
      <c r="N20" s="1">
        <f>IF(AND(ISNUMBER(L20),ISNUMBER(M20),M20&lt;&gt;0),L20/M20,"NA")</f>
        <v>-2.942665458389726</v>
      </c>
      <c r="O20" t="s">
        <v>51</v>
      </c>
    </row>
    <row r="21" spans="1:15" x14ac:dyDescent="0.35">
      <c r="A21" s="16">
        <v>11</v>
      </c>
      <c r="B21" s="15" t="s">
        <v>66</v>
      </c>
      <c r="C21" s="14">
        <v>13</v>
      </c>
      <c r="D21" s="13" t="s">
        <v>57</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13</v>
      </c>
      <c r="H21">
        <f>LEN(TRIM(D21))</f>
        <v>6</v>
      </c>
      <c r="I21" t="str">
        <f>IF(H21&gt;=3,MID(TRIM(D21),1,3),"NO")</f>
        <v>+/-</v>
      </c>
      <c r="J21" t="str">
        <f>IF(TRIM(I21)="+/-",MID(TRIM(D21),4,H21-3),D21)</f>
        <v>0.3</v>
      </c>
      <c r="K21" s="1">
        <f>IF(TRIM(J21)="*****",0,IF(ISERROR(VALUE(J21)),"NA",VALUE(J21/$I$4)))</f>
        <v>0.18237082066869301</v>
      </c>
      <c r="L21" s="1">
        <f>IF(AND(ISNUMBER(G21),ISNUMBER($I$6)),$I$6-G21,"N/A")</f>
        <v>0.69999999999999929</v>
      </c>
      <c r="M21" s="1">
        <f>IF(AND(ISNUMBER(K21),ISNUMBER($I$7)),SQRT(K21^2+($I$7)^2),"N/A")</f>
        <v>0.19223572402239389</v>
      </c>
      <c r="N21" s="1">
        <f>IF(AND(ISNUMBER(L21),ISNUMBER(M21),M21&lt;&gt;0),L21/M21,"NA")</f>
        <v>3.641362725683885</v>
      </c>
      <c r="O21" t="s">
        <v>45</v>
      </c>
    </row>
    <row r="22" spans="1:15" x14ac:dyDescent="0.35">
      <c r="A22" s="16">
        <v>12</v>
      </c>
      <c r="B22" s="15" t="s">
        <v>75</v>
      </c>
      <c r="C22" s="14">
        <v>11</v>
      </c>
      <c r="D22" s="13" t="s">
        <v>57</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11</v>
      </c>
      <c r="H22">
        <f>LEN(TRIM(D22))</f>
        <v>6</v>
      </c>
      <c r="I22" t="str">
        <f>IF(H22&gt;=3,MID(TRIM(D22),1,3),"NO")</f>
        <v>+/-</v>
      </c>
      <c r="J22" t="str">
        <f>IF(TRIM(I22)="+/-",MID(TRIM(D22),4,H22-3),D22)</f>
        <v>0.3</v>
      </c>
      <c r="K22" s="1">
        <f>IF(TRIM(J22)="*****",0,IF(ISERROR(VALUE(J22)),"NA",VALUE(J22/$I$4)))</f>
        <v>0.18237082066869301</v>
      </c>
      <c r="L22" s="1">
        <f>IF(AND(ISNUMBER(G22),ISNUMBER($I$6)),$I$6-G22,"N/A")</f>
        <v>2.6999999999999993</v>
      </c>
      <c r="M22" s="1">
        <f>IF(AND(ISNUMBER(K22),ISNUMBER($I$7)),SQRT(K22^2+($I$7)^2),"N/A")</f>
        <v>0.19223572402239389</v>
      </c>
      <c r="N22" s="1">
        <f>IF(AND(ISNUMBER(L22),ISNUMBER(M22),M22&lt;&gt;0),L22/M22,"NA")</f>
        <v>14.045256227637852</v>
      </c>
      <c r="O22" t="s">
        <v>29</v>
      </c>
    </row>
    <row r="23" spans="1:15" x14ac:dyDescent="0.35">
      <c r="A23" s="16">
        <v>13</v>
      </c>
      <c r="B23" s="15" t="s">
        <v>42</v>
      </c>
      <c r="C23" s="14">
        <v>10.8</v>
      </c>
      <c r="D23" s="13" t="s">
        <v>57</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10.8</v>
      </c>
      <c r="H23">
        <f>LEN(TRIM(D23))</f>
        <v>6</v>
      </c>
      <c r="I23" t="str">
        <f>IF(H23&gt;=3,MID(TRIM(D23),1,3),"NO")</f>
        <v>+/-</v>
      </c>
      <c r="J23" t="str">
        <f>IF(TRIM(I23)="+/-",MID(TRIM(D23),4,H23-3),D23)</f>
        <v>0.3</v>
      </c>
      <c r="K23" s="1">
        <f>IF(TRIM(J23)="*****",0,IF(ISERROR(VALUE(J23)),"NA",VALUE(J23/$I$4)))</f>
        <v>0.18237082066869301</v>
      </c>
      <c r="L23" s="1">
        <f>IF(AND(ISNUMBER(G23),ISNUMBER($I$6)),$I$6-G23,"N/A")</f>
        <v>2.8999999999999986</v>
      </c>
      <c r="M23" s="1">
        <f>IF(AND(ISNUMBER(K23),ISNUMBER($I$7)),SQRT(K23^2+($I$7)^2),"N/A")</f>
        <v>0.19223572402239389</v>
      </c>
      <c r="N23" s="1">
        <f>IF(AND(ISNUMBER(L23),ISNUMBER(M23),M23&lt;&gt;0),L23/M23,"NA")</f>
        <v>15.085645577833246</v>
      </c>
      <c r="O23" t="s">
        <v>82</v>
      </c>
    </row>
    <row r="24" spans="1:15" x14ac:dyDescent="0.35">
      <c r="A24" s="16">
        <v>14</v>
      </c>
      <c r="B24" s="15" t="s">
        <v>41</v>
      </c>
      <c r="C24" s="14">
        <v>9.9</v>
      </c>
      <c r="D24" s="13" t="s">
        <v>28</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9.9</v>
      </c>
      <c r="H24">
        <f>LEN(TRIM(D24))</f>
        <v>6</v>
      </c>
      <c r="I24" t="str">
        <f>IF(H24&gt;=3,MID(TRIM(D24),1,3),"NO")</f>
        <v>+/-</v>
      </c>
      <c r="J24" t="str">
        <f>IF(TRIM(I24)="+/-",MID(TRIM(D24),4,H24-3),D24)</f>
        <v>0.2</v>
      </c>
      <c r="K24" s="1">
        <f>IF(TRIM(J24)="*****",0,IF(ISERROR(VALUE(J24)),"NA",VALUE(J24/$I$4)))</f>
        <v>0.12158054711246201</v>
      </c>
      <c r="L24" s="1">
        <f>IF(AND(ISNUMBER(G24),ISNUMBER($I$6)),$I$6-G24,"N/A")</f>
        <v>3.7999999999999989</v>
      </c>
      <c r="M24" s="1">
        <f>IF(AND(ISNUMBER(K24),ISNUMBER($I$7)),SQRT(K24^2+($I$7)^2),"N/A")</f>
        <v>0.1359311840425404</v>
      </c>
      <c r="N24" s="1">
        <f>IF(AND(ISNUMBER(L24),ISNUMBER(M24),M24&lt;&gt;0),L24/M24,"NA")</f>
        <v>27.955321854702365</v>
      </c>
      <c r="O24" t="s">
        <v>65</v>
      </c>
    </row>
    <row r="25" spans="1:15" x14ac:dyDescent="0.35">
      <c r="A25" s="16">
        <v>15</v>
      </c>
      <c r="B25" s="15" t="s">
        <v>71</v>
      </c>
      <c r="C25" s="14">
        <v>9.6999999999999993</v>
      </c>
      <c r="D25" s="13" t="s">
        <v>28</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9.6999999999999993</v>
      </c>
      <c r="H25">
        <f>LEN(TRIM(D25))</f>
        <v>6</v>
      </c>
      <c r="I25" t="str">
        <f>IF(H25&gt;=3,MID(TRIM(D25),1,3),"NO")</f>
        <v>+/-</v>
      </c>
      <c r="J25" t="str">
        <f>IF(TRIM(I25)="+/-",MID(TRIM(D25),4,H25-3),D25)</f>
        <v>0.2</v>
      </c>
      <c r="K25" s="1">
        <f>IF(TRIM(J25)="*****",0,IF(ISERROR(VALUE(J25)),"NA",VALUE(J25/$I$4)))</f>
        <v>0.12158054711246201</v>
      </c>
      <c r="L25" s="1">
        <f>IF(AND(ISNUMBER(G25),ISNUMBER($I$6)),$I$6-G25,"N/A")</f>
        <v>4</v>
      </c>
      <c r="M25" s="1">
        <f>IF(AND(ISNUMBER(K25),ISNUMBER($I$7)),SQRT(K25^2+($I$7)^2),"N/A")</f>
        <v>0.1359311840425404</v>
      </c>
      <c r="N25" s="1">
        <f>IF(AND(ISNUMBER(L25),ISNUMBER(M25),M25&lt;&gt;0),L25/M25,"NA")</f>
        <v>29.426654583897236</v>
      </c>
      <c r="O25" t="s">
        <v>81</v>
      </c>
    </row>
    <row r="26" spans="1:15" x14ac:dyDescent="0.35">
      <c r="A26" s="16">
        <v>16</v>
      </c>
      <c r="B26" s="15" t="s">
        <v>56</v>
      </c>
      <c r="C26" s="14">
        <v>9.4</v>
      </c>
      <c r="D26" s="13" t="s">
        <v>57</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9.4</v>
      </c>
      <c r="H26">
        <f>LEN(TRIM(D26))</f>
        <v>6</v>
      </c>
      <c r="I26" t="str">
        <f>IF(H26&gt;=3,MID(TRIM(D26),1,3),"NO")</f>
        <v>+/-</v>
      </c>
      <c r="J26" t="str">
        <f>IF(TRIM(I26)="+/-",MID(TRIM(D26),4,H26-3),D26)</f>
        <v>0.3</v>
      </c>
      <c r="K26" s="1">
        <f>IF(TRIM(J26)="*****",0,IF(ISERROR(VALUE(J26)),"NA",VALUE(J26/$I$4)))</f>
        <v>0.18237082066869301</v>
      </c>
      <c r="L26" s="1">
        <f>IF(AND(ISNUMBER(G26),ISNUMBER($I$6)),$I$6-G26,"N/A")</f>
        <v>4.2999999999999989</v>
      </c>
      <c r="M26" s="1">
        <f>IF(AND(ISNUMBER(K26),ISNUMBER($I$7)),SQRT(K26^2+($I$7)^2),"N/A")</f>
        <v>0.19223572402239389</v>
      </c>
      <c r="N26" s="1">
        <f>IF(AND(ISNUMBER(L26),ISNUMBER(M26),M26&lt;&gt;0),L26/M26,"NA")</f>
        <v>22.368371029201025</v>
      </c>
      <c r="O26" t="s">
        <v>80</v>
      </c>
    </row>
    <row r="27" spans="1:15" x14ac:dyDescent="0.35">
      <c r="A27" s="16">
        <v>17</v>
      </c>
      <c r="B27" s="15" t="s">
        <v>36</v>
      </c>
      <c r="C27" s="14">
        <v>9.3000000000000007</v>
      </c>
      <c r="D27" s="13" t="s">
        <v>28</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9.3000000000000007</v>
      </c>
      <c r="H27">
        <f>LEN(TRIM(D27))</f>
        <v>6</v>
      </c>
      <c r="I27" t="str">
        <f>IF(H27&gt;=3,MID(TRIM(D27),1,3),"NO")</f>
        <v>+/-</v>
      </c>
      <c r="J27" t="str">
        <f>IF(TRIM(I27)="+/-",MID(TRIM(D27),4,H27-3),D27)</f>
        <v>0.2</v>
      </c>
      <c r="K27" s="1">
        <f>IF(TRIM(J27)="*****",0,IF(ISERROR(VALUE(J27)),"NA",VALUE(J27/$I$4)))</f>
        <v>0.12158054711246201</v>
      </c>
      <c r="L27" s="1">
        <f>IF(AND(ISNUMBER(G27),ISNUMBER($I$6)),$I$6-G27,"N/A")</f>
        <v>4.3999999999999986</v>
      </c>
      <c r="M27" s="1">
        <f>IF(AND(ISNUMBER(K27),ISNUMBER($I$7)),SQRT(K27^2+($I$7)^2),"N/A")</f>
        <v>0.1359311840425404</v>
      </c>
      <c r="N27" s="1">
        <f>IF(AND(ISNUMBER(L27),ISNUMBER(M27),M27&lt;&gt;0),L27/M27,"NA")</f>
        <v>32.369320042286944</v>
      </c>
      <c r="O27" t="s">
        <v>78</v>
      </c>
    </row>
    <row r="28" spans="1:15" x14ac:dyDescent="0.35">
      <c r="A28" s="16">
        <v>18</v>
      </c>
      <c r="B28" s="15" t="s">
        <v>35</v>
      </c>
      <c r="C28" s="14">
        <v>8.9</v>
      </c>
      <c r="D28" s="13" t="s">
        <v>121</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8.9</v>
      </c>
      <c r="H28">
        <f>LEN(TRIM(D28))</f>
        <v>6</v>
      </c>
      <c r="I28" t="str">
        <f>IF(H28&gt;=3,MID(TRIM(D28),1,3),"NO")</f>
        <v>+/-</v>
      </c>
      <c r="J28" t="str">
        <f>IF(TRIM(I28)="+/-",MID(TRIM(D28),4,H28-3),D28)</f>
        <v>0.8</v>
      </c>
      <c r="K28" s="1">
        <f>IF(TRIM(J28)="*****",0,IF(ISERROR(VALUE(J28)),"NA",VALUE(J28/$I$4)))</f>
        <v>0.48632218844984804</v>
      </c>
      <c r="L28" s="1">
        <f>IF(AND(ISNUMBER(G28),ISNUMBER($I$6)),$I$6-G28,"N/A")</f>
        <v>4.7999999999999989</v>
      </c>
      <c r="M28" s="1">
        <f>IF(AND(ISNUMBER(K28),ISNUMBER($I$7)),SQRT(K28^2+($I$7)^2),"N/A")</f>
        <v>0.49010685399991183</v>
      </c>
      <c r="N28" s="1">
        <f>IF(AND(ISNUMBER(L28),ISNUMBER(M28),M28&lt;&gt;0),L28/M28,"NA")</f>
        <v>9.7937826431638975</v>
      </c>
      <c r="O28" t="s">
        <v>79</v>
      </c>
    </row>
    <row r="29" spans="1:15" x14ac:dyDescent="0.35">
      <c r="A29" s="16">
        <v>19</v>
      </c>
      <c r="B29" s="15" t="s">
        <v>64</v>
      </c>
      <c r="C29" s="14">
        <v>8.6999999999999993</v>
      </c>
      <c r="D29" s="13" t="s">
        <v>28</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8.6999999999999993</v>
      </c>
      <c r="H29">
        <f>LEN(TRIM(D29))</f>
        <v>6</v>
      </c>
      <c r="I29" t="str">
        <f>IF(H29&gt;=3,MID(TRIM(D29),1,3),"NO")</f>
        <v>+/-</v>
      </c>
      <c r="J29" t="str">
        <f>IF(TRIM(I29)="+/-",MID(TRIM(D29),4,H29-3),D29)</f>
        <v>0.2</v>
      </c>
      <c r="K29" s="1">
        <f>IF(TRIM(J29)="*****",0,IF(ISERROR(VALUE(J29)),"NA",VALUE(J29/$I$4)))</f>
        <v>0.12158054711246201</v>
      </c>
      <c r="L29" s="1">
        <f>IF(AND(ISNUMBER(G29),ISNUMBER($I$6)),$I$6-G29,"N/A")</f>
        <v>5</v>
      </c>
      <c r="M29" s="1">
        <f>IF(AND(ISNUMBER(K29),ISNUMBER($I$7)),SQRT(K29^2+($I$7)^2),"N/A")</f>
        <v>0.1359311840425404</v>
      </c>
      <c r="N29" s="1">
        <f>IF(AND(ISNUMBER(L29),ISNUMBER(M29),M29&lt;&gt;0),L29/M29,"NA")</f>
        <v>36.78331822987154</v>
      </c>
      <c r="O29" t="s">
        <v>55</v>
      </c>
    </row>
    <row r="30" spans="1:15" x14ac:dyDescent="0.35">
      <c r="A30" s="16">
        <v>20</v>
      </c>
      <c r="B30" s="15" t="s">
        <v>45</v>
      </c>
      <c r="C30" s="14">
        <v>8.6</v>
      </c>
      <c r="D30" s="13" t="s">
        <v>31</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8.6</v>
      </c>
      <c r="H30">
        <f>LEN(TRIM(D30))</f>
        <v>6</v>
      </c>
      <c r="I30" t="str">
        <f>IF(H30&gt;=3,MID(TRIM(D30),1,3),"NO")</f>
        <v>+/-</v>
      </c>
      <c r="J30" t="str">
        <f>IF(TRIM(I30)="+/-",MID(TRIM(D30),4,H30-3),D30)</f>
        <v>0.1</v>
      </c>
      <c r="K30" s="1">
        <f>IF(TRIM(J30)="*****",0,IF(ISERROR(VALUE(J30)),"NA",VALUE(J30/$I$4)))</f>
        <v>6.0790273556231005E-2</v>
      </c>
      <c r="L30" s="1">
        <f>IF(AND(ISNUMBER(G30),ISNUMBER($I$6)),$I$6-G30,"N/A")</f>
        <v>5.0999999999999996</v>
      </c>
      <c r="M30" s="1">
        <f>IF(AND(ISNUMBER(K30),ISNUMBER($I$7)),SQRT(K30^2+($I$7)^2),"N/A")</f>
        <v>8.5970429323592404E-2</v>
      </c>
      <c r="N30" s="1">
        <f>IF(AND(ISNUMBER(L30),ISNUMBER(M30),M30&lt;&gt;0),L30/M30,"NA")</f>
        <v>59.322723407645398</v>
      </c>
      <c r="O30" t="s">
        <v>77</v>
      </c>
    </row>
    <row r="31" spans="1:15" x14ac:dyDescent="0.35">
      <c r="A31" s="16">
        <v>21</v>
      </c>
      <c r="B31" s="15" t="s">
        <v>69</v>
      </c>
      <c r="C31" s="14">
        <v>8.5</v>
      </c>
      <c r="D31" s="13" t="s">
        <v>57</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8.5</v>
      </c>
      <c r="H31">
        <f>LEN(TRIM(D31))</f>
        <v>6</v>
      </c>
      <c r="I31" t="str">
        <f>IF(H31&gt;=3,MID(TRIM(D31),1,3),"NO")</f>
        <v>+/-</v>
      </c>
      <c r="J31" t="str">
        <f>IF(TRIM(I31)="+/-",MID(TRIM(D31),4,H31-3),D31)</f>
        <v>0.3</v>
      </c>
      <c r="K31" s="1">
        <f>IF(TRIM(J31)="*****",0,IF(ISERROR(VALUE(J31)),"NA",VALUE(J31/$I$4)))</f>
        <v>0.18237082066869301</v>
      </c>
      <c r="L31" s="1">
        <f>IF(AND(ISNUMBER(G31),ISNUMBER($I$6)),$I$6-G31,"N/A")</f>
        <v>5.1999999999999993</v>
      </c>
      <c r="M31" s="1">
        <f>IF(AND(ISNUMBER(K31),ISNUMBER($I$7)),SQRT(K31^2+($I$7)^2),"N/A")</f>
        <v>0.19223572402239389</v>
      </c>
      <c r="N31" s="1">
        <f>IF(AND(ISNUMBER(L31),ISNUMBER(M31),M31&lt;&gt;0),L31/M31,"NA")</f>
        <v>27.050123105080313</v>
      </c>
      <c r="O31" t="s">
        <v>41</v>
      </c>
    </row>
    <row r="32" spans="1:15" x14ac:dyDescent="0.35">
      <c r="A32" s="16">
        <v>22</v>
      </c>
      <c r="B32" s="15" t="s">
        <v>60</v>
      </c>
      <c r="C32" s="14">
        <v>8.4</v>
      </c>
      <c r="D32" s="13" t="s">
        <v>34</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8.4</v>
      </c>
      <c r="H32">
        <f>LEN(TRIM(D32))</f>
        <v>6</v>
      </c>
      <c r="I32" t="str">
        <f>IF(H32&gt;=3,MID(TRIM(D32),1,3),"NO")</f>
        <v>+/-</v>
      </c>
      <c r="J32" t="str">
        <f>IF(TRIM(I32)="+/-",MID(TRIM(D32),4,H32-3),D32)</f>
        <v>0.4</v>
      </c>
      <c r="K32" s="1">
        <f>IF(TRIM(J32)="*****",0,IF(ISERROR(VALUE(J32)),"NA",VALUE(J32/$I$4)))</f>
        <v>0.24316109422492402</v>
      </c>
      <c r="L32" s="1">
        <f>IF(AND(ISNUMBER(G32),ISNUMBER($I$6)),$I$6-G32,"N/A")</f>
        <v>5.2999999999999989</v>
      </c>
      <c r="M32" s="1">
        <f>IF(AND(ISNUMBER(K32),ISNUMBER($I$7)),SQRT(K32^2+($I$7)^2),"N/A")</f>
        <v>0.25064471888253259</v>
      </c>
      <c r="N32" s="1">
        <f>IF(AND(ISNUMBER(L32),ISNUMBER(M32),M32&lt;&gt;0),L32/M32,"NA")</f>
        <v>21.145468468792682</v>
      </c>
      <c r="O32" t="s">
        <v>71</v>
      </c>
    </row>
    <row r="33" spans="1:15" x14ac:dyDescent="0.35">
      <c r="A33" s="16">
        <v>23</v>
      </c>
      <c r="B33" s="15" t="s">
        <v>78</v>
      </c>
      <c r="C33" s="14">
        <v>8.1999999999999993</v>
      </c>
      <c r="D33" s="13" t="s">
        <v>57</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8.1999999999999993</v>
      </c>
      <c r="H33">
        <f>LEN(TRIM(D33))</f>
        <v>6</v>
      </c>
      <c r="I33" t="str">
        <f>IF(H33&gt;=3,MID(TRIM(D33),1,3),"NO")</f>
        <v>+/-</v>
      </c>
      <c r="J33" t="str">
        <f>IF(TRIM(I33)="+/-",MID(TRIM(D33),4,H33-3),D33)</f>
        <v>0.3</v>
      </c>
      <c r="K33" s="1">
        <f>IF(TRIM(J33)="*****",0,IF(ISERROR(VALUE(J33)),"NA",VALUE(J33/$I$4)))</f>
        <v>0.18237082066869301</v>
      </c>
      <c r="L33" s="1">
        <f>IF(AND(ISNUMBER(G33),ISNUMBER($I$6)),$I$6-G33,"N/A")</f>
        <v>5.5</v>
      </c>
      <c r="M33" s="1">
        <f>IF(AND(ISNUMBER(K33),ISNUMBER($I$7)),SQRT(K33^2+($I$7)^2),"N/A")</f>
        <v>0.19223572402239389</v>
      </c>
      <c r="N33" s="1">
        <f>IF(AND(ISNUMBER(L33),ISNUMBER(M33),M33&lt;&gt;0),L33/M33,"NA")</f>
        <v>28.61070713037341</v>
      </c>
      <c r="O33" t="s">
        <v>76</v>
      </c>
    </row>
    <row r="34" spans="1:15" x14ac:dyDescent="0.35">
      <c r="A34" s="16">
        <v>24</v>
      </c>
      <c r="B34" s="15" t="s">
        <v>38</v>
      </c>
      <c r="C34" s="14">
        <v>8.1</v>
      </c>
      <c r="D34" s="13" t="s">
        <v>28</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8.1</v>
      </c>
      <c r="H34">
        <f>LEN(TRIM(D34))</f>
        <v>6</v>
      </c>
      <c r="I34" t="str">
        <f>IF(H34&gt;=3,MID(TRIM(D34),1,3),"NO")</f>
        <v>+/-</v>
      </c>
      <c r="J34" t="str">
        <f>IF(TRIM(I34)="+/-",MID(TRIM(D34),4,H34-3),D34)</f>
        <v>0.2</v>
      </c>
      <c r="K34" s="1">
        <f>IF(TRIM(J34)="*****",0,IF(ISERROR(VALUE(J34)),"NA",VALUE(J34/$I$4)))</f>
        <v>0.12158054711246201</v>
      </c>
      <c r="L34" s="1">
        <f>IF(AND(ISNUMBER(G34),ISNUMBER($I$6)),$I$6-G34,"N/A")</f>
        <v>5.6</v>
      </c>
      <c r="M34" s="1">
        <f>IF(AND(ISNUMBER(K34),ISNUMBER($I$7)),SQRT(K34^2+($I$7)^2),"N/A")</f>
        <v>0.1359311840425404</v>
      </c>
      <c r="N34" s="1">
        <f>IF(AND(ISNUMBER(L34),ISNUMBER(M34),M34&lt;&gt;0),L34/M34,"NA")</f>
        <v>41.197316417456122</v>
      </c>
      <c r="O34" t="s">
        <v>74</v>
      </c>
    </row>
    <row r="35" spans="1:15" x14ac:dyDescent="0.35">
      <c r="A35" s="16">
        <v>25</v>
      </c>
      <c r="B35" s="15" t="s">
        <v>59</v>
      </c>
      <c r="C35" s="14">
        <v>8</v>
      </c>
      <c r="D35" s="13" t="s">
        <v>28</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8</v>
      </c>
      <c r="H35">
        <f>LEN(TRIM(D35))</f>
        <v>6</v>
      </c>
      <c r="I35" t="str">
        <f>IF(H35&gt;=3,MID(TRIM(D35),1,3),"NO")</f>
        <v>+/-</v>
      </c>
      <c r="J35" t="str">
        <f>IF(TRIM(I35)="+/-",MID(TRIM(D35),4,H35-3),D35)</f>
        <v>0.2</v>
      </c>
      <c r="K35" s="1">
        <f>IF(TRIM(J35)="*****",0,IF(ISERROR(VALUE(J35)),"NA",VALUE(J35/$I$4)))</f>
        <v>0.12158054711246201</v>
      </c>
      <c r="L35" s="1">
        <f>IF(AND(ISNUMBER(G35),ISNUMBER($I$6)),$I$6-G35,"N/A")</f>
        <v>5.6999999999999993</v>
      </c>
      <c r="M35" s="1">
        <f>IF(AND(ISNUMBER(K35),ISNUMBER($I$7)),SQRT(K35^2+($I$7)^2),"N/A")</f>
        <v>0.1359311840425404</v>
      </c>
      <c r="N35" s="1">
        <f>IF(AND(ISNUMBER(L35),ISNUMBER(M35),M35&lt;&gt;0),L35/M35,"NA")</f>
        <v>41.932982782053557</v>
      </c>
      <c r="O35" t="s">
        <v>53</v>
      </c>
    </row>
    <row r="36" spans="1:15" x14ac:dyDescent="0.35">
      <c r="A36" s="16">
        <v>26</v>
      </c>
      <c r="B36" s="15" t="s">
        <v>82</v>
      </c>
      <c r="C36" s="14">
        <v>7.9</v>
      </c>
      <c r="D36" s="13" t="s">
        <v>34</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7.9</v>
      </c>
      <c r="H36">
        <f>LEN(TRIM(D36))</f>
        <v>6</v>
      </c>
      <c r="I36" t="str">
        <f>IF(H36&gt;=3,MID(TRIM(D36),1,3),"NO")</f>
        <v>+/-</v>
      </c>
      <c r="J36" t="str">
        <f>IF(TRIM(I36)="+/-",MID(TRIM(D36),4,H36-3),D36)</f>
        <v>0.4</v>
      </c>
      <c r="K36" s="1">
        <f>IF(TRIM(J36)="*****",0,IF(ISERROR(VALUE(J36)),"NA",VALUE(J36/$I$4)))</f>
        <v>0.24316109422492402</v>
      </c>
      <c r="L36" s="1">
        <f>IF(AND(ISNUMBER(G36),ISNUMBER($I$6)),$I$6-G36,"N/A")</f>
        <v>5.7999999999999989</v>
      </c>
      <c r="M36" s="1">
        <f>IF(AND(ISNUMBER(K36),ISNUMBER($I$7)),SQRT(K36^2+($I$7)^2),"N/A")</f>
        <v>0.25064471888253259</v>
      </c>
      <c r="N36" s="1">
        <f>IF(AND(ISNUMBER(L36),ISNUMBER(M36),M36&lt;&gt;0),L36/M36,"NA")</f>
        <v>23.14032398471652</v>
      </c>
      <c r="O36" t="s">
        <v>72</v>
      </c>
    </row>
    <row r="37" spans="1:15" x14ac:dyDescent="0.35">
      <c r="A37" s="16">
        <v>27</v>
      </c>
      <c r="B37" s="15" t="s">
        <v>73</v>
      </c>
      <c r="C37" s="14">
        <v>6</v>
      </c>
      <c r="D37" s="13" t="s">
        <v>57</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6</v>
      </c>
      <c r="H37">
        <f>LEN(TRIM(D37))</f>
        <v>6</v>
      </c>
      <c r="I37" t="str">
        <f>IF(H37&gt;=3,MID(TRIM(D37),1,3),"NO")</f>
        <v>+/-</v>
      </c>
      <c r="J37" t="str">
        <f>IF(TRIM(I37)="+/-",MID(TRIM(D37),4,H37-3),D37)</f>
        <v>0.3</v>
      </c>
      <c r="K37" s="1">
        <f>IF(TRIM(J37)="*****",0,IF(ISERROR(VALUE(J37)),"NA",VALUE(J37/$I$4)))</f>
        <v>0.18237082066869301</v>
      </c>
      <c r="L37" s="1">
        <f>IF(AND(ISNUMBER(G37),ISNUMBER($I$6)),$I$6-G37,"N/A")</f>
        <v>7.6999999999999993</v>
      </c>
      <c r="M37" s="1">
        <f>IF(AND(ISNUMBER(K37),ISNUMBER($I$7)),SQRT(K37^2+($I$7)^2),"N/A")</f>
        <v>0.19223572402239389</v>
      </c>
      <c r="N37" s="1">
        <f>IF(AND(ISNUMBER(L37),ISNUMBER(M37),M37&lt;&gt;0),L37/M37,"NA")</f>
        <v>40.05498998252277</v>
      </c>
      <c r="O37" t="s">
        <v>70</v>
      </c>
    </row>
    <row r="38" spans="1:15" x14ac:dyDescent="0.35">
      <c r="A38" s="16">
        <v>28</v>
      </c>
      <c r="B38" s="15" t="s">
        <v>54</v>
      </c>
      <c r="C38" s="14">
        <v>5.9</v>
      </c>
      <c r="D38" s="13" t="s">
        <v>31</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5.9</v>
      </c>
      <c r="H38">
        <f>LEN(TRIM(D38))</f>
        <v>6</v>
      </c>
      <c r="I38" t="str">
        <f>IF(H38&gt;=3,MID(TRIM(D38),1,3),"NO")</f>
        <v>+/-</v>
      </c>
      <c r="J38" t="str">
        <f>IF(TRIM(I38)="+/-",MID(TRIM(D38),4,H38-3),D38)</f>
        <v>0.1</v>
      </c>
      <c r="K38" s="1">
        <f>IF(TRIM(J38)="*****",0,IF(ISERROR(VALUE(J38)),"NA",VALUE(J38/$I$4)))</f>
        <v>6.0790273556231005E-2</v>
      </c>
      <c r="L38" s="1">
        <f>IF(AND(ISNUMBER(G38),ISNUMBER($I$6)),$I$6-G38,"N/A")</f>
        <v>7.7999999999999989</v>
      </c>
      <c r="M38" s="1">
        <f>IF(AND(ISNUMBER(K38),ISNUMBER($I$7)),SQRT(K38^2+($I$7)^2),"N/A")</f>
        <v>8.5970429323592404E-2</v>
      </c>
      <c r="N38" s="1">
        <f>IF(AND(ISNUMBER(L38),ISNUMBER(M38),M38&lt;&gt;0),L38/M38,"NA")</f>
        <v>90.7288710940459</v>
      </c>
      <c r="O38" t="s">
        <v>69</v>
      </c>
    </row>
    <row r="39" spans="1:15" x14ac:dyDescent="0.35">
      <c r="A39" s="16">
        <v>29</v>
      </c>
      <c r="B39" s="15" t="s">
        <v>81</v>
      </c>
      <c r="C39" s="14">
        <v>5.4</v>
      </c>
      <c r="D39" s="13" t="s">
        <v>28</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5.4</v>
      </c>
      <c r="H39">
        <f>LEN(TRIM(D39))</f>
        <v>6</v>
      </c>
      <c r="I39" t="str">
        <f>IF(H39&gt;=3,MID(TRIM(D39),1,3),"NO")</f>
        <v>+/-</v>
      </c>
      <c r="J39" t="str">
        <f>IF(TRIM(I39)="+/-",MID(TRIM(D39),4,H39-3),D39)</f>
        <v>0.2</v>
      </c>
      <c r="K39" s="1">
        <f>IF(TRIM(J39)="*****",0,IF(ISERROR(VALUE(J39)),"NA",VALUE(J39/$I$4)))</f>
        <v>0.12158054711246201</v>
      </c>
      <c r="L39" s="1">
        <f>IF(AND(ISNUMBER(G39),ISNUMBER($I$6)),$I$6-G39,"N/A")</f>
        <v>8.2999999999999989</v>
      </c>
      <c r="M39" s="1">
        <f>IF(AND(ISNUMBER(K39),ISNUMBER($I$7)),SQRT(K39^2+($I$7)^2),"N/A")</f>
        <v>0.1359311840425404</v>
      </c>
      <c r="N39" s="1">
        <f>IF(AND(ISNUMBER(L39),ISNUMBER(M39),M39&lt;&gt;0),L39/M39,"NA")</f>
        <v>61.060308261586755</v>
      </c>
      <c r="O39" t="s">
        <v>44</v>
      </c>
    </row>
    <row r="40" spans="1:15" x14ac:dyDescent="0.35">
      <c r="A40" s="16">
        <v>30</v>
      </c>
      <c r="B40" s="15" t="s">
        <v>50</v>
      </c>
      <c r="C40" s="14">
        <v>5.3</v>
      </c>
      <c r="D40" s="13" t="s">
        <v>28</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5.3</v>
      </c>
      <c r="H40">
        <f>LEN(TRIM(D40))</f>
        <v>6</v>
      </c>
      <c r="I40" t="str">
        <f>IF(H40&gt;=3,MID(TRIM(D40),1,3),"NO")</f>
        <v>+/-</v>
      </c>
      <c r="J40" t="str">
        <f>IF(TRIM(I40)="+/-",MID(TRIM(D40),4,H40-3),D40)</f>
        <v>0.2</v>
      </c>
      <c r="K40" s="1">
        <f>IF(TRIM(J40)="*****",0,IF(ISERROR(VALUE(J40)),"NA",VALUE(J40/$I$4)))</f>
        <v>0.12158054711246201</v>
      </c>
      <c r="L40" s="1">
        <f>IF(AND(ISNUMBER(G40),ISNUMBER($I$6)),$I$6-G40,"N/A")</f>
        <v>8.3999999999999986</v>
      </c>
      <c r="M40" s="1">
        <f>IF(AND(ISNUMBER(K40),ISNUMBER($I$7)),SQRT(K40^2+($I$7)^2),"N/A")</f>
        <v>0.1359311840425404</v>
      </c>
      <c r="N40" s="1">
        <f>IF(AND(ISNUMBER(L40),ISNUMBER(M40),M40&lt;&gt;0),L40/M40,"NA")</f>
        <v>61.795974626184183</v>
      </c>
      <c r="O40" t="s">
        <v>67</v>
      </c>
    </row>
    <row r="41" spans="1:15" x14ac:dyDescent="0.35">
      <c r="A41" s="16">
        <v>30</v>
      </c>
      <c r="B41" s="15" t="s">
        <v>46</v>
      </c>
      <c r="C41" s="14">
        <v>5.3</v>
      </c>
      <c r="D41" s="13" t="s">
        <v>31</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5.3</v>
      </c>
      <c r="H41">
        <f>LEN(TRIM(D41))</f>
        <v>6</v>
      </c>
      <c r="I41" t="str">
        <f>IF(H41&gt;=3,MID(TRIM(D41),1,3),"NO")</f>
        <v>+/-</v>
      </c>
      <c r="J41" t="str">
        <f>IF(TRIM(I41)="+/-",MID(TRIM(D41),4,H41-3),D41)</f>
        <v>0.1</v>
      </c>
      <c r="K41" s="1">
        <f>IF(TRIM(J41)="*****",0,IF(ISERROR(VALUE(J41)),"NA",VALUE(J41/$I$4)))</f>
        <v>6.0790273556231005E-2</v>
      </c>
      <c r="L41" s="1">
        <f>IF(AND(ISNUMBER(G41),ISNUMBER($I$6)),$I$6-G41,"N/A")</f>
        <v>8.3999999999999986</v>
      </c>
      <c r="M41" s="1">
        <f>IF(AND(ISNUMBER(K41),ISNUMBER($I$7)),SQRT(K41^2+($I$7)^2),"N/A")</f>
        <v>8.5970429323592404E-2</v>
      </c>
      <c r="N41" s="1">
        <f>IF(AND(ISNUMBER(L41),ISNUMBER(M41),M41&lt;&gt;0),L41/M41,"NA")</f>
        <v>97.708015024357124</v>
      </c>
      <c r="O41" t="s">
        <v>47</v>
      </c>
    </row>
    <row r="42" spans="1:15" x14ac:dyDescent="0.35">
      <c r="A42" s="16">
        <v>32</v>
      </c>
      <c r="B42" s="15" t="s">
        <v>27</v>
      </c>
      <c r="C42" s="14">
        <v>5.0999999999999996</v>
      </c>
      <c r="D42" s="13" t="s">
        <v>83</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5.0999999999999996</v>
      </c>
      <c r="H42">
        <f>LEN(TRIM(D42))</f>
        <v>6</v>
      </c>
      <c r="I42" t="str">
        <f>IF(H42&gt;=3,MID(TRIM(D42),1,3),"NO")</f>
        <v>+/-</v>
      </c>
      <c r="J42" t="str">
        <f>IF(TRIM(I42)="+/-",MID(TRIM(D42),4,H42-3),D42)</f>
        <v>0.7</v>
      </c>
      <c r="K42" s="1">
        <f>IF(TRIM(J42)="*****",0,IF(ISERROR(VALUE(J42)),"NA",VALUE(J42/$I$4)))</f>
        <v>0.42553191489361697</v>
      </c>
      <c r="L42" s="1">
        <f>IF(AND(ISNUMBER(G42),ISNUMBER($I$6)),$I$6-G42,"N/A")</f>
        <v>8.6</v>
      </c>
      <c r="M42" s="1">
        <f>IF(AND(ISNUMBER(K42),ISNUMBER($I$7)),SQRT(K42^2+($I$7)^2),"N/A")</f>
        <v>0.42985214661796195</v>
      </c>
      <c r="N42" s="1">
        <f>IF(AND(ISNUMBER(L42),ISNUMBER(M42),M42&lt;&gt;0),L42/M42,"NA")</f>
        <v>20.006879266892177</v>
      </c>
      <c r="O42" t="s">
        <v>37</v>
      </c>
    </row>
    <row r="43" spans="1:15" x14ac:dyDescent="0.35">
      <c r="A43" s="16">
        <v>33</v>
      </c>
      <c r="B43" s="15" t="s">
        <v>30</v>
      </c>
      <c r="C43" s="14">
        <v>5</v>
      </c>
      <c r="D43" s="13" t="s">
        <v>28</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5</v>
      </c>
      <c r="H43">
        <f>LEN(TRIM(D43))</f>
        <v>6</v>
      </c>
      <c r="I43" t="str">
        <f>IF(H43&gt;=3,MID(TRIM(D43),1,3),"NO")</f>
        <v>+/-</v>
      </c>
      <c r="J43" t="str">
        <f>IF(TRIM(I43)="+/-",MID(TRIM(D43),4,H43-3),D43)</f>
        <v>0.2</v>
      </c>
      <c r="K43" s="1">
        <f>IF(TRIM(J43)="*****",0,IF(ISERROR(VALUE(J43)),"NA",VALUE(J43/$I$4)))</f>
        <v>0.12158054711246201</v>
      </c>
      <c r="L43" s="1">
        <f>IF(AND(ISNUMBER(G43),ISNUMBER($I$6)),$I$6-G43,"N/A")</f>
        <v>8.6999999999999993</v>
      </c>
      <c r="M43" s="1">
        <f>IF(AND(ISNUMBER(K43),ISNUMBER($I$7)),SQRT(K43^2+($I$7)^2),"N/A")</f>
        <v>0.1359311840425404</v>
      </c>
      <c r="N43" s="1">
        <f>IF(AND(ISNUMBER(L43),ISNUMBER(M43),M43&lt;&gt;0),L43/M43,"NA")</f>
        <v>64.002973719976481</v>
      </c>
      <c r="O43" t="s">
        <v>49</v>
      </c>
    </row>
    <row r="44" spans="1:15" x14ac:dyDescent="0.35">
      <c r="A44" s="16">
        <v>34</v>
      </c>
      <c r="B44" s="15" t="s">
        <v>80</v>
      </c>
      <c r="C44" s="14">
        <v>4.8</v>
      </c>
      <c r="D44" s="13" t="s">
        <v>28</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4.8</v>
      </c>
      <c r="H44">
        <f>LEN(TRIM(D44))</f>
        <v>6</v>
      </c>
      <c r="I44" t="str">
        <f>IF(H44&gt;=3,MID(TRIM(D44),1,3),"NO")</f>
        <v>+/-</v>
      </c>
      <c r="J44" t="str">
        <f>IF(TRIM(I44)="+/-",MID(TRIM(D44),4,H44-3),D44)</f>
        <v>0.2</v>
      </c>
      <c r="K44" s="1">
        <f>IF(TRIM(J44)="*****",0,IF(ISERROR(VALUE(J44)),"NA",VALUE(J44/$I$4)))</f>
        <v>0.12158054711246201</v>
      </c>
      <c r="L44" s="1">
        <f>IF(AND(ISNUMBER(G44),ISNUMBER($I$6)),$I$6-G44,"N/A")</f>
        <v>8.8999999999999986</v>
      </c>
      <c r="M44" s="1">
        <f>IF(AND(ISNUMBER(K44),ISNUMBER($I$7)),SQRT(K44^2+($I$7)^2),"N/A")</f>
        <v>0.1359311840425404</v>
      </c>
      <c r="N44" s="1">
        <f>IF(AND(ISNUMBER(L44),ISNUMBER(M44),M44&lt;&gt;0),L44/M44,"NA")</f>
        <v>65.474306449171337</v>
      </c>
      <c r="O44" t="s">
        <v>64</v>
      </c>
    </row>
    <row r="45" spans="1:15" x14ac:dyDescent="0.35">
      <c r="A45" s="16">
        <v>34</v>
      </c>
      <c r="B45" s="15" t="s">
        <v>55</v>
      </c>
      <c r="C45" s="14">
        <v>4.8</v>
      </c>
      <c r="D45" s="13" t="s">
        <v>28</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4.8</v>
      </c>
      <c r="H45">
        <f>LEN(TRIM(D45))</f>
        <v>6</v>
      </c>
      <c r="I45" t="str">
        <f>IF(H45&gt;=3,MID(TRIM(D45),1,3),"NO")</f>
        <v>+/-</v>
      </c>
      <c r="J45" t="str">
        <f>IF(TRIM(I45)="+/-",MID(TRIM(D45),4,H45-3),D45)</f>
        <v>0.2</v>
      </c>
      <c r="K45" s="1">
        <f>IF(TRIM(J45)="*****",0,IF(ISERROR(VALUE(J45)),"NA",VALUE(J45/$I$4)))</f>
        <v>0.12158054711246201</v>
      </c>
      <c r="L45" s="1">
        <f>IF(AND(ISNUMBER(G45),ISNUMBER($I$6)),$I$6-G45,"N/A")</f>
        <v>8.8999999999999986</v>
      </c>
      <c r="M45" s="1">
        <f>IF(AND(ISNUMBER(K45),ISNUMBER($I$7)),SQRT(K45^2+($I$7)^2),"N/A")</f>
        <v>0.1359311840425404</v>
      </c>
      <c r="N45" s="1">
        <f>IF(AND(ISNUMBER(L45),ISNUMBER(M45),M45&lt;&gt;0),L45/M45,"NA")</f>
        <v>65.474306449171337</v>
      </c>
      <c r="O45" t="s">
        <v>63</v>
      </c>
    </row>
    <row r="46" spans="1:15" x14ac:dyDescent="0.35">
      <c r="A46" s="16">
        <v>36</v>
      </c>
      <c r="B46" s="15" t="s">
        <v>74</v>
      </c>
      <c r="C46" s="14">
        <v>4.4000000000000004</v>
      </c>
      <c r="D46" s="13" t="s">
        <v>28</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4.4000000000000004</v>
      </c>
      <c r="H46">
        <f>LEN(TRIM(D46))</f>
        <v>6</v>
      </c>
      <c r="I46" t="str">
        <f>IF(H46&gt;=3,MID(TRIM(D46),1,3),"NO")</f>
        <v>+/-</v>
      </c>
      <c r="J46" t="str">
        <f>IF(TRIM(I46)="+/-",MID(TRIM(D46),4,H46-3),D46)</f>
        <v>0.2</v>
      </c>
      <c r="K46" s="1">
        <f>IF(TRIM(J46)="*****",0,IF(ISERROR(VALUE(J46)),"NA",VALUE(J46/$I$4)))</f>
        <v>0.12158054711246201</v>
      </c>
      <c r="L46" s="1">
        <f>IF(AND(ISNUMBER(G46),ISNUMBER($I$6)),$I$6-G46,"N/A")</f>
        <v>9.2999999999999989</v>
      </c>
      <c r="M46" s="1">
        <f>IF(AND(ISNUMBER(K46),ISNUMBER($I$7)),SQRT(K46^2+($I$7)^2),"N/A")</f>
        <v>0.1359311840425404</v>
      </c>
      <c r="N46" s="1">
        <f>IF(AND(ISNUMBER(L46),ISNUMBER(M46),M46&lt;&gt;0),L46/M46,"NA")</f>
        <v>68.416971907561063</v>
      </c>
      <c r="O46" t="s">
        <v>61</v>
      </c>
    </row>
    <row r="47" spans="1:15" x14ac:dyDescent="0.35">
      <c r="A47" s="16">
        <v>37</v>
      </c>
      <c r="B47" s="15" t="s">
        <v>68</v>
      </c>
      <c r="C47" s="14">
        <v>3.8</v>
      </c>
      <c r="D47" s="13" t="s">
        <v>28</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3.8</v>
      </c>
      <c r="H47">
        <f>LEN(TRIM(D47))</f>
        <v>6</v>
      </c>
      <c r="I47" t="str">
        <f>IF(H47&gt;=3,MID(TRIM(D47),1,3),"NO")</f>
        <v>+/-</v>
      </c>
      <c r="J47" t="str">
        <f>IF(TRIM(I47)="+/-",MID(TRIM(D47),4,H47-3),D47)</f>
        <v>0.2</v>
      </c>
      <c r="K47" s="1">
        <f>IF(TRIM(J47)="*****",0,IF(ISERROR(VALUE(J47)),"NA",VALUE(J47/$I$4)))</f>
        <v>0.12158054711246201</v>
      </c>
      <c r="L47" s="1">
        <f>IF(AND(ISNUMBER(G47),ISNUMBER($I$6)),$I$6-G47,"N/A")</f>
        <v>9.8999999999999986</v>
      </c>
      <c r="M47" s="1">
        <f>IF(AND(ISNUMBER(K47),ISNUMBER($I$7)),SQRT(K47^2+($I$7)^2),"N/A")</f>
        <v>0.1359311840425404</v>
      </c>
      <c r="N47" s="1">
        <f>IF(AND(ISNUMBER(L47),ISNUMBER(M47),M47&lt;&gt;0),L47/M47,"NA")</f>
        <v>72.830970095145645</v>
      </c>
      <c r="O47" t="s">
        <v>59</v>
      </c>
    </row>
    <row r="48" spans="1:15" x14ac:dyDescent="0.35">
      <c r="A48" s="16">
        <v>38</v>
      </c>
      <c r="B48" s="15" t="s">
        <v>62</v>
      </c>
      <c r="C48" s="14">
        <v>3.6</v>
      </c>
      <c r="D48" s="13" t="s">
        <v>43</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3.6</v>
      </c>
      <c r="H48">
        <f>LEN(TRIM(D48))</f>
        <v>6</v>
      </c>
      <c r="I48" t="str">
        <f>IF(H48&gt;=3,MID(TRIM(D48),1,3),"NO")</f>
        <v>+/-</v>
      </c>
      <c r="J48" t="str">
        <f>IF(TRIM(I48)="+/-",MID(TRIM(D48),4,H48-3),D48)</f>
        <v>0.5</v>
      </c>
      <c r="K48" s="1">
        <f>IF(TRIM(J48)="*****",0,IF(ISERROR(VALUE(J48)),"NA",VALUE(J48/$I$4)))</f>
        <v>0.303951367781155</v>
      </c>
      <c r="L48" s="1">
        <f>IF(AND(ISNUMBER(G48),ISNUMBER($I$6)),$I$6-G48,"N/A")</f>
        <v>10.1</v>
      </c>
      <c r="M48" s="1">
        <f>IF(AND(ISNUMBER(K48),ISNUMBER($I$7)),SQRT(K48^2+($I$7)^2),"N/A")</f>
        <v>0.30997079109986531</v>
      </c>
      <c r="N48" s="1">
        <f>IF(AND(ISNUMBER(L48),ISNUMBER(M48),M48&lt;&gt;0),L48/M48,"NA")</f>
        <v>32.583715272533588</v>
      </c>
      <c r="O48" t="s">
        <v>56</v>
      </c>
    </row>
    <row r="49" spans="1:15" x14ac:dyDescent="0.35">
      <c r="A49" s="16">
        <v>39</v>
      </c>
      <c r="B49" s="15" t="s">
        <v>79</v>
      </c>
      <c r="C49" s="14">
        <v>3.5</v>
      </c>
      <c r="D49" s="13" t="s">
        <v>31</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3.5</v>
      </c>
      <c r="H49">
        <f>LEN(TRIM(D49))</f>
        <v>6</v>
      </c>
      <c r="I49" t="str">
        <f>IF(H49&gt;=3,MID(TRIM(D49),1,3),"NO")</f>
        <v>+/-</v>
      </c>
      <c r="J49" t="str">
        <f>IF(TRIM(I49)="+/-",MID(TRIM(D49),4,H49-3),D49)</f>
        <v>0.1</v>
      </c>
      <c r="K49" s="1">
        <f>IF(TRIM(J49)="*****",0,IF(ISERROR(VALUE(J49)),"NA",VALUE(J49/$I$4)))</f>
        <v>6.0790273556231005E-2</v>
      </c>
      <c r="L49" s="1">
        <f>IF(AND(ISNUMBER(G49),ISNUMBER($I$6)),$I$6-G49,"N/A")</f>
        <v>10.199999999999999</v>
      </c>
      <c r="M49" s="1">
        <f>IF(AND(ISNUMBER(K49),ISNUMBER($I$7)),SQRT(K49^2+($I$7)^2),"N/A")</f>
        <v>8.5970429323592404E-2</v>
      </c>
      <c r="N49" s="1">
        <f>IF(AND(ISNUMBER(L49),ISNUMBER(M49),M49&lt;&gt;0),L49/M49,"NA")</f>
        <v>118.6454468152908</v>
      </c>
      <c r="O49" t="s">
        <v>54</v>
      </c>
    </row>
    <row r="50" spans="1:15" x14ac:dyDescent="0.35">
      <c r="A50" s="16">
        <v>40</v>
      </c>
      <c r="B50" s="15" t="s">
        <v>76</v>
      </c>
      <c r="C50" s="14">
        <v>3.3</v>
      </c>
      <c r="D50" s="13" t="s">
        <v>31</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3.3</v>
      </c>
      <c r="H50">
        <f>LEN(TRIM(D50))</f>
        <v>6</v>
      </c>
      <c r="I50" t="str">
        <f>IF(H50&gt;=3,MID(TRIM(D50),1,3),"NO")</f>
        <v>+/-</v>
      </c>
      <c r="J50" t="str">
        <f>IF(TRIM(I50)="+/-",MID(TRIM(D50),4,H50-3),D50)</f>
        <v>0.1</v>
      </c>
      <c r="K50" s="1">
        <f>IF(TRIM(J50)="*****",0,IF(ISERROR(VALUE(J50)),"NA",VALUE(J50/$I$4)))</f>
        <v>6.0790273556231005E-2</v>
      </c>
      <c r="L50" s="1">
        <f>IF(AND(ISNUMBER(G50),ISNUMBER($I$6)),$I$6-G50,"N/A")</f>
        <v>10.399999999999999</v>
      </c>
      <c r="M50" s="1">
        <f>IF(AND(ISNUMBER(K50),ISNUMBER($I$7)),SQRT(K50^2+($I$7)^2),"N/A")</f>
        <v>8.5970429323592404E-2</v>
      </c>
      <c r="N50" s="1">
        <f>IF(AND(ISNUMBER(L50),ISNUMBER(M50),M50&lt;&gt;0),L50/M50,"NA")</f>
        <v>120.97182812539454</v>
      </c>
      <c r="O50" t="s">
        <v>52</v>
      </c>
    </row>
    <row r="51" spans="1:15" x14ac:dyDescent="0.35">
      <c r="A51" s="16">
        <v>41</v>
      </c>
      <c r="B51" s="15" t="s">
        <v>72</v>
      </c>
      <c r="C51" s="14">
        <v>2.9</v>
      </c>
      <c r="D51" s="13" t="s">
        <v>28</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2.9</v>
      </c>
      <c r="H51">
        <f>LEN(TRIM(D51))</f>
        <v>6</v>
      </c>
      <c r="I51" t="str">
        <f>IF(H51&gt;=3,MID(TRIM(D51),1,3),"NO")</f>
        <v>+/-</v>
      </c>
      <c r="J51" t="str">
        <f>IF(TRIM(I51)="+/-",MID(TRIM(D51),4,H51-3),D51)</f>
        <v>0.2</v>
      </c>
      <c r="K51" s="1">
        <f>IF(TRIM(J51)="*****",0,IF(ISERROR(VALUE(J51)),"NA",VALUE(J51/$I$4)))</f>
        <v>0.12158054711246201</v>
      </c>
      <c r="L51" s="1">
        <f>IF(AND(ISNUMBER(G51),ISNUMBER($I$6)),$I$6-G51,"N/A")</f>
        <v>10.799999999999999</v>
      </c>
      <c r="M51" s="1">
        <f>IF(AND(ISNUMBER(K51),ISNUMBER($I$7)),SQRT(K51^2+($I$7)^2),"N/A")</f>
        <v>0.1359311840425404</v>
      </c>
      <c r="N51" s="1">
        <f>IF(AND(ISNUMBER(L51),ISNUMBER(M51),M51&lt;&gt;0),L51/M51,"NA")</f>
        <v>79.451967376522518</v>
      </c>
      <c r="O51" t="s">
        <v>50</v>
      </c>
    </row>
    <row r="52" spans="1:15" x14ac:dyDescent="0.35">
      <c r="A52" s="16">
        <v>41</v>
      </c>
      <c r="B52" s="15" t="s">
        <v>48</v>
      </c>
      <c r="C52" s="14">
        <v>2.9</v>
      </c>
      <c r="D52" s="13" t="s">
        <v>57</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2.9</v>
      </c>
      <c r="H52">
        <f>LEN(TRIM(D52))</f>
        <v>6</v>
      </c>
      <c r="I52" t="str">
        <f>IF(H52&gt;=3,MID(TRIM(D52),1,3),"NO")</f>
        <v>+/-</v>
      </c>
      <c r="J52" t="str">
        <f>IF(TRIM(I52)="+/-",MID(TRIM(D52),4,H52-3),D52)</f>
        <v>0.3</v>
      </c>
      <c r="K52" s="1">
        <f>IF(TRIM(J52)="*****",0,IF(ISERROR(VALUE(J52)),"NA",VALUE(J52/$I$4)))</f>
        <v>0.18237082066869301</v>
      </c>
      <c r="L52" s="1">
        <f>IF(AND(ISNUMBER(G52),ISNUMBER($I$6)),$I$6-G52,"N/A")</f>
        <v>10.799999999999999</v>
      </c>
      <c r="M52" s="1">
        <f>IF(AND(ISNUMBER(K52),ISNUMBER($I$7)),SQRT(K52^2+($I$7)^2),"N/A")</f>
        <v>0.19223572402239389</v>
      </c>
      <c r="N52" s="1">
        <f>IF(AND(ISNUMBER(L52),ISNUMBER(M52),M52&lt;&gt;0),L52/M52,"NA")</f>
        <v>56.181024910551422</v>
      </c>
      <c r="O52" t="s">
        <v>48</v>
      </c>
    </row>
    <row r="53" spans="1:15" x14ac:dyDescent="0.35">
      <c r="A53" s="16">
        <v>43</v>
      </c>
      <c r="B53" s="15" t="s">
        <v>61</v>
      </c>
      <c r="C53" s="14">
        <v>2.8</v>
      </c>
      <c r="D53" s="13" t="s">
        <v>31</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2.8</v>
      </c>
      <c r="H53">
        <f>LEN(TRIM(D53))</f>
        <v>6</v>
      </c>
      <c r="I53" t="str">
        <f>IF(H53&gt;=3,MID(TRIM(D53),1,3),"NO")</f>
        <v>+/-</v>
      </c>
      <c r="J53" t="str">
        <f>IF(TRIM(I53)="+/-",MID(TRIM(D53),4,H53-3),D53)</f>
        <v>0.1</v>
      </c>
      <c r="K53" s="1">
        <f>IF(TRIM(J53)="*****",0,IF(ISERROR(VALUE(J53)),"NA",VALUE(J53/$I$4)))</f>
        <v>6.0790273556231005E-2</v>
      </c>
      <c r="L53" s="1">
        <f>IF(AND(ISNUMBER(G53),ISNUMBER($I$6)),$I$6-G53,"N/A")</f>
        <v>10.899999999999999</v>
      </c>
      <c r="M53" s="1">
        <f>IF(AND(ISNUMBER(K53),ISNUMBER($I$7)),SQRT(K53^2+($I$7)^2),"N/A")</f>
        <v>8.5970429323592404E-2</v>
      </c>
      <c r="N53" s="1">
        <f>IF(AND(ISNUMBER(L53),ISNUMBER(M53),M53&lt;&gt;0),L53/M53,"NA")</f>
        <v>126.78778140065388</v>
      </c>
      <c r="O53" t="s">
        <v>46</v>
      </c>
    </row>
    <row r="54" spans="1:15" x14ac:dyDescent="0.35">
      <c r="A54" s="16">
        <v>44</v>
      </c>
      <c r="B54" s="15" t="s">
        <v>53</v>
      </c>
      <c r="C54" s="14">
        <v>2.6</v>
      </c>
      <c r="D54" s="13" t="s">
        <v>28</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2.6</v>
      </c>
      <c r="H54">
        <f>LEN(TRIM(D54))</f>
        <v>6</v>
      </c>
      <c r="I54" t="str">
        <f>IF(H54&gt;=3,MID(TRIM(D54),1,3),"NO")</f>
        <v>+/-</v>
      </c>
      <c r="J54" t="str">
        <f>IF(TRIM(I54)="+/-",MID(TRIM(D54),4,H54-3),D54)</f>
        <v>0.2</v>
      </c>
      <c r="K54" s="1">
        <f>IF(TRIM(J54)="*****",0,IF(ISERROR(VALUE(J54)),"NA",VALUE(J54/$I$4)))</f>
        <v>0.12158054711246201</v>
      </c>
      <c r="L54" s="1">
        <f>IF(AND(ISNUMBER(G54),ISNUMBER($I$6)),$I$6-G54,"N/A")</f>
        <v>11.1</v>
      </c>
      <c r="M54" s="1">
        <f>IF(AND(ISNUMBER(K54),ISNUMBER($I$7)),SQRT(K54^2+($I$7)^2),"N/A")</f>
        <v>0.1359311840425404</v>
      </c>
      <c r="N54" s="1">
        <f>IF(AND(ISNUMBER(L54),ISNUMBER(M54),M54&lt;&gt;0),L54/M54,"NA")</f>
        <v>81.658966470314823</v>
      </c>
      <c r="O54" t="s">
        <v>39</v>
      </c>
    </row>
    <row r="55" spans="1:15" x14ac:dyDescent="0.35">
      <c r="A55" s="16">
        <v>44</v>
      </c>
      <c r="B55" s="15" t="s">
        <v>67</v>
      </c>
      <c r="C55" s="14">
        <v>2.6</v>
      </c>
      <c r="D55" s="13" t="s">
        <v>57</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2.6</v>
      </c>
      <c r="H55">
        <f>LEN(TRIM(D55))</f>
        <v>6</v>
      </c>
      <c r="I55" t="str">
        <f>IF(H55&gt;=3,MID(TRIM(D55),1,3),"NO")</f>
        <v>+/-</v>
      </c>
      <c r="J55" t="str">
        <f>IF(TRIM(I55)="+/-",MID(TRIM(D55),4,H55-3),D55)</f>
        <v>0.3</v>
      </c>
      <c r="K55" s="1">
        <f>IF(TRIM(J55)="*****",0,IF(ISERROR(VALUE(J55)),"NA",VALUE(J55/$I$4)))</f>
        <v>0.18237082066869301</v>
      </c>
      <c r="L55" s="1">
        <f>IF(AND(ISNUMBER(G55),ISNUMBER($I$6)),$I$6-G55,"N/A")</f>
        <v>11.1</v>
      </c>
      <c r="M55" s="1">
        <f>IF(AND(ISNUMBER(K55),ISNUMBER($I$7)),SQRT(K55^2+($I$7)^2),"N/A")</f>
        <v>0.19223572402239389</v>
      </c>
      <c r="N55" s="1">
        <f>IF(AND(ISNUMBER(L55),ISNUMBER(M55),M55&lt;&gt;0),L55/M55,"NA")</f>
        <v>57.741608935844518</v>
      </c>
      <c r="O55" t="s">
        <v>42</v>
      </c>
    </row>
    <row r="56" spans="1:15" x14ac:dyDescent="0.35">
      <c r="A56" s="16">
        <v>46</v>
      </c>
      <c r="B56" s="15" t="s">
        <v>29</v>
      </c>
      <c r="C56" s="14">
        <v>2.2000000000000002</v>
      </c>
      <c r="D56" s="13" t="s">
        <v>57</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2.2000000000000002</v>
      </c>
      <c r="H56">
        <f>LEN(TRIM(D56))</f>
        <v>6</v>
      </c>
      <c r="I56" t="str">
        <f>IF(H56&gt;=3,MID(TRIM(D56),1,3),"NO")</f>
        <v>+/-</v>
      </c>
      <c r="J56" t="str">
        <f>IF(TRIM(I56)="+/-",MID(TRIM(D56),4,H56-3),D56)</f>
        <v>0.3</v>
      </c>
      <c r="K56" s="1">
        <f>IF(TRIM(J56)="*****",0,IF(ISERROR(VALUE(J56)),"NA",VALUE(J56/$I$4)))</f>
        <v>0.18237082066869301</v>
      </c>
      <c r="L56" s="1">
        <f>IF(AND(ISNUMBER(G56),ISNUMBER($I$6)),$I$6-G56,"N/A")</f>
        <v>11.5</v>
      </c>
      <c r="M56" s="1">
        <f>IF(AND(ISNUMBER(K56),ISNUMBER($I$7)),SQRT(K56^2+($I$7)^2),"N/A")</f>
        <v>0.19223572402239389</v>
      </c>
      <c r="N56" s="1">
        <f>IF(AND(ISNUMBER(L56),ISNUMBER(M56),M56&lt;&gt;0),L56/M56,"NA")</f>
        <v>59.822387636235312</v>
      </c>
      <c r="O56" t="s">
        <v>40</v>
      </c>
    </row>
    <row r="57" spans="1:15" x14ac:dyDescent="0.35">
      <c r="A57" s="16">
        <v>46</v>
      </c>
      <c r="B57" s="15" t="s">
        <v>63</v>
      </c>
      <c r="C57" s="14">
        <v>2.2000000000000002</v>
      </c>
      <c r="D57" s="13" t="s">
        <v>34</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2.2000000000000002</v>
      </c>
      <c r="H57">
        <f>LEN(TRIM(D57))</f>
        <v>6</v>
      </c>
      <c r="I57" t="str">
        <f>IF(H57&gt;=3,MID(TRIM(D57),1,3),"NO")</f>
        <v>+/-</v>
      </c>
      <c r="J57" t="str">
        <f>IF(TRIM(I57)="+/-",MID(TRIM(D57),4,H57-3),D57)</f>
        <v>0.4</v>
      </c>
      <c r="K57" s="1">
        <f>IF(TRIM(J57)="*****",0,IF(ISERROR(VALUE(J57)),"NA",VALUE(J57/$I$4)))</f>
        <v>0.24316109422492402</v>
      </c>
      <c r="L57" s="1">
        <f>IF(AND(ISNUMBER(G57),ISNUMBER($I$6)),$I$6-G57,"N/A")</f>
        <v>11.5</v>
      </c>
      <c r="M57" s="1">
        <f>IF(AND(ISNUMBER(K57),ISNUMBER($I$7)),SQRT(K57^2+($I$7)^2),"N/A")</f>
        <v>0.25064471888253259</v>
      </c>
      <c r="N57" s="1">
        <f>IF(AND(ISNUMBER(L57),ISNUMBER(M57),M57&lt;&gt;0),L57/M57,"NA")</f>
        <v>45.881676866248284</v>
      </c>
      <c r="O57" t="s">
        <v>38</v>
      </c>
    </row>
    <row r="58" spans="1:15" x14ac:dyDescent="0.35">
      <c r="A58" s="16">
        <v>48</v>
      </c>
      <c r="B58" s="15" t="s">
        <v>70</v>
      </c>
      <c r="C58" s="14">
        <v>1.7</v>
      </c>
      <c r="D58" s="13" t="s">
        <v>28</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1.7</v>
      </c>
      <c r="H58">
        <f>LEN(TRIM(D58))</f>
        <v>6</v>
      </c>
      <c r="I58" t="str">
        <f>IF(H58&gt;=3,MID(TRIM(D58),1,3),"NO")</f>
        <v>+/-</v>
      </c>
      <c r="J58" t="str">
        <f>IF(TRIM(I58)="+/-",MID(TRIM(D58),4,H58-3),D58)</f>
        <v>0.2</v>
      </c>
      <c r="K58" s="1">
        <f>IF(TRIM(J58)="*****",0,IF(ISERROR(VALUE(J58)),"NA",VALUE(J58/$I$4)))</f>
        <v>0.12158054711246201</v>
      </c>
      <c r="L58" s="1">
        <f>IF(AND(ISNUMBER(G58),ISNUMBER($I$6)),$I$6-G58,"N/A")</f>
        <v>12</v>
      </c>
      <c r="M58" s="1">
        <f>IF(AND(ISNUMBER(K58),ISNUMBER($I$7)),SQRT(K58^2+($I$7)^2),"N/A")</f>
        <v>0.1359311840425404</v>
      </c>
      <c r="N58" s="1">
        <f>IF(AND(ISNUMBER(L58),ISNUMBER(M58),M58&lt;&gt;0),L58/M58,"NA")</f>
        <v>88.279963751691696</v>
      </c>
      <c r="O58" t="s">
        <v>36</v>
      </c>
    </row>
    <row r="59" spans="1:15" x14ac:dyDescent="0.35">
      <c r="A59" s="16">
        <v>49</v>
      </c>
      <c r="B59" s="15" t="s">
        <v>40</v>
      </c>
      <c r="C59" s="14">
        <v>1.4</v>
      </c>
      <c r="D59" s="13" t="s">
        <v>57</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1.4</v>
      </c>
      <c r="H59">
        <f>LEN(TRIM(D59))</f>
        <v>6</v>
      </c>
      <c r="I59" t="str">
        <f>IF(H59&gt;=3,MID(TRIM(D59),1,3),"NO")</f>
        <v>+/-</v>
      </c>
      <c r="J59" t="str">
        <f>IF(TRIM(I59)="+/-",MID(TRIM(D59),4,H59-3),D59)</f>
        <v>0.3</v>
      </c>
      <c r="K59" s="1">
        <f>IF(TRIM(J59)="*****",0,IF(ISERROR(VALUE(J59)),"NA",VALUE(J59/$I$4)))</f>
        <v>0.18237082066869301</v>
      </c>
      <c r="L59" s="1">
        <f>IF(AND(ISNUMBER(G59),ISNUMBER($I$6)),$I$6-G59,"N/A")</f>
        <v>12.299999999999999</v>
      </c>
      <c r="M59" s="1">
        <f>IF(AND(ISNUMBER(K59),ISNUMBER($I$7)),SQRT(K59^2+($I$7)^2),"N/A")</f>
        <v>0.19223572402239389</v>
      </c>
      <c r="N59" s="1">
        <f>IF(AND(ISNUMBER(L59),ISNUMBER(M59),M59&lt;&gt;0),L59/M59,"NA")</f>
        <v>63.983945037016895</v>
      </c>
      <c r="O59" t="s">
        <v>33</v>
      </c>
    </row>
    <row r="60" spans="1:15" x14ac:dyDescent="0.35">
      <c r="A60" s="16">
        <v>50</v>
      </c>
      <c r="B60" s="15" t="s">
        <v>33</v>
      </c>
      <c r="C60" s="14">
        <v>1.2</v>
      </c>
      <c r="D60" s="13" t="s">
        <v>28</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1.2</v>
      </c>
      <c r="H60">
        <f>LEN(TRIM(D60))</f>
        <v>6</v>
      </c>
      <c r="I60" t="str">
        <f>IF(H60&gt;=3,MID(TRIM(D60),1,3),"NO")</f>
        <v>+/-</v>
      </c>
      <c r="J60" t="str">
        <f>IF(TRIM(I60)="+/-",MID(TRIM(D60),4,H60-3),D60)</f>
        <v>0.2</v>
      </c>
      <c r="K60" s="1">
        <f>IF(TRIM(J60)="*****",0,IF(ISERROR(VALUE(J60)),"NA",VALUE(J60/$I$4)))</f>
        <v>0.12158054711246201</v>
      </c>
      <c r="L60" s="1">
        <f>IF(AND(ISNUMBER(G60),ISNUMBER($I$6)),$I$6-G60,"N/A")</f>
        <v>12.5</v>
      </c>
      <c r="M60" s="1">
        <f>IF(AND(ISNUMBER(K60),ISNUMBER($I$7)),SQRT(K60^2+($I$7)^2),"N/A")</f>
        <v>0.1359311840425404</v>
      </c>
      <c r="N60" s="1">
        <f>IF(AND(ISNUMBER(L60),ISNUMBER(M60),M60&lt;&gt;0),L60/M60,"NA")</f>
        <v>91.958295574678857</v>
      </c>
      <c r="O60" t="s">
        <v>30</v>
      </c>
    </row>
    <row r="61" spans="1:15" x14ac:dyDescent="0.35">
      <c r="A61" s="16">
        <v>51</v>
      </c>
      <c r="B61" s="15" t="s">
        <v>77</v>
      </c>
      <c r="C61" s="14">
        <v>0.9</v>
      </c>
      <c r="D61" s="13" t="s">
        <v>28</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0.9</v>
      </c>
      <c r="H61">
        <f>LEN(TRIM(D61))</f>
        <v>6</v>
      </c>
      <c r="I61" t="str">
        <f>IF(H61&gt;=3,MID(TRIM(D61),1,3),"NO")</f>
        <v>+/-</v>
      </c>
      <c r="J61" t="str">
        <f>IF(TRIM(I61)="+/-",MID(TRIM(D61),4,H61-3),D61)</f>
        <v>0.2</v>
      </c>
      <c r="K61" s="1">
        <f>IF(TRIM(J61)="*****",0,IF(ISERROR(VALUE(J61)),"NA",VALUE(J61/$I$4)))</f>
        <v>0.12158054711246201</v>
      </c>
      <c r="L61" s="1">
        <f>IF(AND(ISNUMBER(G61),ISNUMBER($I$6)),$I$6-G61,"N/A")</f>
        <v>12.799999999999999</v>
      </c>
      <c r="M61" s="1">
        <f>IF(AND(ISNUMBER(K61),ISNUMBER($I$7)),SQRT(K61^2+($I$7)^2),"N/A")</f>
        <v>0.1359311840425404</v>
      </c>
      <c r="N61" s="1">
        <f>IF(AND(ISNUMBER(L61),ISNUMBER(M61),M61&lt;&gt;0),L61/M61,"NA")</f>
        <v>94.165294668471148</v>
      </c>
      <c r="O61" t="s">
        <v>27</v>
      </c>
    </row>
    <row r="62" spans="1:15" ht="15" thickBot="1" x14ac:dyDescent="0.4">
      <c r="A62" s="11"/>
      <c r="B62" s="10" t="s">
        <v>25</v>
      </c>
      <c r="C62" s="9">
        <v>95.2</v>
      </c>
      <c r="D62" s="8" t="s">
        <v>57</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95.2</v>
      </c>
      <c r="H62">
        <f>LEN(TRIM(D62))</f>
        <v>6</v>
      </c>
      <c r="I62" t="str">
        <f>IF(H62&gt;=3,MID(TRIM(D62),1,3),"NO")</f>
        <v>+/-</v>
      </c>
      <c r="J62" t="str">
        <f>IF(TRIM(I62)="+/-",MID(TRIM(D62),4,H62-3),D62)</f>
        <v>0.3</v>
      </c>
      <c r="K62" s="1">
        <f>IF(TRIM(J62)="*****",0,IF(ISERROR(VALUE(J62)),"NA",VALUE(J62/$I$4)))</f>
        <v>0.18237082066869301</v>
      </c>
      <c r="L62" s="1">
        <f>IF(AND(ISNUMBER(G62),ISNUMBER($I$6)),$I$6-G62,"N/A")</f>
        <v>-81.5</v>
      </c>
      <c r="M62" s="1">
        <f>IF(AND(ISNUMBER(K62),ISNUMBER($I$7)),SQRT(K62^2+($I$7)^2),"N/A")</f>
        <v>0.19223572402239389</v>
      </c>
      <c r="N62" s="1">
        <f>IF(AND(ISNUMBER(L62),ISNUMBER(M62),M62&lt;&gt;0),L62/M62,"NA")</f>
        <v>-423.95866020462415</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219" priority="1" operator="equal">
      <formula>"OTHER ERROR"</formula>
    </cfRule>
    <cfRule type="cellIs" dxfId="218" priority="2" operator="equal">
      <formula>"Statistical Test not applicable"</formula>
    </cfRule>
    <cfRule type="cellIs" dxfId="217" priority="3" operator="equal">
      <formula>"Geography Selected"</formula>
    </cfRule>
  </conditionalFormatting>
  <conditionalFormatting sqref="E10:J62">
    <cfRule type="cellIs" dxfId="216" priority="4" operator="equal">
      <formula>"Not Significantly Different"</formula>
    </cfRule>
  </conditionalFormatting>
  <conditionalFormatting sqref="F10:J62">
    <cfRule type="cellIs" dxfId="21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0CEE5B1-C032-46C2-9889-26388CC13D12}">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DAB41CE5-554F-43D9-AD47-CEFA618FA74E}"/>
    <hyperlink ref="A68" r:id="rId2" xr:uid="{F64E1520-8FE5-4B80-B19D-B1FC7688FBD6}"/>
    <hyperlink ref="A66" r:id="rId3" xr:uid="{9551D354-E473-4176-93A1-2C0D77D96052}"/>
    <hyperlink ref="A67" r:id="rId4" xr:uid="{20DD7827-622F-4EE4-8B4F-F1E65FBC6632}"/>
  </hyperlinks>
  <pageMargins left="0.7" right="0.7" top="0.75" bottom="0.75" header="0.3" footer="0.3"/>
  <pageSetup orientation="portrait" r:id="rId5"/>
  <drawing r:id="rId6"/>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5BE5C-9545-4CF0-BD7E-22EB7E0793CE}">
  <sheetPr codeName="Sheet49"/>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335</v>
      </c>
    </row>
    <row r="2" spans="1:16" x14ac:dyDescent="0.35">
      <c r="A2" s="30" t="s">
        <v>108</v>
      </c>
      <c r="B2" t="s">
        <v>334</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8.6999999999999993</v>
      </c>
      <c r="C6" t="s">
        <v>102</v>
      </c>
      <c r="H6" s="18" t="s">
        <v>101</v>
      </c>
      <c r="I6">
        <f>VLOOKUP($B$4,$B$9:$K$62,6,FALSE)</f>
        <v>8.6999999999999993</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8.6999999999999993</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8.6999999999999993</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32</v>
      </c>
      <c r="C11" s="14">
        <v>17.8</v>
      </c>
      <c r="D11" s="17" t="s">
        <v>31</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17.8</v>
      </c>
      <c r="H11">
        <f>LEN(TRIM(D11))</f>
        <v>6</v>
      </c>
      <c r="I11" t="str">
        <f>IF(H11&gt;=3,MID(TRIM(D11),1,3),"NO")</f>
        <v>+/-</v>
      </c>
      <c r="J11" t="str">
        <f>IF(TRIM(I11)="+/-",MID(TRIM(D11),4,H11-3),D11)</f>
        <v>0.1</v>
      </c>
      <c r="K11" s="1">
        <f>IF(TRIM(J11)="*****",0,IF(ISERROR(VALUE(J11)),"NA",VALUE(J11/$I$4)))</f>
        <v>6.0790273556231005E-2</v>
      </c>
      <c r="L11" s="1">
        <f>IF(AND(ISNUMBER(G11),ISNUMBER($I$6)),$I$6-G11,"N/A")</f>
        <v>-9.1000000000000014</v>
      </c>
      <c r="M11" s="1">
        <f>IF(AND(ISNUMBER(K11),ISNUMBER($I$7)),SQRT(K11^2+($I$7)^2),"N/A")</f>
        <v>8.5970429323592404E-2</v>
      </c>
      <c r="N11" s="1">
        <f>IF(AND(ISNUMBER(L11),ISNUMBER(M11),M11&lt;&gt;0),L11/M11,"NA")</f>
        <v>-105.85034960972025</v>
      </c>
      <c r="O11" t="s">
        <v>68</v>
      </c>
    </row>
    <row r="12" spans="1:16" x14ac:dyDescent="0.35">
      <c r="A12" s="16">
        <v>2</v>
      </c>
      <c r="B12" s="15" t="s">
        <v>49</v>
      </c>
      <c r="C12" s="14">
        <v>13.8</v>
      </c>
      <c r="D12" s="13" t="s">
        <v>28</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13.8</v>
      </c>
      <c r="H12">
        <f>LEN(TRIM(D12))</f>
        <v>6</v>
      </c>
      <c r="I12" t="str">
        <f>IF(H12&gt;=3,MID(TRIM(D12),1,3),"NO")</f>
        <v>+/-</v>
      </c>
      <c r="J12" t="str">
        <f>IF(TRIM(I12)="+/-",MID(TRIM(D12),4,H12-3),D12)</f>
        <v>0.2</v>
      </c>
      <c r="K12" s="1">
        <f>IF(TRIM(J12)="*****",0,IF(ISERROR(VALUE(J12)),"NA",VALUE(J12/$I$4)))</f>
        <v>0.12158054711246201</v>
      </c>
      <c r="L12" s="1">
        <f>IF(AND(ISNUMBER(G12),ISNUMBER($I$6)),$I$6-G12,"N/A")</f>
        <v>-5.1000000000000014</v>
      </c>
      <c r="M12" s="1">
        <f>IF(AND(ISNUMBER(K12),ISNUMBER($I$7)),SQRT(K12^2+($I$7)^2),"N/A")</f>
        <v>0.1359311840425404</v>
      </c>
      <c r="N12" s="1">
        <f>IF(AND(ISNUMBER(L12),ISNUMBER(M12),M12&lt;&gt;0),L12/M12,"NA")</f>
        <v>-37.518984594468982</v>
      </c>
      <c r="O12" t="s">
        <v>62</v>
      </c>
    </row>
    <row r="13" spans="1:16" x14ac:dyDescent="0.35">
      <c r="A13" s="16">
        <v>3</v>
      </c>
      <c r="B13" s="15" t="s">
        <v>47</v>
      </c>
      <c r="C13" s="14">
        <v>13.5</v>
      </c>
      <c r="D13" s="13" t="s">
        <v>57</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13.5</v>
      </c>
      <c r="H13">
        <f>LEN(TRIM(D13))</f>
        <v>6</v>
      </c>
      <c r="I13" t="str">
        <f>IF(H13&gt;=3,MID(TRIM(D13),1,3),"NO")</f>
        <v>+/-</v>
      </c>
      <c r="J13" t="str">
        <f>IF(TRIM(I13)="+/-",MID(TRIM(D13),4,H13-3),D13)</f>
        <v>0.3</v>
      </c>
      <c r="K13" s="1">
        <f>IF(TRIM(J13)="*****",0,IF(ISERROR(VALUE(J13)),"NA",VALUE(J13/$I$4)))</f>
        <v>0.18237082066869301</v>
      </c>
      <c r="L13" s="1">
        <f>IF(AND(ISNUMBER(G13),ISNUMBER($I$6)),$I$6-G13,"N/A")</f>
        <v>-4.8000000000000007</v>
      </c>
      <c r="M13" s="1">
        <f>IF(AND(ISNUMBER(K13),ISNUMBER($I$7)),SQRT(K13^2+($I$7)^2),"N/A")</f>
        <v>0.19223572402239389</v>
      </c>
      <c r="N13" s="1">
        <f>IF(AND(ISNUMBER(L13),ISNUMBER(M13),M13&lt;&gt;0),L13/M13,"NA")</f>
        <v>-24.969344404689526</v>
      </c>
      <c r="O13" t="s">
        <v>58</v>
      </c>
    </row>
    <row r="14" spans="1:16" x14ac:dyDescent="0.35">
      <c r="A14" s="16">
        <v>4</v>
      </c>
      <c r="B14" s="15" t="s">
        <v>39</v>
      </c>
      <c r="C14" s="14">
        <v>13.2</v>
      </c>
      <c r="D14" s="13" t="s">
        <v>28</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13.2</v>
      </c>
      <c r="H14">
        <f>LEN(TRIM(D14))</f>
        <v>6</v>
      </c>
      <c r="I14" t="str">
        <f>IF(H14&gt;=3,MID(TRIM(D14),1,3),"NO")</f>
        <v>+/-</v>
      </c>
      <c r="J14" t="str">
        <f>IF(TRIM(I14)="+/-",MID(TRIM(D14),4,H14-3),D14)</f>
        <v>0.2</v>
      </c>
      <c r="K14" s="1">
        <f>IF(TRIM(J14)="*****",0,IF(ISERROR(VALUE(J14)),"NA",VALUE(J14/$I$4)))</f>
        <v>0.12158054711246201</v>
      </c>
      <c r="L14" s="1">
        <f>IF(AND(ISNUMBER(G14),ISNUMBER($I$6)),$I$6-G14,"N/A")</f>
        <v>-4.5</v>
      </c>
      <c r="M14" s="1">
        <f>IF(AND(ISNUMBER(K14),ISNUMBER($I$7)),SQRT(K14^2+($I$7)^2),"N/A")</f>
        <v>0.1359311840425404</v>
      </c>
      <c r="N14" s="1">
        <f>IF(AND(ISNUMBER(L14),ISNUMBER(M14),M14&lt;&gt;0),L14/M14,"NA")</f>
        <v>-33.104986406884386</v>
      </c>
      <c r="O14" t="s">
        <v>73</v>
      </c>
    </row>
    <row r="15" spans="1:16" x14ac:dyDescent="0.35">
      <c r="A15" s="16">
        <v>5</v>
      </c>
      <c r="B15" s="15" t="s">
        <v>51</v>
      </c>
      <c r="C15" s="14">
        <v>12.8</v>
      </c>
      <c r="D15" s="13" t="s">
        <v>31</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12.8</v>
      </c>
      <c r="H15">
        <f>LEN(TRIM(D15))</f>
        <v>6</v>
      </c>
      <c r="I15" t="str">
        <f>IF(H15&gt;=3,MID(TRIM(D15),1,3),"NO")</f>
        <v>+/-</v>
      </c>
      <c r="J15" t="str">
        <f>IF(TRIM(I15)="+/-",MID(TRIM(D15),4,H15-3),D15)</f>
        <v>0.1</v>
      </c>
      <c r="K15" s="1">
        <f>IF(TRIM(J15)="*****",0,IF(ISERROR(VALUE(J15)),"NA",VALUE(J15/$I$4)))</f>
        <v>6.0790273556231005E-2</v>
      </c>
      <c r="L15" s="1">
        <f>IF(AND(ISNUMBER(G15),ISNUMBER($I$6)),$I$6-G15,"N/A")</f>
        <v>-4.1000000000000014</v>
      </c>
      <c r="M15" s="1">
        <f>IF(AND(ISNUMBER(K15),ISNUMBER($I$7)),SQRT(K15^2+($I$7)^2),"N/A")</f>
        <v>8.5970429323592404E-2</v>
      </c>
      <c r="N15" s="1">
        <f>IF(AND(ISNUMBER(L15),ISNUMBER(M15),M15&lt;&gt;0),L15/M15,"NA")</f>
        <v>-47.690816857126713</v>
      </c>
      <c r="O15" t="s">
        <v>32</v>
      </c>
    </row>
    <row r="16" spans="1:16" x14ac:dyDescent="0.35">
      <c r="A16" s="16">
        <v>6</v>
      </c>
      <c r="B16" s="15" t="s">
        <v>44</v>
      </c>
      <c r="C16" s="14">
        <v>11.7</v>
      </c>
      <c r="D16" s="13" t="s">
        <v>34</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11.7</v>
      </c>
      <c r="H16">
        <f>LEN(TRIM(D16))</f>
        <v>6</v>
      </c>
      <c r="I16" t="str">
        <f>IF(H16&gt;=3,MID(TRIM(D16),1,3),"NO")</f>
        <v>+/-</v>
      </c>
      <c r="J16" t="str">
        <f>IF(TRIM(I16)="+/-",MID(TRIM(D16),4,H16-3),D16)</f>
        <v>0.4</v>
      </c>
      <c r="K16" s="1">
        <f>IF(TRIM(J16)="*****",0,IF(ISERROR(VALUE(J16)),"NA",VALUE(J16/$I$4)))</f>
        <v>0.24316109422492402</v>
      </c>
      <c r="L16" s="1">
        <f>IF(AND(ISNUMBER(G16),ISNUMBER($I$6)),$I$6-G16,"N/A")</f>
        <v>-3</v>
      </c>
      <c r="M16" s="1">
        <f>IF(AND(ISNUMBER(K16),ISNUMBER($I$7)),SQRT(K16^2+($I$7)^2),"N/A")</f>
        <v>0.25064471888253259</v>
      </c>
      <c r="N16" s="1">
        <f>IF(AND(ISNUMBER(L16),ISNUMBER(M16),M16&lt;&gt;0),L16/M16,"NA")</f>
        <v>-11.969133095543031</v>
      </c>
      <c r="O16" t="s">
        <v>75</v>
      </c>
    </row>
    <row r="17" spans="1:15" x14ac:dyDescent="0.35">
      <c r="A17" s="16">
        <v>7</v>
      </c>
      <c r="B17" s="15" t="s">
        <v>29</v>
      </c>
      <c r="C17" s="14">
        <v>10.4</v>
      </c>
      <c r="D17" s="13" t="s">
        <v>43</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10.4</v>
      </c>
      <c r="H17">
        <f>LEN(TRIM(D17))</f>
        <v>6</v>
      </c>
      <c r="I17" t="str">
        <f>IF(H17&gt;=3,MID(TRIM(D17),1,3),"NO")</f>
        <v>+/-</v>
      </c>
      <c r="J17" t="str">
        <f>IF(TRIM(I17)="+/-",MID(TRIM(D17),4,H17-3),D17)</f>
        <v>0.5</v>
      </c>
      <c r="K17" s="1">
        <f>IF(TRIM(J17)="*****",0,IF(ISERROR(VALUE(J17)),"NA",VALUE(J17/$I$4)))</f>
        <v>0.303951367781155</v>
      </c>
      <c r="L17" s="1">
        <f>IF(AND(ISNUMBER(G17),ISNUMBER($I$6)),$I$6-G17,"N/A")</f>
        <v>-1.7000000000000011</v>
      </c>
      <c r="M17" s="1">
        <f>IF(AND(ISNUMBER(K17),ISNUMBER($I$7)),SQRT(K17^2+($I$7)^2),"N/A")</f>
        <v>0.30997079109986531</v>
      </c>
      <c r="N17" s="1">
        <f>IF(AND(ISNUMBER(L17),ISNUMBER(M17),M17&lt;&gt;0),L17/M17,"NA")</f>
        <v>-5.4843877191393204</v>
      </c>
      <c r="O17" t="s">
        <v>66</v>
      </c>
    </row>
    <row r="18" spans="1:15" x14ac:dyDescent="0.35">
      <c r="A18" s="16">
        <v>8</v>
      </c>
      <c r="B18" s="15" t="s">
        <v>71</v>
      </c>
      <c r="C18" s="14">
        <v>9.9</v>
      </c>
      <c r="D18" s="13" t="s">
        <v>28</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9.9</v>
      </c>
      <c r="H18">
        <f>LEN(TRIM(D18))</f>
        <v>6</v>
      </c>
      <c r="I18" t="str">
        <f>IF(H18&gt;=3,MID(TRIM(D18),1,3),"NO")</f>
        <v>+/-</v>
      </c>
      <c r="J18" t="str">
        <f>IF(TRIM(I18)="+/-",MID(TRIM(D18),4,H18-3),D18)</f>
        <v>0.2</v>
      </c>
      <c r="K18" s="1">
        <f>IF(TRIM(J18)="*****",0,IF(ISERROR(VALUE(J18)),"NA",VALUE(J18/$I$4)))</f>
        <v>0.12158054711246201</v>
      </c>
      <c r="L18" s="1">
        <f>IF(AND(ISNUMBER(G18),ISNUMBER($I$6)),$I$6-G18,"N/A")</f>
        <v>-1.2000000000000011</v>
      </c>
      <c r="M18" s="1">
        <f>IF(AND(ISNUMBER(K18),ISNUMBER($I$7)),SQRT(K18^2+($I$7)^2),"N/A")</f>
        <v>0.1359311840425404</v>
      </c>
      <c r="N18" s="1">
        <f>IF(AND(ISNUMBER(L18),ISNUMBER(M18),M18&lt;&gt;0),L18/M18,"NA")</f>
        <v>-8.8279963751691781</v>
      </c>
      <c r="O18" t="s">
        <v>60</v>
      </c>
    </row>
    <row r="19" spans="1:15" x14ac:dyDescent="0.35">
      <c r="A19" s="16">
        <v>9</v>
      </c>
      <c r="B19" s="15" t="s">
        <v>52</v>
      </c>
      <c r="C19" s="14">
        <v>9.1999999999999993</v>
      </c>
      <c r="D19" s="13" t="s">
        <v>26</v>
      </c>
      <c r="E19" s="12" t="str">
        <f>IF($B$4=B19,"Geography Selected",
IF(AND(ISNUMBER(N19),ISNUMBER($I$4)),
IF(ABS(N19)&lt;=$I$4,"Not Significantly Different",
IF(ABS(N19)&gt;$I$4,"Significantly Different","Error - Both Z-score and Confidence Level are Numbers but Comparison Failed")),
IF(N19="NA","Statistical Test not applicable","N/A")
))</f>
        <v>Not Significantly Different</v>
      </c>
      <c r="G19">
        <f>IF(ISNUMBER(C19),C19,"NAN")</f>
        <v>9.1999999999999993</v>
      </c>
      <c r="H19">
        <f>LEN(TRIM(D19))</f>
        <v>6</v>
      </c>
      <c r="I19" t="str">
        <f>IF(H19&gt;=3,MID(TRIM(D19),1,3),"NO")</f>
        <v>+/-</v>
      </c>
      <c r="J19" t="str">
        <f>IF(TRIM(I19)="+/-",MID(TRIM(D19),4,H19-3),D19)</f>
        <v>0.6</v>
      </c>
      <c r="K19" s="1">
        <f>IF(TRIM(J19)="*****",0,IF(ISERROR(VALUE(J19)),"NA",VALUE(J19/$I$4)))</f>
        <v>0.36474164133738601</v>
      </c>
      <c r="L19" s="1">
        <f>IF(AND(ISNUMBER(G19),ISNUMBER($I$6)),$I$6-G19,"N/A")</f>
        <v>-0.5</v>
      </c>
      <c r="M19" s="1">
        <f>IF(AND(ISNUMBER(K19),ISNUMBER($I$7)),SQRT(K19^2+($I$7)^2),"N/A")</f>
        <v>0.36977279819442066</v>
      </c>
      <c r="N19" s="1">
        <f>IF(AND(ISNUMBER(L19),ISNUMBER(M19),M19&lt;&gt;0),L19/M19,"NA")</f>
        <v>-1.3521816705865637</v>
      </c>
      <c r="O19" t="s">
        <v>35</v>
      </c>
    </row>
    <row r="20" spans="1:15" x14ac:dyDescent="0.35">
      <c r="A20" s="16">
        <v>10</v>
      </c>
      <c r="B20" s="15" t="s">
        <v>66</v>
      </c>
      <c r="C20" s="14">
        <v>9.1</v>
      </c>
      <c r="D20" s="17" t="s">
        <v>57</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9.1</v>
      </c>
      <c r="H20">
        <f>LEN(TRIM(D20))</f>
        <v>6</v>
      </c>
      <c r="I20" t="str">
        <f>IF(H20&gt;=3,MID(TRIM(D20),1,3),"NO")</f>
        <v>+/-</v>
      </c>
      <c r="J20" t="str">
        <f>IF(TRIM(I20)="+/-",MID(TRIM(D20),4,H20-3),D20)</f>
        <v>0.3</v>
      </c>
      <c r="K20" s="1">
        <f>IF(TRIM(J20)="*****",0,IF(ISERROR(VALUE(J20)),"NA",VALUE(J20/$I$4)))</f>
        <v>0.18237082066869301</v>
      </c>
      <c r="L20" s="1">
        <f>IF(AND(ISNUMBER(G20),ISNUMBER($I$6)),$I$6-G20,"N/A")</f>
        <v>-0.40000000000000036</v>
      </c>
      <c r="M20" s="1">
        <f>IF(AND(ISNUMBER(K20),ISNUMBER($I$7)),SQRT(K20^2+($I$7)^2),"N/A")</f>
        <v>0.19223572402239389</v>
      </c>
      <c r="N20" s="1">
        <f>IF(AND(ISNUMBER(L20),ISNUMBER(M20),M20&lt;&gt;0),L20/M20,"NA")</f>
        <v>-2.0807787003907952</v>
      </c>
      <c r="O20" t="s">
        <v>51</v>
      </c>
    </row>
    <row r="21" spans="1:15" x14ac:dyDescent="0.35">
      <c r="A21" s="16">
        <v>10</v>
      </c>
      <c r="B21" s="15" t="s">
        <v>65</v>
      </c>
      <c r="C21" s="14">
        <v>9.1</v>
      </c>
      <c r="D21" s="13" t="s">
        <v>28</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9.1</v>
      </c>
      <c r="H21">
        <f>LEN(TRIM(D21))</f>
        <v>6</v>
      </c>
      <c r="I21" t="str">
        <f>IF(H21&gt;=3,MID(TRIM(D21),1,3),"NO")</f>
        <v>+/-</v>
      </c>
      <c r="J21" t="str">
        <f>IF(TRIM(I21)="+/-",MID(TRIM(D21),4,H21-3),D21)</f>
        <v>0.2</v>
      </c>
      <c r="K21" s="1">
        <f>IF(TRIM(J21)="*****",0,IF(ISERROR(VALUE(J21)),"NA",VALUE(J21/$I$4)))</f>
        <v>0.12158054711246201</v>
      </c>
      <c r="L21" s="1">
        <f>IF(AND(ISNUMBER(G21),ISNUMBER($I$6)),$I$6-G21,"N/A")</f>
        <v>-0.40000000000000036</v>
      </c>
      <c r="M21" s="1">
        <f>IF(AND(ISNUMBER(K21),ISNUMBER($I$7)),SQRT(K21^2+($I$7)^2),"N/A")</f>
        <v>0.1359311840425404</v>
      </c>
      <c r="N21" s="1">
        <f>IF(AND(ISNUMBER(L21),ISNUMBER(M21),M21&lt;&gt;0),L21/M21,"NA")</f>
        <v>-2.942665458389726</v>
      </c>
      <c r="O21" t="s">
        <v>45</v>
      </c>
    </row>
    <row r="22" spans="1:15" x14ac:dyDescent="0.35">
      <c r="A22" s="16">
        <v>10</v>
      </c>
      <c r="B22" s="15" t="s">
        <v>37</v>
      </c>
      <c r="C22" s="14">
        <v>9.1</v>
      </c>
      <c r="D22" s="13" t="s">
        <v>43</v>
      </c>
      <c r="E22" s="12" t="str">
        <f>IF($B$4=B22,"Geography Selected",
IF(AND(ISNUMBER(N22),ISNUMBER($I$4)),
IF(ABS(N22)&lt;=$I$4,"Not Significantly Different",
IF(ABS(N22)&gt;$I$4,"Significantly Different","Error - Both Z-score and Confidence Level are Numbers but Comparison Failed")),
IF(N22="NA","Statistical Test not applicable","N/A")
))</f>
        <v>Not Significantly Different</v>
      </c>
      <c r="G22">
        <f>IF(ISNUMBER(C22),C22,"NAN")</f>
        <v>9.1</v>
      </c>
      <c r="H22">
        <f>LEN(TRIM(D22))</f>
        <v>6</v>
      </c>
      <c r="I22" t="str">
        <f>IF(H22&gt;=3,MID(TRIM(D22),1,3),"NO")</f>
        <v>+/-</v>
      </c>
      <c r="J22" t="str">
        <f>IF(TRIM(I22)="+/-",MID(TRIM(D22),4,H22-3),D22)</f>
        <v>0.5</v>
      </c>
      <c r="K22" s="1">
        <f>IF(TRIM(J22)="*****",0,IF(ISERROR(VALUE(J22)),"NA",VALUE(J22/$I$4)))</f>
        <v>0.303951367781155</v>
      </c>
      <c r="L22" s="1">
        <f>IF(AND(ISNUMBER(G22),ISNUMBER($I$6)),$I$6-G22,"N/A")</f>
        <v>-0.40000000000000036</v>
      </c>
      <c r="M22" s="1">
        <f>IF(AND(ISNUMBER(K22),ISNUMBER($I$7)),SQRT(K22^2+($I$7)^2),"N/A")</f>
        <v>0.30997079109986531</v>
      </c>
      <c r="N22" s="1">
        <f>IF(AND(ISNUMBER(L22),ISNUMBER(M22),M22&lt;&gt;0),L22/M22,"NA")</f>
        <v>-1.2904441692092523</v>
      </c>
      <c r="O22" t="s">
        <v>29</v>
      </c>
    </row>
    <row r="23" spans="1:15" x14ac:dyDescent="0.35">
      <c r="A23" s="16">
        <v>13</v>
      </c>
      <c r="B23" s="15" t="s">
        <v>41</v>
      </c>
      <c r="C23" s="14">
        <v>8.1999999999999993</v>
      </c>
      <c r="D23" s="13" t="s">
        <v>28</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8.1999999999999993</v>
      </c>
      <c r="H23">
        <f>LEN(TRIM(D23))</f>
        <v>6</v>
      </c>
      <c r="I23" t="str">
        <f>IF(H23&gt;=3,MID(TRIM(D23),1,3),"NO")</f>
        <v>+/-</v>
      </c>
      <c r="J23" t="str">
        <f>IF(TRIM(I23)="+/-",MID(TRIM(D23),4,H23-3),D23)</f>
        <v>0.2</v>
      </c>
      <c r="K23" s="1">
        <f>IF(TRIM(J23)="*****",0,IF(ISERROR(VALUE(J23)),"NA",VALUE(J23/$I$4)))</f>
        <v>0.12158054711246201</v>
      </c>
      <c r="L23" s="1">
        <f>IF(AND(ISNUMBER(G23),ISNUMBER($I$6)),$I$6-G23,"N/A")</f>
        <v>0.5</v>
      </c>
      <c r="M23" s="1">
        <f>IF(AND(ISNUMBER(K23),ISNUMBER($I$7)),SQRT(K23^2+($I$7)^2),"N/A")</f>
        <v>0.1359311840425404</v>
      </c>
      <c r="N23" s="1">
        <f>IF(AND(ISNUMBER(L23),ISNUMBER(M23),M23&lt;&gt;0),L23/M23,"NA")</f>
        <v>3.6783318229871544</v>
      </c>
      <c r="O23" t="s">
        <v>82</v>
      </c>
    </row>
    <row r="24" spans="1:15" x14ac:dyDescent="0.35">
      <c r="A24" s="16">
        <v>14</v>
      </c>
      <c r="B24" s="15" t="s">
        <v>58</v>
      </c>
      <c r="C24" s="14">
        <v>8.1</v>
      </c>
      <c r="D24" s="13" t="s">
        <v>57</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8.1</v>
      </c>
      <c r="H24">
        <f>LEN(TRIM(D24))</f>
        <v>6</v>
      </c>
      <c r="I24" t="str">
        <f>IF(H24&gt;=3,MID(TRIM(D24),1,3),"NO")</f>
        <v>+/-</v>
      </c>
      <c r="J24" t="str">
        <f>IF(TRIM(I24)="+/-",MID(TRIM(D24),4,H24-3),D24)</f>
        <v>0.3</v>
      </c>
      <c r="K24" s="1">
        <f>IF(TRIM(J24)="*****",0,IF(ISERROR(VALUE(J24)),"NA",VALUE(J24/$I$4)))</f>
        <v>0.18237082066869301</v>
      </c>
      <c r="L24" s="1">
        <f>IF(AND(ISNUMBER(G24),ISNUMBER($I$6)),$I$6-G24,"N/A")</f>
        <v>0.59999999999999964</v>
      </c>
      <c r="M24" s="1">
        <f>IF(AND(ISNUMBER(K24),ISNUMBER($I$7)),SQRT(K24^2+($I$7)^2),"N/A")</f>
        <v>0.19223572402239389</v>
      </c>
      <c r="N24" s="1">
        <f>IF(AND(ISNUMBER(L24),ISNUMBER(M24),M24&lt;&gt;0),L24/M24,"NA")</f>
        <v>3.1211680505861885</v>
      </c>
      <c r="O24" t="s">
        <v>65</v>
      </c>
    </row>
    <row r="25" spans="1:15" x14ac:dyDescent="0.35">
      <c r="A25" s="16">
        <v>15</v>
      </c>
      <c r="B25" s="15" t="s">
        <v>36</v>
      </c>
      <c r="C25" s="14">
        <v>7.9</v>
      </c>
      <c r="D25" s="13" t="s">
        <v>28</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7.9</v>
      </c>
      <c r="H25">
        <f>LEN(TRIM(D25))</f>
        <v>6</v>
      </c>
      <c r="I25" t="str">
        <f>IF(H25&gt;=3,MID(TRIM(D25),1,3),"NO")</f>
        <v>+/-</v>
      </c>
      <c r="J25" t="str">
        <f>IF(TRIM(I25)="+/-",MID(TRIM(D25),4,H25-3),D25)</f>
        <v>0.2</v>
      </c>
      <c r="K25" s="1">
        <f>IF(TRIM(J25)="*****",0,IF(ISERROR(VALUE(J25)),"NA",VALUE(J25/$I$4)))</f>
        <v>0.12158054711246201</v>
      </c>
      <c r="L25" s="1">
        <f>IF(AND(ISNUMBER(G25),ISNUMBER($I$6)),$I$6-G25,"N/A")</f>
        <v>0.79999999999999893</v>
      </c>
      <c r="M25" s="1">
        <f>IF(AND(ISNUMBER(K25),ISNUMBER($I$7)),SQRT(K25^2+($I$7)^2),"N/A")</f>
        <v>0.1359311840425404</v>
      </c>
      <c r="N25" s="1">
        <f>IF(AND(ISNUMBER(L25),ISNUMBER(M25),M25&lt;&gt;0),L25/M25,"NA")</f>
        <v>5.8853309167794388</v>
      </c>
      <c r="O25" t="s">
        <v>81</v>
      </c>
    </row>
    <row r="26" spans="1:15" x14ac:dyDescent="0.35">
      <c r="A26" s="16">
        <v>16</v>
      </c>
      <c r="B26" s="15" t="s">
        <v>38</v>
      </c>
      <c r="C26" s="14">
        <v>6.3</v>
      </c>
      <c r="D26" s="13" t="s">
        <v>28</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6.3</v>
      </c>
      <c r="H26">
        <f>LEN(TRIM(D26))</f>
        <v>6</v>
      </c>
      <c r="I26" t="str">
        <f>IF(H26&gt;=3,MID(TRIM(D26),1,3),"NO")</f>
        <v>+/-</v>
      </c>
      <c r="J26" t="str">
        <f>IF(TRIM(I26)="+/-",MID(TRIM(D26),4,H26-3),D26)</f>
        <v>0.2</v>
      </c>
      <c r="K26" s="1">
        <f>IF(TRIM(J26)="*****",0,IF(ISERROR(VALUE(J26)),"NA",VALUE(J26/$I$4)))</f>
        <v>0.12158054711246201</v>
      </c>
      <c r="L26" s="1">
        <f>IF(AND(ISNUMBER(G26),ISNUMBER($I$6)),$I$6-G26,"N/A")</f>
        <v>2.3999999999999995</v>
      </c>
      <c r="M26" s="1">
        <f>IF(AND(ISNUMBER(K26),ISNUMBER($I$7)),SQRT(K26^2+($I$7)^2),"N/A")</f>
        <v>0.1359311840425404</v>
      </c>
      <c r="N26" s="1">
        <f>IF(AND(ISNUMBER(L26),ISNUMBER(M26),M26&lt;&gt;0),L26/M26,"NA")</f>
        <v>17.655992750338335</v>
      </c>
      <c r="O26" t="s">
        <v>80</v>
      </c>
    </row>
    <row r="27" spans="1:15" x14ac:dyDescent="0.35">
      <c r="A27" s="16">
        <v>17</v>
      </c>
      <c r="B27" s="15" t="s">
        <v>60</v>
      </c>
      <c r="C27" s="14">
        <v>6.1</v>
      </c>
      <c r="D27" s="13" t="s">
        <v>43</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6.1</v>
      </c>
      <c r="H27">
        <f>LEN(TRIM(D27))</f>
        <v>6</v>
      </c>
      <c r="I27" t="str">
        <f>IF(H27&gt;=3,MID(TRIM(D27),1,3),"NO")</f>
        <v>+/-</v>
      </c>
      <c r="J27" t="str">
        <f>IF(TRIM(I27)="+/-",MID(TRIM(D27),4,H27-3),D27)</f>
        <v>0.5</v>
      </c>
      <c r="K27" s="1">
        <f>IF(TRIM(J27)="*****",0,IF(ISERROR(VALUE(J27)),"NA",VALUE(J27/$I$4)))</f>
        <v>0.303951367781155</v>
      </c>
      <c r="L27" s="1">
        <f>IF(AND(ISNUMBER(G27),ISNUMBER($I$6)),$I$6-G27,"N/A")</f>
        <v>2.5999999999999996</v>
      </c>
      <c r="M27" s="1">
        <f>IF(AND(ISNUMBER(K27),ISNUMBER($I$7)),SQRT(K27^2+($I$7)^2),"N/A")</f>
        <v>0.30997079109986531</v>
      </c>
      <c r="N27" s="1">
        <f>IF(AND(ISNUMBER(L27),ISNUMBER(M27),M27&lt;&gt;0),L27/M27,"NA")</f>
        <v>8.38788709986013</v>
      </c>
      <c r="O27" t="s">
        <v>78</v>
      </c>
    </row>
    <row r="28" spans="1:15" x14ac:dyDescent="0.35">
      <c r="A28" s="16">
        <v>18</v>
      </c>
      <c r="B28" s="15" t="s">
        <v>45</v>
      </c>
      <c r="C28" s="14">
        <v>6</v>
      </c>
      <c r="D28" s="13" t="s">
        <v>28</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6</v>
      </c>
      <c r="H28">
        <f>LEN(TRIM(D28))</f>
        <v>6</v>
      </c>
      <c r="I28" t="str">
        <f>IF(H28&gt;=3,MID(TRIM(D28),1,3),"NO")</f>
        <v>+/-</v>
      </c>
      <c r="J28" t="str">
        <f>IF(TRIM(I28)="+/-",MID(TRIM(D28),4,H28-3),D28)</f>
        <v>0.2</v>
      </c>
      <c r="K28" s="1">
        <f>IF(TRIM(J28)="*****",0,IF(ISERROR(VALUE(J28)),"NA",VALUE(J28/$I$4)))</f>
        <v>0.12158054711246201</v>
      </c>
      <c r="L28" s="1">
        <f>IF(AND(ISNUMBER(G28),ISNUMBER($I$6)),$I$6-G28,"N/A")</f>
        <v>2.6999999999999993</v>
      </c>
      <c r="M28" s="1">
        <f>IF(AND(ISNUMBER(K28),ISNUMBER($I$7)),SQRT(K28^2+($I$7)^2),"N/A")</f>
        <v>0.1359311840425404</v>
      </c>
      <c r="N28" s="1">
        <f>IF(AND(ISNUMBER(L28),ISNUMBER(M28),M28&lt;&gt;0),L28/M28,"NA")</f>
        <v>19.862991844130629</v>
      </c>
      <c r="O28" t="s">
        <v>79</v>
      </c>
    </row>
    <row r="29" spans="1:15" x14ac:dyDescent="0.35">
      <c r="A29" s="16">
        <v>19</v>
      </c>
      <c r="B29" s="15" t="s">
        <v>56</v>
      </c>
      <c r="C29" s="14">
        <v>5.5</v>
      </c>
      <c r="D29" s="13" t="s">
        <v>28</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5.5</v>
      </c>
      <c r="H29">
        <f>LEN(TRIM(D29))</f>
        <v>6</v>
      </c>
      <c r="I29" t="str">
        <f>IF(H29&gt;=3,MID(TRIM(D29),1,3),"NO")</f>
        <v>+/-</v>
      </c>
      <c r="J29" t="str">
        <f>IF(TRIM(I29)="+/-",MID(TRIM(D29),4,H29-3),D29)</f>
        <v>0.2</v>
      </c>
      <c r="K29" s="1">
        <f>IF(TRIM(J29)="*****",0,IF(ISERROR(VALUE(J29)),"NA",VALUE(J29/$I$4)))</f>
        <v>0.12158054711246201</v>
      </c>
      <c r="L29" s="1">
        <f>IF(AND(ISNUMBER(G29),ISNUMBER($I$6)),$I$6-G29,"N/A")</f>
        <v>3.1999999999999993</v>
      </c>
      <c r="M29" s="1">
        <f>IF(AND(ISNUMBER(K29),ISNUMBER($I$7)),SQRT(K29^2+($I$7)^2),"N/A")</f>
        <v>0.1359311840425404</v>
      </c>
      <c r="N29" s="1">
        <f>IF(AND(ISNUMBER(L29),ISNUMBER(M29),M29&lt;&gt;0),L29/M29,"NA")</f>
        <v>23.541323667117783</v>
      </c>
      <c r="O29" t="s">
        <v>55</v>
      </c>
    </row>
    <row r="30" spans="1:15" x14ac:dyDescent="0.35">
      <c r="A30" s="16">
        <v>20</v>
      </c>
      <c r="B30" s="15" t="s">
        <v>75</v>
      </c>
      <c r="C30" s="14">
        <v>5.4</v>
      </c>
      <c r="D30" s="13" t="s">
        <v>28</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5.4</v>
      </c>
      <c r="H30">
        <f>LEN(TRIM(D30))</f>
        <v>6</v>
      </c>
      <c r="I30" t="str">
        <f>IF(H30&gt;=3,MID(TRIM(D30),1,3),"NO")</f>
        <v>+/-</v>
      </c>
      <c r="J30" t="str">
        <f>IF(TRIM(I30)="+/-",MID(TRIM(D30),4,H30-3),D30)</f>
        <v>0.2</v>
      </c>
      <c r="K30" s="1">
        <f>IF(TRIM(J30)="*****",0,IF(ISERROR(VALUE(J30)),"NA",VALUE(J30/$I$4)))</f>
        <v>0.12158054711246201</v>
      </c>
      <c r="L30" s="1">
        <f>IF(AND(ISNUMBER(G30),ISNUMBER($I$6)),$I$6-G30,"N/A")</f>
        <v>3.2999999999999989</v>
      </c>
      <c r="M30" s="1">
        <f>IF(AND(ISNUMBER(K30),ISNUMBER($I$7)),SQRT(K30^2+($I$7)^2),"N/A")</f>
        <v>0.1359311840425404</v>
      </c>
      <c r="N30" s="1">
        <f>IF(AND(ISNUMBER(L30),ISNUMBER(M30),M30&lt;&gt;0),L30/M30,"NA")</f>
        <v>24.276990031715211</v>
      </c>
      <c r="O30" t="s">
        <v>77</v>
      </c>
    </row>
    <row r="31" spans="1:15" x14ac:dyDescent="0.35">
      <c r="A31" s="16">
        <v>21</v>
      </c>
      <c r="B31" s="15" t="s">
        <v>64</v>
      </c>
      <c r="C31" s="14">
        <v>5.3</v>
      </c>
      <c r="D31" s="13" t="s">
        <v>28</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5.3</v>
      </c>
      <c r="H31">
        <f>LEN(TRIM(D31))</f>
        <v>6</v>
      </c>
      <c r="I31" t="str">
        <f>IF(H31&gt;=3,MID(TRIM(D31),1,3),"NO")</f>
        <v>+/-</v>
      </c>
      <c r="J31" t="str">
        <f>IF(TRIM(I31)="+/-",MID(TRIM(D31),4,H31-3),D31)</f>
        <v>0.2</v>
      </c>
      <c r="K31" s="1">
        <f>IF(TRIM(J31)="*****",0,IF(ISERROR(VALUE(J31)),"NA",VALUE(J31/$I$4)))</f>
        <v>0.12158054711246201</v>
      </c>
      <c r="L31" s="1">
        <f>IF(AND(ISNUMBER(G31),ISNUMBER($I$6)),$I$6-G31,"N/A")</f>
        <v>3.3999999999999995</v>
      </c>
      <c r="M31" s="1">
        <f>IF(AND(ISNUMBER(K31),ISNUMBER($I$7)),SQRT(K31^2+($I$7)^2),"N/A")</f>
        <v>0.1359311840425404</v>
      </c>
      <c r="N31" s="1">
        <f>IF(AND(ISNUMBER(L31),ISNUMBER(M31),M31&lt;&gt;0),L31/M31,"NA")</f>
        <v>25.012656396312646</v>
      </c>
      <c r="O31" t="s">
        <v>41</v>
      </c>
    </row>
    <row r="32" spans="1:15" x14ac:dyDescent="0.35">
      <c r="A32" s="16">
        <v>21</v>
      </c>
      <c r="B32" s="15" t="s">
        <v>42</v>
      </c>
      <c r="C32" s="14">
        <v>5.3</v>
      </c>
      <c r="D32" s="13" t="s">
        <v>57</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5.3</v>
      </c>
      <c r="H32">
        <f>LEN(TRIM(D32))</f>
        <v>6</v>
      </c>
      <c r="I32" t="str">
        <f>IF(H32&gt;=3,MID(TRIM(D32),1,3),"NO")</f>
        <v>+/-</v>
      </c>
      <c r="J32" t="str">
        <f>IF(TRIM(I32)="+/-",MID(TRIM(D32),4,H32-3),D32)</f>
        <v>0.3</v>
      </c>
      <c r="K32" s="1">
        <f>IF(TRIM(J32)="*****",0,IF(ISERROR(VALUE(J32)),"NA",VALUE(J32/$I$4)))</f>
        <v>0.18237082066869301</v>
      </c>
      <c r="L32" s="1">
        <f>IF(AND(ISNUMBER(G32),ISNUMBER($I$6)),$I$6-G32,"N/A")</f>
        <v>3.3999999999999995</v>
      </c>
      <c r="M32" s="1">
        <f>IF(AND(ISNUMBER(K32),ISNUMBER($I$7)),SQRT(K32^2+($I$7)^2),"N/A")</f>
        <v>0.19223572402239389</v>
      </c>
      <c r="N32" s="1">
        <f>IF(AND(ISNUMBER(L32),ISNUMBER(M32),M32&lt;&gt;0),L32/M32,"NA")</f>
        <v>17.686618953321741</v>
      </c>
      <c r="O32" t="s">
        <v>71</v>
      </c>
    </row>
    <row r="33" spans="1:15" x14ac:dyDescent="0.35">
      <c r="A33" s="16">
        <v>23</v>
      </c>
      <c r="B33" s="15" t="s">
        <v>54</v>
      </c>
      <c r="C33" s="14">
        <v>5.2</v>
      </c>
      <c r="D33" s="13" t="s">
        <v>31</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5.2</v>
      </c>
      <c r="H33">
        <f>LEN(TRIM(D33))</f>
        <v>6</v>
      </c>
      <c r="I33" t="str">
        <f>IF(H33&gt;=3,MID(TRIM(D33),1,3),"NO")</f>
        <v>+/-</v>
      </c>
      <c r="J33" t="str">
        <f>IF(TRIM(I33)="+/-",MID(TRIM(D33),4,H33-3),D33)</f>
        <v>0.1</v>
      </c>
      <c r="K33" s="1">
        <f>IF(TRIM(J33)="*****",0,IF(ISERROR(VALUE(J33)),"NA",VALUE(J33/$I$4)))</f>
        <v>6.0790273556231005E-2</v>
      </c>
      <c r="L33" s="1">
        <f>IF(AND(ISNUMBER(G33),ISNUMBER($I$6)),$I$6-G33,"N/A")</f>
        <v>3.4999999999999991</v>
      </c>
      <c r="M33" s="1">
        <f>IF(AND(ISNUMBER(K33),ISNUMBER($I$7)),SQRT(K33^2+($I$7)^2),"N/A")</f>
        <v>8.5970429323592404E-2</v>
      </c>
      <c r="N33" s="1">
        <f>IF(AND(ISNUMBER(L33),ISNUMBER(M33),M33&lt;&gt;0),L33/M33,"NA")</f>
        <v>40.71167292681546</v>
      </c>
      <c r="O33" t="s">
        <v>76</v>
      </c>
    </row>
    <row r="34" spans="1:15" x14ac:dyDescent="0.35">
      <c r="A34" s="16">
        <v>24</v>
      </c>
      <c r="B34" s="15" t="s">
        <v>69</v>
      </c>
      <c r="C34" s="14">
        <v>5.0999999999999996</v>
      </c>
      <c r="D34" s="13" t="s">
        <v>57</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5.0999999999999996</v>
      </c>
      <c r="H34">
        <f>LEN(TRIM(D34))</f>
        <v>6</v>
      </c>
      <c r="I34" t="str">
        <f>IF(H34&gt;=3,MID(TRIM(D34),1,3),"NO")</f>
        <v>+/-</v>
      </c>
      <c r="J34" t="str">
        <f>IF(TRIM(I34)="+/-",MID(TRIM(D34),4,H34-3),D34)</f>
        <v>0.3</v>
      </c>
      <c r="K34" s="1">
        <f>IF(TRIM(J34)="*****",0,IF(ISERROR(VALUE(J34)),"NA",VALUE(J34/$I$4)))</f>
        <v>0.18237082066869301</v>
      </c>
      <c r="L34" s="1">
        <f>IF(AND(ISNUMBER(G34),ISNUMBER($I$6)),$I$6-G34,"N/A")</f>
        <v>3.5999999999999996</v>
      </c>
      <c r="M34" s="1">
        <f>IF(AND(ISNUMBER(K34),ISNUMBER($I$7)),SQRT(K34^2+($I$7)^2),"N/A")</f>
        <v>0.19223572402239389</v>
      </c>
      <c r="N34" s="1">
        <f>IF(AND(ISNUMBER(L34),ISNUMBER(M34),M34&lt;&gt;0),L34/M34,"NA")</f>
        <v>18.727008303517138</v>
      </c>
      <c r="O34" t="s">
        <v>74</v>
      </c>
    </row>
    <row r="35" spans="1:15" x14ac:dyDescent="0.35">
      <c r="A35" s="16">
        <v>25</v>
      </c>
      <c r="B35" s="15" t="s">
        <v>35</v>
      </c>
      <c r="C35" s="14">
        <v>4.9000000000000004</v>
      </c>
      <c r="D35" s="13" t="s">
        <v>26</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4.9000000000000004</v>
      </c>
      <c r="H35">
        <f>LEN(TRIM(D35))</f>
        <v>6</v>
      </c>
      <c r="I35" t="str">
        <f>IF(H35&gt;=3,MID(TRIM(D35),1,3),"NO")</f>
        <v>+/-</v>
      </c>
      <c r="J35" t="str">
        <f>IF(TRIM(I35)="+/-",MID(TRIM(D35),4,H35-3),D35)</f>
        <v>0.6</v>
      </c>
      <c r="K35" s="1">
        <f>IF(TRIM(J35)="*****",0,IF(ISERROR(VALUE(J35)),"NA",VALUE(J35/$I$4)))</f>
        <v>0.36474164133738601</v>
      </c>
      <c r="L35" s="1">
        <f>IF(AND(ISNUMBER(G35),ISNUMBER($I$6)),$I$6-G35,"N/A")</f>
        <v>3.7999999999999989</v>
      </c>
      <c r="M35" s="1">
        <f>IF(AND(ISNUMBER(K35),ISNUMBER($I$7)),SQRT(K35^2+($I$7)^2),"N/A")</f>
        <v>0.36977279819442066</v>
      </c>
      <c r="N35" s="1">
        <f>IF(AND(ISNUMBER(L35),ISNUMBER(M35),M35&lt;&gt;0),L35/M35,"NA")</f>
        <v>10.276580696457881</v>
      </c>
      <c r="O35" t="s">
        <v>53</v>
      </c>
    </row>
    <row r="36" spans="1:15" x14ac:dyDescent="0.35">
      <c r="A36" s="16">
        <v>26</v>
      </c>
      <c r="B36" s="15" t="s">
        <v>78</v>
      </c>
      <c r="C36" s="14">
        <v>4.7</v>
      </c>
      <c r="D36" s="13" t="s">
        <v>28</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4.7</v>
      </c>
      <c r="H36">
        <f>LEN(TRIM(D36))</f>
        <v>6</v>
      </c>
      <c r="I36" t="str">
        <f>IF(H36&gt;=3,MID(TRIM(D36),1,3),"NO")</f>
        <v>+/-</v>
      </c>
      <c r="J36" t="str">
        <f>IF(TRIM(I36)="+/-",MID(TRIM(D36),4,H36-3),D36)</f>
        <v>0.2</v>
      </c>
      <c r="K36" s="1">
        <f>IF(TRIM(J36)="*****",0,IF(ISERROR(VALUE(J36)),"NA",VALUE(J36/$I$4)))</f>
        <v>0.12158054711246201</v>
      </c>
      <c r="L36" s="1">
        <f>IF(AND(ISNUMBER(G36),ISNUMBER($I$6)),$I$6-G36,"N/A")</f>
        <v>3.9999999999999991</v>
      </c>
      <c r="M36" s="1">
        <f>IF(AND(ISNUMBER(K36),ISNUMBER($I$7)),SQRT(K36^2+($I$7)^2),"N/A")</f>
        <v>0.1359311840425404</v>
      </c>
      <c r="N36" s="1">
        <f>IF(AND(ISNUMBER(L36),ISNUMBER(M36),M36&lt;&gt;0),L36/M36,"NA")</f>
        <v>29.426654583897228</v>
      </c>
      <c r="O36" t="s">
        <v>72</v>
      </c>
    </row>
    <row r="37" spans="1:15" x14ac:dyDescent="0.35">
      <c r="A37" s="16">
        <v>27</v>
      </c>
      <c r="B37" s="15" t="s">
        <v>74</v>
      </c>
      <c r="C37" s="14">
        <v>4.5999999999999996</v>
      </c>
      <c r="D37" s="13" t="s">
        <v>28</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4.5999999999999996</v>
      </c>
      <c r="H37">
        <f>LEN(TRIM(D37))</f>
        <v>6</v>
      </c>
      <c r="I37" t="str">
        <f>IF(H37&gt;=3,MID(TRIM(D37),1,3),"NO")</f>
        <v>+/-</v>
      </c>
      <c r="J37" t="str">
        <f>IF(TRIM(I37)="+/-",MID(TRIM(D37),4,H37-3),D37)</f>
        <v>0.2</v>
      </c>
      <c r="K37" s="1">
        <f>IF(TRIM(J37)="*****",0,IF(ISERROR(VALUE(J37)),"NA",VALUE(J37/$I$4)))</f>
        <v>0.12158054711246201</v>
      </c>
      <c r="L37" s="1">
        <f>IF(AND(ISNUMBER(G37),ISNUMBER($I$6)),$I$6-G37,"N/A")</f>
        <v>4.0999999999999996</v>
      </c>
      <c r="M37" s="1">
        <f>IF(AND(ISNUMBER(K37),ISNUMBER($I$7)),SQRT(K37^2+($I$7)^2),"N/A")</f>
        <v>0.1359311840425404</v>
      </c>
      <c r="N37" s="1">
        <f>IF(AND(ISNUMBER(L37),ISNUMBER(M37),M37&lt;&gt;0),L37/M37,"NA")</f>
        <v>30.162320948494663</v>
      </c>
      <c r="O37" t="s">
        <v>70</v>
      </c>
    </row>
    <row r="38" spans="1:15" x14ac:dyDescent="0.35">
      <c r="A38" s="16">
        <v>28</v>
      </c>
      <c r="B38" s="15" t="s">
        <v>81</v>
      </c>
      <c r="C38" s="14">
        <v>4.2</v>
      </c>
      <c r="D38" s="13" t="s">
        <v>28</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4.2</v>
      </c>
      <c r="H38">
        <f>LEN(TRIM(D38))</f>
        <v>6</v>
      </c>
      <c r="I38" t="str">
        <f>IF(H38&gt;=3,MID(TRIM(D38),1,3),"NO")</f>
        <v>+/-</v>
      </c>
      <c r="J38" t="str">
        <f>IF(TRIM(I38)="+/-",MID(TRIM(D38),4,H38-3),D38)</f>
        <v>0.2</v>
      </c>
      <c r="K38" s="1">
        <f>IF(TRIM(J38)="*****",0,IF(ISERROR(VALUE(J38)),"NA",VALUE(J38/$I$4)))</f>
        <v>0.12158054711246201</v>
      </c>
      <c r="L38" s="1">
        <f>IF(AND(ISNUMBER(G38),ISNUMBER($I$6)),$I$6-G38,"N/A")</f>
        <v>4.4999999999999991</v>
      </c>
      <c r="M38" s="1">
        <f>IF(AND(ISNUMBER(K38),ISNUMBER($I$7)),SQRT(K38^2+($I$7)^2),"N/A")</f>
        <v>0.1359311840425404</v>
      </c>
      <c r="N38" s="1">
        <f>IF(AND(ISNUMBER(L38),ISNUMBER(M38),M38&lt;&gt;0),L38/M38,"NA")</f>
        <v>33.104986406884379</v>
      </c>
      <c r="O38" t="s">
        <v>69</v>
      </c>
    </row>
    <row r="39" spans="1:15" x14ac:dyDescent="0.35">
      <c r="A39" s="16">
        <v>28</v>
      </c>
      <c r="B39" s="15" t="s">
        <v>59</v>
      </c>
      <c r="C39" s="14">
        <v>4.2</v>
      </c>
      <c r="D39" s="13" t="s">
        <v>28</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4.2</v>
      </c>
      <c r="H39">
        <f>LEN(TRIM(D39))</f>
        <v>6</v>
      </c>
      <c r="I39" t="str">
        <f>IF(H39&gt;=3,MID(TRIM(D39),1,3),"NO")</f>
        <v>+/-</v>
      </c>
      <c r="J39" t="str">
        <f>IF(TRIM(I39)="+/-",MID(TRIM(D39),4,H39-3),D39)</f>
        <v>0.2</v>
      </c>
      <c r="K39" s="1">
        <f>IF(TRIM(J39)="*****",0,IF(ISERROR(VALUE(J39)),"NA",VALUE(J39/$I$4)))</f>
        <v>0.12158054711246201</v>
      </c>
      <c r="L39" s="1">
        <f>IF(AND(ISNUMBER(G39),ISNUMBER($I$6)),$I$6-G39,"N/A")</f>
        <v>4.4999999999999991</v>
      </c>
      <c r="M39" s="1">
        <f>IF(AND(ISNUMBER(K39),ISNUMBER($I$7)),SQRT(K39^2+($I$7)^2),"N/A")</f>
        <v>0.1359311840425404</v>
      </c>
      <c r="N39" s="1">
        <f>IF(AND(ISNUMBER(L39),ISNUMBER(M39),M39&lt;&gt;0),L39/M39,"NA")</f>
        <v>33.104986406884379</v>
      </c>
      <c r="O39" t="s">
        <v>44</v>
      </c>
    </row>
    <row r="40" spans="1:15" x14ac:dyDescent="0.35">
      <c r="A40" s="16">
        <v>30</v>
      </c>
      <c r="B40" s="15" t="s">
        <v>62</v>
      </c>
      <c r="C40" s="14">
        <v>4</v>
      </c>
      <c r="D40" s="13" t="s">
        <v>34</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4</v>
      </c>
      <c r="H40">
        <f>LEN(TRIM(D40))</f>
        <v>6</v>
      </c>
      <c r="I40" t="str">
        <f>IF(H40&gt;=3,MID(TRIM(D40),1,3),"NO")</f>
        <v>+/-</v>
      </c>
      <c r="J40" t="str">
        <f>IF(TRIM(I40)="+/-",MID(TRIM(D40),4,H40-3),D40)</f>
        <v>0.4</v>
      </c>
      <c r="K40" s="1">
        <f>IF(TRIM(J40)="*****",0,IF(ISERROR(VALUE(J40)),"NA",VALUE(J40/$I$4)))</f>
        <v>0.24316109422492402</v>
      </c>
      <c r="L40" s="1">
        <f>IF(AND(ISNUMBER(G40),ISNUMBER($I$6)),$I$6-G40,"N/A")</f>
        <v>4.6999999999999993</v>
      </c>
      <c r="M40" s="1">
        <f>IF(AND(ISNUMBER(K40),ISNUMBER($I$7)),SQRT(K40^2+($I$7)^2),"N/A")</f>
        <v>0.25064471888253259</v>
      </c>
      <c r="N40" s="1">
        <f>IF(AND(ISNUMBER(L40),ISNUMBER(M40),M40&lt;&gt;0),L40/M40,"NA")</f>
        <v>18.751641849684077</v>
      </c>
      <c r="O40" t="s">
        <v>67</v>
      </c>
    </row>
    <row r="41" spans="1:15" x14ac:dyDescent="0.35">
      <c r="A41" s="16">
        <v>31</v>
      </c>
      <c r="B41" s="15" t="s">
        <v>80</v>
      </c>
      <c r="C41" s="14">
        <v>3.9</v>
      </c>
      <c r="D41" s="13" t="s">
        <v>57</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3.9</v>
      </c>
      <c r="H41">
        <f>LEN(TRIM(D41))</f>
        <v>6</v>
      </c>
      <c r="I41" t="str">
        <f>IF(H41&gt;=3,MID(TRIM(D41),1,3),"NO")</f>
        <v>+/-</v>
      </c>
      <c r="J41" t="str">
        <f>IF(TRIM(I41)="+/-",MID(TRIM(D41),4,H41-3),D41)</f>
        <v>0.3</v>
      </c>
      <c r="K41" s="1">
        <f>IF(TRIM(J41)="*****",0,IF(ISERROR(VALUE(J41)),"NA",VALUE(J41/$I$4)))</f>
        <v>0.18237082066869301</v>
      </c>
      <c r="L41" s="1">
        <f>IF(AND(ISNUMBER(G41),ISNUMBER($I$6)),$I$6-G41,"N/A")</f>
        <v>4.7999999999999989</v>
      </c>
      <c r="M41" s="1">
        <f>IF(AND(ISNUMBER(K41),ISNUMBER($I$7)),SQRT(K41^2+($I$7)^2),"N/A")</f>
        <v>0.19223572402239389</v>
      </c>
      <c r="N41" s="1">
        <f>IF(AND(ISNUMBER(L41),ISNUMBER(M41),M41&lt;&gt;0),L41/M41,"NA")</f>
        <v>24.969344404689515</v>
      </c>
      <c r="O41" t="s">
        <v>47</v>
      </c>
    </row>
    <row r="42" spans="1:15" x14ac:dyDescent="0.35">
      <c r="A42" s="16">
        <v>31</v>
      </c>
      <c r="B42" s="15" t="s">
        <v>76</v>
      </c>
      <c r="C42" s="14">
        <v>3.9</v>
      </c>
      <c r="D42" s="13" t="s">
        <v>31</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3.9</v>
      </c>
      <c r="H42">
        <f>LEN(TRIM(D42))</f>
        <v>6</v>
      </c>
      <c r="I42" t="str">
        <f>IF(H42&gt;=3,MID(TRIM(D42),1,3),"NO")</f>
        <v>+/-</v>
      </c>
      <c r="J42" t="str">
        <f>IF(TRIM(I42)="+/-",MID(TRIM(D42),4,H42-3),D42)</f>
        <v>0.1</v>
      </c>
      <c r="K42" s="1">
        <f>IF(TRIM(J42)="*****",0,IF(ISERROR(VALUE(J42)),"NA",VALUE(J42/$I$4)))</f>
        <v>6.0790273556231005E-2</v>
      </c>
      <c r="L42" s="1">
        <f>IF(AND(ISNUMBER(G42),ISNUMBER($I$6)),$I$6-G42,"N/A")</f>
        <v>4.7999999999999989</v>
      </c>
      <c r="M42" s="1">
        <f>IF(AND(ISNUMBER(K42),ISNUMBER($I$7)),SQRT(K42^2+($I$7)^2),"N/A")</f>
        <v>8.5970429323592404E-2</v>
      </c>
      <c r="N42" s="1">
        <f>IF(AND(ISNUMBER(L42),ISNUMBER(M42),M42&lt;&gt;0),L42/M42,"NA")</f>
        <v>55.833151442489779</v>
      </c>
      <c r="O42" t="s">
        <v>37</v>
      </c>
    </row>
    <row r="43" spans="1:15" x14ac:dyDescent="0.35">
      <c r="A43" s="16">
        <v>33</v>
      </c>
      <c r="B43" s="15" t="s">
        <v>46</v>
      </c>
      <c r="C43" s="14">
        <v>3.8</v>
      </c>
      <c r="D43" s="13" t="s">
        <v>28</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3.8</v>
      </c>
      <c r="H43">
        <f>LEN(TRIM(D43))</f>
        <v>6</v>
      </c>
      <c r="I43" t="str">
        <f>IF(H43&gt;=3,MID(TRIM(D43),1,3),"NO")</f>
        <v>+/-</v>
      </c>
      <c r="J43" t="str">
        <f>IF(TRIM(I43)="+/-",MID(TRIM(D43),4,H43-3),D43)</f>
        <v>0.2</v>
      </c>
      <c r="K43" s="1">
        <f>IF(TRIM(J43)="*****",0,IF(ISERROR(VALUE(J43)),"NA",VALUE(J43/$I$4)))</f>
        <v>0.12158054711246201</v>
      </c>
      <c r="L43" s="1">
        <f>IF(AND(ISNUMBER(G43),ISNUMBER($I$6)),$I$6-G43,"N/A")</f>
        <v>4.8999999999999995</v>
      </c>
      <c r="M43" s="1">
        <f>IF(AND(ISNUMBER(K43),ISNUMBER($I$7)),SQRT(K43^2+($I$7)^2),"N/A")</f>
        <v>0.1359311840425404</v>
      </c>
      <c r="N43" s="1">
        <f>IF(AND(ISNUMBER(L43),ISNUMBER(M43),M43&lt;&gt;0),L43/M43,"NA")</f>
        <v>36.047651865274105</v>
      </c>
      <c r="O43" t="s">
        <v>49</v>
      </c>
    </row>
    <row r="44" spans="1:15" x14ac:dyDescent="0.35">
      <c r="A44" s="16">
        <v>34</v>
      </c>
      <c r="B44" s="15" t="s">
        <v>73</v>
      </c>
      <c r="C44" s="14">
        <v>3.4</v>
      </c>
      <c r="D44" s="13" t="s">
        <v>28</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3.4</v>
      </c>
      <c r="H44">
        <f>LEN(TRIM(D44))</f>
        <v>6</v>
      </c>
      <c r="I44" t="str">
        <f>IF(H44&gt;=3,MID(TRIM(D44),1,3),"NO")</f>
        <v>+/-</v>
      </c>
      <c r="J44" t="str">
        <f>IF(TRIM(I44)="+/-",MID(TRIM(D44),4,H44-3),D44)</f>
        <v>0.2</v>
      </c>
      <c r="K44" s="1">
        <f>IF(TRIM(J44)="*****",0,IF(ISERROR(VALUE(J44)),"NA",VALUE(J44/$I$4)))</f>
        <v>0.12158054711246201</v>
      </c>
      <c r="L44" s="1">
        <f>IF(AND(ISNUMBER(G44),ISNUMBER($I$6)),$I$6-G44,"N/A")</f>
        <v>5.2999999999999989</v>
      </c>
      <c r="M44" s="1">
        <f>IF(AND(ISNUMBER(K44),ISNUMBER($I$7)),SQRT(K44^2+($I$7)^2),"N/A")</f>
        <v>0.1359311840425404</v>
      </c>
      <c r="N44" s="1">
        <f>IF(AND(ISNUMBER(L44),ISNUMBER(M44),M44&lt;&gt;0),L44/M44,"NA")</f>
        <v>38.990317323663831</v>
      </c>
      <c r="O44" t="s">
        <v>64</v>
      </c>
    </row>
    <row r="45" spans="1:15" x14ac:dyDescent="0.35">
      <c r="A45" s="16">
        <v>34</v>
      </c>
      <c r="B45" s="15" t="s">
        <v>82</v>
      </c>
      <c r="C45" s="14">
        <v>3.4</v>
      </c>
      <c r="D45" s="13" t="s">
        <v>57</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3.4</v>
      </c>
      <c r="H45">
        <f>LEN(TRIM(D45))</f>
        <v>6</v>
      </c>
      <c r="I45" t="str">
        <f>IF(H45&gt;=3,MID(TRIM(D45),1,3),"NO")</f>
        <v>+/-</v>
      </c>
      <c r="J45" t="str">
        <f>IF(TRIM(I45)="+/-",MID(TRIM(D45),4,H45-3),D45)</f>
        <v>0.3</v>
      </c>
      <c r="K45" s="1">
        <f>IF(TRIM(J45)="*****",0,IF(ISERROR(VALUE(J45)),"NA",VALUE(J45/$I$4)))</f>
        <v>0.18237082066869301</v>
      </c>
      <c r="L45" s="1">
        <f>IF(AND(ISNUMBER(G45),ISNUMBER($I$6)),$I$6-G45,"N/A")</f>
        <v>5.2999999999999989</v>
      </c>
      <c r="M45" s="1">
        <f>IF(AND(ISNUMBER(K45),ISNUMBER($I$7)),SQRT(K45^2+($I$7)^2),"N/A")</f>
        <v>0.19223572402239389</v>
      </c>
      <c r="N45" s="1">
        <f>IF(AND(ISNUMBER(L45),ISNUMBER(M45),M45&lt;&gt;0),L45/M45,"NA")</f>
        <v>27.570317780178009</v>
      </c>
      <c r="O45" t="s">
        <v>63</v>
      </c>
    </row>
    <row r="46" spans="1:15" x14ac:dyDescent="0.35">
      <c r="A46" s="16">
        <v>34</v>
      </c>
      <c r="B46" s="15" t="s">
        <v>55</v>
      </c>
      <c r="C46" s="14">
        <v>3.4</v>
      </c>
      <c r="D46" s="13" t="s">
        <v>28</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3.4</v>
      </c>
      <c r="H46">
        <f>LEN(TRIM(D46))</f>
        <v>6</v>
      </c>
      <c r="I46" t="str">
        <f>IF(H46&gt;=3,MID(TRIM(D46),1,3),"NO")</f>
        <v>+/-</v>
      </c>
      <c r="J46" t="str">
        <f>IF(TRIM(I46)="+/-",MID(TRIM(D46),4,H46-3),D46)</f>
        <v>0.2</v>
      </c>
      <c r="K46" s="1">
        <f>IF(TRIM(J46)="*****",0,IF(ISERROR(VALUE(J46)),"NA",VALUE(J46/$I$4)))</f>
        <v>0.12158054711246201</v>
      </c>
      <c r="L46" s="1">
        <f>IF(AND(ISNUMBER(G46),ISNUMBER($I$6)),$I$6-G46,"N/A")</f>
        <v>5.2999999999999989</v>
      </c>
      <c r="M46" s="1">
        <f>IF(AND(ISNUMBER(K46),ISNUMBER($I$7)),SQRT(K46^2+($I$7)^2),"N/A")</f>
        <v>0.1359311840425404</v>
      </c>
      <c r="N46" s="1">
        <f>IF(AND(ISNUMBER(L46),ISNUMBER(M46),M46&lt;&gt;0),L46/M46,"NA")</f>
        <v>38.990317323663831</v>
      </c>
      <c r="O46" t="s">
        <v>61</v>
      </c>
    </row>
    <row r="47" spans="1:15" x14ac:dyDescent="0.35">
      <c r="A47" s="16">
        <v>37</v>
      </c>
      <c r="B47" s="15" t="s">
        <v>50</v>
      </c>
      <c r="C47" s="14">
        <v>3.3</v>
      </c>
      <c r="D47" s="13" t="s">
        <v>28</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3.3</v>
      </c>
      <c r="H47">
        <f>LEN(TRIM(D47))</f>
        <v>6</v>
      </c>
      <c r="I47" t="str">
        <f>IF(H47&gt;=3,MID(TRIM(D47),1,3),"NO")</f>
        <v>+/-</v>
      </c>
      <c r="J47" t="str">
        <f>IF(TRIM(I47)="+/-",MID(TRIM(D47),4,H47-3),D47)</f>
        <v>0.2</v>
      </c>
      <c r="K47" s="1">
        <f>IF(TRIM(J47)="*****",0,IF(ISERROR(VALUE(J47)),"NA",VALUE(J47/$I$4)))</f>
        <v>0.12158054711246201</v>
      </c>
      <c r="L47" s="1">
        <f>IF(AND(ISNUMBER(G47),ISNUMBER($I$6)),$I$6-G47,"N/A")</f>
        <v>5.3999999999999995</v>
      </c>
      <c r="M47" s="1">
        <f>IF(AND(ISNUMBER(K47),ISNUMBER($I$7)),SQRT(K47^2+($I$7)^2),"N/A")</f>
        <v>0.1359311840425404</v>
      </c>
      <c r="N47" s="1">
        <f>IF(AND(ISNUMBER(L47),ISNUMBER(M47),M47&lt;&gt;0),L47/M47,"NA")</f>
        <v>39.725983688261259</v>
      </c>
      <c r="O47" t="s">
        <v>59</v>
      </c>
    </row>
    <row r="48" spans="1:15" x14ac:dyDescent="0.35">
      <c r="A48" s="16">
        <v>38</v>
      </c>
      <c r="B48" s="15" t="s">
        <v>30</v>
      </c>
      <c r="C48" s="14">
        <v>3.2</v>
      </c>
      <c r="D48" s="13" t="s">
        <v>31</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3.2</v>
      </c>
      <c r="H48">
        <f>LEN(TRIM(D48))</f>
        <v>6</v>
      </c>
      <c r="I48" t="str">
        <f>IF(H48&gt;=3,MID(TRIM(D48),1,3),"NO")</f>
        <v>+/-</v>
      </c>
      <c r="J48" t="str">
        <f>IF(TRIM(I48)="+/-",MID(TRIM(D48),4,H48-3),D48)</f>
        <v>0.1</v>
      </c>
      <c r="K48" s="1">
        <f>IF(TRIM(J48)="*****",0,IF(ISERROR(VALUE(J48)),"NA",VALUE(J48/$I$4)))</f>
        <v>6.0790273556231005E-2</v>
      </c>
      <c r="L48" s="1">
        <f>IF(AND(ISNUMBER(G48),ISNUMBER($I$6)),$I$6-G48,"N/A")</f>
        <v>5.4999999999999991</v>
      </c>
      <c r="M48" s="1">
        <f>IF(AND(ISNUMBER(K48),ISNUMBER($I$7)),SQRT(K48^2+($I$7)^2),"N/A")</f>
        <v>8.5970429323592404E-2</v>
      </c>
      <c r="N48" s="1">
        <f>IF(AND(ISNUMBER(L48),ISNUMBER(M48),M48&lt;&gt;0),L48/M48,"NA")</f>
        <v>63.975486027852874</v>
      </c>
      <c r="O48" t="s">
        <v>56</v>
      </c>
    </row>
    <row r="49" spans="1:15" x14ac:dyDescent="0.35">
      <c r="A49" s="16">
        <v>39</v>
      </c>
      <c r="B49" s="15" t="s">
        <v>61</v>
      </c>
      <c r="C49" s="14">
        <v>3</v>
      </c>
      <c r="D49" s="13" t="s">
        <v>31</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3</v>
      </c>
      <c r="H49">
        <f>LEN(TRIM(D49))</f>
        <v>6</v>
      </c>
      <c r="I49" t="str">
        <f>IF(H49&gt;=3,MID(TRIM(D49),1,3),"NO")</f>
        <v>+/-</v>
      </c>
      <c r="J49" t="str">
        <f>IF(TRIM(I49)="+/-",MID(TRIM(D49),4,H49-3),D49)</f>
        <v>0.1</v>
      </c>
      <c r="K49" s="1">
        <f>IF(TRIM(J49)="*****",0,IF(ISERROR(VALUE(J49)),"NA",VALUE(J49/$I$4)))</f>
        <v>6.0790273556231005E-2</v>
      </c>
      <c r="L49" s="1">
        <f>IF(AND(ISNUMBER(G49),ISNUMBER($I$6)),$I$6-G49,"N/A")</f>
        <v>5.6999999999999993</v>
      </c>
      <c r="M49" s="1">
        <f>IF(AND(ISNUMBER(K49),ISNUMBER($I$7)),SQRT(K49^2+($I$7)^2),"N/A")</f>
        <v>8.5970429323592404E-2</v>
      </c>
      <c r="N49" s="1">
        <f>IF(AND(ISNUMBER(L49),ISNUMBER(M49),M49&lt;&gt;0),L49/M49,"NA")</f>
        <v>66.301867337956622</v>
      </c>
      <c r="O49" t="s">
        <v>54</v>
      </c>
    </row>
    <row r="50" spans="1:15" x14ac:dyDescent="0.35">
      <c r="A50" s="16">
        <v>40</v>
      </c>
      <c r="B50" s="15" t="s">
        <v>79</v>
      </c>
      <c r="C50" s="14">
        <v>2.8</v>
      </c>
      <c r="D50" s="13" t="s">
        <v>28</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2.8</v>
      </c>
      <c r="H50">
        <f>LEN(TRIM(D50))</f>
        <v>6</v>
      </c>
      <c r="I50" t="str">
        <f>IF(H50&gt;=3,MID(TRIM(D50),1,3),"NO")</f>
        <v>+/-</v>
      </c>
      <c r="J50" t="str">
        <f>IF(TRIM(I50)="+/-",MID(TRIM(D50),4,H50-3),D50)</f>
        <v>0.2</v>
      </c>
      <c r="K50" s="1">
        <f>IF(TRIM(J50)="*****",0,IF(ISERROR(VALUE(J50)),"NA",VALUE(J50/$I$4)))</f>
        <v>0.12158054711246201</v>
      </c>
      <c r="L50" s="1">
        <f>IF(AND(ISNUMBER(G50),ISNUMBER($I$6)),$I$6-G50,"N/A")</f>
        <v>5.8999999999999995</v>
      </c>
      <c r="M50" s="1">
        <f>IF(AND(ISNUMBER(K50),ISNUMBER($I$7)),SQRT(K50^2+($I$7)^2),"N/A")</f>
        <v>0.1359311840425404</v>
      </c>
      <c r="N50" s="1">
        <f>IF(AND(ISNUMBER(L50),ISNUMBER(M50),M50&lt;&gt;0),L50/M50,"NA")</f>
        <v>43.40431551124842</v>
      </c>
      <c r="O50" t="s">
        <v>52</v>
      </c>
    </row>
    <row r="51" spans="1:15" x14ac:dyDescent="0.35">
      <c r="A51" s="16">
        <v>41</v>
      </c>
      <c r="B51" s="15" t="s">
        <v>27</v>
      </c>
      <c r="C51" s="14">
        <v>2.6</v>
      </c>
      <c r="D51" s="13" t="s">
        <v>34</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2.6</v>
      </c>
      <c r="H51">
        <f>LEN(TRIM(D51))</f>
        <v>6</v>
      </c>
      <c r="I51" t="str">
        <f>IF(H51&gt;=3,MID(TRIM(D51),1,3),"NO")</f>
        <v>+/-</v>
      </c>
      <c r="J51" t="str">
        <f>IF(TRIM(I51)="+/-",MID(TRIM(D51),4,H51-3),D51)</f>
        <v>0.4</v>
      </c>
      <c r="K51" s="1">
        <f>IF(TRIM(J51)="*****",0,IF(ISERROR(VALUE(J51)),"NA",VALUE(J51/$I$4)))</f>
        <v>0.24316109422492402</v>
      </c>
      <c r="L51" s="1">
        <f>IF(AND(ISNUMBER(G51),ISNUMBER($I$6)),$I$6-G51,"N/A")</f>
        <v>6.1</v>
      </c>
      <c r="M51" s="1">
        <f>IF(AND(ISNUMBER(K51),ISNUMBER($I$7)),SQRT(K51^2+($I$7)^2),"N/A")</f>
        <v>0.25064471888253259</v>
      </c>
      <c r="N51" s="1">
        <f>IF(AND(ISNUMBER(L51),ISNUMBER(M51),M51&lt;&gt;0),L51/M51,"NA")</f>
        <v>24.337237294270828</v>
      </c>
      <c r="O51" t="s">
        <v>50</v>
      </c>
    </row>
    <row r="52" spans="1:15" x14ac:dyDescent="0.35">
      <c r="A52" s="16">
        <v>42</v>
      </c>
      <c r="B52" s="15" t="s">
        <v>68</v>
      </c>
      <c r="C52" s="14">
        <v>2.4</v>
      </c>
      <c r="D52" s="13" t="s">
        <v>28</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2.4</v>
      </c>
      <c r="H52">
        <f>LEN(TRIM(D52))</f>
        <v>6</v>
      </c>
      <c r="I52" t="str">
        <f>IF(H52&gt;=3,MID(TRIM(D52),1,3),"NO")</f>
        <v>+/-</v>
      </c>
      <c r="J52" t="str">
        <f>IF(TRIM(I52)="+/-",MID(TRIM(D52),4,H52-3),D52)</f>
        <v>0.2</v>
      </c>
      <c r="K52" s="1">
        <f>IF(TRIM(J52)="*****",0,IF(ISERROR(VALUE(J52)),"NA",VALUE(J52/$I$4)))</f>
        <v>0.12158054711246201</v>
      </c>
      <c r="L52" s="1">
        <f>IF(AND(ISNUMBER(G52),ISNUMBER($I$6)),$I$6-G52,"N/A")</f>
        <v>6.2999999999999989</v>
      </c>
      <c r="M52" s="1">
        <f>IF(AND(ISNUMBER(K52),ISNUMBER($I$7)),SQRT(K52^2+($I$7)^2),"N/A")</f>
        <v>0.1359311840425404</v>
      </c>
      <c r="N52" s="1">
        <f>IF(AND(ISNUMBER(L52),ISNUMBER(M52),M52&lt;&gt;0),L52/M52,"NA")</f>
        <v>46.346980969638139</v>
      </c>
      <c r="O52" t="s">
        <v>48</v>
      </c>
    </row>
    <row r="53" spans="1:15" x14ac:dyDescent="0.35">
      <c r="A53" s="16">
        <v>42</v>
      </c>
      <c r="B53" s="15" t="s">
        <v>72</v>
      </c>
      <c r="C53" s="14">
        <v>2.4</v>
      </c>
      <c r="D53" s="13" t="s">
        <v>28</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2.4</v>
      </c>
      <c r="H53">
        <f>LEN(TRIM(D53))</f>
        <v>6</v>
      </c>
      <c r="I53" t="str">
        <f>IF(H53&gt;=3,MID(TRIM(D53),1,3),"NO")</f>
        <v>+/-</v>
      </c>
      <c r="J53" t="str">
        <f>IF(TRIM(I53)="+/-",MID(TRIM(D53),4,H53-3),D53)</f>
        <v>0.2</v>
      </c>
      <c r="K53" s="1">
        <f>IF(TRIM(J53)="*****",0,IF(ISERROR(VALUE(J53)),"NA",VALUE(J53/$I$4)))</f>
        <v>0.12158054711246201</v>
      </c>
      <c r="L53" s="1">
        <f>IF(AND(ISNUMBER(G53),ISNUMBER($I$6)),$I$6-G53,"N/A")</f>
        <v>6.2999999999999989</v>
      </c>
      <c r="M53" s="1">
        <f>IF(AND(ISNUMBER(K53),ISNUMBER($I$7)),SQRT(K53^2+($I$7)^2),"N/A")</f>
        <v>0.1359311840425404</v>
      </c>
      <c r="N53" s="1">
        <f>IF(AND(ISNUMBER(L53),ISNUMBER(M53),M53&lt;&gt;0),L53/M53,"NA")</f>
        <v>46.346980969638139</v>
      </c>
      <c r="O53" t="s">
        <v>46</v>
      </c>
    </row>
    <row r="54" spans="1:15" x14ac:dyDescent="0.35">
      <c r="A54" s="16">
        <v>42</v>
      </c>
      <c r="B54" s="15" t="s">
        <v>67</v>
      </c>
      <c r="C54" s="14">
        <v>2.4</v>
      </c>
      <c r="D54" s="13" t="s">
        <v>57</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2.4</v>
      </c>
      <c r="H54">
        <f>LEN(TRIM(D54))</f>
        <v>6</v>
      </c>
      <c r="I54" t="str">
        <f>IF(H54&gt;=3,MID(TRIM(D54),1,3),"NO")</f>
        <v>+/-</v>
      </c>
      <c r="J54" t="str">
        <f>IF(TRIM(I54)="+/-",MID(TRIM(D54),4,H54-3),D54)</f>
        <v>0.3</v>
      </c>
      <c r="K54" s="1">
        <f>IF(TRIM(J54)="*****",0,IF(ISERROR(VALUE(J54)),"NA",VALUE(J54/$I$4)))</f>
        <v>0.18237082066869301</v>
      </c>
      <c r="L54" s="1">
        <f>IF(AND(ISNUMBER(G54),ISNUMBER($I$6)),$I$6-G54,"N/A")</f>
        <v>6.2999999999999989</v>
      </c>
      <c r="M54" s="1">
        <f>IF(AND(ISNUMBER(K54),ISNUMBER($I$7)),SQRT(K54^2+($I$7)^2),"N/A")</f>
        <v>0.19223572402239389</v>
      </c>
      <c r="N54" s="1">
        <f>IF(AND(ISNUMBER(L54),ISNUMBER(M54),M54&lt;&gt;0),L54/M54,"NA")</f>
        <v>32.772264531154995</v>
      </c>
      <c r="O54" t="s">
        <v>39</v>
      </c>
    </row>
    <row r="55" spans="1:15" x14ac:dyDescent="0.35">
      <c r="A55" s="16">
        <v>42</v>
      </c>
      <c r="B55" s="15" t="s">
        <v>48</v>
      </c>
      <c r="C55" s="14">
        <v>2.4</v>
      </c>
      <c r="D55" s="13" t="s">
        <v>34</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2.4</v>
      </c>
      <c r="H55">
        <f>LEN(TRIM(D55))</f>
        <v>6</v>
      </c>
      <c r="I55" t="str">
        <f>IF(H55&gt;=3,MID(TRIM(D55),1,3),"NO")</f>
        <v>+/-</v>
      </c>
      <c r="J55" t="str">
        <f>IF(TRIM(I55)="+/-",MID(TRIM(D55),4,H55-3),D55)</f>
        <v>0.4</v>
      </c>
      <c r="K55" s="1">
        <f>IF(TRIM(J55)="*****",0,IF(ISERROR(VALUE(J55)),"NA",VALUE(J55/$I$4)))</f>
        <v>0.24316109422492402</v>
      </c>
      <c r="L55" s="1">
        <f>IF(AND(ISNUMBER(G55),ISNUMBER($I$6)),$I$6-G55,"N/A")</f>
        <v>6.2999999999999989</v>
      </c>
      <c r="M55" s="1">
        <f>IF(AND(ISNUMBER(K55),ISNUMBER($I$7)),SQRT(K55^2+($I$7)^2),"N/A")</f>
        <v>0.25064471888253259</v>
      </c>
      <c r="N55" s="1">
        <f>IF(AND(ISNUMBER(L55),ISNUMBER(M55),M55&lt;&gt;0),L55/M55,"NA")</f>
        <v>25.135179500640358</v>
      </c>
      <c r="O55" t="s">
        <v>42</v>
      </c>
    </row>
    <row r="56" spans="1:15" x14ac:dyDescent="0.35">
      <c r="A56" s="16">
        <v>46</v>
      </c>
      <c r="B56" s="15" t="s">
        <v>63</v>
      </c>
      <c r="C56" s="14">
        <v>1.9</v>
      </c>
      <c r="D56" s="13" t="s">
        <v>57</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1.9</v>
      </c>
      <c r="H56">
        <f>LEN(TRIM(D56))</f>
        <v>6</v>
      </c>
      <c r="I56" t="str">
        <f>IF(H56&gt;=3,MID(TRIM(D56),1,3),"NO")</f>
        <v>+/-</v>
      </c>
      <c r="J56" t="str">
        <f>IF(TRIM(I56)="+/-",MID(TRIM(D56),4,H56-3),D56)</f>
        <v>0.3</v>
      </c>
      <c r="K56" s="1">
        <f>IF(TRIM(J56)="*****",0,IF(ISERROR(VALUE(J56)),"NA",VALUE(J56/$I$4)))</f>
        <v>0.18237082066869301</v>
      </c>
      <c r="L56" s="1">
        <f>IF(AND(ISNUMBER(G56),ISNUMBER($I$6)),$I$6-G56,"N/A")</f>
        <v>6.7999999999999989</v>
      </c>
      <c r="M56" s="1">
        <f>IF(AND(ISNUMBER(K56),ISNUMBER($I$7)),SQRT(K56^2+($I$7)^2),"N/A")</f>
        <v>0.19223572402239389</v>
      </c>
      <c r="N56" s="1">
        <f>IF(AND(ISNUMBER(L56),ISNUMBER(M56),M56&lt;&gt;0),L56/M56,"NA")</f>
        <v>35.373237906643482</v>
      </c>
      <c r="O56" t="s">
        <v>40</v>
      </c>
    </row>
    <row r="57" spans="1:15" x14ac:dyDescent="0.35">
      <c r="A57" s="16">
        <v>47</v>
      </c>
      <c r="B57" s="15" t="s">
        <v>53</v>
      </c>
      <c r="C57" s="14">
        <v>1.7</v>
      </c>
      <c r="D57" s="13" t="s">
        <v>28</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1.7</v>
      </c>
      <c r="H57">
        <f>LEN(TRIM(D57))</f>
        <v>6</v>
      </c>
      <c r="I57" t="str">
        <f>IF(H57&gt;=3,MID(TRIM(D57),1,3),"NO")</f>
        <v>+/-</v>
      </c>
      <c r="J57" t="str">
        <f>IF(TRIM(I57)="+/-",MID(TRIM(D57),4,H57-3),D57)</f>
        <v>0.2</v>
      </c>
      <c r="K57" s="1">
        <f>IF(TRIM(J57)="*****",0,IF(ISERROR(VALUE(J57)),"NA",VALUE(J57/$I$4)))</f>
        <v>0.12158054711246201</v>
      </c>
      <c r="L57" s="1">
        <f>IF(AND(ISNUMBER(G57),ISNUMBER($I$6)),$I$6-G57,"N/A")</f>
        <v>6.9999999999999991</v>
      </c>
      <c r="M57" s="1">
        <f>IF(AND(ISNUMBER(K57),ISNUMBER($I$7)),SQRT(K57^2+($I$7)^2),"N/A")</f>
        <v>0.1359311840425404</v>
      </c>
      <c r="N57" s="1">
        <f>IF(AND(ISNUMBER(L57),ISNUMBER(M57),M57&lt;&gt;0),L57/M57,"NA")</f>
        <v>51.496645521820156</v>
      </c>
      <c r="O57" t="s">
        <v>38</v>
      </c>
    </row>
    <row r="58" spans="1:15" x14ac:dyDescent="0.35">
      <c r="A58" s="16">
        <v>48</v>
      </c>
      <c r="B58" s="15" t="s">
        <v>77</v>
      </c>
      <c r="C58" s="14">
        <v>1.5</v>
      </c>
      <c r="D58" s="13" t="s">
        <v>28</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1.5</v>
      </c>
      <c r="H58">
        <f>LEN(TRIM(D58))</f>
        <v>6</v>
      </c>
      <c r="I58" t="str">
        <f>IF(H58&gt;=3,MID(TRIM(D58),1,3),"NO")</f>
        <v>+/-</v>
      </c>
      <c r="J58" t="str">
        <f>IF(TRIM(I58)="+/-",MID(TRIM(D58),4,H58-3),D58)</f>
        <v>0.2</v>
      </c>
      <c r="K58" s="1">
        <f>IF(TRIM(J58)="*****",0,IF(ISERROR(VALUE(J58)),"NA",VALUE(J58/$I$4)))</f>
        <v>0.12158054711246201</v>
      </c>
      <c r="L58" s="1">
        <f>IF(AND(ISNUMBER(G58),ISNUMBER($I$6)),$I$6-G58,"N/A")</f>
        <v>7.1999999999999993</v>
      </c>
      <c r="M58" s="1">
        <f>IF(AND(ISNUMBER(K58),ISNUMBER($I$7)),SQRT(K58^2+($I$7)^2),"N/A")</f>
        <v>0.1359311840425404</v>
      </c>
      <c r="N58" s="1">
        <f>IF(AND(ISNUMBER(L58),ISNUMBER(M58),M58&lt;&gt;0),L58/M58,"NA")</f>
        <v>52.967978251015019</v>
      </c>
      <c r="O58" t="s">
        <v>36</v>
      </c>
    </row>
    <row r="59" spans="1:15" x14ac:dyDescent="0.35">
      <c r="A59" s="16">
        <v>49</v>
      </c>
      <c r="B59" s="15" t="s">
        <v>40</v>
      </c>
      <c r="C59" s="14">
        <v>1.3</v>
      </c>
      <c r="D59" s="13" t="s">
        <v>57</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1.3</v>
      </c>
      <c r="H59">
        <f>LEN(TRIM(D59))</f>
        <v>6</v>
      </c>
      <c r="I59" t="str">
        <f>IF(H59&gt;=3,MID(TRIM(D59),1,3),"NO")</f>
        <v>+/-</v>
      </c>
      <c r="J59" t="str">
        <f>IF(TRIM(I59)="+/-",MID(TRIM(D59),4,H59-3),D59)</f>
        <v>0.3</v>
      </c>
      <c r="K59" s="1">
        <f>IF(TRIM(J59)="*****",0,IF(ISERROR(VALUE(J59)),"NA",VALUE(J59/$I$4)))</f>
        <v>0.18237082066869301</v>
      </c>
      <c r="L59" s="1">
        <f>IF(AND(ISNUMBER(G59),ISNUMBER($I$6)),$I$6-G59,"N/A")</f>
        <v>7.3999999999999995</v>
      </c>
      <c r="M59" s="1">
        <f>IF(AND(ISNUMBER(K59),ISNUMBER($I$7)),SQRT(K59^2+($I$7)^2),"N/A")</f>
        <v>0.19223572402239389</v>
      </c>
      <c r="N59" s="1">
        <f>IF(AND(ISNUMBER(L59),ISNUMBER(M59),M59&lt;&gt;0),L59/M59,"NA")</f>
        <v>38.494405957229674</v>
      </c>
      <c r="O59" t="s">
        <v>33</v>
      </c>
    </row>
    <row r="60" spans="1:15" x14ac:dyDescent="0.35">
      <c r="A60" s="16">
        <v>50</v>
      </c>
      <c r="B60" s="15" t="s">
        <v>70</v>
      </c>
      <c r="C60" s="14">
        <v>1</v>
      </c>
      <c r="D60" s="13" t="s">
        <v>28</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1</v>
      </c>
      <c r="H60">
        <f>LEN(TRIM(D60))</f>
        <v>6</v>
      </c>
      <c r="I60" t="str">
        <f>IF(H60&gt;=3,MID(TRIM(D60),1,3),"NO")</f>
        <v>+/-</v>
      </c>
      <c r="J60" t="str">
        <f>IF(TRIM(I60)="+/-",MID(TRIM(D60),4,H60-3),D60)</f>
        <v>0.2</v>
      </c>
      <c r="K60" s="1">
        <f>IF(TRIM(J60)="*****",0,IF(ISERROR(VALUE(J60)),"NA",VALUE(J60/$I$4)))</f>
        <v>0.12158054711246201</v>
      </c>
      <c r="L60" s="1">
        <f>IF(AND(ISNUMBER(G60),ISNUMBER($I$6)),$I$6-G60,"N/A")</f>
        <v>7.6999999999999993</v>
      </c>
      <c r="M60" s="1">
        <f>IF(AND(ISNUMBER(K60),ISNUMBER($I$7)),SQRT(K60^2+($I$7)^2),"N/A")</f>
        <v>0.1359311840425404</v>
      </c>
      <c r="N60" s="1">
        <f>IF(AND(ISNUMBER(L60),ISNUMBER(M60),M60&lt;&gt;0),L60/M60,"NA")</f>
        <v>56.646310074002173</v>
      </c>
      <c r="O60" t="s">
        <v>30</v>
      </c>
    </row>
    <row r="61" spans="1:15" x14ac:dyDescent="0.35">
      <c r="A61" s="16">
        <v>51</v>
      </c>
      <c r="B61" s="15" t="s">
        <v>33</v>
      </c>
      <c r="C61" s="14">
        <v>0.7</v>
      </c>
      <c r="D61" s="13" t="s">
        <v>31</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0.7</v>
      </c>
      <c r="H61">
        <f>LEN(TRIM(D61))</f>
        <v>6</v>
      </c>
      <c r="I61" t="str">
        <f>IF(H61&gt;=3,MID(TRIM(D61),1,3),"NO")</f>
        <v>+/-</v>
      </c>
      <c r="J61" t="str">
        <f>IF(TRIM(I61)="+/-",MID(TRIM(D61),4,H61-3),D61)</f>
        <v>0.1</v>
      </c>
      <c r="K61" s="1">
        <f>IF(TRIM(J61)="*****",0,IF(ISERROR(VALUE(J61)),"NA",VALUE(J61/$I$4)))</f>
        <v>6.0790273556231005E-2</v>
      </c>
      <c r="L61" s="1">
        <f>IF(AND(ISNUMBER(G61),ISNUMBER($I$6)),$I$6-G61,"N/A")</f>
        <v>7.9999999999999991</v>
      </c>
      <c r="M61" s="1">
        <f>IF(AND(ISNUMBER(K61),ISNUMBER($I$7)),SQRT(K61^2+($I$7)^2),"N/A")</f>
        <v>8.5970429323592404E-2</v>
      </c>
      <c r="N61" s="1">
        <f>IF(AND(ISNUMBER(L61),ISNUMBER(M61),M61&lt;&gt;0),L61/M61,"NA")</f>
        <v>93.055252404149641</v>
      </c>
      <c r="O61" t="s">
        <v>27</v>
      </c>
    </row>
    <row r="62" spans="1:15" ht="15" thickBot="1" x14ac:dyDescent="0.4">
      <c r="A62" s="11"/>
      <c r="B62" s="10" t="s">
        <v>25</v>
      </c>
      <c r="C62" s="9">
        <v>74</v>
      </c>
      <c r="D62" s="8" t="s">
        <v>26</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74</v>
      </c>
      <c r="H62">
        <f>LEN(TRIM(D62))</f>
        <v>6</v>
      </c>
      <c r="I62" t="str">
        <f>IF(H62&gt;=3,MID(TRIM(D62),1,3),"NO")</f>
        <v>+/-</v>
      </c>
      <c r="J62" t="str">
        <f>IF(TRIM(I62)="+/-",MID(TRIM(D62),4,H62-3),D62)</f>
        <v>0.6</v>
      </c>
      <c r="K62" s="1">
        <f>IF(TRIM(J62)="*****",0,IF(ISERROR(VALUE(J62)),"NA",VALUE(J62/$I$4)))</f>
        <v>0.36474164133738601</v>
      </c>
      <c r="L62" s="1">
        <f>IF(AND(ISNUMBER(G62),ISNUMBER($I$6)),$I$6-G62,"N/A")</f>
        <v>-65.3</v>
      </c>
      <c r="M62" s="1">
        <f>IF(AND(ISNUMBER(K62),ISNUMBER($I$7)),SQRT(K62^2+($I$7)^2),"N/A")</f>
        <v>0.36977279819442066</v>
      </c>
      <c r="N62" s="1">
        <f>IF(AND(ISNUMBER(L62),ISNUMBER(M62),M62&lt;&gt;0),L62/M62,"NA")</f>
        <v>-176.59492617860522</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214" priority="1" operator="equal">
      <formula>"OTHER ERROR"</formula>
    </cfRule>
    <cfRule type="cellIs" dxfId="213" priority="2" operator="equal">
      <formula>"Statistical Test not applicable"</formula>
    </cfRule>
    <cfRule type="cellIs" dxfId="212" priority="3" operator="equal">
      <formula>"Geography Selected"</formula>
    </cfRule>
  </conditionalFormatting>
  <conditionalFormatting sqref="E10:J62">
    <cfRule type="cellIs" dxfId="211" priority="4" operator="equal">
      <formula>"Not Significantly Different"</formula>
    </cfRule>
  </conditionalFormatting>
  <conditionalFormatting sqref="F10:J62">
    <cfRule type="cellIs" dxfId="21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7914702-E92B-455F-9A3E-EBDB2D08E968}">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BF11419A-8CAD-401E-A703-F462D5DEA521}"/>
    <hyperlink ref="A68" r:id="rId2" xr:uid="{C5E65D27-B1E4-4622-B730-2069330B446F}"/>
    <hyperlink ref="A66" r:id="rId3" xr:uid="{9FAF29BC-8143-4A67-9DDA-4A5F1BD8C884}"/>
    <hyperlink ref="A67" r:id="rId4" xr:uid="{B8176C7F-80A9-4CA4-A4BB-7EE7B645AF41}"/>
  </hyperlinks>
  <pageMargins left="0.7" right="0.7" top="0.75" bottom="0.75" header="0.3" footer="0.3"/>
  <pageSetup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27DE6-9D78-4F05-B087-9E83986F5EB9}">
  <sheetPr codeName="Sheet5"/>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115</v>
      </c>
    </row>
    <row r="2" spans="1:16" x14ac:dyDescent="0.35">
      <c r="A2" s="30" t="s">
        <v>108</v>
      </c>
      <c r="B2" t="s">
        <v>114</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1</v>
      </c>
      <c r="C6" t="s">
        <v>102</v>
      </c>
      <c r="H6" s="18" t="s">
        <v>101</v>
      </c>
      <c r="I6">
        <f>VLOOKUP($B$4,$B$9:$K$62,6,FALSE)</f>
        <v>1</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1</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62</v>
      </c>
      <c r="C11" s="14">
        <v>13.5</v>
      </c>
      <c r="D11" s="17" t="s">
        <v>26</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13.5</v>
      </c>
      <c r="H11">
        <f>LEN(TRIM(D11))</f>
        <v>6</v>
      </c>
      <c r="I11" t="str">
        <f>IF(H11&gt;=3,MID(TRIM(D11),1,3),"NO")</f>
        <v>+/-</v>
      </c>
      <c r="J11" t="str">
        <f>IF(TRIM(I11)="+/-",MID(TRIM(D11),4,H11-3),D11)</f>
        <v>0.6</v>
      </c>
      <c r="K11" s="1">
        <f>IF(TRIM(J11)="*****",0,IF(ISERROR(VALUE(J11)),"NA",VALUE(J11/$I$4)))</f>
        <v>0.36474164133738601</v>
      </c>
      <c r="L11" s="1">
        <f>IF(AND(ISNUMBER(G11),ISNUMBER($I$6)),$I$6-G11,"N/A")</f>
        <v>-12.5</v>
      </c>
      <c r="M11" s="1">
        <f>IF(AND(ISNUMBER(K11),ISNUMBER($I$7)),SQRT(K11^2+($I$7)^2),"N/A")</f>
        <v>0.36977279819442066</v>
      </c>
      <c r="N11" s="1">
        <f>IF(AND(ISNUMBER(L11),ISNUMBER(M11),M11&lt;&gt;0),L11/M11,"NA")</f>
        <v>-33.804541764664094</v>
      </c>
      <c r="O11" t="s">
        <v>68</v>
      </c>
    </row>
    <row r="12" spans="1:16" x14ac:dyDescent="0.35">
      <c r="A12" s="16">
        <v>2</v>
      </c>
      <c r="B12" s="15" t="s">
        <v>37</v>
      </c>
      <c r="C12" s="14">
        <v>9.3000000000000007</v>
      </c>
      <c r="D12" s="13" t="s">
        <v>57</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9.3000000000000007</v>
      </c>
      <c r="H12">
        <f>LEN(TRIM(D12))</f>
        <v>6</v>
      </c>
      <c r="I12" t="str">
        <f>IF(H12&gt;=3,MID(TRIM(D12),1,3),"NO")</f>
        <v>+/-</v>
      </c>
      <c r="J12" t="str">
        <f>IF(TRIM(I12)="+/-",MID(TRIM(D12),4,H12-3),D12)</f>
        <v>0.3</v>
      </c>
      <c r="K12" s="1">
        <f>IF(TRIM(J12)="*****",0,IF(ISERROR(VALUE(J12)),"NA",VALUE(J12/$I$4)))</f>
        <v>0.18237082066869301</v>
      </c>
      <c r="L12" s="1">
        <f>IF(AND(ISNUMBER(G12),ISNUMBER($I$6)),$I$6-G12,"N/A")</f>
        <v>-8.3000000000000007</v>
      </c>
      <c r="M12" s="1">
        <f>IF(AND(ISNUMBER(K12),ISNUMBER($I$7)),SQRT(K12^2+($I$7)^2),"N/A")</f>
        <v>0.19223572402239389</v>
      </c>
      <c r="N12" s="1">
        <f>IF(AND(ISNUMBER(L12),ISNUMBER(M12),M12&lt;&gt;0),L12/M12,"NA")</f>
        <v>-43.176158033108969</v>
      </c>
      <c r="O12" t="s">
        <v>62</v>
      </c>
    </row>
    <row r="13" spans="1:16" x14ac:dyDescent="0.35">
      <c r="A13" s="16">
        <v>3</v>
      </c>
      <c r="B13" s="15" t="s">
        <v>48</v>
      </c>
      <c r="C13" s="14">
        <v>7.7</v>
      </c>
      <c r="D13" s="13" t="s">
        <v>57</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7.7</v>
      </c>
      <c r="H13">
        <f>LEN(TRIM(D13))</f>
        <v>6</v>
      </c>
      <c r="I13" t="str">
        <f>IF(H13&gt;=3,MID(TRIM(D13),1,3),"NO")</f>
        <v>+/-</v>
      </c>
      <c r="J13" t="str">
        <f>IF(TRIM(I13)="+/-",MID(TRIM(D13),4,H13-3),D13)</f>
        <v>0.3</v>
      </c>
      <c r="K13" s="1">
        <f>IF(TRIM(J13)="*****",0,IF(ISERROR(VALUE(J13)),"NA",VALUE(J13/$I$4)))</f>
        <v>0.18237082066869301</v>
      </c>
      <c r="L13" s="1">
        <f>IF(AND(ISNUMBER(G13),ISNUMBER($I$6)),$I$6-G13,"N/A")</f>
        <v>-6.7</v>
      </c>
      <c r="M13" s="1">
        <f>IF(AND(ISNUMBER(K13),ISNUMBER($I$7)),SQRT(K13^2+($I$7)^2),"N/A")</f>
        <v>0.19223572402239389</v>
      </c>
      <c r="N13" s="1">
        <f>IF(AND(ISNUMBER(L13),ISNUMBER(M13),M13&lt;&gt;0),L13/M13,"NA")</f>
        <v>-34.85304323154579</v>
      </c>
      <c r="O13" t="s">
        <v>58</v>
      </c>
    </row>
    <row r="14" spans="1:16" x14ac:dyDescent="0.35">
      <c r="A14" s="16">
        <v>4</v>
      </c>
      <c r="B14" s="15" t="s">
        <v>59</v>
      </c>
      <c r="C14" s="14">
        <v>7.2</v>
      </c>
      <c r="D14" s="13" t="s">
        <v>28</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7.2</v>
      </c>
      <c r="H14">
        <f>LEN(TRIM(D14))</f>
        <v>6</v>
      </c>
      <c r="I14" t="str">
        <f>IF(H14&gt;=3,MID(TRIM(D14),1,3),"NO")</f>
        <v>+/-</v>
      </c>
      <c r="J14" t="str">
        <f>IF(TRIM(I14)="+/-",MID(TRIM(D14),4,H14-3),D14)</f>
        <v>0.2</v>
      </c>
      <c r="K14" s="1">
        <f>IF(TRIM(J14)="*****",0,IF(ISERROR(VALUE(J14)),"NA",VALUE(J14/$I$4)))</f>
        <v>0.12158054711246201</v>
      </c>
      <c r="L14" s="1">
        <f>IF(AND(ISNUMBER(G14),ISNUMBER($I$6)),$I$6-G14,"N/A")</f>
        <v>-6.2</v>
      </c>
      <c r="M14" s="1">
        <f>IF(AND(ISNUMBER(K14),ISNUMBER($I$7)),SQRT(K14^2+($I$7)^2),"N/A")</f>
        <v>0.1359311840425404</v>
      </c>
      <c r="N14" s="1">
        <f>IF(AND(ISNUMBER(L14),ISNUMBER(M14),M14&lt;&gt;0),L14/M14,"NA")</f>
        <v>-45.611314605040711</v>
      </c>
      <c r="O14" t="s">
        <v>73</v>
      </c>
    </row>
    <row r="15" spans="1:16" x14ac:dyDescent="0.35">
      <c r="A15" s="16">
        <v>5</v>
      </c>
      <c r="B15" s="15" t="s">
        <v>70</v>
      </c>
      <c r="C15" s="14">
        <v>5.6</v>
      </c>
      <c r="D15" s="13" t="s">
        <v>28</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5.6</v>
      </c>
      <c r="H15">
        <f>LEN(TRIM(D15))</f>
        <v>6</v>
      </c>
      <c r="I15" t="str">
        <f>IF(H15&gt;=3,MID(TRIM(D15),1,3),"NO")</f>
        <v>+/-</v>
      </c>
      <c r="J15" t="str">
        <f>IF(TRIM(I15)="+/-",MID(TRIM(D15),4,H15-3),D15)</f>
        <v>0.2</v>
      </c>
      <c r="K15" s="1">
        <f>IF(TRIM(J15)="*****",0,IF(ISERROR(VALUE(J15)),"NA",VALUE(J15/$I$4)))</f>
        <v>0.12158054711246201</v>
      </c>
      <c r="L15" s="1">
        <f>IF(AND(ISNUMBER(G15),ISNUMBER($I$6)),$I$6-G15,"N/A")</f>
        <v>-4.5999999999999996</v>
      </c>
      <c r="M15" s="1">
        <f>IF(AND(ISNUMBER(K15),ISNUMBER($I$7)),SQRT(K15^2+($I$7)^2),"N/A")</f>
        <v>0.1359311840425404</v>
      </c>
      <c r="N15" s="1">
        <f>IF(AND(ISNUMBER(L15),ISNUMBER(M15),M15&lt;&gt;0),L15/M15,"NA")</f>
        <v>-33.840652771481814</v>
      </c>
      <c r="O15" t="s">
        <v>32</v>
      </c>
    </row>
    <row r="16" spans="1:16" x14ac:dyDescent="0.35">
      <c r="A16" s="16">
        <v>6</v>
      </c>
      <c r="B16" s="15" t="s">
        <v>63</v>
      </c>
      <c r="C16" s="14">
        <v>4.4000000000000004</v>
      </c>
      <c r="D16" s="13" t="s">
        <v>57</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4.4000000000000004</v>
      </c>
      <c r="H16">
        <f>LEN(TRIM(D16))</f>
        <v>6</v>
      </c>
      <c r="I16" t="str">
        <f>IF(H16&gt;=3,MID(TRIM(D16),1,3),"NO")</f>
        <v>+/-</v>
      </c>
      <c r="J16" t="str">
        <f>IF(TRIM(I16)="+/-",MID(TRIM(D16),4,H16-3),D16)</f>
        <v>0.3</v>
      </c>
      <c r="K16" s="1">
        <f>IF(TRIM(J16)="*****",0,IF(ISERROR(VALUE(J16)),"NA",VALUE(J16/$I$4)))</f>
        <v>0.18237082066869301</v>
      </c>
      <c r="L16" s="1">
        <f>IF(AND(ISNUMBER(G16),ISNUMBER($I$6)),$I$6-G16,"N/A")</f>
        <v>-3.4000000000000004</v>
      </c>
      <c r="M16" s="1">
        <f>IF(AND(ISNUMBER(K16),ISNUMBER($I$7)),SQRT(K16^2+($I$7)^2),"N/A")</f>
        <v>0.19223572402239389</v>
      </c>
      <c r="N16" s="1">
        <f>IF(AND(ISNUMBER(L16),ISNUMBER(M16),M16&lt;&gt;0),L16/M16,"NA")</f>
        <v>-17.686618953321748</v>
      </c>
      <c r="O16" t="s">
        <v>75</v>
      </c>
    </row>
    <row r="17" spans="1:15" x14ac:dyDescent="0.35">
      <c r="A17" s="16">
        <v>7</v>
      </c>
      <c r="B17" s="15" t="s">
        <v>58</v>
      </c>
      <c r="C17" s="14">
        <v>4</v>
      </c>
      <c r="D17" s="13" t="s">
        <v>31</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4</v>
      </c>
      <c r="H17">
        <f>LEN(TRIM(D17))</f>
        <v>6</v>
      </c>
      <c r="I17" t="str">
        <f>IF(H17&gt;=3,MID(TRIM(D17),1,3),"NO")</f>
        <v>+/-</v>
      </c>
      <c r="J17" t="str">
        <f>IF(TRIM(I17)="+/-",MID(TRIM(D17),4,H17-3),D17)</f>
        <v>0.1</v>
      </c>
      <c r="K17" s="1">
        <f>IF(TRIM(J17)="*****",0,IF(ISERROR(VALUE(J17)),"NA",VALUE(J17/$I$4)))</f>
        <v>6.0790273556231005E-2</v>
      </c>
      <c r="L17" s="1">
        <f>IF(AND(ISNUMBER(G17),ISNUMBER($I$6)),$I$6-G17,"N/A")</f>
        <v>-3</v>
      </c>
      <c r="M17" s="1">
        <f>IF(AND(ISNUMBER(K17),ISNUMBER($I$7)),SQRT(K17^2+($I$7)^2),"N/A")</f>
        <v>8.5970429323592404E-2</v>
      </c>
      <c r="N17" s="1">
        <f>IF(AND(ISNUMBER(L17),ISNUMBER(M17),M17&lt;&gt;0),L17/M17,"NA")</f>
        <v>-34.895719651556121</v>
      </c>
      <c r="O17" t="s">
        <v>66</v>
      </c>
    </row>
    <row r="18" spans="1:15" x14ac:dyDescent="0.35">
      <c r="A18" s="16">
        <v>8</v>
      </c>
      <c r="B18" s="15" t="s">
        <v>27</v>
      </c>
      <c r="C18" s="14">
        <v>2.5</v>
      </c>
      <c r="D18" s="13" t="s">
        <v>43</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2.5</v>
      </c>
      <c r="H18">
        <f>LEN(TRIM(D18))</f>
        <v>6</v>
      </c>
      <c r="I18" t="str">
        <f>IF(H18&gt;=3,MID(TRIM(D18),1,3),"NO")</f>
        <v>+/-</v>
      </c>
      <c r="J18" t="str">
        <f>IF(TRIM(I18)="+/-",MID(TRIM(D18),4,H18-3),D18)</f>
        <v>0.5</v>
      </c>
      <c r="K18" s="1">
        <f>IF(TRIM(J18)="*****",0,IF(ISERROR(VALUE(J18)),"NA",VALUE(J18/$I$4)))</f>
        <v>0.303951367781155</v>
      </c>
      <c r="L18" s="1">
        <f>IF(AND(ISNUMBER(G18),ISNUMBER($I$6)),$I$6-G18,"N/A")</f>
        <v>-1.5</v>
      </c>
      <c r="M18" s="1">
        <f>IF(AND(ISNUMBER(K18),ISNUMBER($I$7)),SQRT(K18^2+($I$7)^2),"N/A")</f>
        <v>0.30997079109986531</v>
      </c>
      <c r="N18" s="1">
        <f>IF(AND(ISNUMBER(L18),ISNUMBER(M18),M18&lt;&gt;0),L18/M18,"NA")</f>
        <v>-4.8391656345346918</v>
      </c>
      <c r="O18" t="s">
        <v>60</v>
      </c>
    </row>
    <row r="19" spans="1:15" x14ac:dyDescent="0.35">
      <c r="A19" s="16">
        <v>9</v>
      </c>
      <c r="B19" s="15" t="s">
        <v>32</v>
      </c>
      <c r="C19" s="14">
        <v>1.4</v>
      </c>
      <c r="D19" s="13" t="s">
        <v>31</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1.4</v>
      </c>
      <c r="H19">
        <f>LEN(TRIM(D19))</f>
        <v>6</v>
      </c>
      <c r="I19" t="str">
        <f>IF(H19&gt;=3,MID(TRIM(D19),1,3),"NO")</f>
        <v>+/-</v>
      </c>
      <c r="J19" t="str">
        <f>IF(TRIM(I19)="+/-",MID(TRIM(D19),4,H19-3),D19)</f>
        <v>0.1</v>
      </c>
      <c r="K19" s="1">
        <f>IF(TRIM(J19)="*****",0,IF(ISERROR(VALUE(J19)),"NA",VALUE(J19/$I$4)))</f>
        <v>6.0790273556231005E-2</v>
      </c>
      <c r="L19" s="1">
        <f>IF(AND(ISNUMBER(G19),ISNUMBER($I$6)),$I$6-G19,"N/A")</f>
        <v>-0.39999999999999991</v>
      </c>
      <c r="M19" s="1">
        <f>IF(AND(ISNUMBER(K19),ISNUMBER($I$7)),SQRT(K19^2+($I$7)^2),"N/A")</f>
        <v>8.5970429323592404E-2</v>
      </c>
      <c r="N19" s="1">
        <f>IF(AND(ISNUMBER(L19),ISNUMBER(M19),M19&lt;&gt;0),L19/M19,"NA")</f>
        <v>-4.6527626202074819</v>
      </c>
      <c r="O19" t="s">
        <v>35</v>
      </c>
    </row>
    <row r="20" spans="1:15" x14ac:dyDescent="0.35">
      <c r="A20" s="16">
        <v>9</v>
      </c>
      <c r="B20" s="15" t="s">
        <v>44</v>
      </c>
      <c r="C20" s="14">
        <v>1.4</v>
      </c>
      <c r="D20" s="17" t="s">
        <v>28</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1.4</v>
      </c>
      <c r="H20">
        <f>LEN(TRIM(D20))</f>
        <v>6</v>
      </c>
      <c r="I20" t="str">
        <f>IF(H20&gt;=3,MID(TRIM(D20),1,3),"NO")</f>
        <v>+/-</v>
      </c>
      <c r="J20" t="str">
        <f>IF(TRIM(I20)="+/-",MID(TRIM(D20),4,H20-3),D20)</f>
        <v>0.2</v>
      </c>
      <c r="K20" s="1">
        <f>IF(TRIM(J20)="*****",0,IF(ISERROR(VALUE(J20)),"NA",VALUE(J20/$I$4)))</f>
        <v>0.12158054711246201</v>
      </c>
      <c r="L20" s="1">
        <f>IF(AND(ISNUMBER(G20),ISNUMBER($I$6)),$I$6-G20,"N/A")</f>
        <v>-0.39999999999999991</v>
      </c>
      <c r="M20" s="1">
        <f>IF(AND(ISNUMBER(K20),ISNUMBER($I$7)),SQRT(K20^2+($I$7)^2),"N/A")</f>
        <v>0.1359311840425404</v>
      </c>
      <c r="N20" s="1">
        <f>IF(AND(ISNUMBER(L20),ISNUMBER(M20),M20&lt;&gt;0),L20/M20,"NA")</f>
        <v>-2.9426654583897229</v>
      </c>
      <c r="O20" t="s">
        <v>51</v>
      </c>
    </row>
    <row r="21" spans="1:15" x14ac:dyDescent="0.35">
      <c r="A21" s="16">
        <v>11</v>
      </c>
      <c r="B21" s="15" t="s">
        <v>75</v>
      </c>
      <c r="C21" s="14">
        <v>1.2</v>
      </c>
      <c r="D21" s="13" t="s">
        <v>31</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1.2</v>
      </c>
      <c r="H21">
        <f>LEN(TRIM(D21))</f>
        <v>6</v>
      </c>
      <c r="I21" t="str">
        <f>IF(H21&gt;=3,MID(TRIM(D21),1,3),"NO")</f>
        <v>+/-</v>
      </c>
      <c r="J21" t="str">
        <f>IF(TRIM(I21)="+/-",MID(TRIM(D21),4,H21-3),D21)</f>
        <v>0.1</v>
      </c>
      <c r="K21" s="1">
        <f>IF(TRIM(J21)="*****",0,IF(ISERROR(VALUE(J21)),"NA",VALUE(J21/$I$4)))</f>
        <v>6.0790273556231005E-2</v>
      </c>
      <c r="L21" s="1">
        <f>IF(AND(ISNUMBER(G21),ISNUMBER($I$6)),$I$6-G21,"N/A")</f>
        <v>-0.19999999999999996</v>
      </c>
      <c r="M21" s="1">
        <f>IF(AND(ISNUMBER(K21),ISNUMBER($I$7)),SQRT(K21^2+($I$7)^2),"N/A")</f>
        <v>8.5970429323592404E-2</v>
      </c>
      <c r="N21" s="1">
        <f>IF(AND(ISNUMBER(L21),ISNUMBER(M21),M21&lt;&gt;0),L21/M21,"NA")</f>
        <v>-2.3263813101037409</v>
      </c>
      <c r="O21" t="s">
        <v>45</v>
      </c>
    </row>
    <row r="22" spans="1:15" x14ac:dyDescent="0.35">
      <c r="A22" s="16">
        <v>11</v>
      </c>
      <c r="B22" s="15" t="s">
        <v>36</v>
      </c>
      <c r="C22" s="14">
        <v>1.2</v>
      </c>
      <c r="D22" s="13" t="s">
        <v>31</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1.2</v>
      </c>
      <c r="H22">
        <f>LEN(TRIM(D22))</f>
        <v>6</v>
      </c>
      <c r="I22" t="str">
        <f>IF(H22&gt;=3,MID(TRIM(D22),1,3),"NO")</f>
        <v>+/-</v>
      </c>
      <c r="J22" t="str">
        <f>IF(TRIM(I22)="+/-",MID(TRIM(D22),4,H22-3),D22)</f>
        <v>0.1</v>
      </c>
      <c r="K22" s="1">
        <f>IF(TRIM(J22)="*****",0,IF(ISERROR(VALUE(J22)),"NA",VALUE(J22/$I$4)))</f>
        <v>6.0790273556231005E-2</v>
      </c>
      <c r="L22" s="1">
        <f>IF(AND(ISNUMBER(G22),ISNUMBER($I$6)),$I$6-G22,"N/A")</f>
        <v>-0.19999999999999996</v>
      </c>
      <c r="M22" s="1">
        <f>IF(AND(ISNUMBER(K22),ISNUMBER($I$7)),SQRT(K22^2+($I$7)^2),"N/A")</f>
        <v>8.5970429323592404E-2</v>
      </c>
      <c r="N22" s="1">
        <f>IF(AND(ISNUMBER(L22),ISNUMBER(M22),M22&lt;&gt;0),L22/M22,"NA")</f>
        <v>-2.3263813101037409</v>
      </c>
      <c r="O22" t="s">
        <v>29</v>
      </c>
    </row>
    <row r="23" spans="1:15" x14ac:dyDescent="0.35">
      <c r="A23" s="16">
        <v>13</v>
      </c>
      <c r="B23" s="15" t="s">
        <v>82</v>
      </c>
      <c r="C23" s="14">
        <v>1.1000000000000001</v>
      </c>
      <c r="D23" s="13" t="s">
        <v>31</v>
      </c>
      <c r="E23" s="12" t="str">
        <f>IF($B$4=B23,"Geography Selected",
IF(AND(ISNUMBER(N23),ISNUMBER($I$4)),
IF(ABS(N23)&lt;=$I$4,"Not Significantly Different",
IF(ABS(N23)&gt;$I$4,"Significantly Different","Error - Both Z-score and Confidence Level are Numbers but Comparison Failed")),
IF(N23="NA","Statistical Test not applicable","N/A")
))</f>
        <v>Not Significantly Different</v>
      </c>
      <c r="G23">
        <f>IF(ISNUMBER(C23),C23,"NAN")</f>
        <v>1.1000000000000001</v>
      </c>
      <c r="H23">
        <f>LEN(TRIM(D23))</f>
        <v>6</v>
      </c>
      <c r="I23" t="str">
        <f>IF(H23&gt;=3,MID(TRIM(D23),1,3),"NO")</f>
        <v>+/-</v>
      </c>
      <c r="J23" t="str">
        <f>IF(TRIM(I23)="+/-",MID(TRIM(D23),4,H23-3),D23)</f>
        <v>0.1</v>
      </c>
      <c r="K23" s="1">
        <f>IF(TRIM(J23)="*****",0,IF(ISERROR(VALUE(J23)),"NA",VALUE(J23/$I$4)))</f>
        <v>6.0790273556231005E-2</v>
      </c>
      <c r="L23" s="1">
        <f>IF(AND(ISNUMBER(G23),ISNUMBER($I$6)),$I$6-G23,"N/A")</f>
        <v>-0.10000000000000009</v>
      </c>
      <c r="M23" s="1">
        <f>IF(AND(ISNUMBER(K23),ISNUMBER($I$7)),SQRT(K23^2+($I$7)^2),"N/A")</f>
        <v>8.5970429323592404E-2</v>
      </c>
      <c r="N23" s="1">
        <f>IF(AND(ISNUMBER(L23),ISNUMBER(M23),M23&lt;&gt;0),L23/M23,"NA")</f>
        <v>-1.1631906550518718</v>
      </c>
      <c r="O23" t="s">
        <v>82</v>
      </c>
    </row>
    <row r="24" spans="1:15" x14ac:dyDescent="0.35">
      <c r="A24" s="16">
        <v>13</v>
      </c>
      <c r="B24" s="15" t="s">
        <v>69</v>
      </c>
      <c r="C24" s="14">
        <v>1.1000000000000001</v>
      </c>
      <c r="D24" s="13" t="s">
        <v>28</v>
      </c>
      <c r="E24" s="12" t="str">
        <f>IF($B$4=B24,"Geography Selected",
IF(AND(ISNUMBER(N24),ISNUMBER($I$4)),
IF(ABS(N24)&lt;=$I$4,"Not Significantly Different",
IF(ABS(N24)&gt;$I$4,"Significantly Different","Error - Both Z-score and Confidence Level are Numbers but Comparison Failed")),
IF(N24="NA","Statistical Test not applicable","N/A")
))</f>
        <v>Not Significantly Different</v>
      </c>
      <c r="G24">
        <f>IF(ISNUMBER(C24),C24,"NAN")</f>
        <v>1.1000000000000001</v>
      </c>
      <c r="H24">
        <f>LEN(TRIM(D24))</f>
        <v>6</v>
      </c>
      <c r="I24" t="str">
        <f>IF(H24&gt;=3,MID(TRIM(D24),1,3),"NO")</f>
        <v>+/-</v>
      </c>
      <c r="J24" t="str">
        <f>IF(TRIM(I24)="+/-",MID(TRIM(D24),4,H24-3),D24)</f>
        <v>0.2</v>
      </c>
      <c r="K24" s="1">
        <f>IF(TRIM(J24)="*****",0,IF(ISERROR(VALUE(J24)),"NA",VALUE(J24/$I$4)))</f>
        <v>0.12158054711246201</v>
      </c>
      <c r="L24" s="1">
        <f>IF(AND(ISNUMBER(G24),ISNUMBER($I$6)),$I$6-G24,"N/A")</f>
        <v>-0.10000000000000009</v>
      </c>
      <c r="M24" s="1">
        <f>IF(AND(ISNUMBER(K24),ISNUMBER($I$7)),SQRT(K24^2+($I$7)^2),"N/A")</f>
        <v>0.1359311840425404</v>
      </c>
      <c r="N24" s="1">
        <f>IF(AND(ISNUMBER(L24),ISNUMBER(M24),M24&lt;&gt;0),L24/M24,"NA")</f>
        <v>-0.73566636459743151</v>
      </c>
      <c r="O24" t="s">
        <v>65</v>
      </c>
    </row>
    <row r="25" spans="1:15" x14ac:dyDescent="0.35">
      <c r="A25" s="16">
        <v>13</v>
      </c>
      <c r="B25" s="15" t="s">
        <v>56</v>
      </c>
      <c r="C25" s="14">
        <v>1.1000000000000001</v>
      </c>
      <c r="D25" s="13" t="s">
        <v>31</v>
      </c>
      <c r="E25" s="12" t="str">
        <f>IF($B$4=B25,"Geography Selected",
IF(AND(ISNUMBER(N25),ISNUMBER($I$4)),
IF(ABS(N25)&lt;=$I$4,"Not Significantly Different",
IF(ABS(N25)&gt;$I$4,"Significantly Different","Error - Both Z-score and Confidence Level are Numbers but Comparison Failed")),
IF(N25="NA","Statistical Test not applicable","N/A")
))</f>
        <v>Not Significantly Different</v>
      </c>
      <c r="G25">
        <f>IF(ISNUMBER(C25),C25,"NAN")</f>
        <v>1.1000000000000001</v>
      </c>
      <c r="H25">
        <f>LEN(TRIM(D25))</f>
        <v>6</v>
      </c>
      <c r="I25" t="str">
        <f>IF(H25&gt;=3,MID(TRIM(D25),1,3),"NO")</f>
        <v>+/-</v>
      </c>
      <c r="J25" t="str">
        <f>IF(TRIM(I25)="+/-",MID(TRIM(D25),4,H25-3),D25)</f>
        <v>0.1</v>
      </c>
      <c r="K25" s="1">
        <f>IF(TRIM(J25)="*****",0,IF(ISERROR(VALUE(J25)),"NA",VALUE(J25/$I$4)))</f>
        <v>6.0790273556231005E-2</v>
      </c>
      <c r="L25" s="1">
        <f>IF(AND(ISNUMBER(G25),ISNUMBER($I$6)),$I$6-G25,"N/A")</f>
        <v>-0.10000000000000009</v>
      </c>
      <c r="M25" s="1">
        <f>IF(AND(ISNUMBER(K25),ISNUMBER($I$7)),SQRT(K25^2+($I$7)^2),"N/A")</f>
        <v>8.5970429323592404E-2</v>
      </c>
      <c r="N25" s="1">
        <f>IF(AND(ISNUMBER(L25),ISNUMBER(M25),M25&lt;&gt;0),L25/M25,"NA")</f>
        <v>-1.1631906550518718</v>
      </c>
      <c r="O25" t="s">
        <v>81</v>
      </c>
    </row>
    <row r="26" spans="1:15" x14ac:dyDescent="0.35">
      <c r="A26" s="16">
        <v>13</v>
      </c>
      <c r="B26" s="15" t="s">
        <v>42</v>
      </c>
      <c r="C26" s="14">
        <v>1.1000000000000001</v>
      </c>
      <c r="D26" s="13" t="s">
        <v>31</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1.1000000000000001</v>
      </c>
      <c r="H26">
        <f>LEN(TRIM(D26))</f>
        <v>6</v>
      </c>
      <c r="I26" t="str">
        <f>IF(H26&gt;=3,MID(TRIM(D26),1,3),"NO")</f>
        <v>+/-</v>
      </c>
      <c r="J26" t="str">
        <f>IF(TRIM(I26)="+/-",MID(TRIM(D26),4,H26-3),D26)</f>
        <v>0.1</v>
      </c>
      <c r="K26" s="1">
        <f>IF(TRIM(J26)="*****",0,IF(ISERROR(VALUE(J26)),"NA",VALUE(J26/$I$4)))</f>
        <v>6.0790273556231005E-2</v>
      </c>
      <c r="L26" s="1">
        <f>IF(AND(ISNUMBER(G26),ISNUMBER($I$6)),$I$6-G26,"N/A")</f>
        <v>-0.10000000000000009</v>
      </c>
      <c r="M26" s="1">
        <f>IF(AND(ISNUMBER(K26),ISNUMBER($I$7)),SQRT(K26^2+($I$7)^2),"N/A")</f>
        <v>8.5970429323592404E-2</v>
      </c>
      <c r="N26" s="1">
        <f>IF(AND(ISNUMBER(L26),ISNUMBER(M26),M26&lt;&gt;0),L26/M26,"NA")</f>
        <v>-1.1631906550518718</v>
      </c>
      <c r="O26" t="s">
        <v>80</v>
      </c>
    </row>
    <row r="27" spans="1:15" x14ac:dyDescent="0.35">
      <c r="A27" s="16">
        <v>17</v>
      </c>
      <c r="B27" s="15" t="s">
        <v>64</v>
      </c>
      <c r="C27" s="14">
        <v>1</v>
      </c>
      <c r="D27" s="13" t="s">
        <v>31</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1</v>
      </c>
      <c r="H27">
        <f>LEN(TRIM(D27))</f>
        <v>6</v>
      </c>
      <c r="I27" t="str">
        <f>IF(H27&gt;=3,MID(TRIM(D27),1,3),"NO")</f>
        <v>+/-</v>
      </c>
      <c r="J27" t="str">
        <f>IF(TRIM(I27)="+/-",MID(TRIM(D27),4,H27-3),D27)</f>
        <v>0.1</v>
      </c>
      <c r="K27" s="1">
        <f>IF(TRIM(J27)="*****",0,IF(ISERROR(VALUE(J27)),"NA",VALUE(J27/$I$4)))</f>
        <v>6.0790273556231005E-2</v>
      </c>
      <c r="L27" s="1">
        <f>IF(AND(ISNUMBER(G27),ISNUMBER($I$6)),$I$6-G27,"N/A")</f>
        <v>0</v>
      </c>
      <c r="M27" s="1">
        <f>IF(AND(ISNUMBER(K27),ISNUMBER($I$7)),SQRT(K27^2+($I$7)^2),"N/A")</f>
        <v>8.5970429323592404E-2</v>
      </c>
      <c r="N27" s="1">
        <f>IF(AND(ISNUMBER(L27),ISNUMBER(M27),M27&lt;&gt;0),L27/M27,"NA")</f>
        <v>0</v>
      </c>
      <c r="O27" t="s">
        <v>78</v>
      </c>
    </row>
    <row r="28" spans="1:15" x14ac:dyDescent="0.35">
      <c r="A28" s="16">
        <v>18</v>
      </c>
      <c r="B28" s="15" t="s">
        <v>74</v>
      </c>
      <c r="C28" s="14">
        <v>0.9</v>
      </c>
      <c r="D28" s="13" t="s">
        <v>31</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0.9</v>
      </c>
      <c r="H28">
        <f>LEN(TRIM(D28))</f>
        <v>6</v>
      </c>
      <c r="I28" t="str">
        <f>IF(H28&gt;=3,MID(TRIM(D28),1,3),"NO")</f>
        <v>+/-</v>
      </c>
      <c r="J28" t="str">
        <f>IF(TRIM(I28)="+/-",MID(TRIM(D28),4,H28-3),D28)</f>
        <v>0.1</v>
      </c>
      <c r="K28" s="1">
        <f>IF(TRIM(J28)="*****",0,IF(ISERROR(VALUE(J28)),"NA",VALUE(J28/$I$4)))</f>
        <v>6.0790273556231005E-2</v>
      </c>
      <c r="L28" s="1">
        <f>IF(AND(ISNUMBER(G28),ISNUMBER($I$6)),$I$6-G28,"N/A")</f>
        <v>9.9999999999999978E-2</v>
      </c>
      <c r="M28" s="1">
        <f>IF(AND(ISNUMBER(K28),ISNUMBER($I$7)),SQRT(K28^2+($I$7)^2),"N/A")</f>
        <v>8.5970429323592404E-2</v>
      </c>
      <c r="N28" s="1">
        <f>IF(AND(ISNUMBER(L28),ISNUMBER(M28),M28&lt;&gt;0),L28/M28,"NA")</f>
        <v>1.1631906550518705</v>
      </c>
      <c r="O28" t="s">
        <v>79</v>
      </c>
    </row>
    <row r="29" spans="1:15" x14ac:dyDescent="0.35">
      <c r="A29" s="16">
        <v>18</v>
      </c>
      <c r="B29" s="15" t="s">
        <v>39</v>
      </c>
      <c r="C29" s="14">
        <v>0.9</v>
      </c>
      <c r="D29" s="13" t="s">
        <v>31</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0.9</v>
      </c>
      <c r="H29">
        <f>LEN(TRIM(D29))</f>
        <v>6</v>
      </c>
      <c r="I29" t="str">
        <f>IF(H29&gt;=3,MID(TRIM(D29),1,3),"NO")</f>
        <v>+/-</v>
      </c>
      <c r="J29" t="str">
        <f>IF(TRIM(I29)="+/-",MID(TRIM(D29),4,H29-3),D29)</f>
        <v>0.1</v>
      </c>
      <c r="K29" s="1">
        <f>IF(TRIM(J29)="*****",0,IF(ISERROR(VALUE(J29)),"NA",VALUE(J29/$I$4)))</f>
        <v>6.0790273556231005E-2</v>
      </c>
      <c r="L29" s="1">
        <f>IF(AND(ISNUMBER(G29),ISNUMBER($I$6)),$I$6-G29,"N/A")</f>
        <v>9.9999999999999978E-2</v>
      </c>
      <c r="M29" s="1">
        <f>IF(AND(ISNUMBER(K29),ISNUMBER($I$7)),SQRT(K29^2+($I$7)^2),"N/A")</f>
        <v>8.5970429323592404E-2</v>
      </c>
      <c r="N29" s="1">
        <f>IF(AND(ISNUMBER(L29),ISNUMBER(M29),M29&lt;&gt;0),L29/M29,"NA")</f>
        <v>1.1631906550518705</v>
      </c>
      <c r="O29" t="s">
        <v>55</v>
      </c>
    </row>
    <row r="30" spans="1:15" x14ac:dyDescent="0.35">
      <c r="A30" s="16">
        <v>20</v>
      </c>
      <c r="B30" s="15" t="s">
        <v>78</v>
      </c>
      <c r="C30" s="14">
        <v>0.8</v>
      </c>
      <c r="D30" s="13" t="s">
        <v>31</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0.8</v>
      </c>
      <c r="H30">
        <f>LEN(TRIM(D30))</f>
        <v>6</v>
      </c>
      <c r="I30" t="str">
        <f>IF(H30&gt;=3,MID(TRIM(D30),1,3),"NO")</f>
        <v>+/-</v>
      </c>
      <c r="J30" t="str">
        <f>IF(TRIM(I30)="+/-",MID(TRIM(D30),4,H30-3),D30)</f>
        <v>0.1</v>
      </c>
      <c r="K30" s="1">
        <f>IF(TRIM(J30)="*****",0,IF(ISERROR(VALUE(J30)),"NA",VALUE(J30/$I$4)))</f>
        <v>6.0790273556231005E-2</v>
      </c>
      <c r="L30" s="1">
        <f>IF(AND(ISNUMBER(G30),ISNUMBER($I$6)),$I$6-G30,"N/A")</f>
        <v>0.19999999999999996</v>
      </c>
      <c r="M30" s="1">
        <f>IF(AND(ISNUMBER(K30),ISNUMBER($I$7)),SQRT(K30^2+($I$7)^2),"N/A")</f>
        <v>8.5970429323592404E-2</v>
      </c>
      <c r="N30" s="1">
        <f>IF(AND(ISNUMBER(L30),ISNUMBER(M30),M30&lt;&gt;0),L30/M30,"NA")</f>
        <v>2.3263813101037409</v>
      </c>
      <c r="O30" t="s">
        <v>77</v>
      </c>
    </row>
    <row r="31" spans="1:15" x14ac:dyDescent="0.35">
      <c r="A31" s="16">
        <v>20</v>
      </c>
      <c r="B31" s="15" t="s">
        <v>55</v>
      </c>
      <c r="C31" s="14">
        <v>0.8</v>
      </c>
      <c r="D31" s="13" t="s">
        <v>31</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0.8</v>
      </c>
      <c r="H31">
        <f>LEN(TRIM(D31))</f>
        <v>6</v>
      </c>
      <c r="I31" t="str">
        <f>IF(H31&gt;=3,MID(TRIM(D31),1,3),"NO")</f>
        <v>+/-</v>
      </c>
      <c r="J31" t="str">
        <f>IF(TRIM(I31)="+/-",MID(TRIM(D31),4,H31-3),D31)</f>
        <v>0.1</v>
      </c>
      <c r="K31" s="1">
        <f>IF(TRIM(J31)="*****",0,IF(ISERROR(VALUE(J31)),"NA",VALUE(J31/$I$4)))</f>
        <v>6.0790273556231005E-2</v>
      </c>
      <c r="L31" s="1">
        <f>IF(AND(ISNUMBER(G31),ISNUMBER($I$6)),$I$6-G31,"N/A")</f>
        <v>0.19999999999999996</v>
      </c>
      <c r="M31" s="1">
        <f>IF(AND(ISNUMBER(K31),ISNUMBER($I$7)),SQRT(K31^2+($I$7)^2),"N/A")</f>
        <v>8.5970429323592404E-2</v>
      </c>
      <c r="N31" s="1">
        <f>IF(AND(ISNUMBER(L31),ISNUMBER(M31),M31&lt;&gt;0),L31/M31,"NA")</f>
        <v>2.3263813101037409</v>
      </c>
      <c r="O31" t="s">
        <v>41</v>
      </c>
    </row>
    <row r="32" spans="1:15" x14ac:dyDescent="0.35">
      <c r="A32" s="16">
        <v>20</v>
      </c>
      <c r="B32" s="15" t="s">
        <v>47</v>
      </c>
      <c r="C32" s="14">
        <v>0.8</v>
      </c>
      <c r="D32" s="13" t="s">
        <v>31</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0.8</v>
      </c>
      <c r="H32">
        <f>LEN(TRIM(D32))</f>
        <v>6</v>
      </c>
      <c r="I32" t="str">
        <f>IF(H32&gt;=3,MID(TRIM(D32),1,3),"NO")</f>
        <v>+/-</v>
      </c>
      <c r="J32" t="str">
        <f>IF(TRIM(I32)="+/-",MID(TRIM(D32),4,H32-3),D32)</f>
        <v>0.1</v>
      </c>
      <c r="K32" s="1">
        <f>IF(TRIM(J32)="*****",0,IF(ISERROR(VALUE(J32)),"NA",VALUE(J32/$I$4)))</f>
        <v>6.0790273556231005E-2</v>
      </c>
      <c r="L32" s="1">
        <f>IF(AND(ISNUMBER(G32),ISNUMBER($I$6)),$I$6-G32,"N/A")</f>
        <v>0.19999999999999996</v>
      </c>
      <c r="M32" s="1">
        <f>IF(AND(ISNUMBER(K32),ISNUMBER($I$7)),SQRT(K32^2+($I$7)^2),"N/A")</f>
        <v>8.5970429323592404E-2</v>
      </c>
      <c r="N32" s="1">
        <f>IF(AND(ISNUMBER(L32),ISNUMBER(M32),M32&lt;&gt;0),L32/M32,"NA")</f>
        <v>2.3263813101037409</v>
      </c>
      <c r="O32" t="s">
        <v>71</v>
      </c>
    </row>
    <row r="33" spans="1:15" x14ac:dyDescent="0.35">
      <c r="A33" s="16">
        <v>20</v>
      </c>
      <c r="B33" s="15" t="s">
        <v>52</v>
      </c>
      <c r="C33" s="14">
        <v>0.8</v>
      </c>
      <c r="D33" s="13" t="s">
        <v>57</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0.8</v>
      </c>
      <c r="H33">
        <f>LEN(TRIM(D33))</f>
        <v>6</v>
      </c>
      <c r="I33" t="str">
        <f>IF(H33&gt;=3,MID(TRIM(D33),1,3),"NO")</f>
        <v>+/-</v>
      </c>
      <c r="J33" t="str">
        <f>IF(TRIM(I33)="+/-",MID(TRIM(D33),4,H33-3),D33)</f>
        <v>0.3</v>
      </c>
      <c r="K33" s="1">
        <f>IF(TRIM(J33)="*****",0,IF(ISERROR(VALUE(J33)),"NA",VALUE(J33/$I$4)))</f>
        <v>0.18237082066869301</v>
      </c>
      <c r="L33" s="1">
        <f>IF(AND(ISNUMBER(G33),ISNUMBER($I$6)),$I$6-G33,"N/A")</f>
        <v>0.19999999999999996</v>
      </c>
      <c r="M33" s="1">
        <f>IF(AND(ISNUMBER(K33),ISNUMBER($I$7)),SQRT(K33^2+($I$7)^2),"N/A")</f>
        <v>0.19223572402239389</v>
      </c>
      <c r="N33" s="1">
        <f>IF(AND(ISNUMBER(L33),ISNUMBER(M33),M33&lt;&gt;0),L33/M33,"NA")</f>
        <v>1.0403893501953965</v>
      </c>
      <c r="O33" t="s">
        <v>76</v>
      </c>
    </row>
    <row r="34" spans="1:15" x14ac:dyDescent="0.35">
      <c r="A34" s="16">
        <v>20</v>
      </c>
      <c r="B34" s="15" t="s">
        <v>30</v>
      </c>
      <c r="C34" s="14">
        <v>0.8</v>
      </c>
      <c r="D34" s="13" t="s">
        <v>31</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0.8</v>
      </c>
      <c r="H34">
        <f>LEN(TRIM(D34))</f>
        <v>6</v>
      </c>
      <c r="I34" t="str">
        <f>IF(H34&gt;=3,MID(TRIM(D34),1,3),"NO")</f>
        <v>+/-</v>
      </c>
      <c r="J34" t="str">
        <f>IF(TRIM(I34)="+/-",MID(TRIM(D34),4,H34-3),D34)</f>
        <v>0.1</v>
      </c>
      <c r="K34" s="1">
        <f>IF(TRIM(J34)="*****",0,IF(ISERROR(VALUE(J34)),"NA",VALUE(J34/$I$4)))</f>
        <v>6.0790273556231005E-2</v>
      </c>
      <c r="L34" s="1">
        <f>IF(AND(ISNUMBER(G34),ISNUMBER($I$6)),$I$6-G34,"N/A")</f>
        <v>0.19999999999999996</v>
      </c>
      <c r="M34" s="1">
        <f>IF(AND(ISNUMBER(K34),ISNUMBER($I$7)),SQRT(K34^2+($I$7)^2),"N/A")</f>
        <v>8.5970429323592404E-2</v>
      </c>
      <c r="N34" s="1">
        <f>IF(AND(ISNUMBER(L34),ISNUMBER(M34),M34&lt;&gt;0),L34/M34,"NA")</f>
        <v>2.3263813101037409</v>
      </c>
      <c r="O34" t="s">
        <v>74</v>
      </c>
    </row>
    <row r="35" spans="1:15" x14ac:dyDescent="0.35">
      <c r="A35" s="16">
        <v>25</v>
      </c>
      <c r="B35" s="15" t="s">
        <v>65</v>
      </c>
      <c r="C35" s="14">
        <v>0.7</v>
      </c>
      <c r="D35" s="13" t="s">
        <v>31</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0.7</v>
      </c>
      <c r="H35">
        <f>LEN(TRIM(D35))</f>
        <v>6</v>
      </c>
      <c r="I35" t="str">
        <f>IF(H35&gt;=3,MID(TRIM(D35),1,3),"NO")</f>
        <v>+/-</v>
      </c>
      <c r="J35" t="str">
        <f>IF(TRIM(I35)="+/-",MID(TRIM(D35),4,H35-3),D35)</f>
        <v>0.1</v>
      </c>
      <c r="K35" s="1">
        <f>IF(TRIM(J35)="*****",0,IF(ISERROR(VALUE(J35)),"NA",VALUE(J35/$I$4)))</f>
        <v>6.0790273556231005E-2</v>
      </c>
      <c r="L35" s="1">
        <f>IF(AND(ISNUMBER(G35),ISNUMBER($I$6)),$I$6-G35,"N/A")</f>
        <v>0.30000000000000004</v>
      </c>
      <c r="M35" s="1">
        <f>IF(AND(ISNUMBER(K35),ISNUMBER($I$7)),SQRT(K35^2+($I$7)^2),"N/A")</f>
        <v>8.5970429323592404E-2</v>
      </c>
      <c r="N35" s="1">
        <f>IF(AND(ISNUMBER(L35),ISNUMBER(M35),M35&lt;&gt;0),L35/M35,"NA")</f>
        <v>3.4895719651556125</v>
      </c>
      <c r="O35" t="s">
        <v>53</v>
      </c>
    </row>
    <row r="36" spans="1:15" x14ac:dyDescent="0.35">
      <c r="A36" s="16">
        <v>25</v>
      </c>
      <c r="B36" s="15" t="s">
        <v>49</v>
      </c>
      <c r="C36" s="14">
        <v>0.7</v>
      </c>
      <c r="D36" s="13" t="s">
        <v>31</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0.7</v>
      </c>
      <c r="H36">
        <f>LEN(TRIM(D36))</f>
        <v>6</v>
      </c>
      <c r="I36" t="str">
        <f>IF(H36&gt;=3,MID(TRIM(D36),1,3),"NO")</f>
        <v>+/-</v>
      </c>
      <c r="J36" t="str">
        <f>IF(TRIM(I36)="+/-",MID(TRIM(D36),4,H36-3),D36)</f>
        <v>0.1</v>
      </c>
      <c r="K36" s="1">
        <f>IF(TRIM(J36)="*****",0,IF(ISERROR(VALUE(J36)),"NA",VALUE(J36/$I$4)))</f>
        <v>6.0790273556231005E-2</v>
      </c>
      <c r="L36" s="1">
        <f>IF(AND(ISNUMBER(G36),ISNUMBER($I$6)),$I$6-G36,"N/A")</f>
        <v>0.30000000000000004</v>
      </c>
      <c r="M36" s="1">
        <f>IF(AND(ISNUMBER(K36),ISNUMBER($I$7)),SQRT(K36^2+($I$7)^2),"N/A")</f>
        <v>8.5970429323592404E-2</v>
      </c>
      <c r="N36" s="1">
        <f>IF(AND(ISNUMBER(L36),ISNUMBER(M36),M36&lt;&gt;0),L36/M36,"NA")</f>
        <v>3.4895719651556125</v>
      </c>
      <c r="O36" t="s">
        <v>72</v>
      </c>
    </row>
    <row r="37" spans="1:15" x14ac:dyDescent="0.35">
      <c r="A37" s="16">
        <v>27</v>
      </c>
      <c r="B37" s="15" t="s">
        <v>73</v>
      </c>
      <c r="C37" s="14">
        <v>0.6</v>
      </c>
      <c r="D37" s="13" t="s">
        <v>31</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0.6</v>
      </c>
      <c r="H37">
        <f>LEN(TRIM(D37))</f>
        <v>6</v>
      </c>
      <c r="I37" t="str">
        <f>IF(H37&gt;=3,MID(TRIM(D37),1,3),"NO")</f>
        <v>+/-</v>
      </c>
      <c r="J37" t="str">
        <f>IF(TRIM(I37)="+/-",MID(TRIM(D37),4,H37-3),D37)</f>
        <v>0.1</v>
      </c>
      <c r="K37" s="1">
        <f>IF(TRIM(J37)="*****",0,IF(ISERROR(VALUE(J37)),"NA",VALUE(J37/$I$4)))</f>
        <v>6.0790273556231005E-2</v>
      </c>
      <c r="L37" s="1">
        <f>IF(AND(ISNUMBER(G37),ISNUMBER($I$6)),$I$6-G37,"N/A")</f>
        <v>0.4</v>
      </c>
      <c r="M37" s="1">
        <f>IF(AND(ISNUMBER(K37),ISNUMBER($I$7)),SQRT(K37^2+($I$7)^2),"N/A")</f>
        <v>8.5970429323592404E-2</v>
      </c>
      <c r="N37" s="1">
        <f>IF(AND(ISNUMBER(L37),ISNUMBER(M37),M37&lt;&gt;0),L37/M37,"NA")</f>
        <v>4.6527626202074828</v>
      </c>
      <c r="O37" t="s">
        <v>70</v>
      </c>
    </row>
    <row r="38" spans="1:15" x14ac:dyDescent="0.35">
      <c r="A38" s="16">
        <v>28</v>
      </c>
      <c r="B38" s="15" t="s">
        <v>68</v>
      </c>
      <c r="C38" s="14">
        <v>0.5</v>
      </c>
      <c r="D38" s="13" t="s">
        <v>31</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0.5</v>
      </c>
      <c r="H38">
        <f>LEN(TRIM(D38))</f>
        <v>6</v>
      </c>
      <c r="I38" t="str">
        <f>IF(H38&gt;=3,MID(TRIM(D38),1,3),"NO")</f>
        <v>+/-</v>
      </c>
      <c r="J38" t="str">
        <f>IF(TRIM(I38)="+/-",MID(TRIM(D38),4,H38-3),D38)</f>
        <v>0.1</v>
      </c>
      <c r="K38" s="1">
        <f>IF(TRIM(J38)="*****",0,IF(ISERROR(VALUE(J38)),"NA",VALUE(J38/$I$4)))</f>
        <v>6.0790273556231005E-2</v>
      </c>
      <c r="L38" s="1">
        <f>IF(AND(ISNUMBER(G38),ISNUMBER($I$6)),$I$6-G38,"N/A")</f>
        <v>0.5</v>
      </c>
      <c r="M38" s="1">
        <f>IF(AND(ISNUMBER(K38),ISNUMBER($I$7)),SQRT(K38^2+($I$7)^2),"N/A")</f>
        <v>8.5970429323592404E-2</v>
      </c>
      <c r="N38" s="1">
        <f>IF(AND(ISNUMBER(L38),ISNUMBER(M38),M38&lt;&gt;0),L38/M38,"NA")</f>
        <v>5.8159532752593535</v>
      </c>
      <c r="O38" t="s">
        <v>69</v>
      </c>
    </row>
    <row r="39" spans="1:15" x14ac:dyDescent="0.35">
      <c r="A39" s="16">
        <v>28</v>
      </c>
      <c r="B39" s="15" t="s">
        <v>60</v>
      </c>
      <c r="C39" s="14">
        <v>0.5</v>
      </c>
      <c r="D39" s="13" t="s">
        <v>57</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0.5</v>
      </c>
      <c r="H39">
        <f>LEN(TRIM(D39))</f>
        <v>6</v>
      </c>
      <c r="I39" t="str">
        <f>IF(H39&gt;=3,MID(TRIM(D39),1,3),"NO")</f>
        <v>+/-</v>
      </c>
      <c r="J39" t="str">
        <f>IF(TRIM(I39)="+/-",MID(TRIM(D39),4,H39-3),D39)</f>
        <v>0.3</v>
      </c>
      <c r="K39" s="1">
        <f>IF(TRIM(J39)="*****",0,IF(ISERROR(VALUE(J39)),"NA",VALUE(J39/$I$4)))</f>
        <v>0.18237082066869301</v>
      </c>
      <c r="L39" s="1">
        <f>IF(AND(ISNUMBER(G39),ISNUMBER($I$6)),$I$6-G39,"N/A")</f>
        <v>0.5</v>
      </c>
      <c r="M39" s="1">
        <f>IF(AND(ISNUMBER(K39),ISNUMBER($I$7)),SQRT(K39^2+($I$7)^2),"N/A")</f>
        <v>0.19223572402239389</v>
      </c>
      <c r="N39" s="1">
        <f>IF(AND(ISNUMBER(L39),ISNUMBER(M39),M39&lt;&gt;0),L39/M39,"NA")</f>
        <v>2.6009733754884921</v>
      </c>
      <c r="O39" t="s">
        <v>44</v>
      </c>
    </row>
    <row r="40" spans="1:15" x14ac:dyDescent="0.35">
      <c r="A40" s="16">
        <v>28</v>
      </c>
      <c r="B40" s="15" t="s">
        <v>45</v>
      </c>
      <c r="C40" s="14">
        <v>0.5</v>
      </c>
      <c r="D40" s="13" t="s">
        <v>31</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0.5</v>
      </c>
      <c r="H40">
        <f>LEN(TRIM(D40))</f>
        <v>6</v>
      </c>
      <c r="I40" t="str">
        <f>IF(H40&gt;=3,MID(TRIM(D40),1,3),"NO")</f>
        <v>+/-</v>
      </c>
      <c r="J40" t="str">
        <f>IF(TRIM(I40)="+/-",MID(TRIM(D40),4,H40-3),D40)</f>
        <v>0.1</v>
      </c>
      <c r="K40" s="1">
        <f>IF(TRIM(J40)="*****",0,IF(ISERROR(VALUE(J40)),"NA",VALUE(J40/$I$4)))</f>
        <v>6.0790273556231005E-2</v>
      </c>
      <c r="L40" s="1">
        <f>IF(AND(ISNUMBER(G40),ISNUMBER($I$6)),$I$6-G40,"N/A")</f>
        <v>0.5</v>
      </c>
      <c r="M40" s="1">
        <f>IF(AND(ISNUMBER(K40),ISNUMBER($I$7)),SQRT(K40^2+($I$7)^2),"N/A")</f>
        <v>8.5970429323592404E-2</v>
      </c>
      <c r="N40" s="1">
        <f>IF(AND(ISNUMBER(L40),ISNUMBER(M40),M40&lt;&gt;0),L40/M40,"NA")</f>
        <v>5.8159532752593535</v>
      </c>
      <c r="O40" t="s">
        <v>67</v>
      </c>
    </row>
    <row r="41" spans="1:15" x14ac:dyDescent="0.35">
      <c r="A41" s="16">
        <v>28</v>
      </c>
      <c r="B41" s="15" t="s">
        <v>41</v>
      </c>
      <c r="C41" s="14">
        <v>0.5</v>
      </c>
      <c r="D41" s="13" t="s">
        <v>31</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0.5</v>
      </c>
      <c r="H41">
        <f>LEN(TRIM(D41))</f>
        <v>6</v>
      </c>
      <c r="I41" t="str">
        <f>IF(H41&gt;=3,MID(TRIM(D41),1,3),"NO")</f>
        <v>+/-</v>
      </c>
      <c r="J41" t="str">
        <f>IF(TRIM(I41)="+/-",MID(TRIM(D41),4,H41-3),D41)</f>
        <v>0.1</v>
      </c>
      <c r="K41" s="1">
        <f>IF(TRIM(J41)="*****",0,IF(ISERROR(VALUE(J41)),"NA",VALUE(J41/$I$4)))</f>
        <v>6.0790273556231005E-2</v>
      </c>
      <c r="L41" s="1">
        <f>IF(AND(ISNUMBER(G41),ISNUMBER($I$6)),$I$6-G41,"N/A")</f>
        <v>0.5</v>
      </c>
      <c r="M41" s="1">
        <f>IF(AND(ISNUMBER(K41),ISNUMBER($I$7)),SQRT(K41^2+($I$7)^2),"N/A")</f>
        <v>8.5970429323592404E-2</v>
      </c>
      <c r="N41" s="1">
        <f>IF(AND(ISNUMBER(L41),ISNUMBER(M41),M41&lt;&gt;0),L41/M41,"NA")</f>
        <v>5.8159532752593535</v>
      </c>
      <c r="O41" t="s">
        <v>47</v>
      </c>
    </row>
    <row r="42" spans="1:15" x14ac:dyDescent="0.35">
      <c r="A42" s="16">
        <v>28</v>
      </c>
      <c r="B42" s="15" t="s">
        <v>76</v>
      </c>
      <c r="C42" s="14">
        <v>0.5</v>
      </c>
      <c r="D42" s="13" t="s">
        <v>31</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0.5</v>
      </c>
      <c r="H42">
        <f>LEN(TRIM(D42))</f>
        <v>6</v>
      </c>
      <c r="I42" t="str">
        <f>IF(H42&gt;=3,MID(TRIM(D42),1,3),"NO")</f>
        <v>+/-</v>
      </c>
      <c r="J42" t="str">
        <f>IF(TRIM(I42)="+/-",MID(TRIM(D42),4,H42-3),D42)</f>
        <v>0.1</v>
      </c>
      <c r="K42" s="1">
        <f>IF(TRIM(J42)="*****",0,IF(ISERROR(VALUE(J42)),"NA",VALUE(J42/$I$4)))</f>
        <v>6.0790273556231005E-2</v>
      </c>
      <c r="L42" s="1">
        <f>IF(AND(ISNUMBER(G42),ISNUMBER($I$6)),$I$6-G42,"N/A")</f>
        <v>0.5</v>
      </c>
      <c r="M42" s="1">
        <f>IF(AND(ISNUMBER(K42),ISNUMBER($I$7)),SQRT(K42^2+($I$7)^2),"N/A")</f>
        <v>8.5970429323592404E-2</v>
      </c>
      <c r="N42" s="1">
        <f>IF(AND(ISNUMBER(L42),ISNUMBER(M42),M42&lt;&gt;0),L42/M42,"NA")</f>
        <v>5.8159532752593535</v>
      </c>
      <c r="O42" t="s">
        <v>37</v>
      </c>
    </row>
    <row r="43" spans="1:15" x14ac:dyDescent="0.35">
      <c r="A43" s="16">
        <v>28</v>
      </c>
      <c r="B43" s="15" t="s">
        <v>53</v>
      </c>
      <c r="C43" s="14">
        <v>0.5</v>
      </c>
      <c r="D43" s="13" t="s">
        <v>31</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0.5</v>
      </c>
      <c r="H43">
        <f>LEN(TRIM(D43))</f>
        <v>6</v>
      </c>
      <c r="I43" t="str">
        <f>IF(H43&gt;=3,MID(TRIM(D43),1,3),"NO")</f>
        <v>+/-</v>
      </c>
      <c r="J43" t="str">
        <f>IF(TRIM(I43)="+/-",MID(TRIM(D43),4,H43-3),D43)</f>
        <v>0.1</v>
      </c>
      <c r="K43" s="1">
        <f>IF(TRIM(J43)="*****",0,IF(ISERROR(VALUE(J43)),"NA",VALUE(J43/$I$4)))</f>
        <v>6.0790273556231005E-2</v>
      </c>
      <c r="L43" s="1">
        <f>IF(AND(ISNUMBER(G43),ISNUMBER($I$6)),$I$6-G43,"N/A")</f>
        <v>0.5</v>
      </c>
      <c r="M43" s="1">
        <f>IF(AND(ISNUMBER(K43),ISNUMBER($I$7)),SQRT(K43^2+($I$7)^2),"N/A")</f>
        <v>8.5970429323592404E-2</v>
      </c>
      <c r="N43" s="1">
        <f>IF(AND(ISNUMBER(L43),ISNUMBER(M43),M43&lt;&gt;0),L43/M43,"NA")</f>
        <v>5.8159532752593535</v>
      </c>
      <c r="O43" t="s">
        <v>49</v>
      </c>
    </row>
    <row r="44" spans="1:15" x14ac:dyDescent="0.35">
      <c r="A44" s="16">
        <v>34</v>
      </c>
      <c r="B44" s="15" t="s">
        <v>51</v>
      </c>
      <c r="C44" s="14">
        <v>0.4</v>
      </c>
      <c r="D44" s="13" t="s">
        <v>31</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0.4</v>
      </c>
      <c r="H44">
        <f>LEN(TRIM(D44))</f>
        <v>6</v>
      </c>
      <c r="I44" t="str">
        <f>IF(H44&gt;=3,MID(TRIM(D44),1,3),"NO")</f>
        <v>+/-</v>
      </c>
      <c r="J44" t="str">
        <f>IF(TRIM(I44)="+/-",MID(TRIM(D44),4,H44-3),D44)</f>
        <v>0.1</v>
      </c>
      <c r="K44" s="1">
        <f>IF(TRIM(J44)="*****",0,IF(ISERROR(VALUE(J44)),"NA",VALUE(J44/$I$4)))</f>
        <v>6.0790273556231005E-2</v>
      </c>
      <c r="L44" s="1">
        <f>IF(AND(ISNUMBER(G44),ISNUMBER($I$6)),$I$6-G44,"N/A")</f>
        <v>0.6</v>
      </c>
      <c r="M44" s="1">
        <f>IF(AND(ISNUMBER(K44),ISNUMBER($I$7)),SQRT(K44^2+($I$7)^2),"N/A")</f>
        <v>8.5970429323592404E-2</v>
      </c>
      <c r="N44" s="1">
        <f>IF(AND(ISNUMBER(L44),ISNUMBER(M44),M44&lt;&gt;0),L44/M44,"NA")</f>
        <v>6.9791439303112242</v>
      </c>
      <c r="O44" t="s">
        <v>64</v>
      </c>
    </row>
    <row r="45" spans="1:15" x14ac:dyDescent="0.35">
      <c r="A45" s="16">
        <v>34</v>
      </c>
      <c r="B45" s="15" t="s">
        <v>80</v>
      </c>
      <c r="C45" s="14">
        <v>0.4</v>
      </c>
      <c r="D45" s="13" t="s">
        <v>31</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0.4</v>
      </c>
      <c r="H45">
        <f>LEN(TRIM(D45))</f>
        <v>6</v>
      </c>
      <c r="I45" t="str">
        <f>IF(H45&gt;=3,MID(TRIM(D45),1,3),"NO")</f>
        <v>+/-</v>
      </c>
      <c r="J45" t="str">
        <f>IF(TRIM(I45)="+/-",MID(TRIM(D45),4,H45-3),D45)</f>
        <v>0.1</v>
      </c>
      <c r="K45" s="1">
        <f>IF(TRIM(J45)="*****",0,IF(ISERROR(VALUE(J45)),"NA",VALUE(J45/$I$4)))</f>
        <v>6.0790273556231005E-2</v>
      </c>
      <c r="L45" s="1">
        <f>IF(AND(ISNUMBER(G45),ISNUMBER($I$6)),$I$6-G45,"N/A")</f>
        <v>0.6</v>
      </c>
      <c r="M45" s="1">
        <f>IF(AND(ISNUMBER(K45),ISNUMBER($I$7)),SQRT(K45^2+($I$7)^2),"N/A")</f>
        <v>8.5970429323592404E-2</v>
      </c>
      <c r="N45" s="1">
        <f>IF(AND(ISNUMBER(L45),ISNUMBER(M45),M45&lt;&gt;0),L45/M45,"NA")</f>
        <v>6.9791439303112242</v>
      </c>
      <c r="O45" t="s">
        <v>63</v>
      </c>
    </row>
    <row r="46" spans="1:15" x14ac:dyDescent="0.35">
      <c r="A46" s="16">
        <v>34</v>
      </c>
      <c r="B46" s="15" t="s">
        <v>77</v>
      </c>
      <c r="C46" s="14">
        <v>0.4</v>
      </c>
      <c r="D46" s="13" t="s">
        <v>31</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0.4</v>
      </c>
      <c r="H46">
        <f>LEN(TRIM(D46))</f>
        <v>6</v>
      </c>
      <c r="I46" t="str">
        <f>IF(H46&gt;=3,MID(TRIM(D46),1,3),"NO")</f>
        <v>+/-</v>
      </c>
      <c r="J46" t="str">
        <f>IF(TRIM(I46)="+/-",MID(TRIM(D46),4,H46-3),D46)</f>
        <v>0.1</v>
      </c>
      <c r="K46" s="1">
        <f>IF(TRIM(J46)="*****",0,IF(ISERROR(VALUE(J46)),"NA",VALUE(J46/$I$4)))</f>
        <v>6.0790273556231005E-2</v>
      </c>
      <c r="L46" s="1">
        <f>IF(AND(ISNUMBER(G46),ISNUMBER($I$6)),$I$6-G46,"N/A")</f>
        <v>0.6</v>
      </c>
      <c r="M46" s="1">
        <f>IF(AND(ISNUMBER(K46),ISNUMBER($I$7)),SQRT(K46^2+($I$7)^2),"N/A")</f>
        <v>8.5970429323592404E-2</v>
      </c>
      <c r="N46" s="1">
        <f>IF(AND(ISNUMBER(L46),ISNUMBER(M46),M46&lt;&gt;0),L46/M46,"NA")</f>
        <v>6.9791439303112242</v>
      </c>
      <c r="O46" t="s">
        <v>61</v>
      </c>
    </row>
    <row r="47" spans="1:15" x14ac:dyDescent="0.35">
      <c r="A47" s="16">
        <v>34</v>
      </c>
      <c r="B47" s="15" t="s">
        <v>50</v>
      </c>
      <c r="C47" s="14">
        <v>0.4</v>
      </c>
      <c r="D47" s="13" t="s">
        <v>31</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0.4</v>
      </c>
      <c r="H47">
        <f>LEN(TRIM(D47))</f>
        <v>6</v>
      </c>
      <c r="I47" t="str">
        <f>IF(H47&gt;=3,MID(TRIM(D47),1,3),"NO")</f>
        <v>+/-</v>
      </c>
      <c r="J47" t="str">
        <f>IF(TRIM(I47)="+/-",MID(TRIM(D47),4,H47-3),D47)</f>
        <v>0.1</v>
      </c>
      <c r="K47" s="1">
        <f>IF(TRIM(J47)="*****",0,IF(ISERROR(VALUE(J47)),"NA",VALUE(J47/$I$4)))</f>
        <v>6.0790273556231005E-2</v>
      </c>
      <c r="L47" s="1">
        <f>IF(AND(ISNUMBER(G47),ISNUMBER($I$6)),$I$6-G47,"N/A")</f>
        <v>0.6</v>
      </c>
      <c r="M47" s="1">
        <f>IF(AND(ISNUMBER(K47),ISNUMBER($I$7)),SQRT(K47^2+($I$7)^2),"N/A")</f>
        <v>8.5970429323592404E-2</v>
      </c>
      <c r="N47" s="1">
        <f>IF(AND(ISNUMBER(L47),ISNUMBER(M47),M47&lt;&gt;0),L47/M47,"NA")</f>
        <v>6.9791439303112242</v>
      </c>
      <c r="O47" t="s">
        <v>59</v>
      </c>
    </row>
    <row r="48" spans="1:15" x14ac:dyDescent="0.35">
      <c r="A48" s="16">
        <v>34</v>
      </c>
      <c r="B48" s="15" t="s">
        <v>38</v>
      </c>
      <c r="C48" s="14">
        <v>0.4</v>
      </c>
      <c r="D48" s="13" t="s">
        <v>31</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0.4</v>
      </c>
      <c r="H48">
        <f>LEN(TRIM(D48))</f>
        <v>6</v>
      </c>
      <c r="I48" t="str">
        <f>IF(H48&gt;=3,MID(TRIM(D48),1,3),"NO")</f>
        <v>+/-</v>
      </c>
      <c r="J48" t="str">
        <f>IF(TRIM(I48)="+/-",MID(TRIM(D48),4,H48-3),D48)</f>
        <v>0.1</v>
      </c>
      <c r="K48" s="1">
        <f>IF(TRIM(J48)="*****",0,IF(ISERROR(VALUE(J48)),"NA",VALUE(J48/$I$4)))</f>
        <v>6.0790273556231005E-2</v>
      </c>
      <c r="L48" s="1">
        <f>IF(AND(ISNUMBER(G48),ISNUMBER($I$6)),$I$6-G48,"N/A")</f>
        <v>0.6</v>
      </c>
      <c r="M48" s="1">
        <f>IF(AND(ISNUMBER(K48),ISNUMBER($I$7)),SQRT(K48^2+($I$7)^2),"N/A")</f>
        <v>8.5970429323592404E-2</v>
      </c>
      <c r="N48" s="1">
        <f>IF(AND(ISNUMBER(L48),ISNUMBER(M48),M48&lt;&gt;0),L48/M48,"NA")</f>
        <v>6.9791439303112242</v>
      </c>
      <c r="O48" t="s">
        <v>56</v>
      </c>
    </row>
    <row r="49" spans="1:15" x14ac:dyDescent="0.35">
      <c r="A49" s="16">
        <v>39</v>
      </c>
      <c r="B49" s="15" t="s">
        <v>66</v>
      </c>
      <c r="C49" s="14">
        <v>0.3</v>
      </c>
      <c r="D49" s="13" t="s">
        <v>31</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0.3</v>
      </c>
      <c r="H49">
        <f>LEN(TRIM(D49))</f>
        <v>6</v>
      </c>
      <c r="I49" t="str">
        <f>IF(H49&gt;=3,MID(TRIM(D49),1,3),"NO")</f>
        <v>+/-</v>
      </c>
      <c r="J49" t="str">
        <f>IF(TRIM(I49)="+/-",MID(TRIM(D49),4,H49-3),D49)</f>
        <v>0.1</v>
      </c>
      <c r="K49" s="1">
        <f>IF(TRIM(J49)="*****",0,IF(ISERROR(VALUE(J49)),"NA",VALUE(J49/$I$4)))</f>
        <v>6.0790273556231005E-2</v>
      </c>
      <c r="L49" s="1">
        <f>IF(AND(ISNUMBER(G49),ISNUMBER($I$6)),$I$6-G49,"N/A")</f>
        <v>0.7</v>
      </c>
      <c r="M49" s="1">
        <f>IF(AND(ISNUMBER(K49),ISNUMBER($I$7)),SQRT(K49^2+($I$7)^2),"N/A")</f>
        <v>8.5970429323592404E-2</v>
      </c>
      <c r="N49" s="1">
        <f>IF(AND(ISNUMBER(L49),ISNUMBER(M49),M49&lt;&gt;0),L49/M49,"NA")</f>
        <v>8.1423345853630948</v>
      </c>
      <c r="O49" t="s">
        <v>54</v>
      </c>
    </row>
    <row r="50" spans="1:15" x14ac:dyDescent="0.35">
      <c r="A50" s="16">
        <v>39</v>
      </c>
      <c r="B50" s="15" t="s">
        <v>81</v>
      </c>
      <c r="C50" s="14">
        <v>0.3</v>
      </c>
      <c r="D50" s="13" t="s">
        <v>31</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0.3</v>
      </c>
      <c r="H50">
        <f>LEN(TRIM(D50))</f>
        <v>6</v>
      </c>
      <c r="I50" t="str">
        <f>IF(H50&gt;=3,MID(TRIM(D50),1,3),"NO")</f>
        <v>+/-</v>
      </c>
      <c r="J50" t="str">
        <f>IF(TRIM(I50)="+/-",MID(TRIM(D50),4,H50-3),D50)</f>
        <v>0.1</v>
      </c>
      <c r="K50" s="1">
        <f>IF(TRIM(J50)="*****",0,IF(ISERROR(VALUE(J50)),"NA",VALUE(J50/$I$4)))</f>
        <v>6.0790273556231005E-2</v>
      </c>
      <c r="L50" s="1">
        <f>IF(AND(ISNUMBER(G50),ISNUMBER($I$6)),$I$6-G50,"N/A")</f>
        <v>0.7</v>
      </c>
      <c r="M50" s="1">
        <f>IF(AND(ISNUMBER(K50),ISNUMBER($I$7)),SQRT(K50^2+($I$7)^2),"N/A")</f>
        <v>8.5970429323592404E-2</v>
      </c>
      <c r="N50" s="1">
        <f>IF(AND(ISNUMBER(L50),ISNUMBER(M50),M50&lt;&gt;0),L50/M50,"NA")</f>
        <v>8.1423345853630948</v>
      </c>
      <c r="O50" t="s">
        <v>52</v>
      </c>
    </row>
    <row r="51" spans="1:15" x14ac:dyDescent="0.35">
      <c r="A51" s="16">
        <v>39</v>
      </c>
      <c r="B51" s="15" t="s">
        <v>79</v>
      </c>
      <c r="C51" s="14">
        <v>0.3</v>
      </c>
      <c r="D51" s="13" t="s">
        <v>31</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0.3</v>
      </c>
      <c r="H51">
        <f>LEN(TRIM(D51))</f>
        <v>6</v>
      </c>
      <c r="I51" t="str">
        <f>IF(H51&gt;=3,MID(TRIM(D51),1,3),"NO")</f>
        <v>+/-</v>
      </c>
      <c r="J51" t="str">
        <f>IF(TRIM(I51)="+/-",MID(TRIM(D51),4,H51-3),D51)</f>
        <v>0.1</v>
      </c>
      <c r="K51" s="1">
        <f>IF(TRIM(J51)="*****",0,IF(ISERROR(VALUE(J51)),"NA",VALUE(J51/$I$4)))</f>
        <v>6.0790273556231005E-2</v>
      </c>
      <c r="L51" s="1">
        <f>IF(AND(ISNUMBER(G51),ISNUMBER($I$6)),$I$6-G51,"N/A")</f>
        <v>0.7</v>
      </c>
      <c r="M51" s="1">
        <f>IF(AND(ISNUMBER(K51),ISNUMBER($I$7)),SQRT(K51^2+($I$7)^2),"N/A")</f>
        <v>8.5970429323592404E-2</v>
      </c>
      <c r="N51" s="1">
        <f>IF(AND(ISNUMBER(L51),ISNUMBER(M51),M51&lt;&gt;0),L51/M51,"NA")</f>
        <v>8.1423345853630948</v>
      </c>
      <c r="O51" t="s">
        <v>50</v>
      </c>
    </row>
    <row r="52" spans="1:15" x14ac:dyDescent="0.35">
      <c r="A52" s="16">
        <v>39</v>
      </c>
      <c r="B52" s="15" t="s">
        <v>71</v>
      </c>
      <c r="C52" s="14">
        <v>0.3</v>
      </c>
      <c r="D52" s="13" t="s">
        <v>31</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0.3</v>
      </c>
      <c r="H52">
        <f>LEN(TRIM(D52))</f>
        <v>6</v>
      </c>
      <c r="I52" t="str">
        <f>IF(H52&gt;=3,MID(TRIM(D52),1,3),"NO")</f>
        <v>+/-</v>
      </c>
      <c r="J52" t="str">
        <f>IF(TRIM(I52)="+/-",MID(TRIM(D52),4,H52-3),D52)</f>
        <v>0.1</v>
      </c>
      <c r="K52" s="1">
        <f>IF(TRIM(J52)="*****",0,IF(ISERROR(VALUE(J52)),"NA",VALUE(J52/$I$4)))</f>
        <v>6.0790273556231005E-2</v>
      </c>
      <c r="L52" s="1">
        <f>IF(AND(ISNUMBER(G52),ISNUMBER($I$6)),$I$6-G52,"N/A")</f>
        <v>0.7</v>
      </c>
      <c r="M52" s="1">
        <f>IF(AND(ISNUMBER(K52),ISNUMBER($I$7)),SQRT(K52^2+($I$7)^2),"N/A")</f>
        <v>8.5970429323592404E-2</v>
      </c>
      <c r="N52" s="1">
        <f>IF(AND(ISNUMBER(L52),ISNUMBER(M52),M52&lt;&gt;0),L52/M52,"NA")</f>
        <v>8.1423345853630948</v>
      </c>
      <c r="O52" t="s">
        <v>48</v>
      </c>
    </row>
    <row r="53" spans="1:15" x14ac:dyDescent="0.35">
      <c r="A53" s="16">
        <v>39</v>
      </c>
      <c r="B53" s="15" t="s">
        <v>72</v>
      </c>
      <c r="C53" s="14">
        <v>0.3</v>
      </c>
      <c r="D53" s="13" t="s">
        <v>31</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0.3</v>
      </c>
      <c r="H53">
        <f>LEN(TRIM(D53))</f>
        <v>6</v>
      </c>
      <c r="I53" t="str">
        <f>IF(H53&gt;=3,MID(TRIM(D53),1,3),"NO")</f>
        <v>+/-</v>
      </c>
      <c r="J53" t="str">
        <f>IF(TRIM(I53)="+/-",MID(TRIM(D53),4,H53-3),D53)</f>
        <v>0.1</v>
      </c>
      <c r="K53" s="1">
        <f>IF(TRIM(J53)="*****",0,IF(ISERROR(VALUE(J53)),"NA",VALUE(J53/$I$4)))</f>
        <v>6.0790273556231005E-2</v>
      </c>
      <c r="L53" s="1">
        <f>IF(AND(ISNUMBER(G53),ISNUMBER($I$6)),$I$6-G53,"N/A")</f>
        <v>0.7</v>
      </c>
      <c r="M53" s="1">
        <f>IF(AND(ISNUMBER(K53),ISNUMBER($I$7)),SQRT(K53^2+($I$7)^2),"N/A")</f>
        <v>8.5970429323592404E-2</v>
      </c>
      <c r="N53" s="1">
        <f>IF(AND(ISNUMBER(L53),ISNUMBER(M53),M53&lt;&gt;0),L53/M53,"NA")</f>
        <v>8.1423345853630948</v>
      </c>
      <c r="O53" t="s">
        <v>46</v>
      </c>
    </row>
    <row r="54" spans="1:15" x14ac:dyDescent="0.35">
      <c r="A54" s="16">
        <v>39</v>
      </c>
      <c r="B54" s="15" t="s">
        <v>46</v>
      </c>
      <c r="C54" s="14">
        <v>0.3</v>
      </c>
      <c r="D54" s="13" t="s">
        <v>31</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0.3</v>
      </c>
      <c r="H54">
        <f>LEN(TRIM(D54))</f>
        <v>6</v>
      </c>
      <c r="I54" t="str">
        <f>IF(H54&gt;=3,MID(TRIM(D54),1,3),"NO")</f>
        <v>+/-</v>
      </c>
      <c r="J54" t="str">
        <f>IF(TRIM(I54)="+/-",MID(TRIM(D54),4,H54-3),D54)</f>
        <v>0.1</v>
      </c>
      <c r="K54" s="1">
        <f>IF(TRIM(J54)="*****",0,IF(ISERROR(VALUE(J54)),"NA",VALUE(J54/$I$4)))</f>
        <v>6.0790273556231005E-2</v>
      </c>
      <c r="L54" s="1">
        <f>IF(AND(ISNUMBER(G54),ISNUMBER($I$6)),$I$6-G54,"N/A")</f>
        <v>0.7</v>
      </c>
      <c r="M54" s="1">
        <f>IF(AND(ISNUMBER(K54),ISNUMBER($I$7)),SQRT(K54^2+($I$7)^2),"N/A")</f>
        <v>8.5970429323592404E-2</v>
      </c>
      <c r="N54" s="1">
        <f>IF(AND(ISNUMBER(L54),ISNUMBER(M54),M54&lt;&gt;0),L54/M54,"NA")</f>
        <v>8.1423345853630948</v>
      </c>
      <c r="O54" t="s">
        <v>39</v>
      </c>
    </row>
    <row r="55" spans="1:15" x14ac:dyDescent="0.35">
      <c r="A55" s="16">
        <v>45</v>
      </c>
      <c r="B55" s="15" t="s">
        <v>35</v>
      </c>
      <c r="C55" s="14">
        <v>0.2</v>
      </c>
      <c r="D55" s="13" t="s">
        <v>31</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0.2</v>
      </c>
      <c r="H55">
        <f>LEN(TRIM(D55))</f>
        <v>6</v>
      </c>
      <c r="I55" t="str">
        <f>IF(H55&gt;=3,MID(TRIM(D55),1,3),"NO")</f>
        <v>+/-</v>
      </c>
      <c r="J55" t="str">
        <f>IF(TRIM(I55)="+/-",MID(TRIM(D55),4,H55-3),D55)</f>
        <v>0.1</v>
      </c>
      <c r="K55" s="1">
        <f>IF(TRIM(J55)="*****",0,IF(ISERROR(VALUE(J55)),"NA",VALUE(J55/$I$4)))</f>
        <v>6.0790273556231005E-2</v>
      </c>
      <c r="L55" s="1">
        <f>IF(AND(ISNUMBER(G55),ISNUMBER($I$6)),$I$6-G55,"N/A")</f>
        <v>0.8</v>
      </c>
      <c r="M55" s="1">
        <f>IF(AND(ISNUMBER(K55),ISNUMBER($I$7)),SQRT(K55^2+($I$7)^2),"N/A")</f>
        <v>8.5970429323592404E-2</v>
      </c>
      <c r="N55" s="1">
        <f>IF(AND(ISNUMBER(L55),ISNUMBER(M55),M55&lt;&gt;0),L55/M55,"NA")</f>
        <v>9.3055252404149655</v>
      </c>
      <c r="O55" t="s">
        <v>42</v>
      </c>
    </row>
    <row r="56" spans="1:15" x14ac:dyDescent="0.35">
      <c r="A56" s="16">
        <v>45</v>
      </c>
      <c r="B56" s="15" t="s">
        <v>29</v>
      </c>
      <c r="C56" s="14">
        <v>0.2</v>
      </c>
      <c r="D56" s="13" t="s">
        <v>31</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0.2</v>
      </c>
      <c r="H56">
        <f>LEN(TRIM(D56))</f>
        <v>6</v>
      </c>
      <c r="I56" t="str">
        <f>IF(H56&gt;=3,MID(TRIM(D56),1,3),"NO")</f>
        <v>+/-</v>
      </c>
      <c r="J56" t="str">
        <f>IF(TRIM(I56)="+/-",MID(TRIM(D56),4,H56-3),D56)</f>
        <v>0.1</v>
      </c>
      <c r="K56" s="1">
        <f>IF(TRIM(J56)="*****",0,IF(ISERROR(VALUE(J56)),"NA",VALUE(J56/$I$4)))</f>
        <v>6.0790273556231005E-2</v>
      </c>
      <c r="L56" s="1">
        <f>IF(AND(ISNUMBER(G56),ISNUMBER($I$6)),$I$6-G56,"N/A")</f>
        <v>0.8</v>
      </c>
      <c r="M56" s="1">
        <f>IF(AND(ISNUMBER(K56),ISNUMBER($I$7)),SQRT(K56^2+($I$7)^2),"N/A")</f>
        <v>8.5970429323592404E-2</v>
      </c>
      <c r="N56" s="1">
        <f>IF(AND(ISNUMBER(L56),ISNUMBER(M56),M56&lt;&gt;0),L56/M56,"NA")</f>
        <v>9.3055252404149655</v>
      </c>
      <c r="O56" t="s">
        <v>40</v>
      </c>
    </row>
    <row r="57" spans="1:15" x14ac:dyDescent="0.35">
      <c r="A57" s="16">
        <v>45</v>
      </c>
      <c r="B57" s="15" t="s">
        <v>67</v>
      </c>
      <c r="C57" s="14">
        <v>0.2</v>
      </c>
      <c r="D57" s="13" t="s">
        <v>31</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0.2</v>
      </c>
      <c r="H57">
        <f>LEN(TRIM(D57))</f>
        <v>6</v>
      </c>
      <c r="I57" t="str">
        <f>IF(H57&gt;=3,MID(TRIM(D57),1,3),"NO")</f>
        <v>+/-</v>
      </c>
      <c r="J57" t="str">
        <f>IF(TRIM(I57)="+/-",MID(TRIM(D57),4,H57-3),D57)</f>
        <v>0.1</v>
      </c>
      <c r="K57" s="1">
        <f>IF(TRIM(J57)="*****",0,IF(ISERROR(VALUE(J57)),"NA",VALUE(J57/$I$4)))</f>
        <v>6.0790273556231005E-2</v>
      </c>
      <c r="L57" s="1">
        <f>IF(AND(ISNUMBER(G57),ISNUMBER($I$6)),$I$6-G57,"N/A")</f>
        <v>0.8</v>
      </c>
      <c r="M57" s="1">
        <f>IF(AND(ISNUMBER(K57),ISNUMBER($I$7)),SQRT(K57^2+($I$7)^2),"N/A")</f>
        <v>8.5970429323592404E-2</v>
      </c>
      <c r="N57" s="1">
        <f>IF(AND(ISNUMBER(L57),ISNUMBER(M57),M57&lt;&gt;0),L57/M57,"NA")</f>
        <v>9.3055252404149655</v>
      </c>
      <c r="O57" t="s">
        <v>38</v>
      </c>
    </row>
    <row r="58" spans="1:15" x14ac:dyDescent="0.35">
      <c r="A58" s="16">
        <v>45</v>
      </c>
      <c r="B58" s="15" t="s">
        <v>61</v>
      </c>
      <c r="C58" s="14">
        <v>0.2</v>
      </c>
      <c r="D58" s="13" t="s">
        <v>31</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0.2</v>
      </c>
      <c r="H58">
        <f>LEN(TRIM(D58))</f>
        <v>6</v>
      </c>
      <c r="I58" t="str">
        <f>IF(H58&gt;=3,MID(TRIM(D58),1,3),"NO")</f>
        <v>+/-</v>
      </c>
      <c r="J58" t="str">
        <f>IF(TRIM(I58)="+/-",MID(TRIM(D58),4,H58-3),D58)</f>
        <v>0.1</v>
      </c>
      <c r="K58" s="1">
        <f>IF(TRIM(J58)="*****",0,IF(ISERROR(VALUE(J58)),"NA",VALUE(J58/$I$4)))</f>
        <v>6.0790273556231005E-2</v>
      </c>
      <c r="L58" s="1">
        <f>IF(AND(ISNUMBER(G58),ISNUMBER($I$6)),$I$6-G58,"N/A")</f>
        <v>0.8</v>
      </c>
      <c r="M58" s="1">
        <f>IF(AND(ISNUMBER(K58),ISNUMBER($I$7)),SQRT(K58^2+($I$7)^2),"N/A")</f>
        <v>8.5970429323592404E-2</v>
      </c>
      <c r="N58" s="1">
        <f>IF(AND(ISNUMBER(L58),ISNUMBER(M58),M58&lt;&gt;0),L58/M58,"NA")</f>
        <v>9.3055252404149655</v>
      </c>
      <c r="O58" t="s">
        <v>36</v>
      </c>
    </row>
    <row r="59" spans="1:15" x14ac:dyDescent="0.35">
      <c r="A59" s="16">
        <v>45</v>
      </c>
      <c r="B59" s="15" t="s">
        <v>54</v>
      </c>
      <c r="C59" s="14">
        <v>0.2</v>
      </c>
      <c r="D59" s="13" t="s">
        <v>31</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0.2</v>
      </c>
      <c r="H59">
        <f>LEN(TRIM(D59))</f>
        <v>6</v>
      </c>
      <c r="I59" t="str">
        <f>IF(H59&gt;=3,MID(TRIM(D59),1,3),"NO")</f>
        <v>+/-</v>
      </c>
      <c r="J59" t="str">
        <f>IF(TRIM(I59)="+/-",MID(TRIM(D59),4,H59-3),D59)</f>
        <v>0.1</v>
      </c>
      <c r="K59" s="1">
        <f>IF(TRIM(J59)="*****",0,IF(ISERROR(VALUE(J59)),"NA",VALUE(J59/$I$4)))</f>
        <v>6.0790273556231005E-2</v>
      </c>
      <c r="L59" s="1">
        <f>IF(AND(ISNUMBER(G59),ISNUMBER($I$6)),$I$6-G59,"N/A")</f>
        <v>0.8</v>
      </c>
      <c r="M59" s="1">
        <f>IF(AND(ISNUMBER(K59),ISNUMBER($I$7)),SQRT(K59^2+($I$7)^2),"N/A")</f>
        <v>8.5970429323592404E-2</v>
      </c>
      <c r="N59" s="1">
        <f>IF(AND(ISNUMBER(L59),ISNUMBER(M59),M59&lt;&gt;0),L59/M59,"NA")</f>
        <v>9.3055252404149655</v>
      </c>
      <c r="O59" t="s">
        <v>33</v>
      </c>
    </row>
    <row r="60" spans="1:15" x14ac:dyDescent="0.35">
      <c r="A60" s="16">
        <v>45</v>
      </c>
      <c r="B60" s="15" t="s">
        <v>40</v>
      </c>
      <c r="C60" s="14">
        <v>0.2</v>
      </c>
      <c r="D60" s="13" t="s">
        <v>31</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0.2</v>
      </c>
      <c r="H60">
        <f>LEN(TRIM(D60))</f>
        <v>6</v>
      </c>
      <c r="I60" t="str">
        <f>IF(H60&gt;=3,MID(TRIM(D60),1,3),"NO")</f>
        <v>+/-</v>
      </c>
      <c r="J60" t="str">
        <f>IF(TRIM(I60)="+/-",MID(TRIM(D60),4,H60-3),D60)</f>
        <v>0.1</v>
      </c>
      <c r="K60" s="1">
        <f>IF(TRIM(J60)="*****",0,IF(ISERROR(VALUE(J60)),"NA",VALUE(J60/$I$4)))</f>
        <v>6.0790273556231005E-2</v>
      </c>
      <c r="L60" s="1">
        <f>IF(AND(ISNUMBER(G60),ISNUMBER($I$6)),$I$6-G60,"N/A")</f>
        <v>0.8</v>
      </c>
      <c r="M60" s="1">
        <f>IF(AND(ISNUMBER(K60),ISNUMBER($I$7)),SQRT(K60^2+($I$7)^2),"N/A")</f>
        <v>8.5970429323592404E-2</v>
      </c>
      <c r="N60" s="1">
        <f>IF(AND(ISNUMBER(L60),ISNUMBER(M60),M60&lt;&gt;0),L60/M60,"NA")</f>
        <v>9.3055252404149655</v>
      </c>
      <c r="O60" t="s">
        <v>30</v>
      </c>
    </row>
    <row r="61" spans="1:15" x14ac:dyDescent="0.35">
      <c r="A61" s="16">
        <v>51</v>
      </c>
      <c r="B61" s="15" t="s">
        <v>33</v>
      </c>
      <c r="C61" s="14">
        <v>0.1</v>
      </c>
      <c r="D61" s="13" t="s">
        <v>31</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0.1</v>
      </c>
      <c r="H61">
        <f>LEN(TRIM(D61))</f>
        <v>6</v>
      </c>
      <c r="I61" t="str">
        <f>IF(H61&gt;=3,MID(TRIM(D61),1,3),"NO")</f>
        <v>+/-</v>
      </c>
      <c r="J61" t="str">
        <f>IF(TRIM(I61)="+/-",MID(TRIM(D61),4,H61-3),D61)</f>
        <v>0.1</v>
      </c>
      <c r="K61" s="1">
        <f>IF(TRIM(J61)="*****",0,IF(ISERROR(VALUE(J61)),"NA",VALUE(J61/$I$4)))</f>
        <v>6.0790273556231005E-2</v>
      </c>
      <c r="L61" s="1">
        <f>IF(AND(ISNUMBER(G61),ISNUMBER($I$6)),$I$6-G61,"N/A")</f>
        <v>0.9</v>
      </c>
      <c r="M61" s="1">
        <f>IF(AND(ISNUMBER(K61),ISNUMBER($I$7)),SQRT(K61^2+($I$7)^2),"N/A")</f>
        <v>8.5970429323592404E-2</v>
      </c>
      <c r="N61" s="1">
        <f>IF(AND(ISNUMBER(L61),ISNUMBER(M61),M61&lt;&gt;0),L61/M61,"NA")</f>
        <v>10.468715895466836</v>
      </c>
      <c r="O61" t="s">
        <v>27</v>
      </c>
    </row>
    <row r="62" spans="1:15" ht="15" thickBot="1" x14ac:dyDescent="0.4">
      <c r="A62" s="11"/>
      <c r="B62" s="10" t="s">
        <v>25</v>
      </c>
      <c r="C62" s="9">
        <v>0.2</v>
      </c>
      <c r="D62" s="8" t="s">
        <v>31</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0.2</v>
      </c>
      <c r="H62">
        <f>LEN(TRIM(D62))</f>
        <v>6</v>
      </c>
      <c r="I62" t="str">
        <f>IF(H62&gt;=3,MID(TRIM(D62),1,3),"NO")</f>
        <v>+/-</v>
      </c>
      <c r="J62" t="str">
        <f>IF(TRIM(I62)="+/-",MID(TRIM(D62),4,H62-3),D62)</f>
        <v>0.1</v>
      </c>
      <c r="K62" s="1">
        <f>IF(TRIM(J62)="*****",0,IF(ISERROR(VALUE(J62)),"NA",VALUE(J62/$I$4)))</f>
        <v>6.0790273556231005E-2</v>
      </c>
      <c r="L62" s="1">
        <f>IF(AND(ISNUMBER(G62),ISNUMBER($I$6)),$I$6-G62,"N/A")</f>
        <v>0.8</v>
      </c>
      <c r="M62" s="1">
        <f>IF(AND(ISNUMBER(K62),ISNUMBER($I$7)),SQRT(K62^2+($I$7)^2),"N/A")</f>
        <v>8.5970429323592404E-2</v>
      </c>
      <c r="N62" s="1">
        <f>IF(AND(ISNUMBER(L62),ISNUMBER(M62),M62&lt;&gt;0),L62/M62,"NA")</f>
        <v>9.3055252404149655</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434" priority="1" operator="equal">
      <formula>"OTHER ERROR"</formula>
    </cfRule>
    <cfRule type="cellIs" dxfId="433" priority="2" operator="equal">
      <formula>"Statistical Test not applicable"</formula>
    </cfRule>
    <cfRule type="cellIs" dxfId="432" priority="3" operator="equal">
      <formula>"Geography Selected"</formula>
    </cfRule>
  </conditionalFormatting>
  <conditionalFormatting sqref="E10:J62">
    <cfRule type="cellIs" dxfId="431" priority="4" operator="equal">
      <formula>"Not Significantly Different"</formula>
    </cfRule>
  </conditionalFormatting>
  <conditionalFormatting sqref="F10:J62">
    <cfRule type="cellIs" dxfId="43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CFC78A2-F238-4DFD-A485-EA1869A6515B}">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27F496E3-BFDD-4814-9B02-BDE8F5871BD0}"/>
    <hyperlink ref="A68" r:id="rId2" xr:uid="{13F7E103-81F6-4981-8843-E17DC4954903}"/>
    <hyperlink ref="A66" r:id="rId3" xr:uid="{88FF26BC-E918-44F4-AA13-DE9F13391969}"/>
    <hyperlink ref="A67" r:id="rId4" xr:uid="{80461836-5FC0-4E2C-9FF9-E2108717BDCD}"/>
  </hyperlinks>
  <pageMargins left="0.7" right="0.7" top="0.75" bottom="0.75" header="0.3" footer="0.3"/>
  <pageSetup orientation="portrait" r:id="rId5"/>
  <drawing r:id="rId6"/>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FF38-F0A9-416B-88D8-BBA024EF6575}">
  <sheetPr codeName="Sheet50"/>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337</v>
      </c>
    </row>
    <row r="2" spans="1:16" x14ac:dyDescent="0.35">
      <c r="A2" s="30" t="s">
        <v>108</v>
      </c>
      <c r="B2" t="s">
        <v>336</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12.5</v>
      </c>
      <c r="C6" t="s">
        <v>102</v>
      </c>
      <c r="H6" s="18" t="s">
        <v>101</v>
      </c>
      <c r="I6">
        <f>VLOOKUP($B$4,$B$9:$K$62,6,FALSE)</f>
        <v>12.5</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12.5</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12.5</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55</v>
      </c>
      <c r="C11" s="14">
        <v>18.899999999999999</v>
      </c>
      <c r="D11" s="17" t="s">
        <v>26</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18.899999999999999</v>
      </c>
      <c r="H11">
        <f>LEN(TRIM(D11))</f>
        <v>6</v>
      </c>
      <c r="I11" t="str">
        <f>IF(H11&gt;=3,MID(TRIM(D11),1,3),"NO")</f>
        <v>+/-</v>
      </c>
      <c r="J11" t="str">
        <f>IF(TRIM(I11)="+/-",MID(TRIM(D11),4,H11-3),D11)</f>
        <v>0.6</v>
      </c>
      <c r="K11" s="1">
        <f>IF(TRIM(J11)="*****",0,IF(ISERROR(VALUE(J11)),"NA",VALUE(J11/$I$4)))</f>
        <v>0.36474164133738601</v>
      </c>
      <c r="L11" s="1">
        <f>IF(AND(ISNUMBER(G11),ISNUMBER($I$6)),$I$6-G11,"N/A")</f>
        <v>-6.3999999999999986</v>
      </c>
      <c r="M11" s="1">
        <f>IF(AND(ISNUMBER(K11),ISNUMBER($I$7)),SQRT(K11^2+($I$7)^2),"N/A")</f>
        <v>0.36977279819442066</v>
      </c>
      <c r="N11" s="1">
        <f>IF(AND(ISNUMBER(L11),ISNUMBER(M11),M11&lt;&gt;0),L11/M11,"NA")</f>
        <v>-17.30792538350801</v>
      </c>
      <c r="O11" t="s">
        <v>68</v>
      </c>
    </row>
    <row r="12" spans="1:16" x14ac:dyDescent="0.35">
      <c r="A12" s="16">
        <v>2</v>
      </c>
      <c r="B12" s="15" t="s">
        <v>53</v>
      </c>
      <c r="C12" s="14">
        <v>18</v>
      </c>
      <c r="D12" s="13" t="s">
        <v>121</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18</v>
      </c>
      <c r="H12">
        <f>LEN(TRIM(D12))</f>
        <v>6</v>
      </c>
      <c r="I12" t="str">
        <f>IF(H12&gt;=3,MID(TRIM(D12),1,3),"NO")</f>
        <v>+/-</v>
      </c>
      <c r="J12" t="str">
        <f>IF(TRIM(I12)="+/-",MID(TRIM(D12),4,H12-3),D12)</f>
        <v>0.8</v>
      </c>
      <c r="K12" s="1">
        <f>IF(TRIM(J12)="*****",0,IF(ISERROR(VALUE(J12)),"NA",VALUE(J12/$I$4)))</f>
        <v>0.48632218844984804</v>
      </c>
      <c r="L12" s="1">
        <f>IF(AND(ISNUMBER(G12),ISNUMBER($I$6)),$I$6-G12,"N/A")</f>
        <v>-5.5</v>
      </c>
      <c r="M12" s="1">
        <f>IF(AND(ISNUMBER(K12),ISNUMBER($I$7)),SQRT(K12^2+($I$7)^2),"N/A")</f>
        <v>0.49010685399991183</v>
      </c>
      <c r="N12" s="1">
        <f>IF(AND(ISNUMBER(L12),ISNUMBER(M12),M12&lt;&gt;0),L12/M12,"NA")</f>
        <v>-11.222042611958635</v>
      </c>
      <c r="O12" t="s">
        <v>62</v>
      </c>
    </row>
    <row r="13" spans="1:16" x14ac:dyDescent="0.35">
      <c r="A13" s="16">
        <v>3</v>
      </c>
      <c r="B13" s="15" t="s">
        <v>37</v>
      </c>
      <c r="C13" s="14">
        <v>17.8</v>
      </c>
      <c r="D13" s="13" t="s">
        <v>120</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17.8</v>
      </c>
      <c r="H13">
        <f>LEN(TRIM(D13))</f>
        <v>6</v>
      </c>
      <c r="I13" t="str">
        <f>IF(H13&gt;=3,MID(TRIM(D13),1,3),"NO")</f>
        <v>+/-</v>
      </c>
      <c r="J13" t="str">
        <f>IF(TRIM(I13)="+/-",MID(TRIM(D13),4,H13-3),D13)</f>
        <v>0.9</v>
      </c>
      <c r="K13" s="1">
        <f>IF(TRIM(J13)="*****",0,IF(ISERROR(VALUE(J13)),"NA",VALUE(J13/$I$4)))</f>
        <v>0.54711246200607899</v>
      </c>
      <c r="L13" s="1">
        <f>IF(AND(ISNUMBER(G13),ISNUMBER($I$6)),$I$6-G13,"N/A")</f>
        <v>-5.3000000000000007</v>
      </c>
      <c r="M13" s="1">
        <f>IF(AND(ISNUMBER(K13),ISNUMBER($I$7)),SQRT(K13^2+($I$7)^2),"N/A")</f>
        <v>0.55047933970440222</v>
      </c>
      <c r="N13" s="1">
        <f>IF(AND(ISNUMBER(L13),ISNUMBER(M13),M13&lt;&gt;0),L13/M13,"NA")</f>
        <v>-9.6279726008354967</v>
      </c>
      <c r="O13" t="s">
        <v>58</v>
      </c>
    </row>
    <row r="14" spans="1:16" x14ac:dyDescent="0.35">
      <c r="A14" s="16">
        <v>4</v>
      </c>
      <c r="B14" s="15" t="s">
        <v>33</v>
      </c>
      <c r="C14" s="14">
        <v>16.7</v>
      </c>
      <c r="D14" s="13" t="s">
        <v>83</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16.7</v>
      </c>
      <c r="H14">
        <f>LEN(TRIM(D14))</f>
        <v>6</v>
      </c>
      <c r="I14" t="str">
        <f>IF(H14&gt;=3,MID(TRIM(D14),1,3),"NO")</f>
        <v>+/-</v>
      </c>
      <c r="J14" t="str">
        <f>IF(TRIM(I14)="+/-",MID(TRIM(D14),4,H14-3),D14)</f>
        <v>0.7</v>
      </c>
      <c r="K14" s="1">
        <f>IF(TRIM(J14)="*****",0,IF(ISERROR(VALUE(J14)),"NA",VALUE(J14/$I$4)))</f>
        <v>0.42553191489361697</v>
      </c>
      <c r="L14" s="1">
        <f>IF(AND(ISNUMBER(G14),ISNUMBER($I$6)),$I$6-G14,"N/A")</f>
        <v>-4.1999999999999993</v>
      </c>
      <c r="M14" s="1">
        <f>IF(AND(ISNUMBER(K14),ISNUMBER($I$7)),SQRT(K14^2+($I$7)^2),"N/A")</f>
        <v>0.42985214661796195</v>
      </c>
      <c r="N14" s="1">
        <f>IF(AND(ISNUMBER(L14),ISNUMBER(M14),M14&lt;&gt;0),L14/M14,"NA")</f>
        <v>-9.7708015024357131</v>
      </c>
      <c r="O14" t="s">
        <v>73</v>
      </c>
    </row>
    <row r="15" spans="1:16" x14ac:dyDescent="0.35">
      <c r="A15" s="16">
        <v>5</v>
      </c>
      <c r="B15" s="15" t="s">
        <v>79</v>
      </c>
      <c r="C15" s="14">
        <v>16.399999999999999</v>
      </c>
      <c r="D15" s="13" t="s">
        <v>43</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16.399999999999999</v>
      </c>
      <c r="H15">
        <f>LEN(TRIM(D15))</f>
        <v>6</v>
      </c>
      <c r="I15" t="str">
        <f>IF(H15&gt;=3,MID(TRIM(D15),1,3),"NO")</f>
        <v>+/-</v>
      </c>
      <c r="J15" t="str">
        <f>IF(TRIM(I15)="+/-",MID(TRIM(D15),4,H15-3),D15)</f>
        <v>0.5</v>
      </c>
      <c r="K15" s="1">
        <f>IF(TRIM(J15)="*****",0,IF(ISERROR(VALUE(J15)),"NA",VALUE(J15/$I$4)))</f>
        <v>0.303951367781155</v>
      </c>
      <c r="L15" s="1">
        <f>IF(AND(ISNUMBER(G15),ISNUMBER($I$6)),$I$6-G15,"N/A")</f>
        <v>-3.8999999999999986</v>
      </c>
      <c r="M15" s="1">
        <f>IF(AND(ISNUMBER(K15),ISNUMBER($I$7)),SQRT(K15^2+($I$7)^2),"N/A")</f>
        <v>0.30997079109986531</v>
      </c>
      <c r="N15" s="1">
        <f>IF(AND(ISNUMBER(L15),ISNUMBER(M15),M15&lt;&gt;0),L15/M15,"NA")</f>
        <v>-12.581830649790193</v>
      </c>
      <c r="O15" t="s">
        <v>32</v>
      </c>
    </row>
    <row r="16" spans="1:16" x14ac:dyDescent="0.35">
      <c r="A16" s="16">
        <v>6</v>
      </c>
      <c r="B16" s="15" t="s">
        <v>59</v>
      </c>
      <c r="C16" s="14">
        <v>15.9</v>
      </c>
      <c r="D16" s="13" t="s">
        <v>34</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15.9</v>
      </c>
      <c r="H16">
        <f>LEN(TRIM(D16))</f>
        <v>6</v>
      </c>
      <c r="I16" t="str">
        <f>IF(H16&gt;=3,MID(TRIM(D16),1,3),"NO")</f>
        <v>+/-</v>
      </c>
      <c r="J16" t="str">
        <f>IF(TRIM(I16)="+/-",MID(TRIM(D16),4,H16-3),D16)</f>
        <v>0.4</v>
      </c>
      <c r="K16" s="1">
        <f>IF(TRIM(J16)="*****",0,IF(ISERROR(VALUE(J16)),"NA",VALUE(J16/$I$4)))</f>
        <v>0.24316109422492402</v>
      </c>
      <c r="L16" s="1">
        <f>IF(AND(ISNUMBER(G16),ISNUMBER($I$6)),$I$6-G16,"N/A")</f>
        <v>-3.4000000000000004</v>
      </c>
      <c r="M16" s="1">
        <f>IF(AND(ISNUMBER(K16),ISNUMBER($I$7)),SQRT(K16^2+($I$7)^2),"N/A")</f>
        <v>0.25064471888253259</v>
      </c>
      <c r="N16" s="1">
        <f>IF(AND(ISNUMBER(L16),ISNUMBER(M16),M16&lt;&gt;0),L16/M16,"NA")</f>
        <v>-13.565017508282104</v>
      </c>
      <c r="O16" t="s">
        <v>75</v>
      </c>
    </row>
    <row r="17" spans="1:15" x14ac:dyDescent="0.35">
      <c r="A17" s="16">
        <v>7</v>
      </c>
      <c r="B17" s="15" t="s">
        <v>73</v>
      </c>
      <c r="C17" s="14">
        <v>15.7</v>
      </c>
      <c r="D17" s="13" t="s">
        <v>26</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15.7</v>
      </c>
      <c r="H17">
        <f>LEN(TRIM(D17))</f>
        <v>6</v>
      </c>
      <c r="I17" t="str">
        <f>IF(H17&gt;=3,MID(TRIM(D17),1,3),"NO")</f>
        <v>+/-</v>
      </c>
      <c r="J17" t="str">
        <f>IF(TRIM(I17)="+/-",MID(TRIM(D17),4,H17-3),D17)</f>
        <v>0.6</v>
      </c>
      <c r="K17" s="1">
        <f>IF(TRIM(J17)="*****",0,IF(ISERROR(VALUE(J17)),"NA",VALUE(J17/$I$4)))</f>
        <v>0.36474164133738601</v>
      </c>
      <c r="L17" s="1">
        <f>IF(AND(ISNUMBER(G17),ISNUMBER($I$6)),$I$6-G17,"N/A")</f>
        <v>-3.1999999999999993</v>
      </c>
      <c r="M17" s="1">
        <f>IF(AND(ISNUMBER(K17),ISNUMBER($I$7)),SQRT(K17^2+($I$7)^2),"N/A")</f>
        <v>0.36977279819442066</v>
      </c>
      <c r="N17" s="1">
        <f>IF(AND(ISNUMBER(L17),ISNUMBER(M17),M17&lt;&gt;0),L17/M17,"NA")</f>
        <v>-8.6539626917540051</v>
      </c>
      <c r="O17" t="s">
        <v>66</v>
      </c>
    </row>
    <row r="18" spans="1:15" x14ac:dyDescent="0.35">
      <c r="A18" s="16">
        <v>8</v>
      </c>
      <c r="B18" s="15" t="s">
        <v>68</v>
      </c>
      <c r="C18" s="14">
        <v>15.6</v>
      </c>
      <c r="D18" s="13" t="s">
        <v>43</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15.6</v>
      </c>
      <c r="H18">
        <f>LEN(TRIM(D18))</f>
        <v>6</v>
      </c>
      <c r="I18" t="str">
        <f>IF(H18&gt;=3,MID(TRIM(D18),1,3),"NO")</f>
        <v>+/-</v>
      </c>
      <c r="J18" t="str">
        <f>IF(TRIM(I18)="+/-",MID(TRIM(D18),4,H18-3),D18)</f>
        <v>0.5</v>
      </c>
      <c r="K18" s="1">
        <f>IF(TRIM(J18)="*****",0,IF(ISERROR(VALUE(J18)),"NA",VALUE(J18/$I$4)))</f>
        <v>0.303951367781155</v>
      </c>
      <c r="L18" s="1">
        <f>IF(AND(ISNUMBER(G18),ISNUMBER($I$6)),$I$6-G18,"N/A")</f>
        <v>-3.0999999999999996</v>
      </c>
      <c r="M18" s="1">
        <f>IF(AND(ISNUMBER(K18),ISNUMBER($I$7)),SQRT(K18^2+($I$7)^2),"N/A")</f>
        <v>0.30997079109986531</v>
      </c>
      <c r="N18" s="1">
        <f>IF(AND(ISNUMBER(L18),ISNUMBER(M18),M18&lt;&gt;0),L18/M18,"NA")</f>
        <v>-10.000942311371695</v>
      </c>
      <c r="O18" t="s">
        <v>60</v>
      </c>
    </row>
    <row r="19" spans="1:15" x14ac:dyDescent="0.35">
      <c r="A19" s="16">
        <v>9</v>
      </c>
      <c r="B19" s="15" t="s">
        <v>49</v>
      </c>
      <c r="C19" s="14">
        <v>14.2</v>
      </c>
      <c r="D19" s="13" t="s">
        <v>57</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14.2</v>
      </c>
      <c r="H19">
        <f>LEN(TRIM(D19))</f>
        <v>6</v>
      </c>
      <c r="I19" t="str">
        <f>IF(H19&gt;=3,MID(TRIM(D19),1,3),"NO")</f>
        <v>+/-</v>
      </c>
      <c r="J19" t="str">
        <f>IF(TRIM(I19)="+/-",MID(TRIM(D19),4,H19-3),D19)</f>
        <v>0.3</v>
      </c>
      <c r="K19" s="1">
        <f>IF(TRIM(J19)="*****",0,IF(ISERROR(VALUE(J19)),"NA",VALUE(J19/$I$4)))</f>
        <v>0.18237082066869301</v>
      </c>
      <c r="L19" s="1">
        <f>IF(AND(ISNUMBER(G19),ISNUMBER($I$6)),$I$6-G19,"N/A")</f>
        <v>-1.6999999999999993</v>
      </c>
      <c r="M19" s="1">
        <f>IF(AND(ISNUMBER(K19),ISNUMBER($I$7)),SQRT(K19^2+($I$7)^2),"N/A")</f>
        <v>0.19223572402239389</v>
      </c>
      <c r="N19" s="1">
        <f>IF(AND(ISNUMBER(L19),ISNUMBER(M19),M19&lt;&gt;0),L19/M19,"NA")</f>
        <v>-8.8433094766608686</v>
      </c>
      <c r="O19" t="s">
        <v>35</v>
      </c>
    </row>
    <row r="20" spans="1:15" x14ac:dyDescent="0.35">
      <c r="A20" s="16">
        <v>10</v>
      </c>
      <c r="B20" s="15" t="s">
        <v>35</v>
      </c>
      <c r="C20" s="14">
        <v>14</v>
      </c>
      <c r="D20" s="17" t="s">
        <v>140</v>
      </c>
      <c r="E20" s="12" t="str">
        <f>IF($B$4=B20,"Geography Selected",
IF(AND(ISNUMBER(N20),ISNUMBER($I$4)),
IF(ABS(N20)&lt;=$I$4,"Not Significantly Different",
IF(ABS(N20)&gt;$I$4,"Significantly Different","Error - Both Z-score and Confidence Level are Numbers but Comparison Failed")),
IF(N20="NA","Statistical Test not applicable","N/A")
))</f>
        <v>Not Significantly Different</v>
      </c>
      <c r="G20">
        <f>IF(ISNUMBER(C20),C20,"NAN")</f>
        <v>14</v>
      </c>
      <c r="H20">
        <f>LEN(TRIM(D20))</f>
        <v>6</v>
      </c>
      <c r="I20" t="str">
        <f>IF(H20&gt;=3,MID(TRIM(D20),1,3),"NO")</f>
        <v>+/-</v>
      </c>
      <c r="J20" t="str">
        <f>IF(TRIM(I20)="+/-",MID(TRIM(D20),4,H20-3),D20)</f>
        <v>1.6</v>
      </c>
      <c r="K20" s="1">
        <f>IF(TRIM(J20)="*****",0,IF(ISERROR(VALUE(J20)),"NA",VALUE(J20/$I$4)))</f>
        <v>0.97264437689969607</v>
      </c>
      <c r="L20" s="1">
        <f>IF(AND(ISNUMBER(G20),ISNUMBER($I$6)),$I$6-G20,"N/A")</f>
        <v>-1.5</v>
      </c>
      <c r="M20" s="1">
        <f>IF(AND(ISNUMBER(K20),ISNUMBER($I$7)),SQRT(K20^2+($I$7)^2),"N/A")</f>
        <v>0.97454222139096647</v>
      </c>
      <c r="N20" s="1">
        <f>IF(AND(ISNUMBER(L20),ISNUMBER(M20),M20&lt;&gt;0),L20/M20,"NA")</f>
        <v>-1.5391842108790796</v>
      </c>
      <c r="O20" t="s">
        <v>51</v>
      </c>
    </row>
    <row r="21" spans="1:15" x14ac:dyDescent="0.35">
      <c r="A21" s="16">
        <v>10</v>
      </c>
      <c r="B21" s="15" t="s">
        <v>46</v>
      </c>
      <c r="C21" s="14">
        <v>14</v>
      </c>
      <c r="D21" s="13" t="s">
        <v>34</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14</v>
      </c>
      <c r="H21">
        <f>LEN(TRIM(D21))</f>
        <v>6</v>
      </c>
      <c r="I21" t="str">
        <f>IF(H21&gt;=3,MID(TRIM(D21),1,3),"NO")</f>
        <v>+/-</v>
      </c>
      <c r="J21" t="str">
        <f>IF(TRIM(I21)="+/-",MID(TRIM(D21),4,H21-3),D21)</f>
        <v>0.4</v>
      </c>
      <c r="K21" s="1">
        <f>IF(TRIM(J21)="*****",0,IF(ISERROR(VALUE(J21)),"NA",VALUE(J21/$I$4)))</f>
        <v>0.24316109422492402</v>
      </c>
      <c r="L21" s="1">
        <f>IF(AND(ISNUMBER(G21),ISNUMBER($I$6)),$I$6-G21,"N/A")</f>
        <v>-1.5</v>
      </c>
      <c r="M21" s="1">
        <f>IF(AND(ISNUMBER(K21),ISNUMBER($I$7)),SQRT(K21^2+($I$7)^2),"N/A")</f>
        <v>0.25064471888253259</v>
      </c>
      <c r="N21" s="1">
        <f>IF(AND(ISNUMBER(L21),ISNUMBER(M21),M21&lt;&gt;0),L21/M21,"NA")</f>
        <v>-5.9845665477715153</v>
      </c>
      <c r="O21" t="s">
        <v>45</v>
      </c>
    </row>
    <row r="22" spans="1:15" x14ac:dyDescent="0.35">
      <c r="A22" s="16">
        <v>12</v>
      </c>
      <c r="B22" s="15" t="s">
        <v>50</v>
      </c>
      <c r="C22" s="14">
        <v>13.9</v>
      </c>
      <c r="D22" s="13" t="s">
        <v>43</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13.9</v>
      </c>
      <c r="H22">
        <f>LEN(TRIM(D22))</f>
        <v>6</v>
      </c>
      <c r="I22" t="str">
        <f>IF(H22&gt;=3,MID(TRIM(D22),1,3),"NO")</f>
        <v>+/-</v>
      </c>
      <c r="J22" t="str">
        <f>IF(TRIM(I22)="+/-",MID(TRIM(D22),4,H22-3),D22)</f>
        <v>0.5</v>
      </c>
      <c r="K22" s="1">
        <f>IF(TRIM(J22)="*****",0,IF(ISERROR(VALUE(J22)),"NA",VALUE(J22/$I$4)))</f>
        <v>0.303951367781155</v>
      </c>
      <c r="L22" s="1">
        <f>IF(AND(ISNUMBER(G22),ISNUMBER($I$6)),$I$6-G22,"N/A")</f>
        <v>-1.4000000000000004</v>
      </c>
      <c r="M22" s="1">
        <f>IF(AND(ISNUMBER(K22),ISNUMBER($I$7)),SQRT(K22^2+($I$7)^2),"N/A")</f>
        <v>0.30997079109986531</v>
      </c>
      <c r="N22" s="1">
        <f>IF(AND(ISNUMBER(L22),ISNUMBER(M22),M22&lt;&gt;0),L22/M22,"NA")</f>
        <v>-4.5165545922323798</v>
      </c>
      <c r="O22" t="s">
        <v>29</v>
      </c>
    </row>
    <row r="23" spans="1:15" x14ac:dyDescent="0.35">
      <c r="A23" s="16">
        <v>13</v>
      </c>
      <c r="B23" s="15" t="s">
        <v>39</v>
      </c>
      <c r="C23" s="14">
        <v>13.7</v>
      </c>
      <c r="D23" s="13" t="s">
        <v>57</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13.7</v>
      </c>
      <c r="H23">
        <f>LEN(TRIM(D23))</f>
        <v>6</v>
      </c>
      <c r="I23" t="str">
        <f>IF(H23&gt;=3,MID(TRIM(D23),1,3),"NO")</f>
        <v>+/-</v>
      </c>
      <c r="J23" t="str">
        <f>IF(TRIM(I23)="+/-",MID(TRIM(D23),4,H23-3),D23)</f>
        <v>0.3</v>
      </c>
      <c r="K23" s="1">
        <f>IF(TRIM(J23)="*****",0,IF(ISERROR(VALUE(J23)),"NA",VALUE(J23/$I$4)))</f>
        <v>0.18237082066869301</v>
      </c>
      <c r="L23" s="1">
        <f>IF(AND(ISNUMBER(G23),ISNUMBER($I$6)),$I$6-G23,"N/A")</f>
        <v>-1.1999999999999993</v>
      </c>
      <c r="M23" s="1">
        <f>IF(AND(ISNUMBER(K23),ISNUMBER($I$7)),SQRT(K23^2+($I$7)^2),"N/A")</f>
        <v>0.19223572402239389</v>
      </c>
      <c r="N23" s="1">
        <f>IF(AND(ISNUMBER(L23),ISNUMBER(M23),M23&lt;&gt;0),L23/M23,"NA")</f>
        <v>-6.242336101172377</v>
      </c>
      <c r="O23" t="s">
        <v>82</v>
      </c>
    </row>
    <row r="24" spans="1:15" x14ac:dyDescent="0.35">
      <c r="A24" s="16">
        <v>14</v>
      </c>
      <c r="B24" s="15" t="s">
        <v>45</v>
      </c>
      <c r="C24" s="14">
        <v>13.6</v>
      </c>
      <c r="D24" s="13" t="s">
        <v>34</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13.6</v>
      </c>
      <c r="H24">
        <f>LEN(TRIM(D24))</f>
        <v>6</v>
      </c>
      <c r="I24" t="str">
        <f>IF(H24&gt;=3,MID(TRIM(D24),1,3),"NO")</f>
        <v>+/-</v>
      </c>
      <c r="J24" t="str">
        <f>IF(TRIM(I24)="+/-",MID(TRIM(D24),4,H24-3),D24)</f>
        <v>0.4</v>
      </c>
      <c r="K24" s="1">
        <f>IF(TRIM(J24)="*****",0,IF(ISERROR(VALUE(J24)),"NA",VALUE(J24/$I$4)))</f>
        <v>0.24316109422492402</v>
      </c>
      <c r="L24" s="1">
        <f>IF(AND(ISNUMBER(G24),ISNUMBER($I$6)),$I$6-G24,"N/A")</f>
        <v>-1.0999999999999996</v>
      </c>
      <c r="M24" s="1">
        <f>IF(AND(ISNUMBER(K24),ISNUMBER($I$7)),SQRT(K24^2+($I$7)^2),"N/A")</f>
        <v>0.25064471888253259</v>
      </c>
      <c r="N24" s="1">
        <f>IF(AND(ISNUMBER(L24),ISNUMBER(M24),M24&lt;&gt;0),L24/M24,"NA")</f>
        <v>-4.3886821350324432</v>
      </c>
      <c r="O24" t="s">
        <v>65</v>
      </c>
    </row>
    <row r="25" spans="1:15" x14ac:dyDescent="0.35">
      <c r="A25" s="16">
        <v>15</v>
      </c>
      <c r="B25" s="15" t="s">
        <v>76</v>
      </c>
      <c r="C25" s="14">
        <v>13.5</v>
      </c>
      <c r="D25" s="13" t="s">
        <v>57</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13.5</v>
      </c>
      <c r="H25">
        <f>LEN(TRIM(D25))</f>
        <v>6</v>
      </c>
      <c r="I25" t="str">
        <f>IF(H25&gt;=3,MID(TRIM(D25),1,3),"NO")</f>
        <v>+/-</v>
      </c>
      <c r="J25" t="str">
        <f>IF(TRIM(I25)="+/-",MID(TRIM(D25),4,H25-3),D25)</f>
        <v>0.3</v>
      </c>
      <c r="K25" s="1">
        <f>IF(TRIM(J25)="*****",0,IF(ISERROR(VALUE(J25)),"NA",VALUE(J25/$I$4)))</f>
        <v>0.18237082066869301</v>
      </c>
      <c r="L25" s="1">
        <f>IF(AND(ISNUMBER(G25),ISNUMBER($I$6)),$I$6-G25,"N/A")</f>
        <v>-1</v>
      </c>
      <c r="M25" s="1">
        <f>IF(AND(ISNUMBER(K25),ISNUMBER($I$7)),SQRT(K25^2+($I$7)^2),"N/A")</f>
        <v>0.19223572402239389</v>
      </c>
      <c r="N25" s="1">
        <f>IF(AND(ISNUMBER(L25),ISNUMBER(M25),M25&lt;&gt;0),L25/M25,"NA")</f>
        <v>-5.2019467509769841</v>
      </c>
      <c r="O25" t="s">
        <v>81</v>
      </c>
    </row>
    <row r="26" spans="1:15" x14ac:dyDescent="0.35">
      <c r="A26" s="16">
        <v>16</v>
      </c>
      <c r="B26" s="15" t="s">
        <v>61</v>
      </c>
      <c r="C26" s="14">
        <v>13.3</v>
      </c>
      <c r="D26" s="13" t="s">
        <v>57</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13.3</v>
      </c>
      <c r="H26">
        <f>LEN(TRIM(D26))</f>
        <v>6</v>
      </c>
      <c r="I26" t="str">
        <f>IF(H26&gt;=3,MID(TRIM(D26),1,3),"NO")</f>
        <v>+/-</v>
      </c>
      <c r="J26" t="str">
        <f>IF(TRIM(I26)="+/-",MID(TRIM(D26),4,H26-3),D26)</f>
        <v>0.3</v>
      </c>
      <c r="K26" s="1">
        <f>IF(TRIM(J26)="*****",0,IF(ISERROR(VALUE(J26)),"NA",VALUE(J26/$I$4)))</f>
        <v>0.18237082066869301</v>
      </c>
      <c r="L26" s="1">
        <f>IF(AND(ISNUMBER(G26),ISNUMBER($I$6)),$I$6-G26,"N/A")</f>
        <v>-0.80000000000000071</v>
      </c>
      <c r="M26" s="1">
        <f>IF(AND(ISNUMBER(K26),ISNUMBER($I$7)),SQRT(K26^2+($I$7)^2),"N/A")</f>
        <v>0.19223572402239389</v>
      </c>
      <c r="N26" s="1">
        <f>IF(AND(ISNUMBER(L26),ISNUMBER(M26),M26&lt;&gt;0),L26/M26,"NA")</f>
        <v>-4.1615574007815903</v>
      </c>
      <c r="O26" t="s">
        <v>80</v>
      </c>
    </row>
    <row r="27" spans="1:15" x14ac:dyDescent="0.35">
      <c r="A27" s="16">
        <v>17</v>
      </c>
      <c r="B27" s="15" t="s">
        <v>64</v>
      </c>
      <c r="C27" s="14">
        <v>12.8</v>
      </c>
      <c r="D27" s="13" t="s">
        <v>34</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12.8</v>
      </c>
      <c r="H27">
        <f>LEN(TRIM(D27))</f>
        <v>6</v>
      </c>
      <c r="I27" t="str">
        <f>IF(H27&gt;=3,MID(TRIM(D27),1,3),"NO")</f>
        <v>+/-</v>
      </c>
      <c r="J27" t="str">
        <f>IF(TRIM(I27)="+/-",MID(TRIM(D27),4,H27-3),D27)</f>
        <v>0.4</v>
      </c>
      <c r="K27" s="1">
        <f>IF(TRIM(J27)="*****",0,IF(ISERROR(VALUE(J27)),"NA",VALUE(J27/$I$4)))</f>
        <v>0.24316109422492402</v>
      </c>
      <c r="L27" s="1">
        <f>IF(AND(ISNUMBER(G27),ISNUMBER($I$6)),$I$6-G27,"N/A")</f>
        <v>-0.30000000000000071</v>
      </c>
      <c r="M27" s="1">
        <f>IF(AND(ISNUMBER(K27),ISNUMBER($I$7)),SQRT(K27^2+($I$7)^2),"N/A")</f>
        <v>0.25064471888253259</v>
      </c>
      <c r="N27" s="1">
        <f>IF(AND(ISNUMBER(L27),ISNUMBER(M27),M27&lt;&gt;0),L27/M27,"NA")</f>
        <v>-1.1969133095543059</v>
      </c>
      <c r="O27" t="s">
        <v>78</v>
      </c>
    </row>
    <row r="28" spans="1:15" x14ac:dyDescent="0.35">
      <c r="A28" s="16">
        <v>18</v>
      </c>
      <c r="B28" s="15" t="s">
        <v>58</v>
      </c>
      <c r="C28" s="14">
        <v>12.4</v>
      </c>
      <c r="D28" s="13" t="s">
        <v>34</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12.4</v>
      </c>
      <c r="H28">
        <f>LEN(TRIM(D28))</f>
        <v>6</v>
      </c>
      <c r="I28" t="str">
        <f>IF(H28&gt;=3,MID(TRIM(D28),1,3),"NO")</f>
        <v>+/-</v>
      </c>
      <c r="J28" t="str">
        <f>IF(TRIM(I28)="+/-",MID(TRIM(D28),4,H28-3),D28)</f>
        <v>0.4</v>
      </c>
      <c r="K28" s="1">
        <f>IF(TRIM(J28)="*****",0,IF(ISERROR(VALUE(J28)),"NA",VALUE(J28/$I$4)))</f>
        <v>0.24316109422492402</v>
      </c>
      <c r="L28" s="1">
        <f>IF(AND(ISNUMBER(G28),ISNUMBER($I$6)),$I$6-G28,"N/A")</f>
        <v>9.9999999999999645E-2</v>
      </c>
      <c r="M28" s="1">
        <f>IF(AND(ISNUMBER(K28),ISNUMBER($I$7)),SQRT(K28^2+($I$7)^2),"N/A")</f>
        <v>0.25064471888253259</v>
      </c>
      <c r="N28" s="1">
        <f>IF(AND(ISNUMBER(L28),ISNUMBER(M28),M28&lt;&gt;0),L28/M28,"NA")</f>
        <v>0.39897110318476625</v>
      </c>
      <c r="O28" t="s">
        <v>79</v>
      </c>
    </row>
    <row r="29" spans="1:15" x14ac:dyDescent="0.35">
      <c r="A29" s="16">
        <v>19</v>
      </c>
      <c r="B29" s="15" t="s">
        <v>51</v>
      </c>
      <c r="C29" s="14">
        <v>12.3</v>
      </c>
      <c r="D29" s="13" t="s">
        <v>57</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12.3</v>
      </c>
      <c r="H29">
        <f>LEN(TRIM(D29))</f>
        <v>6</v>
      </c>
      <c r="I29" t="str">
        <f>IF(H29&gt;=3,MID(TRIM(D29),1,3),"NO")</f>
        <v>+/-</v>
      </c>
      <c r="J29" t="str">
        <f>IF(TRIM(I29)="+/-",MID(TRIM(D29),4,H29-3),D29)</f>
        <v>0.3</v>
      </c>
      <c r="K29" s="1">
        <f>IF(TRIM(J29)="*****",0,IF(ISERROR(VALUE(J29)),"NA",VALUE(J29/$I$4)))</f>
        <v>0.18237082066869301</v>
      </c>
      <c r="L29" s="1">
        <f>IF(AND(ISNUMBER(G29),ISNUMBER($I$6)),$I$6-G29,"N/A")</f>
        <v>0.19999999999999929</v>
      </c>
      <c r="M29" s="1">
        <f>IF(AND(ISNUMBER(K29),ISNUMBER($I$7)),SQRT(K29^2+($I$7)^2),"N/A")</f>
        <v>0.19223572402239389</v>
      </c>
      <c r="N29" s="1">
        <f>IF(AND(ISNUMBER(L29),ISNUMBER(M29),M29&lt;&gt;0),L29/M29,"NA")</f>
        <v>1.0403893501953931</v>
      </c>
      <c r="O29" t="s">
        <v>55</v>
      </c>
    </row>
    <row r="30" spans="1:15" x14ac:dyDescent="0.35">
      <c r="A30" s="16">
        <v>19</v>
      </c>
      <c r="B30" s="15" t="s">
        <v>81</v>
      </c>
      <c r="C30" s="14">
        <v>12.3</v>
      </c>
      <c r="D30" s="13" t="s">
        <v>34</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12.3</v>
      </c>
      <c r="H30">
        <f>LEN(TRIM(D30))</f>
        <v>6</v>
      </c>
      <c r="I30" t="str">
        <f>IF(H30&gt;=3,MID(TRIM(D30),1,3),"NO")</f>
        <v>+/-</v>
      </c>
      <c r="J30" t="str">
        <f>IF(TRIM(I30)="+/-",MID(TRIM(D30),4,H30-3),D30)</f>
        <v>0.4</v>
      </c>
      <c r="K30" s="1">
        <f>IF(TRIM(J30)="*****",0,IF(ISERROR(VALUE(J30)),"NA",VALUE(J30/$I$4)))</f>
        <v>0.24316109422492402</v>
      </c>
      <c r="L30" s="1">
        <f>IF(AND(ISNUMBER(G30),ISNUMBER($I$6)),$I$6-G30,"N/A")</f>
        <v>0.19999999999999929</v>
      </c>
      <c r="M30" s="1">
        <f>IF(AND(ISNUMBER(K30),ISNUMBER($I$7)),SQRT(K30^2+($I$7)^2),"N/A")</f>
        <v>0.25064471888253259</v>
      </c>
      <c r="N30" s="1">
        <f>IF(AND(ISNUMBER(L30),ISNUMBER(M30),M30&lt;&gt;0),L30/M30,"NA")</f>
        <v>0.7979422063695325</v>
      </c>
      <c r="O30" t="s">
        <v>77</v>
      </c>
    </row>
    <row r="31" spans="1:15" x14ac:dyDescent="0.35">
      <c r="A31" s="16">
        <v>21</v>
      </c>
      <c r="B31" s="15" t="s">
        <v>56</v>
      </c>
      <c r="C31" s="14">
        <v>12.2</v>
      </c>
      <c r="D31" s="13" t="s">
        <v>34</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12.2</v>
      </c>
      <c r="H31">
        <f>LEN(TRIM(D31))</f>
        <v>6</v>
      </c>
      <c r="I31" t="str">
        <f>IF(H31&gt;=3,MID(TRIM(D31),1,3),"NO")</f>
        <v>+/-</v>
      </c>
      <c r="J31" t="str">
        <f>IF(TRIM(I31)="+/-",MID(TRIM(D31),4,H31-3),D31)</f>
        <v>0.4</v>
      </c>
      <c r="K31" s="1">
        <f>IF(TRIM(J31)="*****",0,IF(ISERROR(VALUE(J31)),"NA",VALUE(J31/$I$4)))</f>
        <v>0.24316109422492402</v>
      </c>
      <c r="L31" s="1">
        <f>IF(AND(ISNUMBER(G31),ISNUMBER($I$6)),$I$6-G31,"N/A")</f>
        <v>0.30000000000000071</v>
      </c>
      <c r="M31" s="1">
        <f>IF(AND(ISNUMBER(K31),ISNUMBER($I$7)),SQRT(K31^2+($I$7)^2),"N/A")</f>
        <v>0.25064471888253259</v>
      </c>
      <c r="N31" s="1">
        <f>IF(AND(ISNUMBER(L31),ISNUMBER(M31),M31&lt;&gt;0),L31/M31,"NA")</f>
        <v>1.1969133095543059</v>
      </c>
      <c r="O31" t="s">
        <v>41</v>
      </c>
    </row>
    <row r="32" spans="1:15" x14ac:dyDescent="0.35">
      <c r="A32" s="16">
        <v>22</v>
      </c>
      <c r="B32" s="15" t="s">
        <v>32</v>
      </c>
      <c r="C32" s="14">
        <v>12</v>
      </c>
      <c r="D32" s="13" t="s">
        <v>28</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12</v>
      </c>
      <c r="H32">
        <f>LEN(TRIM(D32))</f>
        <v>6</v>
      </c>
      <c r="I32" t="str">
        <f>IF(H32&gt;=3,MID(TRIM(D32),1,3),"NO")</f>
        <v>+/-</v>
      </c>
      <c r="J32" t="str">
        <f>IF(TRIM(I32)="+/-",MID(TRIM(D32),4,H32-3),D32)</f>
        <v>0.2</v>
      </c>
      <c r="K32" s="1">
        <f>IF(TRIM(J32)="*****",0,IF(ISERROR(VALUE(J32)),"NA",VALUE(J32/$I$4)))</f>
        <v>0.12158054711246201</v>
      </c>
      <c r="L32" s="1">
        <f>IF(AND(ISNUMBER(G32),ISNUMBER($I$6)),$I$6-G32,"N/A")</f>
        <v>0.5</v>
      </c>
      <c r="M32" s="1">
        <f>IF(AND(ISNUMBER(K32),ISNUMBER($I$7)),SQRT(K32^2+($I$7)^2),"N/A")</f>
        <v>0.1359311840425404</v>
      </c>
      <c r="N32" s="1">
        <f>IF(AND(ISNUMBER(L32),ISNUMBER(M32),M32&lt;&gt;0),L32/M32,"NA")</f>
        <v>3.6783318229871544</v>
      </c>
      <c r="O32" t="s">
        <v>71</v>
      </c>
    </row>
    <row r="33" spans="1:15" x14ac:dyDescent="0.35">
      <c r="A33" s="16">
        <v>22</v>
      </c>
      <c r="B33" s="15" t="s">
        <v>72</v>
      </c>
      <c r="C33" s="14">
        <v>12</v>
      </c>
      <c r="D33" s="13" t="s">
        <v>34</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12</v>
      </c>
      <c r="H33">
        <f>LEN(TRIM(D33))</f>
        <v>6</v>
      </c>
      <c r="I33" t="str">
        <f>IF(H33&gt;=3,MID(TRIM(D33),1,3),"NO")</f>
        <v>+/-</v>
      </c>
      <c r="J33" t="str">
        <f>IF(TRIM(I33)="+/-",MID(TRIM(D33),4,H33-3),D33)</f>
        <v>0.4</v>
      </c>
      <c r="K33" s="1">
        <f>IF(TRIM(J33)="*****",0,IF(ISERROR(VALUE(J33)),"NA",VALUE(J33/$I$4)))</f>
        <v>0.24316109422492402</v>
      </c>
      <c r="L33" s="1">
        <f>IF(AND(ISNUMBER(G33),ISNUMBER($I$6)),$I$6-G33,"N/A")</f>
        <v>0.5</v>
      </c>
      <c r="M33" s="1">
        <f>IF(AND(ISNUMBER(K33),ISNUMBER($I$7)),SQRT(K33^2+($I$7)^2),"N/A")</f>
        <v>0.25064471888253259</v>
      </c>
      <c r="N33" s="1">
        <f>IF(AND(ISNUMBER(L33),ISNUMBER(M33),M33&lt;&gt;0),L33/M33,"NA")</f>
        <v>1.9948555159238384</v>
      </c>
      <c r="O33" t="s">
        <v>76</v>
      </c>
    </row>
    <row r="34" spans="1:15" x14ac:dyDescent="0.35">
      <c r="A34" s="16">
        <v>22</v>
      </c>
      <c r="B34" s="15" t="s">
        <v>44</v>
      </c>
      <c r="C34" s="14">
        <v>12</v>
      </c>
      <c r="D34" s="13" t="s">
        <v>83</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12</v>
      </c>
      <c r="H34">
        <f>LEN(TRIM(D34))</f>
        <v>6</v>
      </c>
      <c r="I34" t="str">
        <f>IF(H34&gt;=3,MID(TRIM(D34),1,3),"NO")</f>
        <v>+/-</v>
      </c>
      <c r="J34" t="str">
        <f>IF(TRIM(I34)="+/-",MID(TRIM(D34),4,H34-3),D34)</f>
        <v>0.7</v>
      </c>
      <c r="K34" s="1">
        <f>IF(TRIM(J34)="*****",0,IF(ISERROR(VALUE(J34)),"NA",VALUE(J34/$I$4)))</f>
        <v>0.42553191489361697</v>
      </c>
      <c r="L34" s="1">
        <f>IF(AND(ISNUMBER(G34),ISNUMBER($I$6)),$I$6-G34,"N/A")</f>
        <v>0.5</v>
      </c>
      <c r="M34" s="1">
        <f>IF(AND(ISNUMBER(K34),ISNUMBER($I$7)),SQRT(K34^2+($I$7)^2),"N/A")</f>
        <v>0.42985214661796195</v>
      </c>
      <c r="N34" s="1">
        <f>IF(AND(ISNUMBER(L34),ISNUMBER(M34),M34&lt;&gt;0),L34/M34,"NA")</f>
        <v>1.1631906550518709</v>
      </c>
      <c r="O34" t="s">
        <v>74</v>
      </c>
    </row>
    <row r="35" spans="1:15" x14ac:dyDescent="0.35">
      <c r="A35" s="16">
        <v>22</v>
      </c>
      <c r="B35" s="15" t="s">
        <v>54</v>
      </c>
      <c r="C35" s="14">
        <v>12</v>
      </c>
      <c r="D35" s="13" t="s">
        <v>57</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12</v>
      </c>
      <c r="H35">
        <f>LEN(TRIM(D35))</f>
        <v>6</v>
      </c>
      <c r="I35" t="str">
        <f>IF(H35&gt;=3,MID(TRIM(D35),1,3),"NO")</f>
        <v>+/-</v>
      </c>
      <c r="J35" t="str">
        <f>IF(TRIM(I35)="+/-",MID(TRIM(D35),4,H35-3),D35)</f>
        <v>0.3</v>
      </c>
      <c r="K35" s="1">
        <f>IF(TRIM(J35)="*****",0,IF(ISERROR(VALUE(J35)),"NA",VALUE(J35/$I$4)))</f>
        <v>0.18237082066869301</v>
      </c>
      <c r="L35" s="1">
        <f>IF(AND(ISNUMBER(G35),ISNUMBER($I$6)),$I$6-G35,"N/A")</f>
        <v>0.5</v>
      </c>
      <c r="M35" s="1">
        <f>IF(AND(ISNUMBER(K35),ISNUMBER($I$7)),SQRT(K35^2+($I$7)^2),"N/A")</f>
        <v>0.19223572402239389</v>
      </c>
      <c r="N35" s="1">
        <f>IF(AND(ISNUMBER(L35),ISNUMBER(M35),M35&lt;&gt;0),L35/M35,"NA")</f>
        <v>2.6009733754884921</v>
      </c>
      <c r="O35" t="s">
        <v>53</v>
      </c>
    </row>
    <row r="36" spans="1:15" x14ac:dyDescent="0.35">
      <c r="A36" s="16">
        <v>26</v>
      </c>
      <c r="B36" s="15" t="s">
        <v>48</v>
      </c>
      <c r="C36" s="14">
        <v>11.8</v>
      </c>
      <c r="D36" s="13" t="s">
        <v>111</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11.8</v>
      </c>
      <c r="H36">
        <f>LEN(TRIM(D36))</f>
        <v>6</v>
      </c>
      <c r="I36" t="str">
        <f>IF(H36&gt;=3,MID(TRIM(D36),1,3),"NO")</f>
        <v>+/-</v>
      </c>
      <c r="J36" t="str">
        <f>IF(TRIM(I36)="+/-",MID(TRIM(D36),4,H36-3),D36)</f>
        <v>1.0</v>
      </c>
      <c r="K36" s="1">
        <f>IF(TRIM(J36)="*****",0,IF(ISERROR(VALUE(J36)),"NA",VALUE(J36/$I$4)))</f>
        <v>0.60790273556231</v>
      </c>
      <c r="L36" s="1">
        <f>IF(AND(ISNUMBER(G36),ISNUMBER($I$6)),$I$6-G36,"N/A")</f>
        <v>0.69999999999999929</v>
      </c>
      <c r="M36" s="1">
        <f>IF(AND(ISNUMBER(K36),ISNUMBER($I$7)),SQRT(K36^2+($I$7)^2),"N/A")</f>
        <v>0.61093468821403585</v>
      </c>
      <c r="N36" s="1">
        <f>IF(AND(ISNUMBER(L36),ISNUMBER(M36),M36&lt;&gt;0),L36/M36,"NA")</f>
        <v>1.1457853245268015</v>
      </c>
      <c r="O36" t="s">
        <v>72</v>
      </c>
    </row>
    <row r="37" spans="1:15" x14ac:dyDescent="0.35">
      <c r="A37" s="16">
        <v>27</v>
      </c>
      <c r="B37" s="15" t="s">
        <v>70</v>
      </c>
      <c r="C37" s="14">
        <v>11.7</v>
      </c>
      <c r="D37" s="13" t="s">
        <v>83</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11.7</v>
      </c>
      <c r="H37">
        <f>LEN(TRIM(D37))</f>
        <v>6</v>
      </c>
      <c r="I37" t="str">
        <f>IF(H37&gt;=3,MID(TRIM(D37),1,3),"NO")</f>
        <v>+/-</v>
      </c>
      <c r="J37" t="str">
        <f>IF(TRIM(I37)="+/-",MID(TRIM(D37),4,H37-3),D37)</f>
        <v>0.7</v>
      </c>
      <c r="K37" s="1">
        <f>IF(TRIM(J37)="*****",0,IF(ISERROR(VALUE(J37)),"NA",VALUE(J37/$I$4)))</f>
        <v>0.42553191489361697</v>
      </c>
      <c r="L37" s="1">
        <f>IF(AND(ISNUMBER(G37),ISNUMBER($I$6)),$I$6-G37,"N/A")</f>
        <v>0.80000000000000071</v>
      </c>
      <c r="M37" s="1">
        <f>IF(AND(ISNUMBER(K37),ISNUMBER($I$7)),SQRT(K37^2+($I$7)^2),"N/A")</f>
        <v>0.42985214661796195</v>
      </c>
      <c r="N37" s="1">
        <f>IF(AND(ISNUMBER(L37),ISNUMBER(M37),M37&lt;&gt;0),L37/M37,"NA")</f>
        <v>1.8611050480829952</v>
      </c>
      <c r="O37" t="s">
        <v>70</v>
      </c>
    </row>
    <row r="38" spans="1:15" x14ac:dyDescent="0.35">
      <c r="A38" s="16">
        <v>28</v>
      </c>
      <c r="B38" s="15" t="s">
        <v>65</v>
      </c>
      <c r="C38" s="14">
        <v>11.6</v>
      </c>
      <c r="D38" s="13" t="s">
        <v>28</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11.6</v>
      </c>
      <c r="H38">
        <f>LEN(TRIM(D38))</f>
        <v>6</v>
      </c>
      <c r="I38" t="str">
        <f>IF(H38&gt;=3,MID(TRIM(D38),1,3),"NO")</f>
        <v>+/-</v>
      </c>
      <c r="J38" t="str">
        <f>IF(TRIM(I38)="+/-",MID(TRIM(D38),4,H38-3),D38)</f>
        <v>0.2</v>
      </c>
      <c r="K38" s="1">
        <f>IF(TRIM(J38)="*****",0,IF(ISERROR(VALUE(J38)),"NA",VALUE(J38/$I$4)))</f>
        <v>0.12158054711246201</v>
      </c>
      <c r="L38" s="1">
        <f>IF(AND(ISNUMBER(G38),ISNUMBER($I$6)),$I$6-G38,"N/A")</f>
        <v>0.90000000000000036</v>
      </c>
      <c r="M38" s="1">
        <f>IF(AND(ISNUMBER(K38),ISNUMBER($I$7)),SQRT(K38^2+($I$7)^2),"N/A")</f>
        <v>0.1359311840425404</v>
      </c>
      <c r="N38" s="1">
        <f>IF(AND(ISNUMBER(L38),ISNUMBER(M38),M38&lt;&gt;0),L38/M38,"NA")</f>
        <v>6.62099728137688</v>
      </c>
      <c r="O38" t="s">
        <v>69</v>
      </c>
    </row>
    <row r="39" spans="1:15" x14ac:dyDescent="0.35">
      <c r="A39" s="16">
        <v>29</v>
      </c>
      <c r="B39" s="15" t="s">
        <v>80</v>
      </c>
      <c r="C39" s="14">
        <v>11.3</v>
      </c>
      <c r="D39" s="13" t="s">
        <v>43</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11.3</v>
      </c>
      <c r="H39">
        <f>LEN(TRIM(D39))</f>
        <v>6</v>
      </c>
      <c r="I39" t="str">
        <f>IF(H39&gt;=3,MID(TRIM(D39),1,3),"NO")</f>
        <v>+/-</v>
      </c>
      <c r="J39" t="str">
        <f>IF(TRIM(I39)="+/-",MID(TRIM(D39),4,H39-3),D39)</f>
        <v>0.5</v>
      </c>
      <c r="K39" s="1">
        <f>IF(TRIM(J39)="*****",0,IF(ISERROR(VALUE(J39)),"NA",VALUE(J39/$I$4)))</f>
        <v>0.303951367781155</v>
      </c>
      <c r="L39" s="1">
        <f>IF(AND(ISNUMBER(G39),ISNUMBER($I$6)),$I$6-G39,"N/A")</f>
        <v>1.1999999999999993</v>
      </c>
      <c r="M39" s="1">
        <f>IF(AND(ISNUMBER(K39),ISNUMBER($I$7)),SQRT(K39^2+($I$7)^2),"N/A")</f>
        <v>0.30997079109986531</v>
      </c>
      <c r="N39" s="1">
        <f>IF(AND(ISNUMBER(L39),ISNUMBER(M39),M39&lt;&gt;0),L39/M39,"NA")</f>
        <v>3.8713325076277507</v>
      </c>
      <c r="O39" t="s">
        <v>44</v>
      </c>
    </row>
    <row r="40" spans="1:15" x14ac:dyDescent="0.35">
      <c r="A40" s="16">
        <v>29</v>
      </c>
      <c r="B40" s="15" t="s">
        <v>27</v>
      </c>
      <c r="C40" s="14">
        <v>11.3</v>
      </c>
      <c r="D40" s="13" t="s">
        <v>141</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11.3</v>
      </c>
      <c r="H40">
        <f>LEN(TRIM(D40))</f>
        <v>6</v>
      </c>
      <c r="I40" t="str">
        <f>IF(H40&gt;=3,MID(TRIM(D40),1,3),"NO")</f>
        <v>+/-</v>
      </c>
      <c r="J40" t="str">
        <f>IF(TRIM(I40)="+/-",MID(TRIM(D40),4,H40-3),D40)</f>
        <v>1.1</v>
      </c>
      <c r="K40" s="1">
        <f>IF(TRIM(J40)="*****",0,IF(ISERROR(VALUE(J40)),"NA",VALUE(J40/$I$4)))</f>
        <v>0.66869300911854113</v>
      </c>
      <c r="L40" s="1">
        <f>IF(AND(ISNUMBER(G40),ISNUMBER($I$6)),$I$6-G40,"N/A")</f>
        <v>1.1999999999999993</v>
      </c>
      <c r="M40" s="1">
        <f>IF(AND(ISNUMBER(K40),ISNUMBER($I$7)),SQRT(K40^2+($I$7)^2),"N/A")</f>
        <v>0.67145051776214359</v>
      </c>
      <c r="N40" s="1">
        <f>IF(AND(ISNUMBER(L40),ISNUMBER(M40),M40&lt;&gt;0),L40/M40,"NA")</f>
        <v>1.7871756268793144</v>
      </c>
      <c r="O40" t="s">
        <v>67</v>
      </c>
    </row>
    <row r="41" spans="1:15" x14ac:dyDescent="0.35">
      <c r="A41" s="16">
        <v>31</v>
      </c>
      <c r="B41" s="15" t="s">
        <v>78</v>
      </c>
      <c r="C41" s="14">
        <v>11.2</v>
      </c>
      <c r="D41" s="13" t="s">
        <v>43</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11.2</v>
      </c>
      <c r="H41">
        <f>LEN(TRIM(D41))</f>
        <v>6</v>
      </c>
      <c r="I41" t="str">
        <f>IF(H41&gt;=3,MID(TRIM(D41),1,3),"NO")</f>
        <v>+/-</v>
      </c>
      <c r="J41" t="str">
        <f>IF(TRIM(I41)="+/-",MID(TRIM(D41),4,H41-3),D41)</f>
        <v>0.5</v>
      </c>
      <c r="K41" s="1">
        <f>IF(TRIM(J41)="*****",0,IF(ISERROR(VALUE(J41)),"NA",VALUE(J41/$I$4)))</f>
        <v>0.303951367781155</v>
      </c>
      <c r="L41" s="1">
        <f>IF(AND(ISNUMBER(G41),ISNUMBER($I$6)),$I$6-G41,"N/A")</f>
        <v>1.3000000000000007</v>
      </c>
      <c r="M41" s="1">
        <f>IF(AND(ISNUMBER(K41),ISNUMBER($I$7)),SQRT(K41^2+($I$7)^2),"N/A")</f>
        <v>0.30997079109986531</v>
      </c>
      <c r="N41" s="1">
        <f>IF(AND(ISNUMBER(L41),ISNUMBER(M41),M41&lt;&gt;0),L41/M41,"NA")</f>
        <v>4.1939435499300686</v>
      </c>
      <c r="O41" t="s">
        <v>47</v>
      </c>
    </row>
    <row r="42" spans="1:15" x14ac:dyDescent="0.35">
      <c r="A42" s="16">
        <v>32</v>
      </c>
      <c r="B42" s="15" t="s">
        <v>52</v>
      </c>
      <c r="C42" s="14">
        <v>10.8</v>
      </c>
      <c r="D42" s="13" t="s">
        <v>111</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10.8</v>
      </c>
      <c r="H42">
        <f>LEN(TRIM(D42))</f>
        <v>6</v>
      </c>
      <c r="I42" t="str">
        <f>IF(H42&gt;=3,MID(TRIM(D42),1,3),"NO")</f>
        <v>+/-</v>
      </c>
      <c r="J42" t="str">
        <f>IF(TRIM(I42)="+/-",MID(TRIM(D42),4,H42-3),D42)</f>
        <v>1.0</v>
      </c>
      <c r="K42" s="1">
        <f>IF(TRIM(J42)="*****",0,IF(ISERROR(VALUE(J42)),"NA",VALUE(J42/$I$4)))</f>
        <v>0.60790273556231</v>
      </c>
      <c r="L42" s="1">
        <f>IF(AND(ISNUMBER(G42),ISNUMBER($I$6)),$I$6-G42,"N/A")</f>
        <v>1.6999999999999993</v>
      </c>
      <c r="M42" s="1">
        <f>IF(AND(ISNUMBER(K42),ISNUMBER($I$7)),SQRT(K42^2+($I$7)^2),"N/A")</f>
        <v>0.61093468821403585</v>
      </c>
      <c r="N42" s="1">
        <f>IF(AND(ISNUMBER(L42),ISNUMBER(M42),M42&lt;&gt;0),L42/M42,"NA")</f>
        <v>2.7826215024222338</v>
      </c>
      <c r="O42" t="s">
        <v>37</v>
      </c>
    </row>
    <row r="43" spans="1:15" x14ac:dyDescent="0.35">
      <c r="A43" s="16">
        <v>33</v>
      </c>
      <c r="B43" s="15" t="s">
        <v>30</v>
      </c>
      <c r="C43" s="14">
        <v>10.7</v>
      </c>
      <c r="D43" s="13" t="s">
        <v>57</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10.7</v>
      </c>
      <c r="H43">
        <f>LEN(TRIM(D43))</f>
        <v>6</v>
      </c>
      <c r="I43" t="str">
        <f>IF(H43&gt;=3,MID(TRIM(D43),1,3),"NO")</f>
        <v>+/-</v>
      </c>
      <c r="J43" t="str">
        <f>IF(TRIM(I43)="+/-",MID(TRIM(D43),4,H43-3),D43)</f>
        <v>0.3</v>
      </c>
      <c r="K43" s="1">
        <f>IF(TRIM(J43)="*****",0,IF(ISERROR(VALUE(J43)),"NA",VALUE(J43/$I$4)))</f>
        <v>0.18237082066869301</v>
      </c>
      <c r="L43" s="1">
        <f>IF(AND(ISNUMBER(G43),ISNUMBER($I$6)),$I$6-G43,"N/A")</f>
        <v>1.8000000000000007</v>
      </c>
      <c r="M43" s="1">
        <f>IF(AND(ISNUMBER(K43),ISNUMBER($I$7)),SQRT(K43^2+($I$7)^2),"N/A")</f>
        <v>0.19223572402239389</v>
      </c>
      <c r="N43" s="1">
        <f>IF(AND(ISNUMBER(L43),ISNUMBER(M43),M43&lt;&gt;0),L43/M43,"NA")</f>
        <v>9.3635041517585744</v>
      </c>
      <c r="O43" t="s">
        <v>49</v>
      </c>
    </row>
    <row r="44" spans="1:15" x14ac:dyDescent="0.35">
      <c r="A44" s="16">
        <v>34</v>
      </c>
      <c r="B44" s="15" t="s">
        <v>60</v>
      </c>
      <c r="C44" s="14">
        <v>10.5</v>
      </c>
      <c r="D44" s="13" t="s">
        <v>111</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10.5</v>
      </c>
      <c r="H44">
        <f>LEN(TRIM(D44))</f>
        <v>6</v>
      </c>
      <c r="I44" t="str">
        <f>IF(H44&gt;=3,MID(TRIM(D44),1,3),"NO")</f>
        <v>+/-</v>
      </c>
      <c r="J44" t="str">
        <f>IF(TRIM(I44)="+/-",MID(TRIM(D44),4,H44-3),D44)</f>
        <v>1.0</v>
      </c>
      <c r="K44" s="1">
        <f>IF(TRIM(J44)="*****",0,IF(ISERROR(VALUE(J44)),"NA",VALUE(J44/$I$4)))</f>
        <v>0.60790273556231</v>
      </c>
      <c r="L44" s="1">
        <f>IF(AND(ISNUMBER(G44),ISNUMBER($I$6)),$I$6-G44,"N/A")</f>
        <v>2</v>
      </c>
      <c r="M44" s="1">
        <f>IF(AND(ISNUMBER(K44),ISNUMBER($I$7)),SQRT(K44^2+($I$7)^2),"N/A")</f>
        <v>0.61093468821403585</v>
      </c>
      <c r="N44" s="1">
        <f>IF(AND(ISNUMBER(L44),ISNUMBER(M44),M44&lt;&gt;0),L44/M44,"NA")</f>
        <v>3.2736723557908642</v>
      </c>
      <c r="O44" t="s">
        <v>64</v>
      </c>
    </row>
    <row r="45" spans="1:15" x14ac:dyDescent="0.35">
      <c r="A45" s="16">
        <v>34</v>
      </c>
      <c r="B45" s="15" t="s">
        <v>69</v>
      </c>
      <c r="C45" s="14">
        <v>10.5</v>
      </c>
      <c r="D45" s="13" t="s">
        <v>83</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10.5</v>
      </c>
      <c r="H45">
        <f>LEN(TRIM(D45))</f>
        <v>6</v>
      </c>
      <c r="I45" t="str">
        <f>IF(H45&gt;=3,MID(TRIM(D45),1,3),"NO")</f>
        <v>+/-</v>
      </c>
      <c r="J45" t="str">
        <f>IF(TRIM(I45)="+/-",MID(TRIM(D45),4,H45-3),D45)</f>
        <v>0.7</v>
      </c>
      <c r="K45" s="1">
        <f>IF(TRIM(J45)="*****",0,IF(ISERROR(VALUE(J45)),"NA",VALUE(J45/$I$4)))</f>
        <v>0.42553191489361697</v>
      </c>
      <c r="L45" s="1">
        <f>IF(AND(ISNUMBER(G45),ISNUMBER($I$6)),$I$6-G45,"N/A")</f>
        <v>2</v>
      </c>
      <c r="M45" s="1">
        <f>IF(AND(ISNUMBER(K45),ISNUMBER($I$7)),SQRT(K45^2+($I$7)^2),"N/A")</f>
        <v>0.42985214661796195</v>
      </c>
      <c r="N45" s="1">
        <f>IF(AND(ISNUMBER(L45),ISNUMBER(M45),M45&lt;&gt;0),L45/M45,"NA")</f>
        <v>4.6527626202074837</v>
      </c>
      <c r="O45" t="s">
        <v>63</v>
      </c>
    </row>
    <row r="46" spans="1:15" x14ac:dyDescent="0.35">
      <c r="A46" s="16">
        <v>36</v>
      </c>
      <c r="B46" s="15" t="s">
        <v>62</v>
      </c>
      <c r="C46" s="14">
        <v>10.4</v>
      </c>
      <c r="D46" s="13" t="s">
        <v>121</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10.4</v>
      </c>
      <c r="H46">
        <f>LEN(TRIM(D46))</f>
        <v>6</v>
      </c>
      <c r="I46" t="str">
        <f>IF(H46&gt;=3,MID(TRIM(D46),1,3),"NO")</f>
        <v>+/-</v>
      </c>
      <c r="J46" t="str">
        <f>IF(TRIM(I46)="+/-",MID(TRIM(D46),4,H46-3),D46)</f>
        <v>0.8</v>
      </c>
      <c r="K46" s="1">
        <f>IF(TRIM(J46)="*****",0,IF(ISERROR(VALUE(J46)),"NA",VALUE(J46/$I$4)))</f>
        <v>0.48632218844984804</v>
      </c>
      <c r="L46" s="1">
        <f>IF(AND(ISNUMBER(G46),ISNUMBER($I$6)),$I$6-G46,"N/A")</f>
        <v>2.0999999999999996</v>
      </c>
      <c r="M46" s="1">
        <f>IF(AND(ISNUMBER(K46),ISNUMBER($I$7)),SQRT(K46^2+($I$7)^2),"N/A")</f>
        <v>0.49010685399991183</v>
      </c>
      <c r="N46" s="1">
        <f>IF(AND(ISNUMBER(L46),ISNUMBER(M46),M46&lt;&gt;0),L46/M46,"NA")</f>
        <v>4.2847799063842054</v>
      </c>
      <c r="O46" t="s">
        <v>61</v>
      </c>
    </row>
    <row r="47" spans="1:15" x14ac:dyDescent="0.35">
      <c r="A47" s="16">
        <v>36</v>
      </c>
      <c r="B47" s="15" t="s">
        <v>77</v>
      </c>
      <c r="C47" s="14">
        <v>10.4</v>
      </c>
      <c r="D47" s="13" t="s">
        <v>26</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10.4</v>
      </c>
      <c r="H47">
        <f>LEN(TRIM(D47))</f>
        <v>6</v>
      </c>
      <c r="I47" t="str">
        <f>IF(H47&gt;=3,MID(TRIM(D47),1,3),"NO")</f>
        <v>+/-</v>
      </c>
      <c r="J47" t="str">
        <f>IF(TRIM(I47)="+/-",MID(TRIM(D47),4,H47-3),D47)</f>
        <v>0.6</v>
      </c>
      <c r="K47" s="1">
        <f>IF(TRIM(J47)="*****",0,IF(ISERROR(VALUE(J47)),"NA",VALUE(J47/$I$4)))</f>
        <v>0.36474164133738601</v>
      </c>
      <c r="L47" s="1">
        <f>IF(AND(ISNUMBER(G47),ISNUMBER($I$6)),$I$6-G47,"N/A")</f>
        <v>2.0999999999999996</v>
      </c>
      <c r="M47" s="1">
        <f>IF(AND(ISNUMBER(K47),ISNUMBER($I$7)),SQRT(K47^2+($I$7)^2),"N/A")</f>
        <v>0.36977279819442066</v>
      </c>
      <c r="N47" s="1">
        <f>IF(AND(ISNUMBER(L47),ISNUMBER(M47),M47&lt;&gt;0),L47/M47,"NA")</f>
        <v>5.6791630164635665</v>
      </c>
      <c r="O47" t="s">
        <v>59</v>
      </c>
    </row>
    <row r="48" spans="1:15" x14ac:dyDescent="0.35">
      <c r="A48" s="16">
        <v>36</v>
      </c>
      <c r="B48" s="15" t="s">
        <v>71</v>
      </c>
      <c r="C48" s="14">
        <v>10.4</v>
      </c>
      <c r="D48" s="13" t="s">
        <v>34</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10.4</v>
      </c>
      <c r="H48">
        <f>LEN(TRIM(D48))</f>
        <v>6</v>
      </c>
      <c r="I48" t="str">
        <f>IF(H48&gt;=3,MID(TRIM(D48),1,3),"NO")</f>
        <v>+/-</v>
      </c>
      <c r="J48" t="str">
        <f>IF(TRIM(I48)="+/-",MID(TRIM(D48),4,H48-3),D48)</f>
        <v>0.4</v>
      </c>
      <c r="K48" s="1">
        <f>IF(TRIM(J48)="*****",0,IF(ISERROR(VALUE(J48)),"NA",VALUE(J48/$I$4)))</f>
        <v>0.24316109422492402</v>
      </c>
      <c r="L48" s="1">
        <f>IF(AND(ISNUMBER(G48),ISNUMBER($I$6)),$I$6-G48,"N/A")</f>
        <v>2.0999999999999996</v>
      </c>
      <c r="M48" s="1">
        <f>IF(AND(ISNUMBER(K48),ISNUMBER($I$7)),SQRT(K48^2+($I$7)^2),"N/A")</f>
        <v>0.25064471888253259</v>
      </c>
      <c r="N48" s="1">
        <f>IF(AND(ISNUMBER(L48),ISNUMBER(M48),M48&lt;&gt;0),L48/M48,"NA")</f>
        <v>8.3783931668801195</v>
      </c>
      <c r="O48" t="s">
        <v>56</v>
      </c>
    </row>
    <row r="49" spans="1:15" x14ac:dyDescent="0.35">
      <c r="A49" s="16">
        <v>39</v>
      </c>
      <c r="B49" s="15" t="s">
        <v>66</v>
      </c>
      <c r="C49" s="14">
        <v>10.3</v>
      </c>
      <c r="D49" s="13" t="s">
        <v>43</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10.3</v>
      </c>
      <c r="H49">
        <f>LEN(TRIM(D49))</f>
        <v>6</v>
      </c>
      <c r="I49" t="str">
        <f>IF(H49&gt;=3,MID(TRIM(D49),1,3),"NO")</f>
        <v>+/-</v>
      </c>
      <c r="J49" t="str">
        <f>IF(TRIM(I49)="+/-",MID(TRIM(D49),4,H49-3),D49)</f>
        <v>0.5</v>
      </c>
      <c r="K49" s="1">
        <f>IF(TRIM(J49)="*****",0,IF(ISERROR(VALUE(J49)),"NA",VALUE(J49/$I$4)))</f>
        <v>0.303951367781155</v>
      </c>
      <c r="L49" s="1">
        <f>IF(AND(ISNUMBER(G49),ISNUMBER($I$6)),$I$6-G49,"N/A")</f>
        <v>2.1999999999999993</v>
      </c>
      <c r="M49" s="1">
        <f>IF(AND(ISNUMBER(K49),ISNUMBER($I$7)),SQRT(K49^2+($I$7)^2),"N/A")</f>
        <v>0.30997079109986531</v>
      </c>
      <c r="N49" s="1">
        <f>IF(AND(ISNUMBER(L49),ISNUMBER(M49),M49&lt;&gt;0),L49/M49,"NA")</f>
        <v>7.0974429306508782</v>
      </c>
      <c r="O49" t="s">
        <v>54</v>
      </c>
    </row>
    <row r="50" spans="1:15" x14ac:dyDescent="0.35">
      <c r="A50" s="16">
        <v>39</v>
      </c>
      <c r="B50" s="15" t="s">
        <v>36</v>
      </c>
      <c r="C50" s="14">
        <v>10.3</v>
      </c>
      <c r="D50" s="13" t="s">
        <v>57</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10.3</v>
      </c>
      <c r="H50">
        <f>LEN(TRIM(D50))</f>
        <v>6</v>
      </c>
      <c r="I50" t="str">
        <f>IF(H50&gt;=3,MID(TRIM(D50),1,3),"NO")</f>
        <v>+/-</v>
      </c>
      <c r="J50" t="str">
        <f>IF(TRIM(I50)="+/-",MID(TRIM(D50),4,H50-3),D50)</f>
        <v>0.3</v>
      </c>
      <c r="K50" s="1">
        <f>IF(TRIM(J50)="*****",0,IF(ISERROR(VALUE(J50)),"NA",VALUE(J50/$I$4)))</f>
        <v>0.18237082066869301</v>
      </c>
      <c r="L50" s="1">
        <f>IF(AND(ISNUMBER(G50),ISNUMBER($I$6)),$I$6-G50,"N/A")</f>
        <v>2.1999999999999993</v>
      </c>
      <c r="M50" s="1">
        <f>IF(AND(ISNUMBER(K50),ISNUMBER($I$7)),SQRT(K50^2+($I$7)^2),"N/A")</f>
        <v>0.19223572402239389</v>
      </c>
      <c r="N50" s="1">
        <f>IF(AND(ISNUMBER(L50),ISNUMBER(M50),M50&lt;&gt;0),L50/M50,"NA")</f>
        <v>11.44428285214936</v>
      </c>
      <c r="O50" t="s">
        <v>52</v>
      </c>
    </row>
    <row r="51" spans="1:15" x14ac:dyDescent="0.35">
      <c r="A51" s="16">
        <v>41</v>
      </c>
      <c r="B51" s="15" t="s">
        <v>38</v>
      </c>
      <c r="C51" s="14">
        <v>10.199999999999999</v>
      </c>
      <c r="D51" s="13" t="s">
        <v>57</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10.199999999999999</v>
      </c>
      <c r="H51">
        <f>LEN(TRIM(D51))</f>
        <v>6</v>
      </c>
      <c r="I51" t="str">
        <f>IF(H51&gt;=3,MID(TRIM(D51),1,3),"NO")</f>
        <v>+/-</v>
      </c>
      <c r="J51" t="str">
        <f>IF(TRIM(I51)="+/-",MID(TRIM(D51),4,H51-3),D51)</f>
        <v>0.3</v>
      </c>
      <c r="K51" s="1">
        <f>IF(TRIM(J51)="*****",0,IF(ISERROR(VALUE(J51)),"NA",VALUE(J51/$I$4)))</f>
        <v>0.18237082066869301</v>
      </c>
      <c r="L51" s="1">
        <f>IF(AND(ISNUMBER(G51),ISNUMBER($I$6)),$I$6-G51,"N/A")</f>
        <v>2.3000000000000007</v>
      </c>
      <c r="M51" s="1">
        <f>IF(AND(ISNUMBER(K51),ISNUMBER($I$7)),SQRT(K51^2+($I$7)^2),"N/A")</f>
        <v>0.19223572402239389</v>
      </c>
      <c r="N51" s="1">
        <f>IF(AND(ISNUMBER(L51),ISNUMBER(M51),M51&lt;&gt;0),L51/M51,"NA")</f>
        <v>11.964477527247066</v>
      </c>
      <c r="O51" t="s">
        <v>50</v>
      </c>
    </row>
    <row r="52" spans="1:15" x14ac:dyDescent="0.35">
      <c r="A52" s="16">
        <v>42</v>
      </c>
      <c r="B52" s="15" t="s">
        <v>29</v>
      </c>
      <c r="C52" s="14">
        <v>10.1</v>
      </c>
      <c r="D52" s="13" t="s">
        <v>83</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10.1</v>
      </c>
      <c r="H52">
        <f>LEN(TRIM(D52))</f>
        <v>6</v>
      </c>
      <c r="I52" t="str">
        <f>IF(H52&gt;=3,MID(TRIM(D52),1,3),"NO")</f>
        <v>+/-</v>
      </c>
      <c r="J52" t="str">
        <f>IF(TRIM(I52)="+/-",MID(TRIM(D52),4,H52-3),D52)</f>
        <v>0.7</v>
      </c>
      <c r="K52" s="1">
        <f>IF(TRIM(J52)="*****",0,IF(ISERROR(VALUE(J52)),"NA",VALUE(J52/$I$4)))</f>
        <v>0.42553191489361697</v>
      </c>
      <c r="L52" s="1">
        <f>IF(AND(ISNUMBER(G52),ISNUMBER($I$6)),$I$6-G52,"N/A")</f>
        <v>2.4000000000000004</v>
      </c>
      <c r="M52" s="1">
        <f>IF(AND(ISNUMBER(K52),ISNUMBER($I$7)),SQRT(K52^2+($I$7)^2),"N/A")</f>
        <v>0.42985214661796195</v>
      </c>
      <c r="N52" s="1">
        <f>IF(AND(ISNUMBER(L52),ISNUMBER(M52),M52&lt;&gt;0),L52/M52,"NA")</f>
        <v>5.5833151442489806</v>
      </c>
      <c r="O52" t="s">
        <v>48</v>
      </c>
    </row>
    <row r="53" spans="1:15" x14ac:dyDescent="0.35">
      <c r="A53" s="16">
        <v>42</v>
      </c>
      <c r="B53" s="15" t="s">
        <v>82</v>
      </c>
      <c r="C53" s="14">
        <v>10.1</v>
      </c>
      <c r="D53" s="13" t="s">
        <v>83</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10.1</v>
      </c>
      <c r="H53">
        <f>LEN(TRIM(D53))</f>
        <v>6</v>
      </c>
      <c r="I53" t="str">
        <f>IF(H53&gt;=3,MID(TRIM(D53),1,3),"NO")</f>
        <v>+/-</v>
      </c>
      <c r="J53" t="str">
        <f>IF(TRIM(I53)="+/-",MID(TRIM(D53),4,H53-3),D53)</f>
        <v>0.7</v>
      </c>
      <c r="K53" s="1">
        <f>IF(TRIM(J53)="*****",0,IF(ISERROR(VALUE(J53)),"NA",VALUE(J53/$I$4)))</f>
        <v>0.42553191489361697</v>
      </c>
      <c r="L53" s="1">
        <f>IF(AND(ISNUMBER(G53),ISNUMBER($I$6)),$I$6-G53,"N/A")</f>
        <v>2.4000000000000004</v>
      </c>
      <c r="M53" s="1">
        <f>IF(AND(ISNUMBER(K53),ISNUMBER($I$7)),SQRT(K53^2+($I$7)^2),"N/A")</f>
        <v>0.42985214661796195</v>
      </c>
      <c r="N53" s="1">
        <f>IF(AND(ISNUMBER(L53),ISNUMBER(M53),M53&lt;&gt;0),L53/M53,"NA")</f>
        <v>5.5833151442489806</v>
      </c>
      <c r="O53" t="s">
        <v>46</v>
      </c>
    </row>
    <row r="54" spans="1:15" x14ac:dyDescent="0.35">
      <c r="A54" s="16">
        <v>44</v>
      </c>
      <c r="B54" s="15" t="s">
        <v>63</v>
      </c>
      <c r="C54" s="14">
        <v>9.8000000000000007</v>
      </c>
      <c r="D54" s="13" t="s">
        <v>83</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9.8000000000000007</v>
      </c>
      <c r="H54">
        <f>LEN(TRIM(D54))</f>
        <v>6</v>
      </c>
      <c r="I54" t="str">
        <f>IF(H54&gt;=3,MID(TRIM(D54),1,3),"NO")</f>
        <v>+/-</v>
      </c>
      <c r="J54" t="str">
        <f>IF(TRIM(I54)="+/-",MID(TRIM(D54),4,H54-3),D54)</f>
        <v>0.7</v>
      </c>
      <c r="K54" s="1">
        <f>IF(TRIM(J54)="*****",0,IF(ISERROR(VALUE(J54)),"NA",VALUE(J54/$I$4)))</f>
        <v>0.42553191489361697</v>
      </c>
      <c r="L54" s="1">
        <f>IF(AND(ISNUMBER(G54),ISNUMBER($I$6)),$I$6-G54,"N/A")</f>
        <v>2.6999999999999993</v>
      </c>
      <c r="M54" s="1">
        <f>IF(AND(ISNUMBER(K54),ISNUMBER($I$7)),SQRT(K54^2+($I$7)^2),"N/A")</f>
        <v>0.42985214661796195</v>
      </c>
      <c r="N54" s="1">
        <f>IF(AND(ISNUMBER(L54),ISNUMBER(M54),M54&lt;&gt;0),L54/M54,"NA")</f>
        <v>6.281229537280101</v>
      </c>
      <c r="O54" t="s">
        <v>39</v>
      </c>
    </row>
    <row r="55" spans="1:15" x14ac:dyDescent="0.35">
      <c r="A55" s="16">
        <v>45</v>
      </c>
      <c r="B55" s="15" t="s">
        <v>47</v>
      </c>
      <c r="C55" s="14">
        <v>9.6999999999999993</v>
      </c>
      <c r="D55" s="13" t="s">
        <v>57</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9.6999999999999993</v>
      </c>
      <c r="H55">
        <f>LEN(TRIM(D55))</f>
        <v>6</v>
      </c>
      <c r="I55" t="str">
        <f>IF(H55&gt;=3,MID(TRIM(D55),1,3),"NO")</f>
        <v>+/-</v>
      </c>
      <c r="J55" t="str">
        <f>IF(TRIM(I55)="+/-",MID(TRIM(D55),4,H55-3),D55)</f>
        <v>0.3</v>
      </c>
      <c r="K55" s="1">
        <f>IF(TRIM(J55)="*****",0,IF(ISERROR(VALUE(J55)),"NA",VALUE(J55/$I$4)))</f>
        <v>0.18237082066869301</v>
      </c>
      <c r="L55" s="1">
        <f>IF(AND(ISNUMBER(G55),ISNUMBER($I$6)),$I$6-G55,"N/A")</f>
        <v>2.8000000000000007</v>
      </c>
      <c r="M55" s="1">
        <f>IF(AND(ISNUMBER(K55),ISNUMBER($I$7)),SQRT(K55^2+($I$7)^2),"N/A")</f>
        <v>0.19223572402239389</v>
      </c>
      <c r="N55" s="1">
        <f>IF(AND(ISNUMBER(L55),ISNUMBER(M55),M55&lt;&gt;0),L55/M55,"NA")</f>
        <v>14.565450902735558</v>
      </c>
      <c r="O55" t="s">
        <v>42</v>
      </c>
    </row>
    <row r="56" spans="1:15" x14ac:dyDescent="0.35">
      <c r="A56" s="16">
        <v>45</v>
      </c>
      <c r="B56" s="15" t="s">
        <v>40</v>
      </c>
      <c r="C56" s="14">
        <v>9.6999999999999993</v>
      </c>
      <c r="D56" s="13" t="s">
        <v>121</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9.6999999999999993</v>
      </c>
      <c r="H56">
        <f>LEN(TRIM(D56))</f>
        <v>6</v>
      </c>
      <c r="I56" t="str">
        <f>IF(H56&gt;=3,MID(TRIM(D56),1,3),"NO")</f>
        <v>+/-</v>
      </c>
      <c r="J56" t="str">
        <f>IF(TRIM(I56)="+/-",MID(TRIM(D56),4,H56-3),D56)</f>
        <v>0.8</v>
      </c>
      <c r="K56" s="1">
        <f>IF(TRIM(J56)="*****",0,IF(ISERROR(VALUE(J56)),"NA",VALUE(J56/$I$4)))</f>
        <v>0.48632218844984804</v>
      </c>
      <c r="L56" s="1">
        <f>IF(AND(ISNUMBER(G56),ISNUMBER($I$6)),$I$6-G56,"N/A")</f>
        <v>2.8000000000000007</v>
      </c>
      <c r="M56" s="1">
        <f>IF(AND(ISNUMBER(K56),ISNUMBER($I$7)),SQRT(K56^2+($I$7)^2),"N/A")</f>
        <v>0.49010685399991183</v>
      </c>
      <c r="N56" s="1">
        <f>IF(AND(ISNUMBER(L56),ISNUMBER(M56),M56&lt;&gt;0),L56/M56,"NA")</f>
        <v>5.7130398751789429</v>
      </c>
      <c r="O56" t="s">
        <v>40</v>
      </c>
    </row>
    <row r="57" spans="1:15" x14ac:dyDescent="0.35">
      <c r="A57" s="16">
        <v>47</v>
      </c>
      <c r="B57" s="15" t="s">
        <v>41</v>
      </c>
      <c r="C57" s="14">
        <v>9.5</v>
      </c>
      <c r="D57" s="13" t="s">
        <v>57</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9.5</v>
      </c>
      <c r="H57">
        <f>LEN(TRIM(D57))</f>
        <v>6</v>
      </c>
      <c r="I57" t="str">
        <f>IF(H57&gt;=3,MID(TRIM(D57),1,3),"NO")</f>
        <v>+/-</v>
      </c>
      <c r="J57" t="str">
        <f>IF(TRIM(I57)="+/-",MID(TRIM(D57),4,H57-3),D57)</f>
        <v>0.3</v>
      </c>
      <c r="K57" s="1">
        <f>IF(TRIM(J57)="*****",0,IF(ISERROR(VALUE(J57)),"NA",VALUE(J57/$I$4)))</f>
        <v>0.18237082066869301</v>
      </c>
      <c r="L57" s="1">
        <f>IF(AND(ISNUMBER(G57),ISNUMBER($I$6)),$I$6-G57,"N/A")</f>
        <v>3</v>
      </c>
      <c r="M57" s="1">
        <f>IF(AND(ISNUMBER(K57),ISNUMBER($I$7)),SQRT(K57^2+($I$7)^2),"N/A")</f>
        <v>0.19223572402239389</v>
      </c>
      <c r="N57" s="1">
        <f>IF(AND(ISNUMBER(L57),ISNUMBER(M57),M57&lt;&gt;0),L57/M57,"NA")</f>
        <v>15.605840252930951</v>
      </c>
      <c r="O57" t="s">
        <v>38</v>
      </c>
    </row>
    <row r="58" spans="1:15" x14ac:dyDescent="0.35">
      <c r="A58" s="16">
        <v>48</v>
      </c>
      <c r="B58" s="15" t="s">
        <v>75</v>
      </c>
      <c r="C58" s="14">
        <v>9.3000000000000007</v>
      </c>
      <c r="D58" s="13" t="s">
        <v>34</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9.3000000000000007</v>
      </c>
      <c r="H58">
        <f>LEN(TRIM(D58))</f>
        <v>6</v>
      </c>
      <c r="I58" t="str">
        <f>IF(H58&gt;=3,MID(TRIM(D58),1,3),"NO")</f>
        <v>+/-</v>
      </c>
      <c r="J58" t="str">
        <f>IF(TRIM(I58)="+/-",MID(TRIM(D58),4,H58-3),D58)</f>
        <v>0.4</v>
      </c>
      <c r="K58" s="1">
        <f>IF(TRIM(J58)="*****",0,IF(ISERROR(VALUE(J58)),"NA",VALUE(J58/$I$4)))</f>
        <v>0.24316109422492402</v>
      </c>
      <c r="L58" s="1">
        <f>IF(AND(ISNUMBER(G58),ISNUMBER($I$6)),$I$6-G58,"N/A")</f>
        <v>3.1999999999999993</v>
      </c>
      <c r="M58" s="1">
        <f>IF(AND(ISNUMBER(K58),ISNUMBER($I$7)),SQRT(K58^2+($I$7)^2),"N/A")</f>
        <v>0.25064471888253259</v>
      </c>
      <c r="N58" s="1">
        <f>IF(AND(ISNUMBER(L58),ISNUMBER(M58),M58&lt;&gt;0),L58/M58,"NA")</f>
        <v>12.767075301912563</v>
      </c>
      <c r="O58" t="s">
        <v>36</v>
      </c>
    </row>
    <row r="59" spans="1:15" x14ac:dyDescent="0.35">
      <c r="A59" s="16">
        <v>48</v>
      </c>
      <c r="B59" s="15" t="s">
        <v>74</v>
      </c>
      <c r="C59" s="14">
        <v>9.3000000000000007</v>
      </c>
      <c r="D59" s="13" t="s">
        <v>57</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9.3000000000000007</v>
      </c>
      <c r="H59">
        <f>LEN(TRIM(D59))</f>
        <v>6</v>
      </c>
      <c r="I59" t="str">
        <f>IF(H59&gt;=3,MID(TRIM(D59),1,3),"NO")</f>
        <v>+/-</v>
      </c>
      <c r="J59" t="str">
        <f>IF(TRIM(I59)="+/-",MID(TRIM(D59),4,H59-3),D59)</f>
        <v>0.3</v>
      </c>
      <c r="K59" s="1">
        <f>IF(TRIM(J59)="*****",0,IF(ISERROR(VALUE(J59)),"NA",VALUE(J59/$I$4)))</f>
        <v>0.18237082066869301</v>
      </c>
      <c r="L59" s="1">
        <f>IF(AND(ISNUMBER(G59),ISNUMBER($I$6)),$I$6-G59,"N/A")</f>
        <v>3.1999999999999993</v>
      </c>
      <c r="M59" s="1">
        <f>IF(AND(ISNUMBER(K59),ISNUMBER($I$7)),SQRT(K59^2+($I$7)^2),"N/A")</f>
        <v>0.19223572402239389</v>
      </c>
      <c r="N59" s="1">
        <f>IF(AND(ISNUMBER(L59),ISNUMBER(M59),M59&lt;&gt;0),L59/M59,"NA")</f>
        <v>16.646229603126343</v>
      </c>
      <c r="O59" t="s">
        <v>33</v>
      </c>
    </row>
    <row r="60" spans="1:15" x14ac:dyDescent="0.35">
      <c r="A60" s="16">
        <v>50</v>
      </c>
      <c r="B60" s="15" t="s">
        <v>42</v>
      </c>
      <c r="C60" s="14">
        <v>9</v>
      </c>
      <c r="D60" s="13" t="s">
        <v>43</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9</v>
      </c>
      <c r="H60">
        <f>LEN(TRIM(D60))</f>
        <v>6</v>
      </c>
      <c r="I60" t="str">
        <f>IF(H60&gt;=3,MID(TRIM(D60),1,3),"NO")</f>
        <v>+/-</v>
      </c>
      <c r="J60" t="str">
        <f>IF(TRIM(I60)="+/-",MID(TRIM(D60),4,H60-3),D60)</f>
        <v>0.5</v>
      </c>
      <c r="K60" s="1">
        <f>IF(TRIM(J60)="*****",0,IF(ISERROR(VALUE(J60)),"NA",VALUE(J60/$I$4)))</f>
        <v>0.303951367781155</v>
      </c>
      <c r="L60" s="1">
        <f>IF(AND(ISNUMBER(G60),ISNUMBER($I$6)),$I$6-G60,"N/A")</f>
        <v>3.5</v>
      </c>
      <c r="M60" s="1">
        <f>IF(AND(ISNUMBER(K60),ISNUMBER($I$7)),SQRT(K60^2+($I$7)^2),"N/A")</f>
        <v>0.30997079109986531</v>
      </c>
      <c r="N60" s="1">
        <f>IF(AND(ISNUMBER(L60),ISNUMBER(M60),M60&lt;&gt;0),L60/M60,"NA")</f>
        <v>11.291386480580947</v>
      </c>
      <c r="O60" t="s">
        <v>30</v>
      </c>
    </row>
    <row r="61" spans="1:15" x14ac:dyDescent="0.35">
      <c r="A61" s="16">
        <v>51</v>
      </c>
      <c r="B61" s="15" t="s">
        <v>67</v>
      </c>
      <c r="C61" s="14">
        <v>7.2</v>
      </c>
      <c r="D61" s="13" t="s">
        <v>26</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7.2</v>
      </c>
      <c r="H61">
        <f>LEN(TRIM(D61))</f>
        <v>6</v>
      </c>
      <c r="I61" t="str">
        <f>IF(H61&gt;=3,MID(TRIM(D61),1,3),"NO")</f>
        <v>+/-</v>
      </c>
      <c r="J61" t="str">
        <f>IF(TRIM(I61)="+/-",MID(TRIM(D61),4,H61-3),D61)</f>
        <v>0.6</v>
      </c>
      <c r="K61" s="1">
        <f>IF(TRIM(J61)="*****",0,IF(ISERROR(VALUE(J61)),"NA",VALUE(J61/$I$4)))</f>
        <v>0.36474164133738601</v>
      </c>
      <c r="L61" s="1">
        <f>IF(AND(ISNUMBER(G61),ISNUMBER($I$6)),$I$6-G61,"N/A")</f>
        <v>5.3</v>
      </c>
      <c r="M61" s="1">
        <f>IF(AND(ISNUMBER(K61),ISNUMBER($I$7)),SQRT(K61^2+($I$7)^2),"N/A")</f>
        <v>0.36977279819442066</v>
      </c>
      <c r="N61" s="1">
        <f>IF(AND(ISNUMBER(L61),ISNUMBER(M61),M61&lt;&gt;0),L61/M61,"NA")</f>
        <v>14.333125708217574</v>
      </c>
      <c r="O61" t="s">
        <v>27</v>
      </c>
    </row>
    <row r="62" spans="1:15" ht="15" thickBot="1" x14ac:dyDescent="0.4">
      <c r="A62" s="11"/>
      <c r="B62" s="10" t="s">
        <v>25</v>
      </c>
      <c r="C62" s="9">
        <v>39.6</v>
      </c>
      <c r="D62" s="8" t="s">
        <v>121</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39.6</v>
      </c>
      <c r="H62">
        <f>LEN(TRIM(D62))</f>
        <v>6</v>
      </c>
      <c r="I62" t="str">
        <f>IF(H62&gt;=3,MID(TRIM(D62),1,3),"NO")</f>
        <v>+/-</v>
      </c>
      <c r="J62" t="str">
        <f>IF(TRIM(I62)="+/-",MID(TRIM(D62),4,H62-3),D62)</f>
        <v>0.8</v>
      </c>
      <c r="K62" s="1">
        <f>IF(TRIM(J62)="*****",0,IF(ISERROR(VALUE(J62)),"NA",VALUE(J62/$I$4)))</f>
        <v>0.48632218844984804</v>
      </c>
      <c r="L62" s="1">
        <f>IF(AND(ISNUMBER(G62),ISNUMBER($I$6)),$I$6-G62,"N/A")</f>
        <v>-27.1</v>
      </c>
      <c r="M62" s="1">
        <f>IF(AND(ISNUMBER(K62),ISNUMBER($I$7)),SQRT(K62^2+($I$7)^2),"N/A")</f>
        <v>0.49010685399991183</v>
      </c>
      <c r="N62" s="1">
        <f>IF(AND(ISNUMBER(L62),ISNUMBER(M62),M62&lt;&gt;0),L62/M62,"NA")</f>
        <v>-55.294064506196186</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209" priority="1" operator="equal">
      <formula>"OTHER ERROR"</formula>
    </cfRule>
    <cfRule type="cellIs" dxfId="208" priority="2" operator="equal">
      <formula>"Statistical Test not applicable"</formula>
    </cfRule>
    <cfRule type="cellIs" dxfId="207" priority="3" operator="equal">
      <formula>"Geography Selected"</formula>
    </cfRule>
  </conditionalFormatting>
  <conditionalFormatting sqref="E10:J62">
    <cfRule type="cellIs" dxfId="206" priority="4" operator="equal">
      <formula>"Not Significantly Different"</formula>
    </cfRule>
  </conditionalFormatting>
  <conditionalFormatting sqref="F10:J62">
    <cfRule type="cellIs" dxfId="20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08EC2CE-DBAB-42E6-A6FD-015D9A0F82D3}">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987E6733-4516-4C88-A164-8DBC9F37D841}"/>
    <hyperlink ref="A68" r:id="rId2" xr:uid="{24EFBA79-5338-4A73-AF6E-E0FDD27F2829}"/>
    <hyperlink ref="A66" r:id="rId3" xr:uid="{2B4F2A62-C244-40E1-A84E-7CF5D6A445A7}"/>
    <hyperlink ref="A67" r:id="rId4" xr:uid="{F731C7AD-09F4-40A0-A48B-43D256E8F5FB}"/>
  </hyperlinks>
  <pageMargins left="0.7" right="0.7" top="0.75" bottom="0.75" header="0.3" footer="0.3"/>
  <pageSetup orientation="portrait" r:id="rId5"/>
  <drawing r:id="rId6"/>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8EAAA-888D-413B-9EEF-8338560BDDE0}">
  <sheetPr codeName="Sheet51"/>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339</v>
      </c>
    </row>
    <row r="2" spans="1:16" x14ac:dyDescent="0.35">
      <c r="A2" s="30" t="s">
        <v>108</v>
      </c>
      <c r="B2" t="s">
        <v>338</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15.7</v>
      </c>
      <c r="C6" t="s">
        <v>102</v>
      </c>
      <c r="H6" s="18" t="s">
        <v>101</v>
      </c>
      <c r="I6">
        <f>VLOOKUP($B$4,$B$9:$K$62,6,FALSE)</f>
        <v>15.7</v>
      </c>
      <c r="K6" s="19"/>
    </row>
    <row r="7" spans="1:16" ht="15" thickBot="1" x14ac:dyDescent="0.4">
      <c r="A7" s="25" t="s">
        <v>100</v>
      </c>
      <c r="B7" s="24" t="str">
        <f>VLOOKUP($B$4,$B$10:$D$62,3,FALSE)</f>
        <v>+/-0.2</v>
      </c>
      <c r="C7" t="s">
        <v>99</v>
      </c>
      <c r="H7" s="18" t="s">
        <v>98</v>
      </c>
      <c r="I7" s="23">
        <f>VLOOKUP($B$4,$B$9:$K$62,10,FALSE)</f>
        <v>0.12158054711246201</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15.7</v>
      </c>
      <c r="D10" s="13" t="s">
        <v>28</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15.7</v>
      </c>
      <c r="H10">
        <f>LEN(TRIM(D10))</f>
        <v>6</v>
      </c>
      <c r="I10" t="str">
        <f>IF(H10&gt;=3,MID(TRIM(D10),1,3),"NO")</f>
        <v>+/-</v>
      </c>
      <c r="J10" t="str">
        <f>IF(TRIM(I10)="+/-",MID(TRIM(D10),4,H10-3),D10)</f>
        <v>0.2</v>
      </c>
      <c r="K10" s="1">
        <f>IF(TRIM(J10)="*****",0,IF(ISERROR(VALUE(J10)),"NA",VALUE(J10/$I$4)))</f>
        <v>0.12158054711246201</v>
      </c>
      <c r="L10" s="1">
        <f>IF(AND(ISNUMBER(G10),ISNUMBER($I$6)),$I$6-G10,"N/A")</f>
        <v>0</v>
      </c>
      <c r="M10" s="1">
        <f>IF(AND(ISNUMBER(K10),ISNUMBER($I$7)),SQRT(K10^2+($I$7)^2),"N/A")</f>
        <v>0.17194085864718481</v>
      </c>
      <c r="N10" s="1">
        <f>IF(AND(ISNUMBER(L10),ISNUMBER(M10),M10&lt;&gt;0),L10/M10,"NA")</f>
        <v>0</v>
      </c>
      <c r="O10" t="s">
        <v>84</v>
      </c>
    </row>
    <row r="11" spans="1:16" x14ac:dyDescent="0.35">
      <c r="A11" s="16">
        <v>1</v>
      </c>
      <c r="B11" s="15" t="s">
        <v>37</v>
      </c>
      <c r="C11" s="14">
        <v>24.9</v>
      </c>
      <c r="D11" s="17" t="s">
        <v>144</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24.9</v>
      </c>
      <c r="H11">
        <f>LEN(TRIM(D11))</f>
        <v>6</v>
      </c>
      <c r="I11" t="str">
        <f>IF(H11&gt;=3,MID(TRIM(D11),1,3),"NO")</f>
        <v>+/-</v>
      </c>
      <c r="J11" t="str">
        <f>IF(TRIM(I11)="+/-",MID(TRIM(D11),4,H11-3),D11)</f>
        <v>2.2</v>
      </c>
      <c r="K11" s="1">
        <f>IF(TRIM(J11)="*****",0,IF(ISERROR(VALUE(J11)),"NA",VALUE(J11/$I$4)))</f>
        <v>1.3373860182370823</v>
      </c>
      <c r="L11" s="1">
        <f>IF(AND(ISNUMBER(G11),ISNUMBER($I$6)),$I$6-G11,"N/A")</f>
        <v>-9.1999999999999993</v>
      </c>
      <c r="M11" s="1">
        <f>IF(AND(ISNUMBER(K11),ISNUMBER($I$7)),SQRT(K11^2+($I$7)^2),"N/A")</f>
        <v>1.3429010355242872</v>
      </c>
      <c r="N11" s="1">
        <f>IF(AND(ISNUMBER(L11),ISNUMBER(M11),M11&lt;&gt;0),L11/M11,"NA")</f>
        <v>-6.8508399030373761</v>
      </c>
      <c r="O11" t="s">
        <v>68</v>
      </c>
    </row>
    <row r="12" spans="1:16" x14ac:dyDescent="0.35">
      <c r="A12" s="16">
        <v>2</v>
      </c>
      <c r="B12" s="15" t="s">
        <v>55</v>
      </c>
      <c r="C12" s="14">
        <v>24.8</v>
      </c>
      <c r="D12" s="13" t="s">
        <v>134</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24.8</v>
      </c>
      <c r="H12">
        <f>LEN(TRIM(D12))</f>
        <v>6</v>
      </c>
      <c r="I12" t="str">
        <f>IF(H12&gt;=3,MID(TRIM(D12),1,3),"NO")</f>
        <v>+/-</v>
      </c>
      <c r="J12" t="str">
        <f>IF(TRIM(I12)="+/-",MID(TRIM(D12),4,H12-3),D12)</f>
        <v>1.4</v>
      </c>
      <c r="K12" s="1">
        <f>IF(TRIM(J12)="*****",0,IF(ISERROR(VALUE(J12)),"NA",VALUE(J12/$I$4)))</f>
        <v>0.85106382978723394</v>
      </c>
      <c r="L12" s="1">
        <f>IF(AND(ISNUMBER(G12),ISNUMBER($I$6)),$I$6-G12,"N/A")</f>
        <v>-9.1000000000000014</v>
      </c>
      <c r="M12" s="1">
        <f>IF(AND(ISNUMBER(K12),ISNUMBER($I$7)),SQRT(K12^2+($I$7)^2),"N/A")</f>
        <v>0.8597042932359239</v>
      </c>
      <c r="N12" s="1">
        <f>IF(AND(ISNUMBER(L12),ISNUMBER(M12),M12&lt;&gt;0),L12/M12,"NA")</f>
        <v>-10.585034960972026</v>
      </c>
      <c r="O12" t="s">
        <v>62</v>
      </c>
    </row>
    <row r="13" spans="1:16" x14ac:dyDescent="0.35">
      <c r="A13" s="16">
        <v>3</v>
      </c>
      <c r="B13" s="15" t="s">
        <v>53</v>
      </c>
      <c r="C13" s="14">
        <v>22.8</v>
      </c>
      <c r="D13" s="13" t="s">
        <v>153</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22.8</v>
      </c>
      <c r="H13">
        <f>LEN(TRIM(D13))</f>
        <v>6</v>
      </c>
      <c r="I13" t="str">
        <f>IF(H13&gt;=3,MID(TRIM(D13),1,3),"NO")</f>
        <v>+/-</v>
      </c>
      <c r="J13" t="str">
        <f>IF(TRIM(I13)="+/-",MID(TRIM(D13),4,H13-3),D13)</f>
        <v>1.7</v>
      </c>
      <c r="K13" s="1">
        <f>IF(TRIM(J13)="*****",0,IF(ISERROR(VALUE(J13)),"NA",VALUE(J13/$I$4)))</f>
        <v>1.0334346504559271</v>
      </c>
      <c r="L13" s="1">
        <f>IF(AND(ISNUMBER(G13),ISNUMBER($I$6)),$I$6-G13,"N/A")</f>
        <v>-7.1000000000000014</v>
      </c>
      <c r="M13" s="1">
        <f>IF(AND(ISNUMBER(K13),ISNUMBER($I$7)),SQRT(K13^2+($I$7)^2),"N/A")</f>
        <v>1.0405618704330513</v>
      </c>
      <c r="N13" s="1">
        <f>IF(AND(ISNUMBER(L13),ISNUMBER(M13),M13&lt;&gt;0),L13/M13,"NA")</f>
        <v>-6.8232367548170778</v>
      </c>
      <c r="O13" t="s">
        <v>58</v>
      </c>
    </row>
    <row r="14" spans="1:16" x14ac:dyDescent="0.35">
      <c r="A14" s="16">
        <v>4</v>
      </c>
      <c r="B14" s="15" t="s">
        <v>68</v>
      </c>
      <c r="C14" s="14">
        <v>20.8</v>
      </c>
      <c r="D14" s="13" t="s">
        <v>141</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20.8</v>
      </c>
      <c r="H14">
        <f>LEN(TRIM(D14))</f>
        <v>6</v>
      </c>
      <c r="I14" t="str">
        <f>IF(H14&gt;=3,MID(TRIM(D14),1,3),"NO")</f>
        <v>+/-</v>
      </c>
      <c r="J14" t="str">
        <f>IF(TRIM(I14)="+/-",MID(TRIM(D14),4,H14-3),D14)</f>
        <v>1.1</v>
      </c>
      <c r="K14" s="1">
        <f>IF(TRIM(J14)="*****",0,IF(ISERROR(VALUE(J14)),"NA",VALUE(J14/$I$4)))</f>
        <v>0.66869300911854113</v>
      </c>
      <c r="L14" s="1">
        <f>IF(AND(ISNUMBER(G14),ISNUMBER($I$6)),$I$6-G14,"N/A")</f>
        <v>-5.1000000000000014</v>
      </c>
      <c r="M14" s="1">
        <f>IF(AND(ISNUMBER(K14),ISNUMBER($I$7)),SQRT(K14^2+($I$7)^2),"N/A")</f>
        <v>0.67965592021270205</v>
      </c>
      <c r="N14" s="1">
        <f>IF(AND(ISNUMBER(L14),ISNUMBER(M14),M14&lt;&gt;0),L14/M14,"NA")</f>
        <v>-7.5037969188937961</v>
      </c>
      <c r="O14" t="s">
        <v>73</v>
      </c>
    </row>
    <row r="15" spans="1:16" x14ac:dyDescent="0.35">
      <c r="A15" s="16">
        <v>5</v>
      </c>
      <c r="B15" s="15" t="s">
        <v>73</v>
      </c>
      <c r="C15" s="14">
        <v>20.6</v>
      </c>
      <c r="D15" s="13" t="s">
        <v>139</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20.6</v>
      </c>
      <c r="H15">
        <f>LEN(TRIM(D15))</f>
        <v>6</v>
      </c>
      <c r="I15" t="str">
        <f>IF(H15&gt;=3,MID(TRIM(D15),1,3),"NO")</f>
        <v>+/-</v>
      </c>
      <c r="J15" t="str">
        <f>IF(TRIM(I15)="+/-",MID(TRIM(D15),4,H15-3),D15)</f>
        <v>1.5</v>
      </c>
      <c r="K15" s="1">
        <f>IF(TRIM(J15)="*****",0,IF(ISERROR(VALUE(J15)),"NA",VALUE(J15/$I$4)))</f>
        <v>0.91185410334346506</v>
      </c>
      <c r="L15" s="1">
        <f>IF(AND(ISNUMBER(G15),ISNUMBER($I$6)),$I$6-G15,"N/A")</f>
        <v>-4.9000000000000021</v>
      </c>
      <c r="M15" s="1">
        <f>IF(AND(ISNUMBER(K15),ISNUMBER($I$7)),SQRT(K15^2+($I$7)^2),"N/A")</f>
        <v>0.91992376598307335</v>
      </c>
      <c r="N15" s="1">
        <f>IF(AND(ISNUMBER(L15),ISNUMBER(M15),M15&lt;&gt;0),L15/M15,"NA")</f>
        <v>-5.3265283289682532</v>
      </c>
      <c r="O15" t="s">
        <v>32</v>
      </c>
    </row>
    <row r="16" spans="1:16" x14ac:dyDescent="0.35">
      <c r="A16" s="16">
        <v>5</v>
      </c>
      <c r="B16" s="15" t="s">
        <v>79</v>
      </c>
      <c r="C16" s="14">
        <v>20.6</v>
      </c>
      <c r="D16" s="13" t="s">
        <v>111</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20.6</v>
      </c>
      <c r="H16">
        <f>LEN(TRIM(D16))</f>
        <v>6</v>
      </c>
      <c r="I16" t="str">
        <f>IF(H16&gt;=3,MID(TRIM(D16),1,3),"NO")</f>
        <v>+/-</v>
      </c>
      <c r="J16" t="str">
        <f>IF(TRIM(I16)="+/-",MID(TRIM(D16),4,H16-3),D16)</f>
        <v>1.0</v>
      </c>
      <c r="K16" s="1">
        <f>IF(TRIM(J16)="*****",0,IF(ISERROR(VALUE(J16)),"NA",VALUE(J16/$I$4)))</f>
        <v>0.60790273556231</v>
      </c>
      <c r="L16" s="1">
        <f>IF(AND(ISNUMBER(G16),ISNUMBER($I$6)),$I$6-G16,"N/A")</f>
        <v>-4.9000000000000021</v>
      </c>
      <c r="M16" s="1">
        <f>IF(AND(ISNUMBER(K16),ISNUMBER($I$7)),SQRT(K16^2+($I$7)^2),"N/A")</f>
        <v>0.61994158219973061</v>
      </c>
      <c r="N16" s="1">
        <f>IF(AND(ISNUMBER(L16),ISNUMBER(M16),M16&lt;&gt;0),L16/M16,"NA")</f>
        <v>-7.9039705364066659</v>
      </c>
      <c r="O16" t="s">
        <v>75</v>
      </c>
    </row>
    <row r="17" spans="1:15" x14ac:dyDescent="0.35">
      <c r="A17" s="16">
        <v>7</v>
      </c>
      <c r="B17" s="15" t="s">
        <v>59</v>
      </c>
      <c r="C17" s="14">
        <v>20.5</v>
      </c>
      <c r="D17" s="13" t="s">
        <v>120</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20.5</v>
      </c>
      <c r="H17">
        <f>LEN(TRIM(D17))</f>
        <v>6</v>
      </c>
      <c r="I17" t="str">
        <f>IF(H17&gt;=3,MID(TRIM(D17),1,3),"NO")</f>
        <v>+/-</v>
      </c>
      <c r="J17" t="str">
        <f>IF(TRIM(I17)="+/-",MID(TRIM(D17),4,H17-3),D17)</f>
        <v>0.9</v>
      </c>
      <c r="K17" s="1">
        <f>IF(TRIM(J17)="*****",0,IF(ISERROR(VALUE(J17)),"NA",VALUE(J17/$I$4)))</f>
        <v>0.54711246200607899</v>
      </c>
      <c r="L17" s="1">
        <f>IF(AND(ISNUMBER(G17),ISNUMBER($I$6)),$I$6-G17,"N/A")</f>
        <v>-4.8000000000000007</v>
      </c>
      <c r="M17" s="1">
        <f>IF(AND(ISNUMBER(K17),ISNUMBER($I$7)),SQRT(K17^2+($I$7)^2),"N/A")</f>
        <v>0.5604586296226679</v>
      </c>
      <c r="N17" s="1">
        <f>IF(AND(ISNUMBER(L17),ISNUMBER(M17),M17&lt;&gt;0),L17/M17,"NA")</f>
        <v>-8.5644144746805466</v>
      </c>
      <c r="O17" t="s">
        <v>66</v>
      </c>
    </row>
    <row r="18" spans="1:15" x14ac:dyDescent="0.35">
      <c r="A18" s="16">
        <v>8</v>
      </c>
      <c r="B18" s="15" t="s">
        <v>33</v>
      </c>
      <c r="C18" s="14">
        <v>19.899999999999999</v>
      </c>
      <c r="D18" s="13" t="s">
        <v>140</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19.899999999999999</v>
      </c>
      <c r="H18">
        <f>LEN(TRIM(D18))</f>
        <v>6</v>
      </c>
      <c r="I18" t="str">
        <f>IF(H18&gt;=3,MID(TRIM(D18),1,3),"NO")</f>
        <v>+/-</v>
      </c>
      <c r="J18" t="str">
        <f>IF(TRIM(I18)="+/-",MID(TRIM(D18),4,H18-3),D18)</f>
        <v>1.6</v>
      </c>
      <c r="K18" s="1">
        <f>IF(TRIM(J18)="*****",0,IF(ISERROR(VALUE(J18)),"NA",VALUE(J18/$I$4)))</f>
        <v>0.97264437689969607</v>
      </c>
      <c r="L18" s="1">
        <f>IF(AND(ISNUMBER(G18),ISNUMBER($I$6)),$I$6-G18,"N/A")</f>
        <v>-4.1999999999999993</v>
      </c>
      <c r="M18" s="1">
        <f>IF(AND(ISNUMBER(K18),ISNUMBER($I$7)),SQRT(K18^2+($I$7)^2),"N/A")</f>
        <v>0.98021370799982366</v>
      </c>
      <c r="N18" s="1">
        <f>IF(AND(ISNUMBER(L18),ISNUMBER(M18),M18&lt;&gt;0),L18/M18,"NA")</f>
        <v>-4.2847799063842054</v>
      </c>
      <c r="O18" t="s">
        <v>60</v>
      </c>
    </row>
    <row r="19" spans="1:15" x14ac:dyDescent="0.35">
      <c r="A19" s="16">
        <v>9</v>
      </c>
      <c r="B19" s="15" t="s">
        <v>46</v>
      </c>
      <c r="C19" s="14">
        <v>19.5</v>
      </c>
      <c r="D19" s="13" t="s">
        <v>133</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19.5</v>
      </c>
      <c r="H19">
        <f>LEN(TRIM(D19))</f>
        <v>6</v>
      </c>
      <c r="I19" t="str">
        <f>IF(H19&gt;=3,MID(TRIM(D19),1,3),"NO")</f>
        <v>+/-</v>
      </c>
      <c r="J19" t="str">
        <f>IF(TRIM(I19)="+/-",MID(TRIM(D19),4,H19-3),D19)</f>
        <v>1.2</v>
      </c>
      <c r="K19" s="1">
        <f>IF(TRIM(J19)="*****",0,IF(ISERROR(VALUE(J19)),"NA",VALUE(J19/$I$4)))</f>
        <v>0.72948328267477203</v>
      </c>
      <c r="L19" s="1">
        <f>IF(AND(ISNUMBER(G19),ISNUMBER($I$6)),$I$6-G19,"N/A")</f>
        <v>-3.8000000000000007</v>
      </c>
      <c r="M19" s="1">
        <f>IF(AND(ISNUMBER(K19),ISNUMBER($I$7)),SQRT(K19^2+($I$7)^2),"N/A")</f>
        <v>0.73954559638884132</v>
      </c>
      <c r="N19" s="1">
        <f>IF(AND(ISNUMBER(L19),ISNUMBER(M19),M19&lt;&gt;0),L19/M19,"NA")</f>
        <v>-5.138290348228943</v>
      </c>
      <c r="O19" t="s">
        <v>35</v>
      </c>
    </row>
    <row r="20" spans="1:15" x14ac:dyDescent="0.35">
      <c r="A20" s="16">
        <v>10</v>
      </c>
      <c r="B20" s="15" t="s">
        <v>50</v>
      </c>
      <c r="C20" s="14">
        <v>18.7</v>
      </c>
      <c r="D20" s="17" t="s">
        <v>133</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18.7</v>
      </c>
      <c r="H20">
        <f>LEN(TRIM(D20))</f>
        <v>6</v>
      </c>
      <c r="I20" t="str">
        <f>IF(H20&gt;=3,MID(TRIM(D20),1,3),"NO")</f>
        <v>+/-</v>
      </c>
      <c r="J20" t="str">
        <f>IF(TRIM(I20)="+/-",MID(TRIM(D20),4,H20-3),D20)</f>
        <v>1.2</v>
      </c>
      <c r="K20" s="1">
        <f>IF(TRIM(J20)="*****",0,IF(ISERROR(VALUE(J20)),"NA",VALUE(J20/$I$4)))</f>
        <v>0.72948328267477203</v>
      </c>
      <c r="L20" s="1">
        <f>IF(AND(ISNUMBER(G20),ISNUMBER($I$6)),$I$6-G20,"N/A")</f>
        <v>-3</v>
      </c>
      <c r="M20" s="1">
        <f>IF(AND(ISNUMBER(K20),ISNUMBER($I$7)),SQRT(K20^2+($I$7)^2),"N/A")</f>
        <v>0.73954559638884132</v>
      </c>
      <c r="N20" s="1">
        <f>IF(AND(ISNUMBER(L20),ISNUMBER(M20),M20&lt;&gt;0),L20/M20,"NA")</f>
        <v>-4.0565450117596908</v>
      </c>
      <c r="O20" t="s">
        <v>51</v>
      </c>
    </row>
    <row r="21" spans="1:15" x14ac:dyDescent="0.35">
      <c r="A21" s="16">
        <v>11</v>
      </c>
      <c r="B21" s="15" t="s">
        <v>49</v>
      </c>
      <c r="C21" s="14">
        <v>18.2</v>
      </c>
      <c r="D21" s="13" t="s">
        <v>26</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18.2</v>
      </c>
      <c r="H21">
        <f>LEN(TRIM(D21))</f>
        <v>6</v>
      </c>
      <c r="I21" t="str">
        <f>IF(H21&gt;=3,MID(TRIM(D21),1,3),"NO")</f>
        <v>+/-</v>
      </c>
      <c r="J21" t="str">
        <f>IF(TRIM(I21)="+/-",MID(TRIM(D21),4,H21-3),D21)</f>
        <v>0.6</v>
      </c>
      <c r="K21" s="1">
        <f>IF(TRIM(J21)="*****",0,IF(ISERROR(VALUE(J21)),"NA",VALUE(J21/$I$4)))</f>
        <v>0.36474164133738601</v>
      </c>
      <c r="L21" s="1">
        <f>IF(AND(ISNUMBER(G21),ISNUMBER($I$6)),$I$6-G21,"N/A")</f>
        <v>-2.5</v>
      </c>
      <c r="M21" s="1">
        <f>IF(AND(ISNUMBER(K21),ISNUMBER($I$7)),SQRT(K21^2+($I$7)^2),"N/A")</f>
        <v>0.38447144804478778</v>
      </c>
      <c r="N21" s="1">
        <f>IF(AND(ISNUMBER(L21),ISNUMBER(M21),M21&lt;&gt;0),L21/M21,"NA")</f>
        <v>-6.5024334387212299</v>
      </c>
      <c r="O21" t="s">
        <v>45</v>
      </c>
    </row>
    <row r="22" spans="1:15" x14ac:dyDescent="0.35">
      <c r="A22" s="16">
        <v>12</v>
      </c>
      <c r="B22" s="15" t="s">
        <v>45</v>
      </c>
      <c r="C22" s="14">
        <v>18.100000000000001</v>
      </c>
      <c r="D22" s="13" t="s">
        <v>121</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18.100000000000001</v>
      </c>
      <c r="H22">
        <f>LEN(TRIM(D22))</f>
        <v>6</v>
      </c>
      <c r="I22" t="str">
        <f>IF(H22&gt;=3,MID(TRIM(D22),1,3),"NO")</f>
        <v>+/-</v>
      </c>
      <c r="J22" t="str">
        <f>IF(TRIM(I22)="+/-",MID(TRIM(D22),4,H22-3),D22)</f>
        <v>0.8</v>
      </c>
      <c r="K22" s="1">
        <f>IF(TRIM(J22)="*****",0,IF(ISERROR(VALUE(J22)),"NA",VALUE(J22/$I$4)))</f>
        <v>0.48632218844984804</v>
      </c>
      <c r="L22" s="1">
        <f>IF(AND(ISNUMBER(G22),ISNUMBER($I$6)),$I$6-G22,"N/A")</f>
        <v>-2.4000000000000021</v>
      </c>
      <c r="M22" s="1">
        <f>IF(AND(ISNUMBER(K22),ISNUMBER($I$7)),SQRT(K22^2+($I$7)^2),"N/A")</f>
        <v>0.50128943776506518</v>
      </c>
      <c r="N22" s="1">
        <f>IF(AND(ISNUMBER(L22),ISNUMBER(M22),M22&lt;&gt;0),L22/M22,"NA")</f>
        <v>-4.7876532382172163</v>
      </c>
      <c r="O22" t="s">
        <v>29</v>
      </c>
    </row>
    <row r="23" spans="1:15" x14ac:dyDescent="0.35">
      <c r="A23" s="16">
        <v>12</v>
      </c>
      <c r="B23" s="15" t="s">
        <v>39</v>
      </c>
      <c r="C23" s="14">
        <v>18.100000000000001</v>
      </c>
      <c r="D23" s="13" t="s">
        <v>26</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18.100000000000001</v>
      </c>
      <c r="H23">
        <f>LEN(TRIM(D23))</f>
        <v>6</v>
      </c>
      <c r="I23" t="str">
        <f>IF(H23&gt;=3,MID(TRIM(D23),1,3),"NO")</f>
        <v>+/-</v>
      </c>
      <c r="J23" t="str">
        <f>IF(TRIM(I23)="+/-",MID(TRIM(D23),4,H23-3),D23)</f>
        <v>0.6</v>
      </c>
      <c r="K23" s="1">
        <f>IF(TRIM(J23)="*****",0,IF(ISERROR(VALUE(J23)),"NA",VALUE(J23/$I$4)))</f>
        <v>0.36474164133738601</v>
      </c>
      <c r="L23" s="1">
        <f>IF(AND(ISNUMBER(G23),ISNUMBER($I$6)),$I$6-G23,"N/A")</f>
        <v>-2.4000000000000021</v>
      </c>
      <c r="M23" s="1">
        <f>IF(AND(ISNUMBER(K23),ISNUMBER($I$7)),SQRT(K23^2+($I$7)^2),"N/A")</f>
        <v>0.38447144804478778</v>
      </c>
      <c r="N23" s="1">
        <f>IF(AND(ISNUMBER(L23),ISNUMBER(M23),M23&lt;&gt;0),L23/M23,"NA")</f>
        <v>-6.2423361011723859</v>
      </c>
      <c r="O23" t="s">
        <v>82</v>
      </c>
    </row>
    <row r="24" spans="1:15" x14ac:dyDescent="0.35">
      <c r="A24" s="16">
        <v>14</v>
      </c>
      <c r="B24" s="15" t="s">
        <v>64</v>
      </c>
      <c r="C24" s="14">
        <v>17.399999999999999</v>
      </c>
      <c r="D24" s="13" t="s">
        <v>121</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17.399999999999999</v>
      </c>
      <c r="H24">
        <f>LEN(TRIM(D24))</f>
        <v>6</v>
      </c>
      <c r="I24" t="str">
        <f>IF(H24&gt;=3,MID(TRIM(D24),1,3),"NO")</f>
        <v>+/-</v>
      </c>
      <c r="J24" t="str">
        <f>IF(TRIM(I24)="+/-",MID(TRIM(D24),4,H24-3),D24)</f>
        <v>0.8</v>
      </c>
      <c r="K24" s="1">
        <f>IF(TRIM(J24)="*****",0,IF(ISERROR(VALUE(J24)),"NA",VALUE(J24/$I$4)))</f>
        <v>0.48632218844984804</v>
      </c>
      <c r="L24" s="1">
        <f>IF(AND(ISNUMBER(G24),ISNUMBER($I$6)),$I$6-G24,"N/A")</f>
        <v>-1.6999999999999993</v>
      </c>
      <c r="M24" s="1">
        <f>IF(AND(ISNUMBER(K24),ISNUMBER($I$7)),SQRT(K24^2+($I$7)^2),"N/A")</f>
        <v>0.50128943776506518</v>
      </c>
      <c r="N24" s="1">
        <f>IF(AND(ISNUMBER(L24),ISNUMBER(M24),M24&lt;&gt;0),L24/M24,"NA")</f>
        <v>-3.3912543770705241</v>
      </c>
      <c r="O24" t="s">
        <v>65</v>
      </c>
    </row>
    <row r="25" spans="1:15" x14ac:dyDescent="0.35">
      <c r="A25" s="16">
        <v>15</v>
      </c>
      <c r="B25" s="15" t="s">
        <v>61</v>
      </c>
      <c r="C25" s="14">
        <v>17.3</v>
      </c>
      <c r="D25" s="13" t="s">
        <v>121</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17.3</v>
      </c>
      <c r="H25">
        <f>LEN(TRIM(D25))</f>
        <v>6</v>
      </c>
      <c r="I25" t="str">
        <f>IF(H25&gt;=3,MID(TRIM(D25),1,3),"NO")</f>
        <v>+/-</v>
      </c>
      <c r="J25" t="str">
        <f>IF(TRIM(I25)="+/-",MID(TRIM(D25),4,H25-3),D25)</f>
        <v>0.8</v>
      </c>
      <c r="K25" s="1">
        <f>IF(TRIM(J25)="*****",0,IF(ISERROR(VALUE(J25)),"NA",VALUE(J25/$I$4)))</f>
        <v>0.48632218844984804</v>
      </c>
      <c r="L25" s="1">
        <f>IF(AND(ISNUMBER(G25),ISNUMBER($I$6)),$I$6-G25,"N/A")</f>
        <v>-1.6000000000000014</v>
      </c>
      <c r="M25" s="1">
        <f>IF(AND(ISNUMBER(K25),ISNUMBER($I$7)),SQRT(K25^2+($I$7)^2),"N/A")</f>
        <v>0.50128943776506518</v>
      </c>
      <c r="N25" s="1">
        <f>IF(AND(ISNUMBER(L25),ISNUMBER(M25),M25&lt;&gt;0),L25/M25,"NA")</f>
        <v>-3.1917688254781442</v>
      </c>
      <c r="O25" t="s">
        <v>81</v>
      </c>
    </row>
    <row r="26" spans="1:15" x14ac:dyDescent="0.35">
      <c r="A26" s="16">
        <v>16</v>
      </c>
      <c r="B26" s="15" t="s">
        <v>76</v>
      </c>
      <c r="C26" s="14">
        <v>17.2</v>
      </c>
      <c r="D26" s="13" t="s">
        <v>83</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17.2</v>
      </c>
      <c r="H26">
        <f>LEN(TRIM(D26))</f>
        <v>6</v>
      </c>
      <c r="I26" t="str">
        <f>IF(H26&gt;=3,MID(TRIM(D26),1,3),"NO")</f>
        <v>+/-</v>
      </c>
      <c r="J26" t="str">
        <f>IF(TRIM(I26)="+/-",MID(TRIM(D26),4,H26-3),D26)</f>
        <v>0.7</v>
      </c>
      <c r="K26" s="1">
        <f>IF(TRIM(J26)="*****",0,IF(ISERROR(VALUE(J26)),"NA",VALUE(J26/$I$4)))</f>
        <v>0.42553191489361697</v>
      </c>
      <c r="L26" s="1">
        <f>IF(AND(ISNUMBER(G26),ISNUMBER($I$6)),$I$6-G26,"N/A")</f>
        <v>-1.5</v>
      </c>
      <c r="M26" s="1">
        <f>IF(AND(ISNUMBER(K26),ISNUMBER($I$7)),SQRT(K26^2+($I$7)^2),"N/A")</f>
        <v>0.44255987168878524</v>
      </c>
      <c r="N26" s="1">
        <f>IF(AND(ISNUMBER(L26),ISNUMBER(M26),M26&lt;&gt;0),L26/M26,"NA")</f>
        <v>-3.3893719154339021</v>
      </c>
      <c r="O26" t="s">
        <v>80</v>
      </c>
    </row>
    <row r="27" spans="1:15" x14ac:dyDescent="0.35">
      <c r="A27" s="16">
        <v>17</v>
      </c>
      <c r="B27" s="15" t="s">
        <v>35</v>
      </c>
      <c r="C27" s="14">
        <v>16.899999999999999</v>
      </c>
      <c r="D27" s="13" t="s">
        <v>165</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16.899999999999999</v>
      </c>
      <c r="H27">
        <f>LEN(TRIM(D27))</f>
        <v>6</v>
      </c>
      <c r="I27" t="str">
        <f>IF(H27&gt;=3,MID(TRIM(D27),1,3),"NO")</f>
        <v>+/-</v>
      </c>
      <c r="J27" t="str">
        <f>IF(TRIM(I27)="+/-",MID(TRIM(D27),4,H27-3),D27)</f>
        <v>3.9</v>
      </c>
      <c r="K27" s="1">
        <f>IF(TRIM(J27)="*****",0,IF(ISERROR(VALUE(J27)),"NA",VALUE(J27/$I$4)))</f>
        <v>2.3708206686930091</v>
      </c>
      <c r="L27" s="1">
        <f>IF(AND(ISNUMBER(G27),ISNUMBER($I$6)),$I$6-G27,"N/A")</f>
        <v>-1.1999999999999993</v>
      </c>
      <c r="M27" s="1">
        <f>IF(AND(ISNUMBER(K27),ISNUMBER($I$7)),SQRT(K27^2+($I$7)^2),"N/A")</f>
        <v>2.3739360717041502</v>
      </c>
      <c r="N27" s="1">
        <f>IF(AND(ISNUMBER(L27),ISNUMBER(M27),M27&lt;&gt;0),L27/M27,"NA")</f>
        <v>-0.50548960197507298</v>
      </c>
      <c r="O27" t="s">
        <v>78</v>
      </c>
    </row>
    <row r="28" spans="1:15" x14ac:dyDescent="0.35">
      <c r="A28" s="16">
        <v>18</v>
      </c>
      <c r="B28" s="15" t="s">
        <v>44</v>
      </c>
      <c r="C28" s="14">
        <v>15.8</v>
      </c>
      <c r="D28" s="13" t="s">
        <v>140</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15.8</v>
      </c>
      <c r="H28">
        <f>LEN(TRIM(D28))</f>
        <v>6</v>
      </c>
      <c r="I28" t="str">
        <f>IF(H28&gt;=3,MID(TRIM(D28),1,3),"NO")</f>
        <v>+/-</v>
      </c>
      <c r="J28" t="str">
        <f>IF(TRIM(I28)="+/-",MID(TRIM(D28),4,H28-3),D28)</f>
        <v>1.6</v>
      </c>
      <c r="K28" s="1">
        <f>IF(TRIM(J28)="*****",0,IF(ISERROR(VALUE(J28)),"NA",VALUE(J28/$I$4)))</f>
        <v>0.97264437689969607</v>
      </c>
      <c r="L28" s="1">
        <f>IF(AND(ISNUMBER(G28),ISNUMBER($I$6)),$I$6-G28,"N/A")</f>
        <v>-0.10000000000000142</v>
      </c>
      <c r="M28" s="1">
        <f>IF(AND(ISNUMBER(K28),ISNUMBER($I$7)),SQRT(K28^2+($I$7)^2),"N/A")</f>
        <v>0.98021370799982366</v>
      </c>
      <c r="N28" s="1">
        <f>IF(AND(ISNUMBER(L28),ISNUMBER(M28),M28&lt;&gt;0),L28/M28,"NA")</f>
        <v>-0.1020185691996254</v>
      </c>
      <c r="O28" t="s">
        <v>79</v>
      </c>
    </row>
    <row r="29" spans="1:15" x14ac:dyDescent="0.35">
      <c r="A29" s="16">
        <v>19</v>
      </c>
      <c r="B29" s="15" t="s">
        <v>51</v>
      </c>
      <c r="C29" s="14">
        <v>15.5</v>
      </c>
      <c r="D29" s="13" t="s">
        <v>83</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15.5</v>
      </c>
      <c r="H29">
        <f>LEN(TRIM(D29))</f>
        <v>6</v>
      </c>
      <c r="I29" t="str">
        <f>IF(H29&gt;=3,MID(TRIM(D29),1,3),"NO")</f>
        <v>+/-</v>
      </c>
      <c r="J29" t="str">
        <f>IF(TRIM(I29)="+/-",MID(TRIM(D29),4,H29-3),D29)</f>
        <v>0.7</v>
      </c>
      <c r="K29" s="1">
        <f>IF(TRIM(J29)="*****",0,IF(ISERROR(VALUE(J29)),"NA",VALUE(J29/$I$4)))</f>
        <v>0.42553191489361697</v>
      </c>
      <c r="L29" s="1">
        <f>IF(AND(ISNUMBER(G29),ISNUMBER($I$6)),$I$6-G29,"N/A")</f>
        <v>0.19999999999999929</v>
      </c>
      <c r="M29" s="1">
        <f>IF(AND(ISNUMBER(K29),ISNUMBER($I$7)),SQRT(K29^2+($I$7)^2),"N/A")</f>
        <v>0.44255987168878524</v>
      </c>
      <c r="N29" s="1">
        <f>IF(AND(ISNUMBER(L29),ISNUMBER(M29),M29&lt;&gt;0),L29/M29,"NA")</f>
        <v>0.45191625539118535</v>
      </c>
      <c r="O29" t="s">
        <v>55</v>
      </c>
    </row>
    <row r="30" spans="1:15" x14ac:dyDescent="0.35">
      <c r="A30" s="16">
        <v>20</v>
      </c>
      <c r="B30" s="15" t="s">
        <v>54</v>
      </c>
      <c r="C30" s="14">
        <v>15.4</v>
      </c>
      <c r="D30" s="13" t="s">
        <v>121</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15.4</v>
      </c>
      <c r="H30">
        <f>LEN(TRIM(D30))</f>
        <v>6</v>
      </c>
      <c r="I30" t="str">
        <f>IF(H30&gt;=3,MID(TRIM(D30),1,3),"NO")</f>
        <v>+/-</v>
      </c>
      <c r="J30" t="str">
        <f>IF(TRIM(I30)="+/-",MID(TRIM(D30),4,H30-3),D30)</f>
        <v>0.8</v>
      </c>
      <c r="K30" s="1">
        <f>IF(TRIM(J30)="*****",0,IF(ISERROR(VALUE(J30)),"NA",VALUE(J30/$I$4)))</f>
        <v>0.48632218844984804</v>
      </c>
      <c r="L30" s="1">
        <f>IF(AND(ISNUMBER(G30),ISNUMBER($I$6)),$I$6-G30,"N/A")</f>
        <v>0.29999999999999893</v>
      </c>
      <c r="M30" s="1">
        <f>IF(AND(ISNUMBER(K30),ISNUMBER($I$7)),SQRT(K30^2+($I$7)^2),"N/A")</f>
        <v>0.50128943776506518</v>
      </c>
      <c r="N30" s="1">
        <f>IF(AND(ISNUMBER(L30),ISNUMBER(M30),M30&lt;&gt;0),L30/M30,"NA")</f>
        <v>0.59845665477714938</v>
      </c>
      <c r="O30" t="s">
        <v>77</v>
      </c>
    </row>
    <row r="31" spans="1:15" x14ac:dyDescent="0.35">
      <c r="A31" s="16">
        <v>21</v>
      </c>
      <c r="B31" s="15" t="s">
        <v>58</v>
      </c>
      <c r="C31" s="14">
        <v>15</v>
      </c>
      <c r="D31" s="13" t="s">
        <v>120</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15</v>
      </c>
      <c r="H31">
        <f>LEN(TRIM(D31))</f>
        <v>6</v>
      </c>
      <c r="I31" t="str">
        <f>IF(H31&gt;=3,MID(TRIM(D31),1,3),"NO")</f>
        <v>+/-</v>
      </c>
      <c r="J31" t="str">
        <f>IF(TRIM(I31)="+/-",MID(TRIM(D31),4,H31-3),D31)</f>
        <v>0.9</v>
      </c>
      <c r="K31" s="1">
        <f>IF(TRIM(J31)="*****",0,IF(ISERROR(VALUE(J31)),"NA",VALUE(J31/$I$4)))</f>
        <v>0.54711246200607899</v>
      </c>
      <c r="L31" s="1">
        <f>IF(AND(ISNUMBER(G31),ISNUMBER($I$6)),$I$6-G31,"N/A")</f>
        <v>0.69999999999999929</v>
      </c>
      <c r="M31" s="1">
        <f>IF(AND(ISNUMBER(K31),ISNUMBER($I$7)),SQRT(K31^2+($I$7)^2),"N/A")</f>
        <v>0.5604586296226679</v>
      </c>
      <c r="N31" s="1">
        <f>IF(AND(ISNUMBER(L31),ISNUMBER(M31),M31&lt;&gt;0),L31/M31,"NA")</f>
        <v>1.2489771108909118</v>
      </c>
      <c r="O31" t="s">
        <v>41</v>
      </c>
    </row>
    <row r="32" spans="1:15" x14ac:dyDescent="0.35">
      <c r="A32" s="16">
        <v>22</v>
      </c>
      <c r="B32" s="15" t="s">
        <v>60</v>
      </c>
      <c r="C32" s="14">
        <v>14.9</v>
      </c>
      <c r="D32" s="13" t="s">
        <v>204</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14.9</v>
      </c>
      <c r="H32">
        <f>LEN(TRIM(D32))</f>
        <v>6</v>
      </c>
      <c r="I32" t="str">
        <f>IF(H32&gt;=3,MID(TRIM(D32),1,3),"NO")</f>
        <v>+/-</v>
      </c>
      <c r="J32" t="str">
        <f>IF(TRIM(I32)="+/-",MID(TRIM(D32),4,H32-3),D32)</f>
        <v>2.8</v>
      </c>
      <c r="K32" s="1">
        <f>IF(TRIM(J32)="*****",0,IF(ISERROR(VALUE(J32)),"NA",VALUE(J32/$I$4)))</f>
        <v>1.7021276595744679</v>
      </c>
      <c r="L32" s="1">
        <f>IF(AND(ISNUMBER(G32),ISNUMBER($I$6)),$I$6-G32,"N/A")</f>
        <v>0.79999999999999893</v>
      </c>
      <c r="M32" s="1">
        <f>IF(AND(ISNUMBER(K32),ISNUMBER($I$7)),SQRT(K32^2+($I$7)^2),"N/A")</f>
        <v>1.7064642975827597</v>
      </c>
      <c r="N32" s="1">
        <f>IF(AND(ISNUMBER(L32),ISNUMBER(M32),M32&lt;&gt;0),L32/M32,"NA")</f>
        <v>0.46880558892044483</v>
      </c>
      <c r="O32" t="s">
        <v>71</v>
      </c>
    </row>
    <row r="33" spans="1:15" x14ac:dyDescent="0.35">
      <c r="A33" s="16">
        <v>22</v>
      </c>
      <c r="B33" s="15" t="s">
        <v>81</v>
      </c>
      <c r="C33" s="14">
        <v>14.9</v>
      </c>
      <c r="D33" s="13" t="s">
        <v>120</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14.9</v>
      </c>
      <c r="H33">
        <f>LEN(TRIM(D33))</f>
        <v>6</v>
      </c>
      <c r="I33" t="str">
        <f>IF(H33&gt;=3,MID(TRIM(D33),1,3),"NO")</f>
        <v>+/-</v>
      </c>
      <c r="J33" t="str">
        <f>IF(TRIM(I33)="+/-",MID(TRIM(D33),4,H33-3),D33)</f>
        <v>0.9</v>
      </c>
      <c r="K33" s="1">
        <f>IF(TRIM(J33)="*****",0,IF(ISERROR(VALUE(J33)),"NA",VALUE(J33/$I$4)))</f>
        <v>0.54711246200607899</v>
      </c>
      <c r="L33" s="1">
        <f>IF(AND(ISNUMBER(G33),ISNUMBER($I$6)),$I$6-G33,"N/A")</f>
        <v>0.79999999999999893</v>
      </c>
      <c r="M33" s="1">
        <f>IF(AND(ISNUMBER(K33),ISNUMBER($I$7)),SQRT(K33^2+($I$7)^2),"N/A")</f>
        <v>0.5604586296226679</v>
      </c>
      <c r="N33" s="1">
        <f>IF(AND(ISNUMBER(L33),ISNUMBER(M33),M33&lt;&gt;0),L33/M33,"NA")</f>
        <v>1.4274024124467557</v>
      </c>
      <c r="O33" t="s">
        <v>76</v>
      </c>
    </row>
    <row r="34" spans="1:15" x14ac:dyDescent="0.35">
      <c r="A34" s="16">
        <v>24</v>
      </c>
      <c r="B34" s="15" t="s">
        <v>32</v>
      </c>
      <c r="C34" s="14">
        <v>14.6</v>
      </c>
      <c r="D34" s="13" t="s">
        <v>34</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14.6</v>
      </c>
      <c r="H34">
        <f>LEN(TRIM(D34))</f>
        <v>6</v>
      </c>
      <c r="I34" t="str">
        <f>IF(H34&gt;=3,MID(TRIM(D34),1,3),"NO")</f>
        <v>+/-</v>
      </c>
      <c r="J34" t="str">
        <f>IF(TRIM(I34)="+/-",MID(TRIM(D34),4,H34-3),D34)</f>
        <v>0.4</v>
      </c>
      <c r="K34" s="1">
        <f>IF(TRIM(J34)="*****",0,IF(ISERROR(VALUE(J34)),"NA",VALUE(J34/$I$4)))</f>
        <v>0.24316109422492402</v>
      </c>
      <c r="L34" s="1">
        <f>IF(AND(ISNUMBER(G34),ISNUMBER($I$6)),$I$6-G34,"N/A")</f>
        <v>1.0999999999999996</v>
      </c>
      <c r="M34" s="1">
        <f>IF(AND(ISNUMBER(K34),ISNUMBER($I$7)),SQRT(K34^2+($I$7)^2),"N/A")</f>
        <v>0.2718623680850808</v>
      </c>
      <c r="N34" s="1">
        <f>IF(AND(ISNUMBER(L34),ISNUMBER(M34),M34&lt;&gt;0),L34/M34,"NA")</f>
        <v>4.046165005285868</v>
      </c>
      <c r="O34" t="s">
        <v>74</v>
      </c>
    </row>
    <row r="35" spans="1:15" x14ac:dyDescent="0.35">
      <c r="A35" s="16">
        <v>24</v>
      </c>
      <c r="B35" s="15" t="s">
        <v>27</v>
      </c>
      <c r="C35" s="14">
        <v>14.6</v>
      </c>
      <c r="D35" s="13" t="s">
        <v>176</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14.6</v>
      </c>
      <c r="H35">
        <f>LEN(TRIM(D35))</f>
        <v>6</v>
      </c>
      <c r="I35" t="str">
        <f>IF(H35&gt;=3,MID(TRIM(D35),1,3),"NO")</f>
        <v>+/-</v>
      </c>
      <c r="J35" t="str">
        <f>IF(TRIM(I35)="+/-",MID(TRIM(D35),4,H35-3),D35)</f>
        <v>2.9</v>
      </c>
      <c r="K35" s="1">
        <f>IF(TRIM(J35)="*****",0,IF(ISERROR(VALUE(J35)),"NA",VALUE(J35/$I$4)))</f>
        <v>1.762917933130699</v>
      </c>
      <c r="L35" s="1">
        <f>IF(AND(ISNUMBER(G35),ISNUMBER($I$6)),$I$6-G35,"N/A")</f>
        <v>1.0999999999999996</v>
      </c>
      <c r="M35" s="1">
        <f>IF(AND(ISNUMBER(K35),ISNUMBER($I$7)),SQRT(K35^2+($I$7)^2),"N/A")</f>
        <v>1.7671053925530251</v>
      </c>
      <c r="N35" s="1">
        <f>IF(AND(ISNUMBER(L35),ISNUMBER(M35),M35&lt;&gt;0),L35/M35,"NA")</f>
        <v>0.6224869238901336</v>
      </c>
      <c r="O35" t="s">
        <v>53</v>
      </c>
    </row>
    <row r="36" spans="1:15" x14ac:dyDescent="0.35">
      <c r="A36" s="16">
        <v>26</v>
      </c>
      <c r="B36" s="15" t="s">
        <v>65</v>
      </c>
      <c r="C36" s="14">
        <v>14.3</v>
      </c>
      <c r="D36" s="13" t="s">
        <v>83</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14.3</v>
      </c>
      <c r="H36">
        <f>LEN(TRIM(D36))</f>
        <v>6</v>
      </c>
      <c r="I36" t="str">
        <f>IF(H36&gt;=3,MID(TRIM(D36),1,3),"NO")</f>
        <v>+/-</v>
      </c>
      <c r="J36" t="str">
        <f>IF(TRIM(I36)="+/-",MID(TRIM(D36),4,H36-3),D36)</f>
        <v>0.7</v>
      </c>
      <c r="K36" s="1">
        <f>IF(TRIM(J36)="*****",0,IF(ISERROR(VALUE(J36)),"NA",VALUE(J36/$I$4)))</f>
        <v>0.42553191489361697</v>
      </c>
      <c r="L36" s="1">
        <f>IF(AND(ISNUMBER(G36),ISNUMBER($I$6)),$I$6-G36,"N/A")</f>
        <v>1.3999999999999986</v>
      </c>
      <c r="M36" s="1">
        <f>IF(AND(ISNUMBER(K36),ISNUMBER($I$7)),SQRT(K36^2+($I$7)^2),"N/A")</f>
        <v>0.44255987168878524</v>
      </c>
      <c r="N36" s="1">
        <f>IF(AND(ISNUMBER(L36),ISNUMBER(M36),M36&lt;&gt;0),L36/M36,"NA")</f>
        <v>3.1634137877383055</v>
      </c>
      <c r="O36" t="s">
        <v>72</v>
      </c>
    </row>
    <row r="37" spans="1:15" x14ac:dyDescent="0.35">
      <c r="A37" s="16">
        <v>26</v>
      </c>
      <c r="B37" s="15" t="s">
        <v>48</v>
      </c>
      <c r="C37" s="14">
        <v>14.3</v>
      </c>
      <c r="D37" s="13" t="s">
        <v>144</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14.3</v>
      </c>
      <c r="H37">
        <f>LEN(TRIM(D37))</f>
        <v>6</v>
      </c>
      <c r="I37" t="str">
        <f>IF(H37&gt;=3,MID(TRIM(D37),1,3),"NO")</f>
        <v>+/-</v>
      </c>
      <c r="J37" t="str">
        <f>IF(TRIM(I37)="+/-",MID(TRIM(D37),4,H37-3),D37)</f>
        <v>2.2</v>
      </c>
      <c r="K37" s="1">
        <f>IF(TRIM(J37)="*****",0,IF(ISERROR(VALUE(J37)),"NA",VALUE(J37/$I$4)))</f>
        <v>1.3373860182370823</v>
      </c>
      <c r="L37" s="1">
        <f>IF(AND(ISNUMBER(G37),ISNUMBER($I$6)),$I$6-G37,"N/A")</f>
        <v>1.3999999999999986</v>
      </c>
      <c r="M37" s="1">
        <f>IF(AND(ISNUMBER(K37),ISNUMBER($I$7)),SQRT(K37^2+($I$7)^2),"N/A")</f>
        <v>1.3429010355242872</v>
      </c>
      <c r="N37" s="1">
        <f>IF(AND(ISNUMBER(L37),ISNUMBER(M37),M37&lt;&gt;0),L37/M37,"NA")</f>
        <v>1.0425191156795997</v>
      </c>
      <c r="O37" t="s">
        <v>70</v>
      </c>
    </row>
    <row r="38" spans="1:15" x14ac:dyDescent="0.35">
      <c r="A38" s="16">
        <v>28</v>
      </c>
      <c r="B38" s="15" t="s">
        <v>72</v>
      </c>
      <c r="C38" s="14">
        <v>13.9</v>
      </c>
      <c r="D38" s="13" t="s">
        <v>111</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13.9</v>
      </c>
      <c r="H38">
        <f>LEN(TRIM(D38))</f>
        <v>6</v>
      </c>
      <c r="I38" t="str">
        <f>IF(H38&gt;=3,MID(TRIM(D38),1,3),"NO")</f>
        <v>+/-</v>
      </c>
      <c r="J38" t="str">
        <f>IF(TRIM(I38)="+/-",MID(TRIM(D38),4,H38-3),D38)</f>
        <v>1.0</v>
      </c>
      <c r="K38" s="1">
        <f>IF(TRIM(J38)="*****",0,IF(ISERROR(VALUE(J38)),"NA",VALUE(J38/$I$4)))</f>
        <v>0.60790273556231</v>
      </c>
      <c r="L38" s="1">
        <f>IF(AND(ISNUMBER(G38),ISNUMBER($I$6)),$I$6-G38,"N/A")</f>
        <v>1.7999999999999989</v>
      </c>
      <c r="M38" s="1">
        <f>IF(AND(ISNUMBER(K38),ISNUMBER($I$7)),SQRT(K38^2+($I$7)^2),"N/A")</f>
        <v>0.61994158219973061</v>
      </c>
      <c r="N38" s="1">
        <f>IF(AND(ISNUMBER(L38),ISNUMBER(M38),M38&lt;&gt;0),L38/M38,"NA")</f>
        <v>2.9034993807208131</v>
      </c>
      <c r="O38" t="s">
        <v>69</v>
      </c>
    </row>
    <row r="39" spans="1:15" x14ac:dyDescent="0.35">
      <c r="A39" s="16">
        <v>29</v>
      </c>
      <c r="B39" s="15" t="s">
        <v>56</v>
      </c>
      <c r="C39" s="14">
        <v>13.2</v>
      </c>
      <c r="D39" s="13" t="s">
        <v>111</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13.2</v>
      </c>
      <c r="H39">
        <f>LEN(TRIM(D39))</f>
        <v>6</v>
      </c>
      <c r="I39" t="str">
        <f>IF(H39&gt;=3,MID(TRIM(D39),1,3),"NO")</f>
        <v>+/-</v>
      </c>
      <c r="J39" t="str">
        <f>IF(TRIM(I39)="+/-",MID(TRIM(D39),4,H39-3),D39)</f>
        <v>1.0</v>
      </c>
      <c r="K39" s="1">
        <f>IF(TRIM(J39)="*****",0,IF(ISERROR(VALUE(J39)),"NA",VALUE(J39/$I$4)))</f>
        <v>0.60790273556231</v>
      </c>
      <c r="L39" s="1">
        <f>IF(AND(ISNUMBER(G39),ISNUMBER($I$6)),$I$6-G39,"N/A")</f>
        <v>2.5</v>
      </c>
      <c r="M39" s="1">
        <f>IF(AND(ISNUMBER(K39),ISNUMBER($I$7)),SQRT(K39^2+($I$7)^2),"N/A")</f>
        <v>0.61994158219973061</v>
      </c>
      <c r="N39" s="1">
        <f>IF(AND(ISNUMBER(L39),ISNUMBER(M39),M39&lt;&gt;0),L39/M39,"NA")</f>
        <v>4.0326380287789094</v>
      </c>
      <c r="O39" t="s">
        <v>44</v>
      </c>
    </row>
    <row r="40" spans="1:15" x14ac:dyDescent="0.35">
      <c r="A40" s="16">
        <v>30</v>
      </c>
      <c r="B40" s="15" t="s">
        <v>80</v>
      </c>
      <c r="C40" s="14">
        <v>13.1</v>
      </c>
      <c r="D40" s="13" t="s">
        <v>141</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13.1</v>
      </c>
      <c r="H40">
        <f>LEN(TRIM(D40))</f>
        <v>6</v>
      </c>
      <c r="I40" t="str">
        <f>IF(H40&gt;=3,MID(TRIM(D40),1,3),"NO")</f>
        <v>+/-</v>
      </c>
      <c r="J40" t="str">
        <f>IF(TRIM(I40)="+/-",MID(TRIM(D40),4,H40-3),D40)</f>
        <v>1.1</v>
      </c>
      <c r="K40" s="1">
        <f>IF(TRIM(J40)="*****",0,IF(ISERROR(VALUE(J40)),"NA",VALUE(J40/$I$4)))</f>
        <v>0.66869300911854113</v>
      </c>
      <c r="L40" s="1">
        <f>IF(AND(ISNUMBER(G40),ISNUMBER($I$6)),$I$6-G40,"N/A")</f>
        <v>2.5999999999999996</v>
      </c>
      <c r="M40" s="1">
        <f>IF(AND(ISNUMBER(K40),ISNUMBER($I$7)),SQRT(K40^2+($I$7)^2),"N/A")</f>
        <v>0.67965592021270205</v>
      </c>
      <c r="N40" s="1">
        <f>IF(AND(ISNUMBER(L40),ISNUMBER(M40),M40&lt;&gt;0),L40/M40,"NA")</f>
        <v>3.8254650959066394</v>
      </c>
      <c r="O40" t="s">
        <v>67</v>
      </c>
    </row>
    <row r="41" spans="1:15" x14ac:dyDescent="0.35">
      <c r="A41" s="16">
        <v>31</v>
      </c>
      <c r="B41" s="15" t="s">
        <v>66</v>
      </c>
      <c r="C41" s="14">
        <v>13</v>
      </c>
      <c r="D41" s="13" t="s">
        <v>141</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13</v>
      </c>
      <c r="H41">
        <f>LEN(TRIM(D41))</f>
        <v>6</v>
      </c>
      <c r="I41" t="str">
        <f>IF(H41&gt;=3,MID(TRIM(D41),1,3),"NO")</f>
        <v>+/-</v>
      </c>
      <c r="J41" t="str">
        <f>IF(TRIM(I41)="+/-",MID(TRIM(D41),4,H41-3),D41)</f>
        <v>1.1</v>
      </c>
      <c r="K41" s="1">
        <f>IF(TRIM(J41)="*****",0,IF(ISERROR(VALUE(J41)),"NA",VALUE(J41/$I$4)))</f>
        <v>0.66869300911854113</v>
      </c>
      <c r="L41" s="1">
        <f>IF(AND(ISNUMBER(G41),ISNUMBER($I$6)),$I$6-G41,"N/A")</f>
        <v>2.6999999999999993</v>
      </c>
      <c r="M41" s="1">
        <f>IF(AND(ISNUMBER(K41),ISNUMBER($I$7)),SQRT(K41^2+($I$7)^2),"N/A")</f>
        <v>0.67965592021270205</v>
      </c>
      <c r="N41" s="1">
        <f>IF(AND(ISNUMBER(L41),ISNUMBER(M41),M41&lt;&gt;0),L41/M41,"NA")</f>
        <v>3.9725983688261253</v>
      </c>
      <c r="O41" t="s">
        <v>47</v>
      </c>
    </row>
    <row r="42" spans="1:15" x14ac:dyDescent="0.35">
      <c r="A42" s="16">
        <v>31</v>
      </c>
      <c r="B42" s="15" t="s">
        <v>52</v>
      </c>
      <c r="C42" s="14">
        <v>13</v>
      </c>
      <c r="D42" s="13" t="s">
        <v>137</v>
      </c>
      <c r="E42" s="12" t="str">
        <f>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IF(ISNUMBER(C42),C42,"NAN")</f>
        <v>13</v>
      </c>
      <c r="H42">
        <f>LEN(TRIM(D42))</f>
        <v>6</v>
      </c>
      <c r="I42" t="str">
        <f>IF(H42&gt;=3,MID(TRIM(D42),1,3),"NO")</f>
        <v>+/-</v>
      </c>
      <c r="J42" t="str">
        <f>IF(TRIM(I42)="+/-",MID(TRIM(D42),4,H42-3),D42)</f>
        <v>2.7</v>
      </c>
      <c r="K42" s="1">
        <f>IF(TRIM(J42)="*****",0,IF(ISERROR(VALUE(J42)),"NA",VALUE(J42/$I$4)))</f>
        <v>1.6413373860182372</v>
      </c>
      <c r="L42" s="1">
        <f>IF(AND(ISNUMBER(G42),ISNUMBER($I$6)),$I$6-G42,"N/A")</f>
        <v>2.6999999999999993</v>
      </c>
      <c r="M42" s="1">
        <f>IF(AND(ISNUMBER(K42),ISNUMBER($I$7)),SQRT(K42^2+($I$7)^2),"N/A")</f>
        <v>1.6458342092013234</v>
      </c>
      <c r="N42" s="1">
        <f>IF(AND(ISNUMBER(L42),ISNUMBER(M42),M42&lt;&gt;0),L42/M42,"NA")</f>
        <v>1.6405054560812857</v>
      </c>
      <c r="O42" t="s">
        <v>37</v>
      </c>
    </row>
    <row r="43" spans="1:15" x14ac:dyDescent="0.35">
      <c r="A43" s="16">
        <v>33</v>
      </c>
      <c r="B43" s="15" t="s">
        <v>78</v>
      </c>
      <c r="C43" s="14">
        <v>12.7</v>
      </c>
      <c r="D43" s="13" t="s">
        <v>141</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12.7</v>
      </c>
      <c r="H43">
        <f>LEN(TRIM(D43))</f>
        <v>6</v>
      </c>
      <c r="I43" t="str">
        <f>IF(H43&gt;=3,MID(TRIM(D43),1,3),"NO")</f>
        <v>+/-</v>
      </c>
      <c r="J43" t="str">
        <f>IF(TRIM(I43)="+/-",MID(TRIM(D43),4,H43-3),D43)</f>
        <v>1.1</v>
      </c>
      <c r="K43" s="1">
        <f>IF(TRIM(J43)="*****",0,IF(ISERROR(VALUE(J43)),"NA",VALUE(J43/$I$4)))</f>
        <v>0.66869300911854113</v>
      </c>
      <c r="L43" s="1">
        <f>IF(AND(ISNUMBER(G43),ISNUMBER($I$6)),$I$6-G43,"N/A")</f>
        <v>3</v>
      </c>
      <c r="M43" s="1">
        <f>IF(AND(ISNUMBER(K43),ISNUMBER($I$7)),SQRT(K43^2+($I$7)^2),"N/A")</f>
        <v>0.67965592021270205</v>
      </c>
      <c r="N43" s="1">
        <f>IF(AND(ISNUMBER(L43),ISNUMBER(M43),M43&lt;&gt;0),L43/M43,"NA")</f>
        <v>4.4139981875845846</v>
      </c>
      <c r="O43" t="s">
        <v>49</v>
      </c>
    </row>
    <row r="44" spans="1:15" x14ac:dyDescent="0.35">
      <c r="A44" s="16">
        <v>34</v>
      </c>
      <c r="B44" s="15" t="s">
        <v>47</v>
      </c>
      <c r="C44" s="14">
        <v>12.5</v>
      </c>
      <c r="D44" s="13" t="s">
        <v>121</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12.5</v>
      </c>
      <c r="H44">
        <f>LEN(TRIM(D44))</f>
        <v>6</v>
      </c>
      <c r="I44" t="str">
        <f>IF(H44&gt;=3,MID(TRIM(D44),1,3),"NO")</f>
        <v>+/-</v>
      </c>
      <c r="J44" t="str">
        <f>IF(TRIM(I44)="+/-",MID(TRIM(D44),4,H44-3),D44)</f>
        <v>0.8</v>
      </c>
      <c r="K44" s="1">
        <f>IF(TRIM(J44)="*****",0,IF(ISERROR(VALUE(J44)),"NA",VALUE(J44/$I$4)))</f>
        <v>0.48632218844984804</v>
      </c>
      <c r="L44" s="1">
        <f>IF(AND(ISNUMBER(G44),ISNUMBER($I$6)),$I$6-G44,"N/A")</f>
        <v>3.1999999999999993</v>
      </c>
      <c r="M44" s="1">
        <f>IF(AND(ISNUMBER(K44),ISNUMBER($I$7)),SQRT(K44^2+($I$7)^2),"N/A")</f>
        <v>0.50128943776506518</v>
      </c>
      <c r="N44" s="1">
        <f>IF(AND(ISNUMBER(L44),ISNUMBER(M44),M44&lt;&gt;0),L44/M44,"NA")</f>
        <v>6.3835376509562813</v>
      </c>
      <c r="O44" t="s">
        <v>64</v>
      </c>
    </row>
    <row r="45" spans="1:15" x14ac:dyDescent="0.35">
      <c r="A45" s="16">
        <v>34</v>
      </c>
      <c r="B45" s="15" t="s">
        <v>30</v>
      </c>
      <c r="C45" s="14">
        <v>12.5</v>
      </c>
      <c r="D45" s="13" t="s">
        <v>121</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12.5</v>
      </c>
      <c r="H45">
        <f>LEN(TRIM(D45))</f>
        <v>6</v>
      </c>
      <c r="I45" t="str">
        <f>IF(H45&gt;=3,MID(TRIM(D45),1,3),"NO")</f>
        <v>+/-</v>
      </c>
      <c r="J45" t="str">
        <f>IF(TRIM(I45)="+/-",MID(TRIM(D45),4,H45-3),D45)</f>
        <v>0.8</v>
      </c>
      <c r="K45" s="1">
        <f>IF(TRIM(J45)="*****",0,IF(ISERROR(VALUE(J45)),"NA",VALUE(J45/$I$4)))</f>
        <v>0.48632218844984804</v>
      </c>
      <c r="L45" s="1">
        <f>IF(AND(ISNUMBER(G45),ISNUMBER($I$6)),$I$6-G45,"N/A")</f>
        <v>3.1999999999999993</v>
      </c>
      <c r="M45" s="1">
        <f>IF(AND(ISNUMBER(K45),ISNUMBER($I$7)),SQRT(K45^2+($I$7)^2),"N/A")</f>
        <v>0.50128943776506518</v>
      </c>
      <c r="N45" s="1">
        <f>IF(AND(ISNUMBER(L45),ISNUMBER(M45),M45&lt;&gt;0),L45/M45,"NA")</f>
        <v>6.3835376509562813</v>
      </c>
      <c r="O45" t="s">
        <v>63</v>
      </c>
    </row>
    <row r="46" spans="1:15" x14ac:dyDescent="0.35">
      <c r="A46" s="16">
        <v>36</v>
      </c>
      <c r="B46" s="15" t="s">
        <v>38</v>
      </c>
      <c r="C46" s="14">
        <v>12.4</v>
      </c>
      <c r="D46" s="13" t="s">
        <v>121</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12.4</v>
      </c>
      <c r="H46">
        <f>LEN(TRIM(D46))</f>
        <v>6</v>
      </c>
      <c r="I46" t="str">
        <f>IF(H46&gt;=3,MID(TRIM(D46),1,3),"NO")</f>
        <v>+/-</v>
      </c>
      <c r="J46" t="str">
        <f>IF(TRIM(I46)="+/-",MID(TRIM(D46),4,H46-3),D46)</f>
        <v>0.8</v>
      </c>
      <c r="K46" s="1">
        <f>IF(TRIM(J46)="*****",0,IF(ISERROR(VALUE(J46)),"NA",VALUE(J46/$I$4)))</f>
        <v>0.48632218844984804</v>
      </c>
      <c r="L46" s="1">
        <f>IF(AND(ISNUMBER(G46),ISNUMBER($I$6)),$I$6-G46,"N/A")</f>
        <v>3.2999999999999989</v>
      </c>
      <c r="M46" s="1">
        <f>IF(AND(ISNUMBER(K46),ISNUMBER($I$7)),SQRT(K46^2+($I$7)^2),"N/A")</f>
        <v>0.50128943776506518</v>
      </c>
      <c r="N46" s="1">
        <f>IF(AND(ISNUMBER(L46),ISNUMBER(M46),M46&lt;&gt;0),L46/M46,"NA")</f>
        <v>6.5830232025486648</v>
      </c>
      <c r="O46" t="s">
        <v>61</v>
      </c>
    </row>
    <row r="47" spans="1:15" x14ac:dyDescent="0.35">
      <c r="A47" s="16">
        <v>37</v>
      </c>
      <c r="B47" s="15" t="s">
        <v>71</v>
      </c>
      <c r="C47" s="14">
        <v>12.3</v>
      </c>
      <c r="D47" s="13" t="s">
        <v>120</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12.3</v>
      </c>
      <c r="H47">
        <f>LEN(TRIM(D47))</f>
        <v>6</v>
      </c>
      <c r="I47" t="str">
        <f>IF(H47&gt;=3,MID(TRIM(D47),1,3),"NO")</f>
        <v>+/-</v>
      </c>
      <c r="J47" t="str">
        <f>IF(TRIM(I47)="+/-",MID(TRIM(D47),4,H47-3),D47)</f>
        <v>0.9</v>
      </c>
      <c r="K47" s="1">
        <f>IF(TRIM(J47)="*****",0,IF(ISERROR(VALUE(J47)),"NA",VALUE(J47/$I$4)))</f>
        <v>0.54711246200607899</v>
      </c>
      <c r="L47" s="1">
        <f>IF(AND(ISNUMBER(G47),ISNUMBER($I$6)),$I$6-G47,"N/A")</f>
        <v>3.3999999999999986</v>
      </c>
      <c r="M47" s="1">
        <f>IF(AND(ISNUMBER(K47),ISNUMBER($I$7)),SQRT(K47^2+($I$7)^2),"N/A")</f>
        <v>0.5604586296226679</v>
      </c>
      <c r="N47" s="1">
        <f>IF(AND(ISNUMBER(L47),ISNUMBER(M47),M47&lt;&gt;0),L47/M47,"NA")</f>
        <v>6.0664602528987173</v>
      </c>
      <c r="O47" t="s">
        <v>59</v>
      </c>
    </row>
    <row r="48" spans="1:15" x14ac:dyDescent="0.35">
      <c r="A48" s="16">
        <v>38</v>
      </c>
      <c r="B48" s="15" t="s">
        <v>77</v>
      </c>
      <c r="C48" s="14">
        <v>12.2</v>
      </c>
      <c r="D48" s="13" t="s">
        <v>140</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12.2</v>
      </c>
      <c r="H48">
        <f>LEN(TRIM(D48))</f>
        <v>6</v>
      </c>
      <c r="I48" t="str">
        <f>IF(H48&gt;=3,MID(TRIM(D48),1,3),"NO")</f>
        <v>+/-</v>
      </c>
      <c r="J48" t="str">
        <f>IF(TRIM(I48)="+/-",MID(TRIM(D48),4,H48-3),D48)</f>
        <v>1.6</v>
      </c>
      <c r="K48" s="1">
        <f>IF(TRIM(J48)="*****",0,IF(ISERROR(VALUE(J48)),"NA",VALUE(J48/$I$4)))</f>
        <v>0.97264437689969607</v>
      </c>
      <c r="L48" s="1">
        <f>IF(AND(ISNUMBER(G48),ISNUMBER($I$6)),$I$6-G48,"N/A")</f>
        <v>3.5</v>
      </c>
      <c r="M48" s="1">
        <f>IF(AND(ISNUMBER(K48),ISNUMBER($I$7)),SQRT(K48^2+($I$7)^2),"N/A")</f>
        <v>0.98021370799982366</v>
      </c>
      <c r="N48" s="1">
        <f>IF(AND(ISNUMBER(L48),ISNUMBER(M48),M48&lt;&gt;0),L48/M48,"NA")</f>
        <v>3.5706499219868384</v>
      </c>
      <c r="O48" t="s">
        <v>56</v>
      </c>
    </row>
    <row r="49" spans="1:15" x14ac:dyDescent="0.35">
      <c r="A49" s="16">
        <v>39</v>
      </c>
      <c r="B49" s="15" t="s">
        <v>36</v>
      </c>
      <c r="C49" s="14">
        <v>11.8</v>
      </c>
      <c r="D49" s="13" t="s">
        <v>83</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11.8</v>
      </c>
      <c r="H49">
        <f>LEN(TRIM(D49))</f>
        <v>6</v>
      </c>
      <c r="I49" t="str">
        <f>IF(H49&gt;=3,MID(TRIM(D49),1,3),"NO")</f>
        <v>+/-</v>
      </c>
      <c r="J49" t="str">
        <f>IF(TRIM(I49)="+/-",MID(TRIM(D49),4,H49-3),D49)</f>
        <v>0.7</v>
      </c>
      <c r="K49" s="1">
        <f>IF(TRIM(J49)="*****",0,IF(ISERROR(VALUE(J49)),"NA",VALUE(J49/$I$4)))</f>
        <v>0.42553191489361697</v>
      </c>
      <c r="L49" s="1">
        <f>IF(AND(ISNUMBER(G49),ISNUMBER($I$6)),$I$6-G49,"N/A")</f>
        <v>3.8999999999999986</v>
      </c>
      <c r="M49" s="1">
        <f>IF(AND(ISNUMBER(K49),ISNUMBER($I$7)),SQRT(K49^2+($I$7)^2),"N/A")</f>
        <v>0.44255987168878524</v>
      </c>
      <c r="N49" s="1">
        <f>IF(AND(ISNUMBER(L49),ISNUMBER(M49),M49&lt;&gt;0),L49/M49,"NA")</f>
        <v>8.812366980128143</v>
      </c>
      <c r="O49" t="s">
        <v>54</v>
      </c>
    </row>
    <row r="50" spans="1:15" x14ac:dyDescent="0.35">
      <c r="A50" s="16">
        <v>40</v>
      </c>
      <c r="B50" s="15" t="s">
        <v>62</v>
      </c>
      <c r="C50" s="14">
        <v>11.7</v>
      </c>
      <c r="D50" s="13" t="s">
        <v>153</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11.7</v>
      </c>
      <c r="H50">
        <f>LEN(TRIM(D50))</f>
        <v>6</v>
      </c>
      <c r="I50" t="str">
        <f>IF(H50&gt;=3,MID(TRIM(D50),1,3),"NO")</f>
        <v>+/-</v>
      </c>
      <c r="J50" t="str">
        <f>IF(TRIM(I50)="+/-",MID(TRIM(D50),4,H50-3),D50)</f>
        <v>1.7</v>
      </c>
      <c r="K50" s="1">
        <f>IF(TRIM(J50)="*****",0,IF(ISERROR(VALUE(J50)),"NA",VALUE(J50/$I$4)))</f>
        <v>1.0334346504559271</v>
      </c>
      <c r="L50" s="1">
        <f>IF(AND(ISNUMBER(G50),ISNUMBER($I$6)),$I$6-G50,"N/A")</f>
        <v>4</v>
      </c>
      <c r="M50" s="1">
        <f>IF(AND(ISNUMBER(K50),ISNUMBER($I$7)),SQRT(K50^2+($I$7)^2),"N/A")</f>
        <v>1.0405618704330513</v>
      </c>
      <c r="N50" s="1">
        <f>IF(AND(ISNUMBER(L50),ISNUMBER(M50),M50&lt;&gt;0),L50/M50,"NA")</f>
        <v>3.8440770449673671</v>
      </c>
      <c r="O50" t="s">
        <v>52</v>
      </c>
    </row>
    <row r="51" spans="1:15" x14ac:dyDescent="0.35">
      <c r="A51" s="16">
        <v>41</v>
      </c>
      <c r="B51" s="15" t="s">
        <v>70</v>
      </c>
      <c r="C51" s="14">
        <v>11.6</v>
      </c>
      <c r="D51" s="13" t="s">
        <v>135</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11.6</v>
      </c>
      <c r="H51">
        <f>LEN(TRIM(D51))</f>
        <v>6</v>
      </c>
      <c r="I51" t="str">
        <f>IF(H51&gt;=3,MID(TRIM(D51),1,3),"NO")</f>
        <v>+/-</v>
      </c>
      <c r="J51" t="str">
        <f>IF(TRIM(I51)="+/-",MID(TRIM(D51),4,H51-3),D51)</f>
        <v>1.3</v>
      </c>
      <c r="K51" s="1">
        <f>IF(TRIM(J51)="*****",0,IF(ISERROR(VALUE(J51)),"NA",VALUE(J51/$I$4)))</f>
        <v>0.79027355623100304</v>
      </c>
      <c r="L51" s="1">
        <f>IF(AND(ISNUMBER(G51),ISNUMBER($I$6)),$I$6-G51,"N/A")</f>
        <v>4.0999999999999996</v>
      </c>
      <c r="M51" s="1">
        <f>IF(AND(ISNUMBER(K51),ISNUMBER($I$7)),SQRT(K51^2+($I$7)^2),"N/A")</f>
        <v>0.79957121203440151</v>
      </c>
      <c r="N51" s="1">
        <f>IF(AND(ISNUMBER(L51),ISNUMBER(M51),M51&lt;&gt;0),L51/M51,"NA")</f>
        <v>5.1277483960035291</v>
      </c>
      <c r="O51" t="s">
        <v>50</v>
      </c>
    </row>
    <row r="52" spans="1:15" x14ac:dyDescent="0.35">
      <c r="A52" s="16">
        <v>42</v>
      </c>
      <c r="B52" s="15" t="s">
        <v>29</v>
      </c>
      <c r="C52" s="14">
        <v>11.2</v>
      </c>
      <c r="D52" s="13" t="s">
        <v>153</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11.2</v>
      </c>
      <c r="H52">
        <f>LEN(TRIM(D52))</f>
        <v>6</v>
      </c>
      <c r="I52" t="str">
        <f>IF(H52&gt;=3,MID(TRIM(D52),1,3),"NO")</f>
        <v>+/-</v>
      </c>
      <c r="J52" t="str">
        <f>IF(TRIM(I52)="+/-",MID(TRIM(D52),4,H52-3),D52)</f>
        <v>1.7</v>
      </c>
      <c r="K52" s="1">
        <f>IF(TRIM(J52)="*****",0,IF(ISERROR(VALUE(J52)),"NA",VALUE(J52/$I$4)))</f>
        <v>1.0334346504559271</v>
      </c>
      <c r="L52" s="1">
        <f>IF(AND(ISNUMBER(G52),ISNUMBER($I$6)),$I$6-G52,"N/A")</f>
        <v>4.5</v>
      </c>
      <c r="M52" s="1">
        <f>IF(AND(ISNUMBER(K52),ISNUMBER($I$7)),SQRT(K52^2+($I$7)^2),"N/A")</f>
        <v>1.0405618704330513</v>
      </c>
      <c r="N52" s="1">
        <f>IF(AND(ISNUMBER(L52),ISNUMBER(M52),M52&lt;&gt;0),L52/M52,"NA")</f>
        <v>4.3245866755882876</v>
      </c>
      <c r="O52" t="s">
        <v>48</v>
      </c>
    </row>
    <row r="53" spans="1:15" x14ac:dyDescent="0.35">
      <c r="A53" s="16">
        <v>42</v>
      </c>
      <c r="B53" s="15" t="s">
        <v>82</v>
      </c>
      <c r="C53" s="14">
        <v>11.2</v>
      </c>
      <c r="D53" s="13" t="s">
        <v>134</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11.2</v>
      </c>
      <c r="H53">
        <f>LEN(TRIM(D53))</f>
        <v>6</v>
      </c>
      <c r="I53" t="str">
        <f>IF(H53&gt;=3,MID(TRIM(D53),1,3),"NO")</f>
        <v>+/-</v>
      </c>
      <c r="J53" t="str">
        <f>IF(TRIM(I53)="+/-",MID(TRIM(D53),4,H53-3),D53)</f>
        <v>1.4</v>
      </c>
      <c r="K53" s="1">
        <f>IF(TRIM(J53)="*****",0,IF(ISERROR(VALUE(J53)),"NA",VALUE(J53/$I$4)))</f>
        <v>0.85106382978723394</v>
      </c>
      <c r="L53" s="1">
        <f>IF(AND(ISNUMBER(G53),ISNUMBER($I$6)),$I$6-G53,"N/A")</f>
        <v>4.5</v>
      </c>
      <c r="M53" s="1">
        <f>IF(AND(ISNUMBER(K53),ISNUMBER($I$7)),SQRT(K53^2+($I$7)^2),"N/A")</f>
        <v>0.8597042932359239</v>
      </c>
      <c r="N53" s="1">
        <f>IF(AND(ISNUMBER(L53),ISNUMBER(M53),M53&lt;&gt;0),L53/M53,"NA")</f>
        <v>5.234357947733419</v>
      </c>
      <c r="O53" t="s">
        <v>46</v>
      </c>
    </row>
    <row r="54" spans="1:15" x14ac:dyDescent="0.35">
      <c r="A54" s="16">
        <v>44</v>
      </c>
      <c r="B54" s="15" t="s">
        <v>69</v>
      </c>
      <c r="C54" s="14">
        <v>10.7</v>
      </c>
      <c r="D54" s="13" t="s">
        <v>135</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10.7</v>
      </c>
      <c r="H54">
        <f>LEN(TRIM(D54))</f>
        <v>6</v>
      </c>
      <c r="I54" t="str">
        <f>IF(H54&gt;=3,MID(TRIM(D54),1,3),"NO")</f>
        <v>+/-</v>
      </c>
      <c r="J54" t="str">
        <f>IF(TRIM(I54)="+/-",MID(TRIM(D54),4,H54-3),D54)</f>
        <v>1.3</v>
      </c>
      <c r="K54" s="1">
        <f>IF(TRIM(J54)="*****",0,IF(ISERROR(VALUE(J54)),"NA",VALUE(J54/$I$4)))</f>
        <v>0.79027355623100304</v>
      </c>
      <c r="L54" s="1">
        <f>IF(AND(ISNUMBER(G54),ISNUMBER($I$6)),$I$6-G54,"N/A")</f>
        <v>5</v>
      </c>
      <c r="M54" s="1">
        <f>IF(AND(ISNUMBER(K54),ISNUMBER($I$7)),SQRT(K54^2+($I$7)^2),"N/A")</f>
        <v>0.79957121203440151</v>
      </c>
      <c r="N54" s="1">
        <f>IF(AND(ISNUMBER(L54),ISNUMBER(M54),M54&lt;&gt;0),L54/M54,"NA")</f>
        <v>6.2533517024433278</v>
      </c>
      <c r="O54" t="s">
        <v>39</v>
      </c>
    </row>
    <row r="55" spans="1:15" x14ac:dyDescent="0.35">
      <c r="A55" s="16">
        <v>45</v>
      </c>
      <c r="B55" s="15" t="s">
        <v>75</v>
      </c>
      <c r="C55" s="14">
        <v>10.4</v>
      </c>
      <c r="D55" s="13" t="s">
        <v>141</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10.4</v>
      </c>
      <c r="H55">
        <f>LEN(TRIM(D55))</f>
        <v>6</v>
      </c>
      <c r="I55" t="str">
        <f>IF(H55&gt;=3,MID(TRIM(D55),1,3),"NO")</f>
        <v>+/-</v>
      </c>
      <c r="J55" t="str">
        <f>IF(TRIM(I55)="+/-",MID(TRIM(D55),4,H55-3),D55)</f>
        <v>1.1</v>
      </c>
      <c r="K55" s="1">
        <f>IF(TRIM(J55)="*****",0,IF(ISERROR(VALUE(J55)),"NA",VALUE(J55/$I$4)))</f>
        <v>0.66869300911854113</v>
      </c>
      <c r="L55" s="1">
        <f>IF(AND(ISNUMBER(G55),ISNUMBER($I$6)),$I$6-G55,"N/A")</f>
        <v>5.2999999999999989</v>
      </c>
      <c r="M55" s="1">
        <f>IF(AND(ISNUMBER(K55),ISNUMBER($I$7)),SQRT(K55^2+($I$7)^2),"N/A")</f>
        <v>0.67965592021270205</v>
      </c>
      <c r="N55" s="1">
        <f>IF(AND(ISNUMBER(L55),ISNUMBER(M55),M55&lt;&gt;0),L55/M55,"NA")</f>
        <v>7.7980634647327651</v>
      </c>
      <c r="O55" t="s">
        <v>42</v>
      </c>
    </row>
    <row r="56" spans="1:15" x14ac:dyDescent="0.35">
      <c r="A56" s="16">
        <v>46</v>
      </c>
      <c r="B56" s="15" t="s">
        <v>41</v>
      </c>
      <c r="C56" s="14">
        <v>10.3</v>
      </c>
      <c r="D56" s="13" t="s">
        <v>121</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10.3</v>
      </c>
      <c r="H56">
        <f>LEN(TRIM(D56))</f>
        <v>6</v>
      </c>
      <c r="I56" t="str">
        <f>IF(H56&gt;=3,MID(TRIM(D56),1,3),"NO")</f>
        <v>+/-</v>
      </c>
      <c r="J56" t="str">
        <f>IF(TRIM(I56)="+/-",MID(TRIM(D56),4,H56-3),D56)</f>
        <v>0.8</v>
      </c>
      <c r="K56" s="1">
        <f>IF(TRIM(J56)="*****",0,IF(ISERROR(VALUE(J56)),"NA",VALUE(J56/$I$4)))</f>
        <v>0.48632218844984804</v>
      </c>
      <c r="L56" s="1">
        <f>IF(AND(ISNUMBER(G56),ISNUMBER($I$6)),$I$6-G56,"N/A")</f>
        <v>5.3999999999999986</v>
      </c>
      <c r="M56" s="1">
        <f>IF(AND(ISNUMBER(K56),ISNUMBER($I$7)),SQRT(K56^2+($I$7)^2),"N/A")</f>
        <v>0.50128943776506518</v>
      </c>
      <c r="N56" s="1">
        <f>IF(AND(ISNUMBER(L56),ISNUMBER(M56),M56&lt;&gt;0),L56/M56,"NA")</f>
        <v>10.772219785988725</v>
      </c>
      <c r="O56" t="s">
        <v>40</v>
      </c>
    </row>
    <row r="57" spans="1:15" x14ac:dyDescent="0.35">
      <c r="A57" s="16">
        <v>47</v>
      </c>
      <c r="B57" s="15" t="s">
        <v>74</v>
      </c>
      <c r="C57" s="14">
        <v>9.9</v>
      </c>
      <c r="D57" s="13" t="s">
        <v>83</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9.9</v>
      </c>
      <c r="H57">
        <f>LEN(TRIM(D57))</f>
        <v>6</v>
      </c>
      <c r="I57" t="str">
        <f>IF(H57&gt;=3,MID(TRIM(D57),1,3),"NO")</f>
        <v>+/-</v>
      </c>
      <c r="J57" t="str">
        <f>IF(TRIM(I57)="+/-",MID(TRIM(D57),4,H57-3),D57)</f>
        <v>0.7</v>
      </c>
      <c r="K57" s="1">
        <f>IF(TRIM(J57)="*****",0,IF(ISERROR(VALUE(J57)),"NA",VALUE(J57/$I$4)))</f>
        <v>0.42553191489361697</v>
      </c>
      <c r="L57" s="1">
        <f>IF(AND(ISNUMBER(G57),ISNUMBER($I$6)),$I$6-G57,"N/A")</f>
        <v>5.7999999999999989</v>
      </c>
      <c r="M57" s="1">
        <f>IF(AND(ISNUMBER(K57),ISNUMBER($I$7)),SQRT(K57^2+($I$7)^2),"N/A")</f>
        <v>0.44255987168878524</v>
      </c>
      <c r="N57" s="1">
        <f>IF(AND(ISNUMBER(L57),ISNUMBER(M57),M57&lt;&gt;0),L57/M57,"NA")</f>
        <v>13.105571406344419</v>
      </c>
      <c r="O57" t="s">
        <v>38</v>
      </c>
    </row>
    <row r="58" spans="1:15" x14ac:dyDescent="0.35">
      <c r="A58" s="16">
        <v>48</v>
      </c>
      <c r="B58" s="15" t="s">
        <v>42</v>
      </c>
      <c r="C58" s="14">
        <v>9.1999999999999993</v>
      </c>
      <c r="D58" s="13" t="s">
        <v>83</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9.1999999999999993</v>
      </c>
      <c r="H58">
        <f>LEN(TRIM(D58))</f>
        <v>6</v>
      </c>
      <c r="I58" t="str">
        <f>IF(H58&gt;=3,MID(TRIM(D58),1,3),"NO")</f>
        <v>+/-</v>
      </c>
      <c r="J58" t="str">
        <f>IF(TRIM(I58)="+/-",MID(TRIM(D58),4,H58-3),D58)</f>
        <v>0.7</v>
      </c>
      <c r="K58" s="1">
        <f>IF(TRIM(J58)="*****",0,IF(ISERROR(VALUE(J58)),"NA",VALUE(J58/$I$4)))</f>
        <v>0.42553191489361697</v>
      </c>
      <c r="L58" s="1">
        <f>IF(AND(ISNUMBER(G58),ISNUMBER($I$6)),$I$6-G58,"N/A")</f>
        <v>6.5</v>
      </c>
      <c r="M58" s="1">
        <f>IF(AND(ISNUMBER(K58),ISNUMBER($I$7)),SQRT(K58^2+($I$7)^2),"N/A")</f>
        <v>0.44255987168878524</v>
      </c>
      <c r="N58" s="1">
        <f>IF(AND(ISNUMBER(L58),ISNUMBER(M58),M58&lt;&gt;0),L58/M58,"NA")</f>
        <v>14.687278300213576</v>
      </c>
      <c r="O58" t="s">
        <v>36</v>
      </c>
    </row>
    <row r="59" spans="1:15" x14ac:dyDescent="0.35">
      <c r="A59" s="16">
        <v>49</v>
      </c>
      <c r="B59" s="15" t="s">
        <v>63</v>
      </c>
      <c r="C59" s="14">
        <v>8.3000000000000007</v>
      </c>
      <c r="D59" s="13" t="s">
        <v>153</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8.3000000000000007</v>
      </c>
      <c r="H59">
        <f>LEN(TRIM(D59))</f>
        <v>6</v>
      </c>
      <c r="I59" t="str">
        <f>IF(H59&gt;=3,MID(TRIM(D59),1,3),"NO")</f>
        <v>+/-</v>
      </c>
      <c r="J59" t="str">
        <f>IF(TRIM(I59)="+/-",MID(TRIM(D59),4,H59-3),D59)</f>
        <v>1.7</v>
      </c>
      <c r="K59" s="1">
        <f>IF(TRIM(J59)="*****",0,IF(ISERROR(VALUE(J59)),"NA",VALUE(J59/$I$4)))</f>
        <v>1.0334346504559271</v>
      </c>
      <c r="L59" s="1">
        <f>IF(AND(ISNUMBER(G59),ISNUMBER($I$6)),$I$6-G59,"N/A")</f>
        <v>7.3999999999999986</v>
      </c>
      <c r="M59" s="1">
        <f>IF(AND(ISNUMBER(K59),ISNUMBER($I$7)),SQRT(K59^2+($I$7)^2),"N/A")</f>
        <v>1.0405618704330513</v>
      </c>
      <c r="N59" s="1">
        <f>IF(AND(ISNUMBER(L59),ISNUMBER(M59),M59&lt;&gt;0),L59/M59,"NA")</f>
        <v>7.1115425331896276</v>
      </c>
      <c r="O59" t="s">
        <v>33</v>
      </c>
    </row>
    <row r="60" spans="1:15" x14ac:dyDescent="0.35">
      <c r="A60" s="16">
        <v>49</v>
      </c>
      <c r="B60" s="15" t="s">
        <v>40</v>
      </c>
      <c r="C60" s="14">
        <v>8.3000000000000007</v>
      </c>
      <c r="D60" s="13" t="s">
        <v>138</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8.3000000000000007</v>
      </c>
      <c r="H60">
        <f>LEN(TRIM(D60))</f>
        <v>6</v>
      </c>
      <c r="I60" t="str">
        <f>IF(H60&gt;=3,MID(TRIM(D60),1,3),"NO")</f>
        <v>+/-</v>
      </c>
      <c r="J60" t="str">
        <f>IF(TRIM(I60)="+/-",MID(TRIM(D60),4,H60-3),D60)</f>
        <v>1.8</v>
      </c>
      <c r="K60" s="1">
        <f>IF(TRIM(J60)="*****",0,IF(ISERROR(VALUE(J60)),"NA",VALUE(J60/$I$4)))</f>
        <v>1.094224924012158</v>
      </c>
      <c r="L60" s="1">
        <f>IF(AND(ISNUMBER(G60),ISNUMBER($I$6)),$I$6-G60,"N/A")</f>
        <v>7.3999999999999986</v>
      </c>
      <c r="M60" s="1">
        <f>IF(AND(ISNUMBER(K60),ISNUMBER($I$7)),SQRT(K60^2+($I$7)^2),"N/A")</f>
        <v>1.1009586794088044</v>
      </c>
      <c r="N60" s="1">
        <f>IF(AND(ISNUMBER(L60),ISNUMBER(M60),M60&lt;&gt;0),L60/M60,"NA")</f>
        <v>6.7214148345455333</v>
      </c>
      <c r="O60" t="s">
        <v>30</v>
      </c>
    </row>
    <row r="61" spans="1:15" x14ac:dyDescent="0.35">
      <c r="A61" s="16">
        <v>51</v>
      </c>
      <c r="B61" s="15" t="s">
        <v>67</v>
      </c>
      <c r="C61" s="14">
        <v>7.7</v>
      </c>
      <c r="D61" s="13" t="s">
        <v>134</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7.7</v>
      </c>
      <c r="H61">
        <f>LEN(TRIM(D61))</f>
        <v>6</v>
      </c>
      <c r="I61" t="str">
        <f>IF(H61&gt;=3,MID(TRIM(D61),1,3),"NO")</f>
        <v>+/-</v>
      </c>
      <c r="J61" t="str">
        <f>IF(TRIM(I61)="+/-",MID(TRIM(D61),4,H61-3),D61)</f>
        <v>1.4</v>
      </c>
      <c r="K61" s="1">
        <f>IF(TRIM(J61)="*****",0,IF(ISERROR(VALUE(J61)),"NA",VALUE(J61/$I$4)))</f>
        <v>0.85106382978723394</v>
      </c>
      <c r="L61" s="1">
        <f>IF(AND(ISNUMBER(G61),ISNUMBER($I$6)),$I$6-G61,"N/A")</f>
        <v>7.9999999999999991</v>
      </c>
      <c r="M61" s="1">
        <f>IF(AND(ISNUMBER(K61),ISNUMBER($I$7)),SQRT(K61^2+($I$7)^2),"N/A")</f>
        <v>0.8597042932359239</v>
      </c>
      <c r="N61" s="1">
        <f>IF(AND(ISNUMBER(L61),ISNUMBER(M61),M61&lt;&gt;0),L61/M61,"NA")</f>
        <v>9.3055252404149655</v>
      </c>
      <c r="O61" t="s">
        <v>27</v>
      </c>
    </row>
    <row r="62" spans="1:15" ht="15" thickBot="1" x14ac:dyDescent="0.4">
      <c r="A62" s="11"/>
      <c r="B62" s="10" t="s">
        <v>25</v>
      </c>
      <c r="C62" s="9">
        <v>54.2</v>
      </c>
      <c r="D62" s="8" t="s">
        <v>138</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54.2</v>
      </c>
      <c r="H62">
        <f>LEN(TRIM(D62))</f>
        <v>6</v>
      </c>
      <c r="I62" t="str">
        <f>IF(H62&gt;=3,MID(TRIM(D62),1,3),"NO")</f>
        <v>+/-</v>
      </c>
      <c r="J62" t="str">
        <f>IF(TRIM(I62)="+/-",MID(TRIM(D62),4,H62-3),D62)</f>
        <v>1.8</v>
      </c>
      <c r="K62" s="1">
        <f>IF(TRIM(J62)="*****",0,IF(ISERROR(VALUE(J62)),"NA",VALUE(J62/$I$4)))</f>
        <v>1.094224924012158</v>
      </c>
      <c r="L62" s="1">
        <f>IF(AND(ISNUMBER(G62),ISNUMBER($I$6)),$I$6-G62,"N/A")</f>
        <v>-38.5</v>
      </c>
      <c r="M62" s="1">
        <f>IF(AND(ISNUMBER(K62),ISNUMBER($I$7)),SQRT(K62^2+($I$7)^2),"N/A")</f>
        <v>1.1009586794088044</v>
      </c>
      <c r="N62" s="1">
        <f>IF(AND(ISNUMBER(L62),ISNUMBER(M62),M62&lt;&gt;0),L62/M62,"NA")</f>
        <v>-34.969523125676098</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204" priority="1" operator="equal">
      <formula>"OTHER ERROR"</formula>
    </cfRule>
    <cfRule type="cellIs" dxfId="203" priority="2" operator="equal">
      <formula>"Statistical Test not applicable"</formula>
    </cfRule>
    <cfRule type="cellIs" dxfId="202" priority="3" operator="equal">
      <formula>"Geography Selected"</formula>
    </cfRule>
  </conditionalFormatting>
  <conditionalFormatting sqref="E10:J62">
    <cfRule type="cellIs" dxfId="201" priority="4" operator="equal">
      <formula>"Not Significantly Different"</formula>
    </cfRule>
  </conditionalFormatting>
  <conditionalFormatting sqref="F10:J62">
    <cfRule type="cellIs" dxfId="20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FBDA493A-EB8C-4A2E-8717-0E3F98B8573C}">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E4CE4B41-EFEC-476F-9334-D548FBD63449}"/>
    <hyperlink ref="A68" r:id="rId2" xr:uid="{7AF97016-6245-4A9A-81BC-CD49CE1647B9}"/>
    <hyperlink ref="A66" r:id="rId3" xr:uid="{1E11E5D8-CFDA-4792-9EC2-EA1AB4613EA1}"/>
    <hyperlink ref="A67" r:id="rId4" xr:uid="{032DA0DB-C1EB-4269-9F83-5454FCCDFAD2}"/>
  </hyperlinks>
  <pageMargins left="0.7" right="0.7" top="0.75" bottom="0.75" header="0.3" footer="0.3"/>
  <pageSetup orientation="portrait" r:id="rId5"/>
  <drawing r:id="rId6"/>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71B9B-A79A-4FE4-8DED-1D1739B05391}">
  <sheetPr codeName="Sheet52"/>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341</v>
      </c>
    </row>
    <row r="2" spans="1:16" x14ac:dyDescent="0.35">
      <c r="A2" s="30" t="s">
        <v>108</v>
      </c>
      <c r="B2" t="s">
        <v>340</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11.3</v>
      </c>
      <c r="C6" t="s">
        <v>102</v>
      </c>
      <c r="H6" s="18" t="s">
        <v>101</v>
      </c>
      <c r="I6">
        <f>VLOOKUP($B$4,$B$9:$K$62,6,FALSE)</f>
        <v>11.3</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11.3</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11.3</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35</v>
      </c>
      <c r="C11" s="14">
        <v>17.7</v>
      </c>
      <c r="D11" s="17" t="s">
        <v>142</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17.7</v>
      </c>
      <c r="H11">
        <f>LEN(TRIM(D11))</f>
        <v>6</v>
      </c>
      <c r="I11" t="str">
        <f>IF(H11&gt;=3,MID(TRIM(D11),1,3),"NO")</f>
        <v>+/-</v>
      </c>
      <c r="J11" t="str">
        <f>IF(TRIM(I11)="+/-",MID(TRIM(D11),4,H11-3),D11)</f>
        <v>2.6</v>
      </c>
      <c r="K11" s="1">
        <f>IF(TRIM(J11)="*****",0,IF(ISERROR(VALUE(J11)),"NA",VALUE(J11/$I$4)))</f>
        <v>1.5805471124620061</v>
      </c>
      <c r="L11" s="1">
        <f>IF(AND(ISNUMBER(G11),ISNUMBER($I$6)),$I$6-G11,"N/A")</f>
        <v>-6.3999999999999986</v>
      </c>
      <c r="M11" s="1">
        <f>IF(AND(ISNUMBER(K11),ISNUMBER($I$7)),SQRT(K11^2+($I$7)^2),"N/A")</f>
        <v>1.5817157241650683</v>
      </c>
      <c r="N11" s="1">
        <f>IF(AND(ISNUMBER(L11),ISNUMBER(M11),M11&lt;&gt;0),L11/M11,"NA")</f>
        <v>-4.0462390948147977</v>
      </c>
      <c r="O11" t="s">
        <v>68</v>
      </c>
    </row>
    <row r="12" spans="1:16" x14ac:dyDescent="0.35">
      <c r="A12" s="16">
        <v>2</v>
      </c>
      <c r="B12" s="15" t="s">
        <v>53</v>
      </c>
      <c r="C12" s="14">
        <v>15.8</v>
      </c>
      <c r="D12" s="13" t="s">
        <v>121</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15.8</v>
      </c>
      <c r="H12">
        <f>LEN(TRIM(D12))</f>
        <v>6</v>
      </c>
      <c r="I12" t="str">
        <f>IF(H12&gt;=3,MID(TRIM(D12),1,3),"NO")</f>
        <v>+/-</v>
      </c>
      <c r="J12" t="str">
        <f>IF(TRIM(I12)="+/-",MID(TRIM(D12),4,H12-3),D12)</f>
        <v>0.8</v>
      </c>
      <c r="K12" s="1">
        <f>IF(TRIM(J12)="*****",0,IF(ISERROR(VALUE(J12)),"NA",VALUE(J12/$I$4)))</f>
        <v>0.48632218844984804</v>
      </c>
      <c r="L12" s="1">
        <f>IF(AND(ISNUMBER(G12),ISNUMBER($I$6)),$I$6-G12,"N/A")</f>
        <v>-4.5</v>
      </c>
      <c r="M12" s="1">
        <f>IF(AND(ISNUMBER(K12),ISNUMBER($I$7)),SQRT(K12^2+($I$7)^2),"N/A")</f>
        <v>0.49010685399991183</v>
      </c>
      <c r="N12" s="1">
        <f>IF(AND(ISNUMBER(L12),ISNUMBER(M12),M12&lt;&gt;0),L12/M12,"NA")</f>
        <v>-9.1816712279661559</v>
      </c>
      <c r="O12" t="s">
        <v>62</v>
      </c>
    </row>
    <row r="13" spans="1:16" x14ac:dyDescent="0.35">
      <c r="A13" s="16">
        <v>3</v>
      </c>
      <c r="B13" s="15" t="s">
        <v>49</v>
      </c>
      <c r="C13" s="14">
        <v>14.3</v>
      </c>
      <c r="D13" s="13" t="s">
        <v>34</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14.3</v>
      </c>
      <c r="H13">
        <f>LEN(TRIM(D13))</f>
        <v>6</v>
      </c>
      <c r="I13" t="str">
        <f>IF(H13&gt;=3,MID(TRIM(D13),1,3),"NO")</f>
        <v>+/-</v>
      </c>
      <c r="J13" t="str">
        <f>IF(TRIM(I13)="+/-",MID(TRIM(D13),4,H13-3),D13)</f>
        <v>0.4</v>
      </c>
      <c r="K13" s="1">
        <f>IF(TRIM(J13)="*****",0,IF(ISERROR(VALUE(J13)),"NA",VALUE(J13/$I$4)))</f>
        <v>0.24316109422492402</v>
      </c>
      <c r="L13" s="1">
        <f>IF(AND(ISNUMBER(G13),ISNUMBER($I$6)),$I$6-G13,"N/A")</f>
        <v>-3</v>
      </c>
      <c r="M13" s="1">
        <f>IF(AND(ISNUMBER(K13),ISNUMBER($I$7)),SQRT(K13^2+($I$7)^2),"N/A")</f>
        <v>0.25064471888253259</v>
      </c>
      <c r="N13" s="1">
        <f>IF(AND(ISNUMBER(L13),ISNUMBER(M13),M13&lt;&gt;0),L13/M13,"NA")</f>
        <v>-11.969133095543031</v>
      </c>
      <c r="O13" t="s">
        <v>58</v>
      </c>
    </row>
    <row r="14" spans="1:16" x14ac:dyDescent="0.35">
      <c r="A14" s="16">
        <v>4</v>
      </c>
      <c r="B14" s="15" t="s">
        <v>55</v>
      </c>
      <c r="C14" s="14">
        <v>14.2</v>
      </c>
      <c r="D14" s="13" t="s">
        <v>83</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14.2</v>
      </c>
      <c r="H14">
        <f>LEN(TRIM(D14))</f>
        <v>6</v>
      </c>
      <c r="I14" t="str">
        <f>IF(H14&gt;=3,MID(TRIM(D14),1,3),"NO")</f>
        <v>+/-</v>
      </c>
      <c r="J14" t="str">
        <f>IF(TRIM(I14)="+/-",MID(TRIM(D14),4,H14-3),D14)</f>
        <v>0.7</v>
      </c>
      <c r="K14" s="1">
        <f>IF(TRIM(J14)="*****",0,IF(ISERROR(VALUE(J14)),"NA",VALUE(J14/$I$4)))</f>
        <v>0.42553191489361697</v>
      </c>
      <c r="L14" s="1">
        <f>IF(AND(ISNUMBER(G14),ISNUMBER($I$6)),$I$6-G14,"N/A")</f>
        <v>-2.8999999999999986</v>
      </c>
      <c r="M14" s="1">
        <f>IF(AND(ISNUMBER(K14),ISNUMBER($I$7)),SQRT(K14^2+($I$7)^2),"N/A")</f>
        <v>0.42985214661796195</v>
      </c>
      <c r="N14" s="1">
        <f>IF(AND(ISNUMBER(L14),ISNUMBER(M14),M14&lt;&gt;0),L14/M14,"NA")</f>
        <v>-6.7465057993008477</v>
      </c>
      <c r="O14" t="s">
        <v>73</v>
      </c>
    </row>
    <row r="15" spans="1:16" x14ac:dyDescent="0.35">
      <c r="A15" s="16">
        <v>5</v>
      </c>
      <c r="B15" s="15" t="s">
        <v>37</v>
      </c>
      <c r="C15" s="14">
        <v>13.7</v>
      </c>
      <c r="D15" s="13" t="s">
        <v>120</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13.7</v>
      </c>
      <c r="H15">
        <f>LEN(TRIM(D15))</f>
        <v>6</v>
      </c>
      <c r="I15" t="str">
        <f>IF(H15&gt;=3,MID(TRIM(D15),1,3),"NO")</f>
        <v>+/-</v>
      </c>
      <c r="J15" t="str">
        <f>IF(TRIM(I15)="+/-",MID(TRIM(D15),4,H15-3),D15)</f>
        <v>0.9</v>
      </c>
      <c r="K15" s="1">
        <f>IF(TRIM(J15)="*****",0,IF(ISERROR(VALUE(J15)),"NA",VALUE(J15/$I$4)))</f>
        <v>0.54711246200607899</v>
      </c>
      <c r="L15" s="1">
        <f>IF(AND(ISNUMBER(G15),ISNUMBER($I$6)),$I$6-G15,"N/A")</f>
        <v>-2.3999999999999986</v>
      </c>
      <c r="M15" s="1">
        <f>IF(AND(ISNUMBER(K15),ISNUMBER($I$7)),SQRT(K15^2+($I$7)^2),"N/A")</f>
        <v>0.55047933970440222</v>
      </c>
      <c r="N15" s="1">
        <f>IF(AND(ISNUMBER(L15),ISNUMBER(M15),M15&lt;&gt;0),L15/M15,"NA")</f>
        <v>-4.3598366494349392</v>
      </c>
      <c r="O15" t="s">
        <v>32</v>
      </c>
    </row>
    <row r="16" spans="1:16" x14ac:dyDescent="0.35">
      <c r="A16" s="16">
        <v>6</v>
      </c>
      <c r="B16" s="15" t="s">
        <v>79</v>
      </c>
      <c r="C16" s="14">
        <v>12.9</v>
      </c>
      <c r="D16" s="13" t="s">
        <v>83</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12.9</v>
      </c>
      <c r="H16">
        <f>LEN(TRIM(D16))</f>
        <v>6</v>
      </c>
      <c r="I16" t="str">
        <f>IF(H16&gt;=3,MID(TRIM(D16),1,3),"NO")</f>
        <v>+/-</v>
      </c>
      <c r="J16" t="str">
        <f>IF(TRIM(I16)="+/-",MID(TRIM(D16),4,H16-3),D16)</f>
        <v>0.7</v>
      </c>
      <c r="K16" s="1">
        <f>IF(TRIM(J16)="*****",0,IF(ISERROR(VALUE(J16)),"NA",VALUE(J16/$I$4)))</f>
        <v>0.42553191489361697</v>
      </c>
      <c r="L16" s="1">
        <f>IF(AND(ISNUMBER(G16),ISNUMBER($I$6)),$I$6-G16,"N/A")</f>
        <v>-1.5999999999999996</v>
      </c>
      <c r="M16" s="1">
        <f>IF(AND(ISNUMBER(K16),ISNUMBER($I$7)),SQRT(K16^2+($I$7)^2),"N/A")</f>
        <v>0.42985214661796195</v>
      </c>
      <c r="N16" s="1">
        <f>IF(AND(ISNUMBER(L16),ISNUMBER(M16),M16&lt;&gt;0),L16/M16,"NA")</f>
        <v>-3.7222100961659859</v>
      </c>
      <c r="O16" t="s">
        <v>75</v>
      </c>
    </row>
    <row r="17" spans="1:15" x14ac:dyDescent="0.35">
      <c r="A17" s="16">
        <v>7</v>
      </c>
      <c r="B17" s="15" t="s">
        <v>39</v>
      </c>
      <c r="C17" s="14">
        <v>12.3</v>
      </c>
      <c r="D17" s="13" t="s">
        <v>34</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12.3</v>
      </c>
      <c r="H17">
        <f>LEN(TRIM(D17))</f>
        <v>6</v>
      </c>
      <c r="I17" t="str">
        <f>IF(H17&gt;=3,MID(TRIM(D17),1,3),"NO")</f>
        <v>+/-</v>
      </c>
      <c r="J17" t="str">
        <f>IF(TRIM(I17)="+/-",MID(TRIM(D17),4,H17-3),D17)</f>
        <v>0.4</v>
      </c>
      <c r="K17" s="1">
        <f>IF(TRIM(J17)="*****",0,IF(ISERROR(VALUE(J17)),"NA",VALUE(J17/$I$4)))</f>
        <v>0.24316109422492402</v>
      </c>
      <c r="L17" s="1">
        <f>IF(AND(ISNUMBER(G17),ISNUMBER($I$6)),$I$6-G17,"N/A")</f>
        <v>-1</v>
      </c>
      <c r="M17" s="1">
        <f>IF(AND(ISNUMBER(K17),ISNUMBER($I$7)),SQRT(K17^2+($I$7)^2),"N/A")</f>
        <v>0.25064471888253259</v>
      </c>
      <c r="N17" s="1">
        <f>IF(AND(ISNUMBER(L17),ISNUMBER(M17),M17&lt;&gt;0),L17/M17,"NA")</f>
        <v>-3.9897110318476767</v>
      </c>
      <c r="O17" t="s">
        <v>66</v>
      </c>
    </row>
    <row r="18" spans="1:15" x14ac:dyDescent="0.35">
      <c r="A18" s="16">
        <v>8</v>
      </c>
      <c r="B18" s="15" t="s">
        <v>46</v>
      </c>
      <c r="C18" s="14">
        <v>12.2</v>
      </c>
      <c r="D18" s="13" t="s">
        <v>26</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12.2</v>
      </c>
      <c r="H18">
        <f>LEN(TRIM(D18))</f>
        <v>6</v>
      </c>
      <c r="I18" t="str">
        <f>IF(H18&gt;=3,MID(TRIM(D18),1,3),"NO")</f>
        <v>+/-</v>
      </c>
      <c r="J18" t="str">
        <f>IF(TRIM(I18)="+/-",MID(TRIM(D18),4,H18-3),D18)</f>
        <v>0.6</v>
      </c>
      <c r="K18" s="1">
        <f>IF(TRIM(J18)="*****",0,IF(ISERROR(VALUE(J18)),"NA",VALUE(J18/$I$4)))</f>
        <v>0.36474164133738601</v>
      </c>
      <c r="L18" s="1">
        <f>IF(AND(ISNUMBER(G18),ISNUMBER($I$6)),$I$6-G18,"N/A")</f>
        <v>-0.89999999999999858</v>
      </c>
      <c r="M18" s="1">
        <f>IF(AND(ISNUMBER(K18),ISNUMBER($I$7)),SQRT(K18^2+($I$7)^2),"N/A")</f>
        <v>0.36977279819442066</v>
      </c>
      <c r="N18" s="1">
        <f>IF(AND(ISNUMBER(L18),ISNUMBER(M18),M18&lt;&gt;0),L18/M18,"NA")</f>
        <v>-2.4339270070558108</v>
      </c>
      <c r="O18" t="s">
        <v>60</v>
      </c>
    </row>
    <row r="19" spans="1:15" x14ac:dyDescent="0.35">
      <c r="A19" s="16">
        <v>9</v>
      </c>
      <c r="B19" s="15" t="s">
        <v>73</v>
      </c>
      <c r="C19" s="14">
        <v>12.1</v>
      </c>
      <c r="D19" s="13" t="s">
        <v>121</v>
      </c>
      <c r="E19" s="12" t="str">
        <f>IF($B$4=B19,"Geography Selected",
IF(AND(ISNUMBER(N19),ISNUMBER($I$4)),
IF(ABS(N19)&lt;=$I$4,"Not Significantly Different",
IF(ABS(N19)&gt;$I$4,"Significantly Different","Error - Both Z-score and Confidence Level are Numbers but Comparison Failed")),
IF(N19="NA","Statistical Test not applicable","N/A")
))</f>
        <v>Not Significantly Different</v>
      </c>
      <c r="G19">
        <f>IF(ISNUMBER(C19),C19,"NAN")</f>
        <v>12.1</v>
      </c>
      <c r="H19">
        <f>LEN(TRIM(D19))</f>
        <v>6</v>
      </c>
      <c r="I19" t="str">
        <f>IF(H19&gt;=3,MID(TRIM(D19),1,3),"NO")</f>
        <v>+/-</v>
      </c>
      <c r="J19" t="str">
        <f>IF(TRIM(I19)="+/-",MID(TRIM(D19),4,H19-3),D19)</f>
        <v>0.8</v>
      </c>
      <c r="K19" s="1">
        <f>IF(TRIM(J19)="*****",0,IF(ISERROR(VALUE(J19)),"NA",VALUE(J19/$I$4)))</f>
        <v>0.48632218844984804</v>
      </c>
      <c r="L19" s="1">
        <f>IF(AND(ISNUMBER(G19),ISNUMBER($I$6)),$I$6-G19,"N/A")</f>
        <v>-0.79999999999999893</v>
      </c>
      <c r="M19" s="1">
        <f>IF(AND(ISNUMBER(K19),ISNUMBER($I$7)),SQRT(K19^2+($I$7)^2),"N/A")</f>
        <v>0.49010685399991183</v>
      </c>
      <c r="N19" s="1">
        <f>IF(AND(ISNUMBER(L19),ISNUMBER(M19),M19&lt;&gt;0),L19/M19,"NA")</f>
        <v>-1.6322971071939811</v>
      </c>
      <c r="O19" t="s">
        <v>35</v>
      </c>
    </row>
    <row r="20" spans="1:15" x14ac:dyDescent="0.35">
      <c r="A20" s="16">
        <v>9</v>
      </c>
      <c r="B20" s="15" t="s">
        <v>51</v>
      </c>
      <c r="C20" s="14">
        <v>12.1</v>
      </c>
      <c r="D20" s="17" t="s">
        <v>57</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12.1</v>
      </c>
      <c r="H20">
        <f>LEN(TRIM(D20))</f>
        <v>6</v>
      </c>
      <c r="I20" t="str">
        <f>IF(H20&gt;=3,MID(TRIM(D20),1,3),"NO")</f>
        <v>+/-</v>
      </c>
      <c r="J20" t="str">
        <f>IF(TRIM(I20)="+/-",MID(TRIM(D20),4,H20-3),D20)</f>
        <v>0.3</v>
      </c>
      <c r="K20" s="1">
        <f>IF(TRIM(J20)="*****",0,IF(ISERROR(VALUE(J20)),"NA",VALUE(J20/$I$4)))</f>
        <v>0.18237082066869301</v>
      </c>
      <c r="L20" s="1">
        <f>IF(AND(ISNUMBER(G20),ISNUMBER($I$6)),$I$6-G20,"N/A")</f>
        <v>-0.79999999999999893</v>
      </c>
      <c r="M20" s="1">
        <f>IF(AND(ISNUMBER(K20),ISNUMBER($I$7)),SQRT(K20^2+($I$7)^2),"N/A")</f>
        <v>0.19223572402239389</v>
      </c>
      <c r="N20" s="1">
        <f>IF(AND(ISNUMBER(L20),ISNUMBER(M20),M20&lt;&gt;0),L20/M20,"NA")</f>
        <v>-4.1615574007815814</v>
      </c>
      <c r="O20" t="s">
        <v>51</v>
      </c>
    </row>
    <row r="21" spans="1:15" x14ac:dyDescent="0.35">
      <c r="A21" s="16">
        <v>9</v>
      </c>
      <c r="B21" s="15" t="s">
        <v>45</v>
      </c>
      <c r="C21" s="14">
        <v>12.1</v>
      </c>
      <c r="D21" s="13" t="s">
        <v>43</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12.1</v>
      </c>
      <c r="H21">
        <f>LEN(TRIM(D21))</f>
        <v>6</v>
      </c>
      <c r="I21" t="str">
        <f>IF(H21&gt;=3,MID(TRIM(D21),1,3),"NO")</f>
        <v>+/-</v>
      </c>
      <c r="J21" t="str">
        <f>IF(TRIM(I21)="+/-",MID(TRIM(D21),4,H21-3),D21)</f>
        <v>0.5</v>
      </c>
      <c r="K21" s="1">
        <f>IF(TRIM(J21)="*****",0,IF(ISERROR(VALUE(J21)),"NA",VALUE(J21/$I$4)))</f>
        <v>0.303951367781155</v>
      </c>
      <c r="L21" s="1">
        <f>IF(AND(ISNUMBER(G21),ISNUMBER($I$6)),$I$6-G21,"N/A")</f>
        <v>-0.79999999999999893</v>
      </c>
      <c r="M21" s="1">
        <f>IF(AND(ISNUMBER(K21),ISNUMBER($I$7)),SQRT(K21^2+($I$7)^2),"N/A")</f>
        <v>0.30997079109986531</v>
      </c>
      <c r="N21" s="1">
        <f>IF(AND(ISNUMBER(L21),ISNUMBER(M21),M21&lt;&gt;0),L21/M21,"NA")</f>
        <v>-2.5808883384184989</v>
      </c>
      <c r="O21" t="s">
        <v>45</v>
      </c>
    </row>
    <row r="22" spans="1:15" x14ac:dyDescent="0.35">
      <c r="A22" s="16">
        <v>12</v>
      </c>
      <c r="B22" s="15" t="s">
        <v>32</v>
      </c>
      <c r="C22" s="14">
        <v>12</v>
      </c>
      <c r="D22" s="13" t="s">
        <v>57</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12</v>
      </c>
      <c r="H22">
        <f>LEN(TRIM(D22))</f>
        <v>6</v>
      </c>
      <c r="I22" t="str">
        <f>IF(H22&gt;=3,MID(TRIM(D22),1,3),"NO")</f>
        <v>+/-</v>
      </c>
      <c r="J22" t="str">
        <f>IF(TRIM(I22)="+/-",MID(TRIM(D22),4,H22-3),D22)</f>
        <v>0.3</v>
      </c>
      <c r="K22" s="1">
        <f>IF(TRIM(J22)="*****",0,IF(ISERROR(VALUE(J22)),"NA",VALUE(J22/$I$4)))</f>
        <v>0.18237082066869301</v>
      </c>
      <c r="L22" s="1">
        <f>IF(AND(ISNUMBER(G22),ISNUMBER($I$6)),$I$6-G22,"N/A")</f>
        <v>-0.69999999999999929</v>
      </c>
      <c r="M22" s="1">
        <f>IF(AND(ISNUMBER(K22),ISNUMBER($I$7)),SQRT(K22^2+($I$7)^2),"N/A")</f>
        <v>0.19223572402239389</v>
      </c>
      <c r="N22" s="1">
        <f>IF(AND(ISNUMBER(L22),ISNUMBER(M22),M22&lt;&gt;0),L22/M22,"NA")</f>
        <v>-3.641362725683885</v>
      </c>
      <c r="O22" t="s">
        <v>29</v>
      </c>
    </row>
    <row r="23" spans="1:15" x14ac:dyDescent="0.35">
      <c r="A23" s="16">
        <v>12</v>
      </c>
      <c r="B23" s="15" t="s">
        <v>33</v>
      </c>
      <c r="C23" s="14">
        <v>12</v>
      </c>
      <c r="D23" s="13" t="s">
        <v>120</v>
      </c>
      <c r="E23" s="12" t="str">
        <f>IF($B$4=B23,"Geography Selected",
IF(AND(ISNUMBER(N23),ISNUMBER($I$4)),
IF(ABS(N23)&lt;=$I$4,"Not Significantly Different",
IF(ABS(N23)&gt;$I$4,"Significantly Different","Error - Both Z-score and Confidence Level are Numbers but Comparison Failed")),
IF(N23="NA","Statistical Test not applicable","N/A")
))</f>
        <v>Not Significantly Different</v>
      </c>
      <c r="G23">
        <f>IF(ISNUMBER(C23),C23,"NAN")</f>
        <v>12</v>
      </c>
      <c r="H23">
        <f>LEN(TRIM(D23))</f>
        <v>6</v>
      </c>
      <c r="I23" t="str">
        <f>IF(H23&gt;=3,MID(TRIM(D23),1,3),"NO")</f>
        <v>+/-</v>
      </c>
      <c r="J23" t="str">
        <f>IF(TRIM(I23)="+/-",MID(TRIM(D23),4,H23-3),D23)</f>
        <v>0.9</v>
      </c>
      <c r="K23" s="1">
        <f>IF(TRIM(J23)="*****",0,IF(ISERROR(VALUE(J23)),"NA",VALUE(J23/$I$4)))</f>
        <v>0.54711246200607899</v>
      </c>
      <c r="L23" s="1">
        <f>IF(AND(ISNUMBER(G23),ISNUMBER($I$6)),$I$6-G23,"N/A")</f>
        <v>-0.69999999999999929</v>
      </c>
      <c r="M23" s="1">
        <f>IF(AND(ISNUMBER(K23),ISNUMBER($I$7)),SQRT(K23^2+($I$7)^2),"N/A")</f>
        <v>0.55047933970440222</v>
      </c>
      <c r="N23" s="1">
        <f>IF(AND(ISNUMBER(L23),ISNUMBER(M23),M23&lt;&gt;0),L23/M23,"NA")</f>
        <v>-1.2716190227518567</v>
      </c>
      <c r="O23" t="s">
        <v>82</v>
      </c>
    </row>
    <row r="24" spans="1:15" x14ac:dyDescent="0.35">
      <c r="A24" s="16">
        <v>14</v>
      </c>
      <c r="B24" s="15" t="s">
        <v>68</v>
      </c>
      <c r="C24" s="14">
        <v>11.9</v>
      </c>
      <c r="D24" s="13" t="s">
        <v>26</v>
      </c>
      <c r="E24" s="12" t="str">
        <f>IF($B$4=B24,"Geography Selected",
IF(AND(ISNUMBER(N24),ISNUMBER($I$4)),
IF(ABS(N24)&lt;=$I$4,"Not Significantly Different",
IF(ABS(N24)&gt;$I$4,"Significantly Different","Error - Both Z-score and Confidence Level are Numbers but Comparison Failed")),
IF(N24="NA","Statistical Test not applicable","N/A")
))</f>
        <v>Not Significantly Different</v>
      </c>
      <c r="G24">
        <f>IF(ISNUMBER(C24),C24,"NAN")</f>
        <v>11.9</v>
      </c>
      <c r="H24">
        <f>LEN(TRIM(D24))</f>
        <v>6</v>
      </c>
      <c r="I24" t="str">
        <f>IF(H24&gt;=3,MID(TRIM(D24),1,3),"NO")</f>
        <v>+/-</v>
      </c>
      <c r="J24" t="str">
        <f>IF(TRIM(I24)="+/-",MID(TRIM(D24),4,H24-3),D24)</f>
        <v>0.6</v>
      </c>
      <c r="K24" s="1">
        <f>IF(TRIM(J24)="*****",0,IF(ISERROR(VALUE(J24)),"NA",VALUE(J24/$I$4)))</f>
        <v>0.36474164133738601</v>
      </c>
      <c r="L24" s="1">
        <f>IF(AND(ISNUMBER(G24),ISNUMBER($I$6)),$I$6-G24,"N/A")</f>
        <v>-0.59999999999999964</v>
      </c>
      <c r="M24" s="1">
        <f>IF(AND(ISNUMBER(K24),ISNUMBER($I$7)),SQRT(K24^2+($I$7)^2),"N/A")</f>
        <v>0.36977279819442066</v>
      </c>
      <c r="N24" s="1">
        <f>IF(AND(ISNUMBER(L24),ISNUMBER(M24),M24&lt;&gt;0),L24/M24,"NA")</f>
        <v>-1.6226180047038754</v>
      </c>
      <c r="O24" t="s">
        <v>65</v>
      </c>
    </row>
    <row r="25" spans="1:15" x14ac:dyDescent="0.35">
      <c r="A25" s="16">
        <v>15</v>
      </c>
      <c r="B25" s="15" t="s">
        <v>52</v>
      </c>
      <c r="C25" s="14">
        <v>11.8</v>
      </c>
      <c r="D25" s="13" t="s">
        <v>134</v>
      </c>
      <c r="E25" s="12" t="str">
        <f>IF($B$4=B25,"Geography Selected",
IF(AND(ISNUMBER(N25),ISNUMBER($I$4)),
IF(ABS(N25)&lt;=$I$4,"Not Significantly Different",
IF(ABS(N25)&gt;$I$4,"Significantly Different","Error - Both Z-score and Confidence Level are Numbers but Comparison Failed")),
IF(N25="NA","Statistical Test not applicable","N/A")
))</f>
        <v>Not Significantly Different</v>
      </c>
      <c r="G25">
        <f>IF(ISNUMBER(C25),C25,"NAN")</f>
        <v>11.8</v>
      </c>
      <c r="H25">
        <f>LEN(TRIM(D25))</f>
        <v>6</v>
      </c>
      <c r="I25" t="str">
        <f>IF(H25&gt;=3,MID(TRIM(D25),1,3),"NO")</f>
        <v>+/-</v>
      </c>
      <c r="J25" t="str">
        <f>IF(TRIM(I25)="+/-",MID(TRIM(D25),4,H25-3),D25)</f>
        <v>1.4</v>
      </c>
      <c r="K25" s="1">
        <f>IF(TRIM(J25)="*****",0,IF(ISERROR(VALUE(J25)),"NA",VALUE(J25/$I$4)))</f>
        <v>0.85106382978723394</v>
      </c>
      <c r="L25" s="1">
        <f>IF(AND(ISNUMBER(G25),ISNUMBER($I$6)),$I$6-G25,"N/A")</f>
        <v>-0.5</v>
      </c>
      <c r="M25" s="1">
        <f>IF(AND(ISNUMBER(K25),ISNUMBER($I$7)),SQRT(K25^2+($I$7)^2),"N/A")</f>
        <v>0.85323214879137987</v>
      </c>
      <c r="N25" s="1">
        <f>IF(AND(ISNUMBER(L25),ISNUMBER(M25),M25&lt;&gt;0),L25/M25,"NA")</f>
        <v>-0.5860069861505568</v>
      </c>
      <c r="O25" t="s">
        <v>81</v>
      </c>
    </row>
    <row r="26" spans="1:15" x14ac:dyDescent="0.35">
      <c r="A26" s="16">
        <v>16</v>
      </c>
      <c r="B26" s="15" t="s">
        <v>59</v>
      </c>
      <c r="C26" s="14">
        <v>11.7</v>
      </c>
      <c r="D26" s="13" t="s">
        <v>43</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11.7</v>
      </c>
      <c r="H26">
        <f>LEN(TRIM(D26))</f>
        <v>6</v>
      </c>
      <c r="I26" t="str">
        <f>IF(H26&gt;=3,MID(TRIM(D26),1,3),"NO")</f>
        <v>+/-</v>
      </c>
      <c r="J26" t="str">
        <f>IF(TRIM(I26)="+/-",MID(TRIM(D26),4,H26-3),D26)</f>
        <v>0.5</v>
      </c>
      <c r="K26" s="1">
        <f>IF(TRIM(J26)="*****",0,IF(ISERROR(VALUE(J26)),"NA",VALUE(J26/$I$4)))</f>
        <v>0.303951367781155</v>
      </c>
      <c r="L26" s="1">
        <f>IF(AND(ISNUMBER(G26),ISNUMBER($I$6)),$I$6-G26,"N/A")</f>
        <v>-0.39999999999999858</v>
      </c>
      <c r="M26" s="1">
        <f>IF(AND(ISNUMBER(K26),ISNUMBER($I$7)),SQRT(K26^2+($I$7)^2),"N/A")</f>
        <v>0.30997079109986531</v>
      </c>
      <c r="N26" s="1">
        <f>IF(AND(ISNUMBER(L26),ISNUMBER(M26),M26&lt;&gt;0),L26/M26,"NA")</f>
        <v>-1.2904441692092465</v>
      </c>
      <c r="O26" t="s">
        <v>80</v>
      </c>
    </row>
    <row r="27" spans="1:15" x14ac:dyDescent="0.35">
      <c r="A27" s="16">
        <v>17</v>
      </c>
      <c r="B27" s="15" t="s">
        <v>58</v>
      </c>
      <c r="C27" s="14">
        <v>11.4</v>
      </c>
      <c r="D27" s="13" t="s">
        <v>43</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11.4</v>
      </c>
      <c r="H27">
        <f>LEN(TRIM(D27))</f>
        <v>6</v>
      </c>
      <c r="I27" t="str">
        <f>IF(H27&gt;=3,MID(TRIM(D27),1,3),"NO")</f>
        <v>+/-</v>
      </c>
      <c r="J27" t="str">
        <f>IF(TRIM(I27)="+/-",MID(TRIM(D27),4,H27-3),D27)</f>
        <v>0.5</v>
      </c>
      <c r="K27" s="1">
        <f>IF(TRIM(J27)="*****",0,IF(ISERROR(VALUE(J27)),"NA",VALUE(J27/$I$4)))</f>
        <v>0.303951367781155</v>
      </c>
      <c r="L27" s="1">
        <f>IF(AND(ISNUMBER(G27),ISNUMBER($I$6)),$I$6-G27,"N/A")</f>
        <v>-9.9999999999999645E-2</v>
      </c>
      <c r="M27" s="1">
        <f>IF(AND(ISNUMBER(K27),ISNUMBER($I$7)),SQRT(K27^2+($I$7)^2),"N/A")</f>
        <v>0.30997079109986531</v>
      </c>
      <c r="N27" s="1">
        <f>IF(AND(ISNUMBER(L27),ISNUMBER(M27),M27&lt;&gt;0),L27/M27,"NA")</f>
        <v>-0.32261104230231163</v>
      </c>
      <c r="O27" t="s">
        <v>78</v>
      </c>
    </row>
    <row r="28" spans="1:15" x14ac:dyDescent="0.35">
      <c r="A28" s="16">
        <v>18</v>
      </c>
      <c r="B28" s="15" t="s">
        <v>50</v>
      </c>
      <c r="C28" s="14">
        <v>11</v>
      </c>
      <c r="D28" s="13" t="s">
        <v>43</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11</v>
      </c>
      <c r="H28">
        <f>LEN(TRIM(D28))</f>
        <v>6</v>
      </c>
      <c r="I28" t="str">
        <f>IF(H28&gt;=3,MID(TRIM(D28),1,3),"NO")</f>
        <v>+/-</v>
      </c>
      <c r="J28" t="str">
        <f>IF(TRIM(I28)="+/-",MID(TRIM(D28),4,H28-3),D28)</f>
        <v>0.5</v>
      </c>
      <c r="K28" s="1">
        <f>IF(TRIM(J28)="*****",0,IF(ISERROR(VALUE(J28)),"NA",VALUE(J28/$I$4)))</f>
        <v>0.303951367781155</v>
      </c>
      <c r="L28" s="1">
        <f>IF(AND(ISNUMBER(G28),ISNUMBER($I$6)),$I$6-G28,"N/A")</f>
        <v>0.30000000000000071</v>
      </c>
      <c r="M28" s="1">
        <f>IF(AND(ISNUMBER(K28),ISNUMBER($I$7)),SQRT(K28^2+($I$7)^2),"N/A")</f>
        <v>0.30997079109986531</v>
      </c>
      <c r="N28" s="1">
        <f>IF(AND(ISNUMBER(L28),ISNUMBER(M28),M28&lt;&gt;0),L28/M28,"NA")</f>
        <v>0.96783312690694057</v>
      </c>
      <c r="O28" t="s">
        <v>79</v>
      </c>
    </row>
    <row r="29" spans="1:15" x14ac:dyDescent="0.35">
      <c r="A29" s="16">
        <v>19</v>
      </c>
      <c r="B29" s="15" t="s">
        <v>64</v>
      </c>
      <c r="C29" s="14">
        <v>10.9</v>
      </c>
      <c r="D29" s="13" t="s">
        <v>34</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10.9</v>
      </c>
      <c r="H29">
        <f>LEN(TRIM(D29))</f>
        <v>6</v>
      </c>
      <c r="I29" t="str">
        <f>IF(H29&gt;=3,MID(TRIM(D29),1,3),"NO")</f>
        <v>+/-</v>
      </c>
      <c r="J29" t="str">
        <f>IF(TRIM(I29)="+/-",MID(TRIM(D29),4,H29-3),D29)</f>
        <v>0.4</v>
      </c>
      <c r="K29" s="1">
        <f>IF(TRIM(J29)="*****",0,IF(ISERROR(VALUE(J29)),"NA",VALUE(J29/$I$4)))</f>
        <v>0.24316109422492402</v>
      </c>
      <c r="L29" s="1">
        <f>IF(AND(ISNUMBER(G29),ISNUMBER($I$6)),$I$6-G29,"N/A")</f>
        <v>0.40000000000000036</v>
      </c>
      <c r="M29" s="1">
        <f>IF(AND(ISNUMBER(K29),ISNUMBER($I$7)),SQRT(K29^2+($I$7)^2),"N/A")</f>
        <v>0.25064471888253259</v>
      </c>
      <c r="N29" s="1">
        <f>IF(AND(ISNUMBER(L29),ISNUMBER(M29),M29&lt;&gt;0),L29/M29,"NA")</f>
        <v>1.5958844127390721</v>
      </c>
      <c r="O29" t="s">
        <v>55</v>
      </c>
    </row>
    <row r="30" spans="1:15" x14ac:dyDescent="0.35">
      <c r="A30" s="16">
        <v>19</v>
      </c>
      <c r="B30" s="15" t="s">
        <v>63</v>
      </c>
      <c r="C30" s="14">
        <v>10.9</v>
      </c>
      <c r="D30" s="13" t="s">
        <v>134</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10.9</v>
      </c>
      <c r="H30">
        <f>LEN(TRIM(D30))</f>
        <v>6</v>
      </c>
      <c r="I30" t="str">
        <f>IF(H30&gt;=3,MID(TRIM(D30),1,3),"NO")</f>
        <v>+/-</v>
      </c>
      <c r="J30" t="str">
        <f>IF(TRIM(I30)="+/-",MID(TRIM(D30),4,H30-3),D30)</f>
        <v>1.4</v>
      </c>
      <c r="K30" s="1">
        <f>IF(TRIM(J30)="*****",0,IF(ISERROR(VALUE(J30)),"NA",VALUE(J30/$I$4)))</f>
        <v>0.85106382978723394</v>
      </c>
      <c r="L30" s="1">
        <f>IF(AND(ISNUMBER(G30),ISNUMBER($I$6)),$I$6-G30,"N/A")</f>
        <v>0.40000000000000036</v>
      </c>
      <c r="M30" s="1">
        <f>IF(AND(ISNUMBER(K30),ISNUMBER($I$7)),SQRT(K30^2+($I$7)^2),"N/A")</f>
        <v>0.85323214879137987</v>
      </c>
      <c r="N30" s="1">
        <f>IF(AND(ISNUMBER(L30),ISNUMBER(M30),M30&lt;&gt;0),L30/M30,"NA")</f>
        <v>0.46880558892044588</v>
      </c>
      <c r="O30" t="s">
        <v>77</v>
      </c>
    </row>
    <row r="31" spans="1:15" x14ac:dyDescent="0.35">
      <c r="A31" s="16">
        <v>21</v>
      </c>
      <c r="B31" s="15" t="s">
        <v>71</v>
      </c>
      <c r="C31" s="14">
        <v>10.8</v>
      </c>
      <c r="D31" s="13" t="s">
        <v>43</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10.8</v>
      </c>
      <c r="H31">
        <f>LEN(TRIM(D31))</f>
        <v>6</v>
      </c>
      <c r="I31" t="str">
        <f>IF(H31&gt;=3,MID(TRIM(D31),1,3),"NO")</f>
        <v>+/-</v>
      </c>
      <c r="J31" t="str">
        <f>IF(TRIM(I31)="+/-",MID(TRIM(D31),4,H31-3),D31)</f>
        <v>0.5</v>
      </c>
      <c r="K31" s="1">
        <f>IF(TRIM(J31)="*****",0,IF(ISERROR(VALUE(J31)),"NA",VALUE(J31/$I$4)))</f>
        <v>0.303951367781155</v>
      </c>
      <c r="L31" s="1">
        <f>IF(AND(ISNUMBER(G31),ISNUMBER($I$6)),$I$6-G31,"N/A")</f>
        <v>0.5</v>
      </c>
      <c r="M31" s="1">
        <f>IF(AND(ISNUMBER(K31),ISNUMBER($I$7)),SQRT(K31^2+($I$7)^2),"N/A")</f>
        <v>0.30997079109986531</v>
      </c>
      <c r="N31" s="1">
        <f>IF(AND(ISNUMBER(L31),ISNUMBER(M31),M31&lt;&gt;0),L31/M31,"NA")</f>
        <v>1.6130552115115637</v>
      </c>
      <c r="O31" t="s">
        <v>41</v>
      </c>
    </row>
    <row r="32" spans="1:15" x14ac:dyDescent="0.35">
      <c r="A32" s="16">
        <v>21</v>
      </c>
      <c r="B32" s="15" t="s">
        <v>72</v>
      </c>
      <c r="C32" s="14">
        <v>10.8</v>
      </c>
      <c r="D32" s="13" t="s">
        <v>43</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10.8</v>
      </c>
      <c r="H32">
        <f>LEN(TRIM(D32))</f>
        <v>6</v>
      </c>
      <c r="I32" t="str">
        <f>IF(H32&gt;=3,MID(TRIM(D32),1,3),"NO")</f>
        <v>+/-</v>
      </c>
      <c r="J32" t="str">
        <f>IF(TRIM(I32)="+/-",MID(TRIM(D32),4,H32-3),D32)</f>
        <v>0.5</v>
      </c>
      <c r="K32" s="1">
        <f>IF(TRIM(J32)="*****",0,IF(ISERROR(VALUE(J32)),"NA",VALUE(J32/$I$4)))</f>
        <v>0.303951367781155</v>
      </c>
      <c r="L32" s="1">
        <f>IF(AND(ISNUMBER(G32),ISNUMBER($I$6)),$I$6-G32,"N/A")</f>
        <v>0.5</v>
      </c>
      <c r="M32" s="1">
        <f>IF(AND(ISNUMBER(K32),ISNUMBER($I$7)),SQRT(K32^2+($I$7)^2),"N/A")</f>
        <v>0.30997079109986531</v>
      </c>
      <c r="N32" s="1">
        <f>IF(AND(ISNUMBER(L32),ISNUMBER(M32),M32&lt;&gt;0),L32/M32,"NA")</f>
        <v>1.6130552115115637</v>
      </c>
      <c r="O32" t="s">
        <v>71</v>
      </c>
    </row>
    <row r="33" spans="1:15" x14ac:dyDescent="0.35">
      <c r="A33" s="16">
        <v>23</v>
      </c>
      <c r="B33" s="15" t="s">
        <v>61</v>
      </c>
      <c r="C33" s="14">
        <v>10.7</v>
      </c>
      <c r="D33" s="13" t="s">
        <v>34</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10.7</v>
      </c>
      <c r="H33">
        <f>LEN(TRIM(D33))</f>
        <v>6</v>
      </c>
      <c r="I33" t="str">
        <f>IF(H33&gt;=3,MID(TRIM(D33),1,3),"NO")</f>
        <v>+/-</v>
      </c>
      <c r="J33" t="str">
        <f>IF(TRIM(I33)="+/-",MID(TRIM(D33),4,H33-3),D33)</f>
        <v>0.4</v>
      </c>
      <c r="K33" s="1">
        <f>IF(TRIM(J33)="*****",0,IF(ISERROR(VALUE(J33)),"NA",VALUE(J33/$I$4)))</f>
        <v>0.24316109422492402</v>
      </c>
      <c r="L33" s="1">
        <f>IF(AND(ISNUMBER(G33),ISNUMBER($I$6)),$I$6-G33,"N/A")</f>
        <v>0.60000000000000142</v>
      </c>
      <c r="M33" s="1">
        <f>IF(AND(ISNUMBER(K33),ISNUMBER($I$7)),SQRT(K33^2+($I$7)^2),"N/A")</f>
        <v>0.25064471888253259</v>
      </c>
      <c r="N33" s="1">
        <f>IF(AND(ISNUMBER(L33),ISNUMBER(M33),M33&lt;&gt;0),L33/M33,"NA")</f>
        <v>2.3938266191086117</v>
      </c>
      <c r="O33" t="s">
        <v>76</v>
      </c>
    </row>
    <row r="34" spans="1:15" x14ac:dyDescent="0.35">
      <c r="A34" s="16">
        <v>24</v>
      </c>
      <c r="B34" s="15" t="s">
        <v>65</v>
      </c>
      <c r="C34" s="14">
        <v>10.6</v>
      </c>
      <c r="D34" s="13" t="s">
        <v>34</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10.6</v>
      </c>
      <c r="H34">
        <f>LEN(TRIM(D34))</f>
        <v>6</v>
      </c>
      <c r="I34" t="str">
        <f>IF(H34&gt;=3,MID(TRIM(D34),1,3),"NO")</f>
        <v>+/-</v>
      </c>
      <c r="J34" t="str">
        <f>IF(TRIM(I34)="+/-",MID(TRIM(D34),4,H34-3),D34)</f>
        <v>0.4</v>
      </c>
      <c r="K34" s="1">
        <f>IF(TRIM(J34)="*****",0,IF(ISERROR(VALUE(J34)),"NA",VALUE(J34/$I$4)))</f>
        <v>0.24316109422492402</v>
      </c>
      <c r="L34" s="1">
        <f>IF(AND(ISNUMBER(G34),ISNUMBER($I$6)),$I$6-G34,"N/A")</f>
        <v>0.70000000000000107</v>
      </c>
      <c r="M34" s="1">
        <f>IF(AND(ISNUMBER(K34),ISNUMBER($I$7)),SQRT(K34^2+($I$7)^2),"N/A")</f>
        <v>0.25064471888253259</v>
      </c>
      <c r="N34" s="1">
        <f>IF(AND(ISNUMBER(L34),ISNUMBER(M34),M34&lt;&gt;0),L34/M34,"NA")</f>
        <v>2.7927977222933782</v>
      </c>
      <c r="O34" t="s">
        <v>74</v>
      </c>
    </row>
    <row r="35" spans="1:15" x14ac:dyDescent="0.35">
      <c r="A35" s="16">
        <v>24</v>
      </c>
      <c r="B35" s="15" t="s">
        <v>76</v>
      </c>
      <c r="C35" s="14">
        <v>10.6</v>
      </c>
      <c r="D35" s="13" t="s">
        <v>57</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10.6</v>
      </c>
      <c r="H35">
        <f>LEN(TRIM(D35))</f>
        <v>6</v>
      </c>
      <c r="I35" t="str">
        <f>IF(H35&gt;=3,MID(TRIM(D35),1,3),"NO")</f>
        <v>+/-</v>
      </c>
      <c r="J35" t="str">
        <f>IF(TRIM(I35)="+/-",MID(TRIM(D35),4,H35-3),D35)</f>
        <v>0.3</v>
      </c>
      <c r="K35" s="1">
        <f>IF(TRIM(J35)="*****",0,IF(ISERROR(VALUE(J35)),"NA",VALUE(J35/$I$4)))</f>
        <v>0.18237082066869301</v>
      </c>
      <c r="L35" s="1">
        <f>IF(AND(ISNUMBER(G35),ISNUMBER($I$6)),$I$6-G35,"N/A")</f>
        <v>0.70000000000000107</v>
      </c>
      <c r="M35" s="1">
        <f>IF(AND(ISNUMBER(K35),ISNUMBER($I$7)),SQRT(K35^2+($I$7)^2),"N/A")</f>
        <v>0.19223572402239389</v>
      </c>
      <c r="N35" s="1">
        <f>IF(AND(ISNUMBER(L35),ISNUMBER(M35),M35&lt;&gt;0),L35/M35,"NA")</f>
        <v>3.6413627256838943</v>
      </c>
      <c r="O35" t="s">
        <v>53</v>
      </c>
    </row>
    <row r="36" spans="1:15" x14ac:dyDescent="0.35">
      <c r="A36" s="16">
        <v>24</v>
      </c>
      <c r="B36" s="15" t="s">
        <v>56</v>
      </c>
      <c r="C36" s="14">
        <v>10.6</v>
      </c>
      <c r="D36" s="13" t="s">
        <v>26</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10.6</v>
      </c>
      <c r="H36">
        <f>LEN(TRIM(D36))</f>
        <v>6</v>
      </c>
      <c r="I36" t="str">
        <f>IF(H36&gt;=3,MID(TRIM(D36),1,3),"NO")</f>
        <v>+/-</v>
      </c>
      <c r="J36" t="str">
        <f>IF(TRIM(I36)="+/-",MID(TRIM(D36),4,H36-3),D36)</f>
        <v>0.6</v>
      </c>
      <c r="K36" s="1">
        <f>IF(TRIM(J36)="*****",0,IF(ISERROR(VALUE(J36)),"NA",VALUE(J36/$I$4)))</f>
        <v>0.36474164133738601</v>
      </c>
      <c r="L36" s="1">
        <f>IF(AND(ISNUMBER(G36),ISNUMBER($I$6)),$I$6-G36,"N/A")</f>
        <v>0.70000000000000107</v>
      </c>
      <c r="M36" s="1">
        <f>IF(AND(ISNUMBER(K36),ISNUMBER($I$7)),SQRT(K36^2+($I$7)^2),"N/A")</f>
        <v>0.36977279819442066</v>
      </c>
      <c r="N36" s="1">
        <f>IF(AND(ISNUMBER(L36),ISNUMBER(M36),M36&lt;&gt;0),L36/M36,"NA")</f>
        <v>1.893054338821192</v>
      </c>
      <c r="O36" t="s">
        <v>72</v>
      </c>
    </row>
    <row r="37" spans="1:15" x14ac:dyDescent="0.35">
      <c r="A37" s="16">
        <v>27</v>
      </c>
      <c r="B37" s="15" t="s">
        <v>44</v>
      </c>
      <c r="C37" s="14">
        <v>10.4</v>
      </c>
      <c r="D37" s="13" t="s">
        <v>120</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10.4</v>
      </c>
      <c r="H37">
        <f>LEN(TRIM(D37))</f>
        <v>6</v>
      </c>
      <c r="I37" t="str">
        <f>IF(H37&gt;=3,MID(TRIM(D37),1,3),"NO")</f>
        <v>+/-</v>
      </c>
      <c r="J37" t="str">
        <f>IF(TRIM(I37)="+/-",MID(TRIM(D37),4,H37-3),D37)</f>
        <v>0.9</v>
      </c>
      <c r="K37" s="1">
        <f>IF(TRIM(J37)="*****",0,IF(ISERROR(VALUE(J37)),"NA",VALUE(J37/$I$4)))</f>
        <v>0.54711246200607899</v>
      </c>
      <c r="L37" s="1">
        <f>IF(AND(ISNUMBER(G37),ISNUMBER($I$6)),$I$6-G37,"N/A")</f>
        <v>0.90000000000000036</v>
      </c>
      <c r="M37" s="1">
        <f>IF(AND(ISNUMBER(K37),ISNUMBER($I$7)),SQRT(K37^2+($I$7)^2),"N/A")</f>
        <v>0.55047933970440222</v>
      </c>
      <c r="N37" s="1">
        <f>IF(AND(ISNUMBER(L37),ISNUMBER(M37),M37&lt;&gt;0),L37/M37,"NA")</f>
        <v>1.6349387435381038</v>
      </c>
      <c r="O37" t="s">
        <v>70</v>
      </c>
    </row>
    <row r="38" spans="1:15" x14ac:dyDescent="0.35">
      <c r="A38" s="16">
        <v>27</v>
      </c>
      <c r="B38" s="15" t="s">
        <v>54</v>
      </c>
      <c r="C38" s="14">
        <v>10.4</v>
      </c>
      <c r="D38" s="13" t="s">
        <v>57</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10.4</v>
      </c>
      <c r="H38">
        <f>LEN(TRIM(D38))</f>
        <v>6</v>
      </c>
      <c r="I38" t="str">
        <f>IF(H38&gt;=3,MID(TRIM(D38),1,3),"NO")</f>
        <v>+/-</v>
      </c>
      <c r="J38" t="str">
        <f>IF(TRIM(I38)="+/-",MID(TRIM(D38),4,H38-3),D38)</f>
        <v>0.3</v>
      </c>
      <c r="K38" s="1">
        <f>IF(TRIM(J38)="*****",0,IF(ISERROR(VALUE(J38)),"NA",VALUE(J38/$I$4)))</f>
        <v>0.18237082066869301</v>
      </c>
      <c r="L38" s="1">
        <f>IF(AND(ISNUMBER(G38),ISNUMBER($I$6)),$I$6-G38,"N/A")</f>
        <v>0.90000000000000036</v>
      </c>
      <c r="M38" s="1">
        <f>IF(AND(ISNUMBER(K38),ISNUMBER($I$7)),SQRT(K38^2+($I$7)^2),"N/A")</f>
        <v>0.19223572402239389</v>
      </c>
      <c r="N38" s="1">
        <f>IF(AND(ISNUMBER(L38),ISNUMBER(M38),M38&lt;&gt;0),L38/M38,"NA")</f>
        <v>4.6817520758792872</v>
      </c>
      <c r="O38" t="s">
        <v>69</v>
      </c>
    </row>
    <row r="39" spans="1:15" x14ac:dyDescent="0.35">
      <c r="A39" s="16">
        <v>29</v>
      </c>
      <c r="B39" s="15" t="s">
        <v>69</v>
      </c>
      <c r="C39" s="14">
        <v>10.3</v>
      </c>
      <c r="D39" s="13" t="s">
        <v>121</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10.3</v>
      </c>
      <c r="H39">
        <f>LEN(TRIM(D39))</f>
        <v>6</v>
      </c>
      <c r="I39" t="str">
        <f>IF(H39&gt;=3,MID(TRIM(D39),1,3),"NO")</f>
        <v>+/-</v>
      </c>
      <c r="J39" t="str">
        <f>IF(TRIM(I39)="+/-",MID(TRIM(D39),4,H39-3),D39)</f>
        <v>0.8</v>
      </c>
      <c r="K39" s="1">
        <f>IF(TRIM(J39)="*****",0,IF(ISERROR(VALUE(J39)),"NA",VALUE(J39/$I$4)))</f>
        <v>0.48632218844984804</v>
      </c>
      <c r="L39" s="1">
        <f>IF(AND(ISNUMBER(G39),ISNUMBER($I$6)),$I$6-G39,"N/A")</f>
        <v>1</v>
      </c>
      <c r="M39" s="1">
        <f>IF(AND(ISNUMBER(K39),ISNUMBER($I$7)),SQRT(K39^2+($I$7)^2),"N/A")</f>
        <v>0.49010685399991183</v>
      </c>
      <c r="N39" s="1">
        <f>IF(AND(ISNUMBER(L39),ISNUMBER(M39),M39&lt;&gt;0),L39/M39,"NA")</f>
        <v>2.0403713839924791</v>
      </c>
      <c r="O39" t="s">
        <v>44</v>
      </c>
    </row>
    <row r="40" spans="1:15" x14ac:dyDescent="0.35">
      <c r="A40" s="16">
        <v>30</v>
      </c>
      <c r="B40" s="15" t="s">
        <v>29</v>
      </c>
      <c r="C40" s="14">
        <v>10.1</v>
      </c>
      <c r="D40" s="13" t="s">
        <v>111</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10.1</v>
      </c>
      <c r="H40">
        <f>LEN(TRIM(D40))</f>
        <v>6</v>
      </c>
      <c r="I40" t="str">
        <f>IF(H40&gt;=3,MID(TRIM(D40),1,3),"NO")</f>
        <v>+/-</v>
      </c>
      <c r="J40" t="str">
        <f>IF(TRIM(I40)="+/-",MID(TRIM(D40),4,H40-3),D40)</f>
        <v>1.0</v>
      </c>
      <c r="K40" s="1">
        <f>IF(TRIM(J40)="*****",0,IF(ISERROR(VALUE(J40)),"NA",VALUE(J40/$I$4)))</f>
        <v>0.60790273556231</v>
      </c>
      <c r="L40" s="1">
        <f>IF(AND(ISNUMBER(G40),ISNUMBER($I$6)),$I$6-G40,"N/A")</f>
        <v>1.2000000000000011</v>
      </c>
      <c r="M40" s="1">
        <f>IF(AND(ISNUMBER(K40),ISNUMBER($I$7)),SQRT(K40^2+($I$7)^2),"N/A")</f>
        <v>0.61093468821403585</v>
      </c>
      <c r="N40" s="1">
        <f>IF(AND(ISNUMBER(L40),ISNUMBER(M40),M40&lt;&gt;0),L40/M40,"NA")</f>
        <v>1.9642034134745203</v>
      </c>
      <c r="O40" t="s">
        <v>67</v>
      </c>
    </row>
    <row r="41" spans="1:15" x14ac:dyDescent="0.35">
      <c r="A41" s="16">
        <v>30</v>
      </c>
      <c r="B41" s="15" t="s">
        <v>47</v>
      </c>
      <c r="C41" s="14">
        <v>10.1</v>
      </c>
      <c r="D41" s="13" t="s">
        <v>34</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10.1</v>
      </c>
      <c r="H41">
        <f>LEN(TRIM(D41))</f>
        <v>6</v>
      </c>
      <c r="I41" t="str">
        <f>IF(H41&gt;=3,MID(TRIM(D41),1,3),"NO")</f>
        <v>+/-</v>
      </c>
      <c r="J41" t="str">
        <f>IF(TRIM(I41)="+/-",MID(TRIM(D41),4,H41-3),D41)</f>
        <v>0.4</v>
      </c>
      <c r="K41" s="1">
        <f>IF(TRIM(J41)="*****",0,IF(ISERROR(VALUE(J41)),"NA",VALUE(J41/$I$4)))</f>
        <v>0.24316109422492402</v>
      </c>
      <c r="L41" s="1">
        <f>IF(AND(ISNUMBER(G41),ISNUMBER($I$6)),$I$6-G41,"N/A")</f>
        <v>1.2000000000000011</v>
      </c>
      <c r="M41" s="1">
        <f>IF(AND(ISNUMBER(K41),ISNUMBER($I$7)),SQRT(K41^2+($I$7)^2),"N/A")</f>
        <v>0.25064471888253259</v>
      </c>
      <c r="N41" s="1">
        <f>IF(AND(ISNUMBER(L41),ISNUMBER(M41),M41&lt;&gt;0),L41/M41,"NA")</f>
        <v>4.7876532382172163</v>
      </c>
      <c r="O41" t="s">
        <v>47</v>
      </c>
    </row>
    <row r="42" spans="1:15" x14ac:dyDescent="0.35">
      <c r="A42" s="16">
        <v>32</v>
      </c>
      <c r="B42" s="15" t="s">
        <v>30</v>
      </c>
      <c r="C42" s="14">
        <v>10</v>
      </c>
      <c r="D42" s="13" t="s">
        <v>43</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10</v>
      </c>
      <c r="H42">
        <f>LEN(TRIM(D42))</f>
        <v>6</v>
      </c>
      <c r="I42" t="str">
        <f>IF(H42&gt;=3,MID(TRIM(D42),1,3),"NO")</f>
        <v>+/-</v>
      </c>
      <c r="J42" t="str">
        <f>IF(TRIM(I42)="+/-",MID(TRIM(D42),4,H42-3),D42)</f>
        <v>0.5</v>
      </c>
      <c r="K42" s="1">
        <f>IF(TRIM(J42)="*****",0,IF(ISERROR(VALUE(J42)),"NA",VALUE(J42/$I$4)))</f>
        <v>0.303951367781155</v>
      </c>
      <c r="L42" s="1">
        <f>IF(AND(ISNUMBER(G42),ISNUMBER($I$6)),$I$6-G42,"N/A")</f>
        <v>1.3000000000000007</v>
      </c>
      <c r="M42" s="1">
        <f>IF(AND(ISNUMBER(K42),ISNUMBER($I$7)),SQRT(K42^2+($I$7)^2),"N/A")</f>
        <v>0.30997079109986531</v>
      </c>
      <c r="N42" s="1">
        <f>IF(AND(ISNUMBER(L42),ISNUMBER(M42),M42&lt;&gt;0),L42/M42,"NA")</f>
        <v>4.1939435499300686</v>
      </c>
      <c r="O42" t="s">
        <v>37</v>
      </c>
    </row>
    <row r="43" spans="1:15" x14ac:dyDescent="0.35">
      <c r="A43" s="16">
        <v>33</v>
      </c>
      <c r="B43" s="15" t="s">
        <v>81</v>
      </c>
      <c r="C43" s="14">
        <v>9.8000000000000007</v>
      </c>
      <c r="D43" s="13" t="s">
        <v>43</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9.8000000000000007</v>
      </c>
      <c r="H43">
        <f>LEN(TRIM(D43))</f>
        <v>6</v>
      </c>
      <c r="I43" t="str">
        <f>IF(H43&gt;=3,MID(TRIM(D43),1,3),"NO")</f>
        <v>+/-</v>
      </c>
      <c r="J43" t="str">
        <f>IF(TRIM(I43)="+/-",MID(TRIM(D43),4,H43-3),D43)</f>
        <v>0.5</v>
      </c>
      <c r="K43" s="1">
        <f>IF(TRIM(J43)="*****",0,IF(ISERROR(VALUE(J43)),"NA",VALUE(J43/$I$4)))</f>
        <v>0.303951367781155</v>
      </c>
      <c r="L43" s="1">
        <f>IF(AND(ISNUMBER(G43),ISNUMBER($I$6)),$I$6-G43,"N/A")</f>
        <v>1.5</v>
      </c>
      <c r="M43" s="1">
        <f>IF(AND(ISNUMBER(K43),ISNUMBER($I$7)),SQRT(K43^2+($I$7)^2),"N/A")</f>
        <v>0.30997079109986531</v>
      </c>
      <c r="N43" s="1">
        <f>IF(AND(ISNUMBER(L43),ISNUMBER(M43),M43&lt;&gt;0),L43/M43,"NA")</f>
        <v>4.8391656345346918</v>
      </c>
      <c r="O43" t="s">
        <v>49</v>
      </c>
    </row>
    <row r="44" spans="1:15" x14ac:dyDescent="0.35">
      <c r="A44" s="16">
        <v>34</v>
      </c>
      <c r="B44" s="15" t="s">
        <v>40</v>
      </c>
      <c r="C44" s="14">
        <v>9.6</v>
      </c>
      <c r="D44" s="13" t="s">
        <v>133</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9.6</v>
      </c>
      <c r="H44">
        <f>LEN(TRIM(D44))</f>
        <v>6</v>
      </c>
      <c r="I44" t="str">
        <f>IF(H44&gt;=3,MID(TRIM(D44),1,3),"NO")</f>
        <v>+/-</v>
      </c>
      <c r="J44" t="str">
        <f>IF(TRIM(I44)="+/-",MID(TRIM(D44),4,H44-3),D44)</f>
        <v>1.2</v>
      </c>
      <c r="K44" s="1">
        <f>IF(TRIM(J44)="*****",0,IF(ISERROR(VALUE(J44)),"NA",VALUE(J44/$I$4)))</f>
        <v>0.72948328267477203</v>
      </c>
      <c r="L44" s="1">
        <f>IF(AND(ISNUMBER(G44),ISNUMBER($I$6)),$I$6-G44,"N/A")</f>
        <v>1.7000000000000011</v>
      </c>
      <c r="M44" s="1">
        <f>IF(AND(ISNUMBER(K44),ISNUMBER($I$7)),SQRT(K44^2+($I$7)^2),"N/A")</f>
        <v>0.73201182849801194</v>
      </c>
      <c r="N44" s="1">
        <f>IF(AND(ISNUMBER(L44),ISNUMBER(M44),M44&lt;&gt;0),L44/M44,"NA")</f>
        <v>2.3223668441098395</v>
      </c>
      <c r="O44" t="s">
        <v>64</v>
      </c>
    </row>
    <row r="45" spans="1:15" x14ac:dyDescent="0.35">
      <c r="A45" s="16">
        <v>34</v>
      </c>
      <c r="B45" s="15" t="s">
        <v>36</v>
      </c>
      <c r="C45" s="14">
        <v>9.6</v>
      </c>
      <c r="D45" s="13" t="s">
        <v>43</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9.6</v>
      </c>
      <c r="H45">
        <f>LEN(TRIM(D45))</f>
        <v>6</v>
      </c>
      <c r="I45" t="str">
        <f>IF(H45&gt;=3,MID(TRIM(D45),1,3),"NO")</f>
        <v>+/-</v>
      </c>
      <c r="J45" t="str">
        <f>IF(TRIM(I45)="+/-",MID(TRIM(D45),4,H45-3),D45)</f>
        <v>0.5</v>
      </c>
      <c r="K45" s="1">
        <f>IF(TRIM(J45)="*****",0,IF(ISERROR(VALUE(J45)),"NA",VALUE(J45/$I$4)))</f>
        <v>0.303951367781155</v>
      </c>
      <c r="L45" s="1">
        <f>IF(AND(ISNUMBER(G45),ISNUMBER($I$6)),$I$6-G45,"N/A")</f>
        <v>1.7000000000000011</v>
      </c>
      <c r="M45" s="1">
        <f>IF(AND(ISNUMBER(K45),ISNUMBER($I$7)),SQRT(K45^2+($I$7)^2),"N/A")</f>
        <v>0.30997079109986531</v>
      </c>
      <c r="N45" s="1">
        <f>IF(AND(ISNUMBER(L45),ISNUMBER(M45),M45&lt;&gt;0),L45/M45,"NA")</f>
        <v>5.4843877191393204</v>
      </c>
      <c r="O45" t="s">
        <v>63</v>
      </c>
    </row>
    <row r="46" spans="1:15" x14ac:dyDescent="0.35">
      <c r="A46" s="16">
        <v>36</v>
      </c>
      <c r="B46" s="15" t="s">
        <v>82</v>
      </c>
      <c r="C46" s="14">
        <v>9.5</v>
      </c>
      <c r="D46" s="13" t="s">
        <v>121</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9.5</v>
      </c>
      <c r="H46">
        <f>LEN(TRIM(D46))</f>
        <v>6</v>
      </c>
      <c r="I46" t="str">
        <f>IF(H46&gt;=3,MID(TRIM(D46),1,3),"NO")</f>
        <v>+/-</v>
      </c>
      <c r="J46" t="str">
        <f>IF(TRIM(I46)="+/-",MID(TRIM(D46),4,H46-3),D46)</f>
        <v>0.8</v>
      </c>
      <c r="K46" s="1">
        <f>IF(TRIM(J46)="*****",0,IF(ISERROR(VALUE(J46)),"NA",VALUE(J46/$I$4)))</f>
        <v>0.48632218844984804</v>
      </c>
      <c r="L46" s="1">
        <f>IF(AND(ISNUMBER(G46),ISNUMBER($I$6)),$I$6-G46,"N/A")</f>
        <v>1.8000000000000007</v>
      </c>
      <c r="M46" s="1">
        <f>IF(AND(ISNUMBER(K46),ISNUMBER($I$7)),SQRT(K46^2+($I$7)^2),"N/A")</f>
        <v>0.49010685399991183</v>
      </c>
      <c r="N46" s="1">
        <f>IF(AND(ISNUMBER(L46),ISNUMBER(M46),M46&lt;&gt;0),L46/M46,"NA")</f>
        <v>3.6726684911864638</v>
      </c>
      <c r="O46" t="s">
        <v>61</v>
      </c>
    </row>
    <row r="47" spans="1:15" x14ac:dyDescent="0.35">
      <c r="A47" s="16">
        <v>36</v>
      </c>
      <c r="B47" s="15" t="s">
        <v>41</v>
      </c>
      <c r="C47" s="14">
        <v>9.5</v>
      </c>
      <c r="D47" s="13" t="s">
        <v>34</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9.5</v>
      </c>
      <c r="H47">
        <f>LEN(TRIM(D47))</f>
        <v>6</v>
      </c>
      <c r="I47" t="str">
        <f>IF(H47&gt;=3,MID(TRIM(D47),1,3),"NO")</f>
        <v>+/-</v>
      </c>
      <c r="J47" t="str">
        <f>IF(TRIM(I47)="+/-",MID(TRIM(D47),4,H47-3),D47)</f>
        <v>0.4</v>
      </c>
      <c r="K47" s="1">
        <f>IF(TRIM(J47)="*****",0,IF(ISERROR(VALUE(J47)),"NA",VALUE(J47/$I$4)))</f>
        <v>0.24316109422492402</v>
      </c>
      <c r="L47" s="1">
        <f>IF(AND(ISNUMBER(G47),ISNUMBER($I$6)),$I$6-G47,"N/A")</f>
        <v>1.8000000000000007</v>
      </c>
      <c r="M47" s="1">
        <f>IF(AND(ISNUMBER(K47),ISNUMBER($I$7)),SQRT(K47^2+($I$7)^2),"N/A")</f>
        <v>0.25064471888253259</v>
      </c>
      <c r="N47" s="1">
        <f>IF(AND(ISNUMBER(L47),ISNUMBER(M47),M47&lt;&gt;0),L47/M47,"NA")</f>
        <v>7.1814798573258214</v>
      </c>
      <c r="O47" t="s">
        <v>59</v>
      </c>
    </row>
    <row r="48" spans="1:15" x14ac:dyDescent="0.35">
      <c r="A48" s="16">
        <v>36</v>
      </c>
      <c r="B48" s="15" t="s">
        <v>74</v>
      </c>
      <c r="C48" s="14">
        <v>9.5</v>
      </c>
      <c r="D48" s="13" t="s">
        <v>43</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9.5</v>
      </c>
      <c r="H48">
        <f>LEN(TRIM(D48))</f>
        <v>6</v>
      </c>
      <c r="I48" t="str">
        <f>IF(H48&gt;=3,MID(TRIM(D48),1,3),"NO")</f>
        <v>+/-</v>
      </c>
      <c r="J48" t="str">
        <f>IF(TRIM(I48)="+/-",MID(TRIM(D48),4,H48-3),D48)</f>
        <v>0.5</v>
      </c>
      <c r="K48" s="1">
        <f>IF(TRIM(J48)="*****",0,IF(ISERROR(VALUE(J48)),"NA",VALUE(J48/$I$4)))</f>
        <v>0.303951367781155</v>
      </c>
      <c r="L48" s="1">
        <f>IF(AND(ISNUMBER(G48),ISNUMBER($I$6)),$I$6-G48,"N/A")</f>
        <v>1.8000000000000007</v>
      </c>
      <c r="M48" s="1">
        <f>IF(AND(ISNUMBER(K48),ISNUMBER($I$7)),SQRT(K48^2+($I$7)^2),"N/A")</f>
        <v>0.30997079109986531</v>
      </c>
      <c r="N48" s="1">
        <f>IF(AND(ISNUMBER(L48),ISNUMBER(M48),M48&lt;&gt;0),L48/M48,"NA")</f>
        <v>5.8069987614416325</v>
      </c>
      <c r="O48" t="s">
        <v>56</v>
      </c>
    </row>
    <row r="49" spans="1:15" x14ac:dyDescent="0.35">
      <c r="A49" s="16">
        <v>36</v>
      </c>
      <c r="B49" s="15" t="s">
        <v>70</v>
      </c>
      <c r="C49" s="14">
        <v>9.5</v>
      </c>
      <c r="D49" s="13" t="s">
        <v>120</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9.5</v>
      </c>
      <c r="H49">
        <f>LEN(TRIM(D49))</f>
        <v>6</v>
      </c>
      <c r="I49" t="str">
        <f>IF(H49&gt;=3,MID(TRIM(D49),1,3),"NO")</f>
        <v>+/-</v>
      </c>
      <c r="J49" t="str">
        <f>IF(TRIM(I49)="+/-",MID(TRIM(D49),4,H49-3),D49)</f>
        <v>0.9</v>
      </c>
      <c r="K49" s="1">
        <f>IF(TRIM(J49)="*****",0,IF(ISERROR(VALUE(J49)),"NA",VALUE(J49/$I$4)))</f>
        <v>0.54711246200607899</v>
      </c>
      <c r="L49" s="1">
        <f>IF(AND(ISNUMBER(G49),ISNUMBER($I$6)),$I$6-G49,"N/A")</f>
        <v>1.8000000000000007</v>
      </c>
      <c r="M49" s="1">
        <f>IF(AND(ISNUMBER(K49),ISNUMBER($I$7)),SQRT(K49^2+($I$7)^2),"N/A")</f>
        <v>0.55047933970440222</v>
      </c>
      <c r="N49" s="1">
        <f>IF(AND(ISNUMBER(L49),ISNUMBER(M49),M49&lt;&gt;0),L49/M49,"NA")</f>
        <v>3.2698774870762075</v>
      </c>
      <c r="O49" t="s">
        <v>54</v>
      </c>
    </row>
    <row r="50" spans="1:15" x14ac:dyDescent="0.35">
      <c r="A50" s="16">
        <v>36</v>
      </c>
      <c r="B50" s="15" t="s">
        <v>38</v>
      </c>
      <c r="C50" s="14">
        <v>9.5</v>
      </c>
      <c r="D50" s="13" t="s">
        <v>43</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9.5</v>
      </c>
      <c r="H50">
        <f>LEN(TRIM(D50))</f>
        <v>6</v>
      </c>
      <c r="I50" t="str">
        <f>IF(H50&gt;=3,MID(TRIM(D50),1,3),"NO")</f>
        <v>+/-</v>
      </c>
      <c r="J50" t="str">
        <f>IF(TRIM(I50)="+/-",MID(TRIM(D50),4,H50-3),D50)</f>
        <v>0.5</v>
      </c>
      <c r="K50" s="1">
        <f>IF(TRIM(J50)="*****",0,IF(ISERROR(VALUE(J50)),"NA",VALUE(J50/$I$4)))</f>
        <v>0.303951367781155</v>
      </c>
      <c r="L50" s="1">
        <f>IF(AND(ISNUMBER(G50),ISNUMBER($I$6)),$I$6-G50,"N/A")</f>
        <v>1.8000000000000007</v>
      </c>
      <c r="M50" s="1">
        <f>IF(AND(ISNUMBER(K50),ISNUMBER($I$7)),SQRT(K50^2+($I$7)^2),"N/A")</f>
        <v>0.30997079109986531</v>
      </c>
      <c r="N50" s="1">
        <f>IF(AND(ISNUMBER(L50),ISNUMBER(M50),M50&lt;&gt;0),L50/M50,"NA")</f>
        <v>5.8069987614416325</v>
      </c>
      <c r="O50" t="s">
        <v>52</v>
      </c>
    </row>
    <row r="51" spans="1:15" x14ac:dyDescent="0.35">
      <c r="A51" s="16">
        <v>41</v>
      </c>
      <c r="B51" s="15" t="s">
        <v>66</v>
      </c>
      <c r="C51" s="14">
        <v>9.4</v>
      </c>
      <c r="D51" s="13" t="s">
        <v>83</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9.4</v>
      </c>
      <c r="H51">
        <f>LEN(TRIM(D51))</f>
        <v>6</v>
      </c>
      <c r="I51" t="str">
        <f>IF(H51&gt;=3,MID(TRIM(D51),1,3),"NO")</f>
        <v>+/-</v>
      </c>
      <c r="J51" t="str">
        <f>IF(TRIM(I51)="+/-",MID(TRIM(D51),4,H51-3),D51)</f>
        <v>0.7</v>
      </c>
      <c r="K51" s="1">
        <f>IF(TRIM(J51)="*****",0,IF(ISERROR(VALUE(J51)),"NA",VALUE(J51/$I$4)))</f>
        <v>0.42553191489361697</v>
      </c>
      <c r="L51" s="1">
        <f>IF(AND(ISNUMBER(G51),ISNUMBER($I$6)),$I$6-G51,"N/A")</f>
        <v>1.9000000000000004</v>
      </c>
      <c r="M51" s="1">
        <f>IF(AND(ISNUMBER(K51),ISNUMBER($I$7)),SQRT(K51^2+($I$7)^2),"N/A")</f>
        <v>0.42985214661796195</v>
      </c>
      <c r="N51" s="1">
        <f>IF(AND(ISNUMBER(L51),ISNUMBER(M51),M51&lt;&gt;0),L51/M51,"NA")</f>
        <v>4.4201244891971099</v>
      </c>
      <c r="O51" t="s">
        <v>50</v>
      </c>
    </row>
    <row r="52" spans="1:15" x14ac:dyDescent="0.35">
      <c r="A52" s="16">
        <v>41</v>
      </c>
      <c r="B52" s="15" t="s">
        <v>80</v>
      </c>
      <c r="C52" s="14">
        <v>9.4</v>
      </c>
      <c r="D52" s="13" t="s">
        <v>26</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9.4</v>
      </c>
      <c r="H52">
        <f>LEN(TRIM(D52))</f>
        <v>6</v>
      </c>
      <c r="I52" t="str">
        <f>IF(H52&gt;=3,MID(TRIM(D52),1,3),"NO")</f>
        <v>+/-</v>
      </c>
      <c r="J52" t="str">
        <f>IF(TRIM(I52)="+/-",MID(TRIM(D52),4,H52-3),D52)</f>
        <v>0.6</v>
      </c>
      <c r="K52" s="1">
        <f>IF(TRIM(J52)="*****",0,IF(ISERROR(VALUE(J52)),"NA",VALUE(J52/$I$4)))</f>
        <v>0.36474164133738601</v>
      </c>
      <c r="L52" s="1">
        <f>IF(AND(ISNUMBER(G52),ISNUMBER($I$6)),$I$6-G52,"N/A")</f>
        <v>1.9000000000000004</v>
      </c>
      <c r="M52" s="1">
        <f>IF(AND(ISNUMBER(K52),ISNUMBER($I$7)),SQRT(K52^2+($I$7)^2),"N/A")</f>
        <v>0.36977279819442066</v>
      </c>
      <c r="N52" s="1">
        <f>IF(AND(ISNUMBER(L52),ISNUMBER(M52),M52&lt;&gt;0),L52/M52,"NA")</f>
        <v>5.138290348228943</v>
      </c>
      <c r="O52" t="s">
        <v>48</v>
      </c>
    </row>
    <row r="53" spans="1:15" x14ac:dyDescent="0.35">
      <c r="A53" s="16">
        <v>41</v>
      </c>
      <c r="B53" s="15" t="s">
        <v>77</v>
      </c>
      <c r="C53" s="14">
        <v>9.4</v>
      </c>
      <c r="D53" s="13" t="s">
        <v>121</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9.4</v>
      </c>
      <c r="H53">
        <f>LEN(TRIM(D53))</f>
        <v>6</v>
      </c>
      <c r="I53" t="str">
        <f>IF(H53&gt;=3,MID(TRIM(D53),1,3),"NO")</f>
        <v>+/-</v>
      </c>
      <c r="J53" t="str">
        <f>IF(TRIM(I53)="+/-",MID(TRIM(D53),4,H53-3),D53)</f>
        <v>0.8</v>
      </c>
      <c r="K53" s="1">
        <f>IF(TRIM(J53)="*****",0,IF(ISERROR(VALUE(J53)),"NA",VALUE(J53/$I$4)))</f>
        <v>0.48632218844984804</v>
      </c>
      <c r="L53" s="1">
        <f>IF(AND(ISNUMBER(G53),ISNUMBER($I$6)),$I$6-G53,"N/A")</f>
        <v>1.9000000000000004</v>
      </c>
      <c r="M53" s="1">
        <f>IF(AND(ISNUMBER(K53),ISNUMBER($I$7)),SQRT(K53^2+($I$7)^2),"N/A")</f>
        <v>0.49010685399991183</v>
      </c>
      <c r="N53" s="1">
        <f>IF(AND(ISNUMBER(L53),ISNUMBER(M53),M53&lt;&gt;0),L53/M53,"NA")</f>
        <v>3.876705629585711</v>
      </c>
      <c r="O53" t="s">
        <v>46</v>
      </c>
    </row>
    <row r="54" spans="1:15" x14ac:dyDescent="0.35">
      <c r="A54" s="16">
        <v>44</v>
      </c>
      <c r="B54" s="15" t="s">
        <v>78</v>
      </c>
      <c r="C54" s="14">
        <v>9.3000000000000007</v>
      </c>
      <c r="D54" s="13" t="s">
        <v>26</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9.3000000000000007</v>
      </c>
      <c r="H54">
        <f>LEN(TRIM(D54))</f>
        <v>6</v>
      </c>
      <c r="I54" t="str">
        <f>IF(H54&gt;=3,MID(TRIM(D54),1,3),"NO")</f>
        <v>+/-</v>
      </c>
      <c r="J54" t="str">
        <f>IF(TRIM(I54)="+/-",MID(TRIM(D54),4,H54-3),D54)</f>
        <v>0.6</v>
      </c>
      <c r="K54" s="1">
        <f>IF(TRIM(J54)="*****",0,IF(ISERROR(VALUE(J54)),"NA",VALUE(J54/$I$4)))</f>
        <v>0.36474164133738601</v>
      </c>
      <c r="L54" s="1">
        <f>IF(AND(ISNUMBER(G54),ISNUMBER($I$6)),$I$6-G54,"N/A")</f>
        <v>2</v>
      </c>
      <c r="M54" s="1">
        <f>IF(AND(ISNUMBER(K54),ISNUMBER($I$7)),SQRT(K54^2+($I$7)^2),"N/A")</f>
        <v>0.36977279819442066</v>
      </c>
      <c r="N54" s="1">
        <f>IF(AND(ISNUMBER(L54),ISNUMBER(M54),M54&lt;&gt;0),L54/M54,"NA")</f>
        <v>5.4087266823462548</v>
      </c>
      <c r="O54" t="s">
        <v>39</v>
      </c>
    </row>
    <row r="55" spans="1:15" x14ac:dyDescent="0.35">
      <c r="A55" s="16">
        <v>45</v>
      </c>
      <c r="B55" s="15" t="s">
        <v>75</v>
      </c>
      <c r="C55" s="14">
        <v>9.1999999999999993</v>
      </c>
      <c r="D55" s="13" t="s">
        <v>43</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9.1999999999999993</v>
      </c>
      <c r="H55">
        <f>LEN(TRIM(D55))</f>
        <v>6</v>
      </c>
      <c r="I55" t="str">
        <f>IF(H55&gt;=3,MID(TRIM(D55),1,3),"NO")</f>
        <v>+/-</v>
      </c>
      <c r="J55" t="str">
        <f>IF(TRIM(I55)="+/-",MID(TRIM(D55),4,H55-3),D55)</f>
        <v>0.5</v>
      </c>
      <c r="K55" s="1">
        <f>IF(TRIM(J55)="*****",0,IF(ISERROR(VALUE(J55)),"NA",VALUE(J55/$I$4)))</f>
        <v>0.303951367781155</v>
      </c>
      <c r="L55" s="1">
        <f>IF(AND(ISNUMBER(G55),ISNUMBER($I$6)),$I$6-G55,"N/A")</f>
        <v>2.1000000000000014</v>
      </c>
      <c r="M55" s="1">
        <f>IF(AND(ISNUMBER(K55),ISNUMBER($I$7)),SQRT(K55^2+($I$7)^2),"N/A")</f>
        <v>0.30997079109986531</v>
      </c>
      <c r="N55" s="1">
        <f>IF(AND(ISNUMBER(L55),ISNUMBER(M55),M55&lt;&gt;0),L55/M55,"NA")</f>
        <v>6.7748318883485723</v>
      </c>
      <c r="O55" t="s">
        <v>42</v>
      </c>
    </row>
    <row r="56" spans="1:15" x14ac:dyDescent="0.35">
      <c r="A56" s="16">
        <v>46</v>
      </c>
      <c r="B56" s="15" t="s">
        <v>48</v>
      </c>
      <c r="C56" s="14">
        <v>8.8000000000000007</v>
      </c>
      <c r="D56" s="13" t="s">
        <v>141</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8.8000000000000007</v>
      </c>
      <c r="H56">
        <f>LEN(TRIM(D56))</f>
        <v>6</v>
      </c>
      <c r="I56" t="str">
        <f>IF(H56&gt;=3,MID(TRIM(D56),1,3),"NO")</f>
        <v>+/-</v>
      </c>
      <c r="J56" t="str">
        <f>IF(TRIM(I56)="+/-",MID(TRIM(D56),4,H56-3),D56)</f>
        <v>1.1</v>
      </c>
      <c r="K56" s="1">
        <f>IF(TRIM(J56)="*****",0,IF(ISERROR(VALUE(J56)),"NA",VALUE(J56/$I$4)))</f>
        <v>0.66869300911854113</v>
      </c>
      <c r="L56" s="1">
        <f>IF(AND(ISNUMBER(G56),ISNUMBER($I$6)),$I$6-G56,"N/A")</f>
        <v>2.5</v>
      </c>
      <c r="M56" s="1">
        <f>IF(AND(ISNUMBER(K56),ISNUMBER($I$7)),SQRT(K56^2+($I$7)^2),"N/A")</f>
        <v>0.67145051776214359</v>
      </c>
      <c r="N56" s="1">
        <f>IF(AND(ISNUMBER(L56),ISNUMBER(M56),M56&lt;&gt;0),L56/M56,"NA")</f>
        <v>3.7232825559985741</v>
      </c>
      <c r="O56" t="s">
        <v>40</v>
      </c>
    </row>
    <row r="57" spans="1:15" x14ac:dyDescent="0.35">
      <c r="A57" s="16">
        <v>47</v>
      </c>
      <c r="B57" s="15" t="s">
        <v>42</v>
      </c>
      <c r="C57" s="14">
        <v>8.1999999999999993</v>
      </c>
      <c r="D57" s="13" t="s">
        <v>121</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8.1999999999999993</v>
      </c>
      <c r="H57">
        <f>LEN(TRIM(D57))</f>
        <v>6</v>
      </c>
      <c r="I57" t="str">
        <f>IF(H57&gt;=3,MID(TRIM(D57),1,3),"NO")</f>
        <v>+/-</v>
      </c>
      <c r="J57" t="str">
        <f>IF(TRIM(I57)="+/-",MID(TRIM(D57),4,H57-3),D57)</f>
        <v>0.8</v>
      </c>
      <c r="K57" s="1">
        <f>IF(TRIM(J57)="*****",0,IF(ISERROR(VALUE(J57)),"NA",VALUE(J57/$I$4)))</f>
        <v>0.48632218844984804</v>
      </c>
      <c r="L57" s="1">
        <f>IF(AND(ISNUMBER(G57),ISNUMBER($I$6)),$I$6-G57,"N/A")</f>
        <v>3.1000000000000014</v>
      </c>
      <c r="M57" s="1">
        <f>IF(AND(ISNUMBER(K57),ISNUMBER($I$7)),SQRT(K57^2+($I$7)^2),"N/A")</f>
        <v>0.49010685399991183</v>
      </c>
      <c r="N57" s="1">
        <f>IF(AND(ISNUMBER(L57),ISNUMBER(M57),M57&lt;&gt;0),L57/M57,"NA")</f>
        <v>6.325151290376688</v>
      </c>
      <c r="O57" t="s">
        <v>38</v>
      </c>
    </row>
    <row r="58" spans="1:15" x14ac:dyDescent="0.35">
      <c r="A58" s="16">
        <v>48</v>
      </c>
      <c r="B58" s="15" t="s">
        <v>60</v>
      </c>
      <c r="C58" s="14">
        <v>7.9</v>
      </c>
      <c r="D58" s="13" t="s">
        <v>120</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7.9</v>
      </c>
      <c r="H58">
        <f>LEN(TRIM(D58))</f>
        <v>6</v>
      </c>
      <c r="I58" t="str">
        <f>IF(H58&gt;=3,MID(TRIM(D58),1,3),"NO")</f>
        <v>+/-</v>
      </c>
      <c r="J58" t="str">
        <f>IF(TRIM(I58)="+/-",MID(TRIM(D58),4,H58-3),D58)</f>
        <v>0.9</v>
      </c>
      <c r="K58" s="1">
        <f>IF(TRIM(J58)="*****",0,IF(ISERROR(VALUE(J58)),"NA",VALUE(J58/$I$4)))</f>
        <v>0.54711246200607899</v>
      </c>
      <c r="L58" s="1">
        <f>IF(AND(ISNUMBER(G58),ISNUMBER($I$6)),$I$6-G58,"N/A")</f>
        <v>3.4000000000000004</v>
      </c>
      <c r="M58" s="1">
        <f>IF(AND(ISNUMBER(K58),ISNUMBER($I$7)),SQRT(K58^2+($I$7)^2),"N/A")</f>
        <v>0.55047933970440222</v>
      </c>
      <c r="N58" s="1">
        <f>IF(AND(ISNUMBER(L58),ISNUMBER(M58),M58&lt;&gt;0),L58/M58,"NA")</f>
        <v>6.1764352533661677</v>
      </c>
      <c r="O58" t="s">
        <v>36</v>
      </c>
    </row>
    <row r="59" spans="1:15" x14ac:dyDescent="0.35">
      <c r="A59" s="16">
        <v>49</v>
      </c>
      <c r="B59" s="15" t="s">
        <v>67</v>
      </c>
      <c r="C59" s="14">
        <v>7.6</v>
      </c>
      <c r="D59" s="13" t="s">
        <v>120</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7.6</v>
      </c>
      <c r="H59">
        <f>LEN(TRIM(D59))</f>
        <v>6</v>
      </c>
      <c r="I59" t="str">
        <f>IF(H59&gt;=3,MID(TRIM(D59),1,3),"NO")</f>
        <v>+/-</v>
      </c>
      <c r="J59" t="str">
        <f>IF(TRIM(I59)="+/-",MID(TRIM(D59),4,H59-3),D59)</f>
        <v>0.9</v>
      </c>
      <c r="K59" s="1">
        <f>IF(TRIM(J59)="*****",0,IF(ISERROR(VALUE(J59)),"NA",VALUE(J59/$I$4)))</f>
        <v>0.54711246200607899</v>
      </c>
      <c r="L59" s="1">
        <f>IF(AND(ISNUMBER(G59),ISNUMBER($I$6)),$I$6-G59,"N/A")</f>
        <v>3.7000000000000011</v>
      </c>
      <c r="M59" s="1">
        <f>IF(AND(ISNUMBER(K59),ISNUMBER($I$7)),SQRT(K59^2+($I$7)^2),"N/A")</f>
        <v>0.55047933970440222</v>
      </c>
      <c r="N59" s="1">
        <f>IF(AND(ISNUMBER(L59),ISNUMBER(M59),M59&lt;&gt;0),L59/M59,"NA")</f>
        <v>6.7214148345455369</v>
      </c>
      <c r="O59" t="s">
        <v>33</v>
      </c>
    </row>
    <row r="60" spans="1:15" x14ac:dyDescent="0.35">
      <c r="A60" s="16">
        <v>50</v>
      </c>
      <c r="B60" s="15" t="s">
        <v>27</v>
      </c>
      <c r="C60" s="14">
        <v>7.4</v>
      </c>
      <c r="D60" s="13" t="s">
        <v>135</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7.4</v>
      </c>
      <c r="H60">
        <f>LEN(TRIM(D60))</f>
        <v>6</v>
      </c>
      <c r="I60" t="str">
        <f>IF(H60&gt;=3,MID(TRIM(D60),1,3),"NO")</f>
        <v>+/-</v>
      </c>
      <c r="J60" t="str">
        <f>IF(TRIM(I60)="+/-",MID(TRIM(D60),4,H60-3),D60)</f>
        <v>1.3</v>
      </c>
      <c r="K60" s="1">
        <f>IF(TRIM(J60)="*****",0,IF(ISERROR(VALUE(J60)),"NA",VALUE(J60/$I$4)))</f>
        <v>0.79027355623100304</v>
      </c>
      <c r="L60" s="1">
        <f>IF(AND(ISNUMBER(G60),ISNUMBER($I$6)),$I$6-G60,"N/A")</f>
        <v>3.9000000000000004</v>
      </c>
      <c r="M60" s="1">
        <f>IF(AND(ISNUMBER(K60),ISNUMBER($I$7)),SQRT(K60^2+($I$7)^2),"N/A")</f>
        <v>0.79260819516141623</v>
      </c>
      <c r="N60" s="1">
        <f>IF(AND(ISNUMBER(L60),ISNUMBER(M60),M60&lt;&gt;0),L60/M60,"NA")</f>
        <v>4.9204638859503058</v>
      </c>
      <c r="O60" t="s">
        <v>30</v>
      </c>
    </row>
    <row r="61" spans="1:15" x14ac:dyDescent="0.35">
      <c r="A61" s="16">
        <v>51</v>
      </c>
      <c r="B61" s="15" t="s">
        <v>62</v>
      </c>
      <c r="C61" s="14">
        <v>7.2</v>
      </c>
      <c r="D61" s="13" t="s">
        <v>141</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7.2</v>
      </c>
      <c r="H61">
        <f>LEN(TRIM(D61))</f>
        <v>6</v>
      </c>
      <c r="I61" t="str">
        <f>IF(H61&gt;=3,MID(TRIM(D61),1,3),"NO")</f>
        <v>+/-</v>
      </c>
      <c r="J61" t="str">
        <f>IF(TRIM(I61)="+/-",MID(TRIM(D61),4,H61-3),D61)</f>
        <v>1.1</v>
      </c>
      <c r="K61" s="1">
        <f>IF(TRIM(J61)="*****",0,IF(ISERROR(VALUE(J61)),"NA",VALUE(J61/$I$4)))</f>
        <v>0.66869300911854113</v>
      </c>
      <c r="L61" s="1">
        <f>IF(AND(ISNUMBER(G61),ISNUMBER($I$6)),$I$6-G61,"N/A")</f>
        <v>4.1000000000000005</v>
      </c>
      <c r="M61" s="1">
        <f>IF(AND(ISNUMBER(K61),ISNUMBER($I$7)),SQRT(K61^2+($I$7)^2),"N/A")</f>
        <v>0.67145051776214359</v>
      </c>
      <c r="N61" s="1">
        <f>IF(AND(ISNUMBER(L61),ISNUMBER(M61),M61&lt;&gt;0),L61/M61,"NA")</f>
        <v>6.1061833918376625</v>
      </c>
      <c r="O61" t="s">
        <v>27</v>
      </c>
    </row>
    <row r="62" spans="1:15" ht="15" thickBot="1" x14ac:dyDescent="0.4">
      <c r="A62" s="11"/>
      <c r="B62" s="10" t="s">
        <v>25</v>
      </c>
      <c r="C62" s="9">
        <v>39.4</v>
      </c>
      <c r="D62" s="8" t="s">
        <v>133</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39.4</v>
      </c>
      <c r="H62">
        <f>LEN(TRIM(D62))</f>
        <v>6</v>
      </c>
      <c r="I62" t="str">
        <f>IF(H62&gt;=3,MID(TRIM(D62),1,3),"NO")</f>
        <v>+/-</v>
      </c>
      <c r="J62" t="str">
        <f>IF(TRIM(I62)="+/-",MID(TRIM(D62),4,H62-3),D62)</f>
        <v>1.2</v>
      </c>
      <c r="K62" s="1">
        <f>IF(TRIM(J62)="*****",0,IF(ISERROR(VALUE(J62)),"NA",VALUE(J62/$I$4)))</f>
        <v>0.72948328267477203</v>
      </c>
      <c r="L62" s="1">
        <f>IF(AND(ISNUMBER(G62),ISNUMBER($I$6)),$I$6-G62,"N/A")</f>
        <v>-28.099999999999998</v>
      </c>
      <c r="M62" s="1">
        <f>IF(AND(ISNUMBER(K62),ISNUMBER($I$7)),SQRT(K62^2+($I$7)^2),"N/A")</f>
        <v>0.73201182849801194</v>
      </c>
      <c r="N62" s="1">
        <f>IF(AND(ISNUMBER(L62),ISNUMBER(M62),M62&lt;&gt;0),L62/M62,"NA")</f>
        <v>-38.387357834992024</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199" priority="1" operator="equal">
      <formula>"OTHER ERROR"</formula>
    </cfRule>
    <cfRule type="cellIs" dxfId="198" priority="2" operator="equal">
      <formula>"Statistical Test not applicable"</formula>
    </cfRule>
    <cfRule type="cellIs" dxfId="197" priority="3" operator="equal">
      <formula>"Geography Selected"</formula>
    </cfRule>
  </conditionalFormatting>
  <conditionalFormatting sqref="E10:J62">
    <cfRule type="cellIs" dxfId="196" priority="4" operator="equal">
      <formula>"Not Significantly Different"</formula>
    </cfRule>
  </conditionalFormatting>
  <conditionalFormatting sqref="F10:J62">
    <cfRule type="cellIs" dxfId="19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300AB13-16D3-4535-9F99-E6E6E22AD642}">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C2E779E4-70C7-4BF2-B7F9-1ADC5D4B466D}"/>
    <hyperlink ref="A68" r:id="rId2" xr:uid="{0CB6E936-C41E-457A-A13D-F413E2ABA69C}"/>
    <hyperlink ref="A66" r:id="rId3" xr:uid="{824BE16A-94E2-4B93-82B3-2BD1597DC57B}"/>
    <hyperlink ref="A67" r:id="rId4" xr:uid="{01B77681-34D9-4FE7-95DF-17BA618438A9}"/>
  </hyperlinks>
  <pageMargins left="0.7" right="0.7" top="0.75" bottom="0.75" header="0.3" footer="0.3"/>
  <pageSetup orientation="portrait" r:id="rId5"/>
  <drawing r:id="rId6"/>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61681-DC3B-46D7-9812-AC7F25EAB3B1}">
  <sheetPr codeName="Sheet53"/>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343</v>
      </c>
    </row>
    <row r="2" spans="1:16" x14ac:dyDescent="0.35">
      <c r="A2" s="30" t="s">
        <v>108</v>
      </c>
      <c r="B2" t="s">
        <v>342</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16</v>
      </c>
      <c r="C6" t="s">
        <v>102</v>
      </c>
      <c r="H6" s="18" t="s">
        <v>101</v>
      </c>
      <c r="I6">
        <f>VLOOKUP($B$4,$B$9:$K$62,6,FALSE)</f>
        <v>16</v>
      </c>
      <c r="K6" s="19"/>
    </row>
    <row r="7" spans="1:16" ht="15" thickBot="1" x14ac:dyDescent="0.4">
      <c r="A7" s="25" t="s">
        <v>100</v>
      </c>
      <c r="B7" s="24" t="str">
        <f>VLOOKUP($B$4,$B$10:$D$62,3,FALSE)</f>
        <v>+/-0.2</v>
      </c>
      <c r="C7" t="s">
        <v>99</v>
      </c>
      <c r="H7" s="18" t="s">
        <v>98</v>
      </c>
      <c r="I7" s="23">
        <f>VLOOKUP($B$4,$B$9:$K$62,10,FALSE)</f>
        <v>0.12158054711246201</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16</v>
      </c>
      <c r="D10" s="13" t="s">
        <v>28</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16</v>
      </c>
      <c r="H10">
        <f>LEN(TRIM(D10))</f>
        <v>6</v>
      </c>
      <c r="I10" t="str">
        <f>IF(H10&gt;=3,MID(TRIM(D10),1,3),"NO")</f>
        <v>+/-</v>
      </c>
      <c r="J10" t="str">
        <f>IF(TRIM(I10)="+/-",MID(TRIM(D10),4,H10-3),D10)</f>
        <v>0.2</v>
      </c>
      <c r="K10" s="1">
        <f>IF(TRIM(J10)="*****",0,IF(ISERROR(VALUE(J10)),"NA",VALUE(J10/$I$4)))</f>
        <v>0.12158054711246201</v>
      </c>
      <c r="L10" s="1">
        <f>IF(AND(ISNUMBER(G10),ISNUMBER($I$6)),$I$6-G10,"N/A")</f>
        <v>0</v>
      </c>
      <c r="M10" s="1">
        <f>IF(AND(ISNUMBER(K10),ISNUMBER($I$7)),SQRT(K10^2+($I$7)^2),"N/A")</f>
        <v>0.17194085864718481</v>
      </c>
      <c r="N10" s="1">
        <f>IF(AND(ISNUMBER(L10),ISNUMBER(M10),M10&lt;&gt;0),L10/M10,"NA")</f>
        <v>0</v>
      </c>
      <c r="O10" t="s">
        <v>84</v>
      </c>
    </row>
    <row r="11" spans="1:16" x14ac:dyDescent="0.35">
      <c r="A11" s="16">
        <v>1</v>
      </c>
      <c r="B11" s="15" t="s">
        <v>37</v>
      </c>
      <c r="C11" s="14">
        <v>25.3</v>
      </c>
      <c r="D11" s="17" t="s">
        <v>144</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25.3</v>
      </c>
      <c r="H11">
        <f>LEN(TRIM(D11))</f>
        <v>6</v>
      </c>
      <c r="I11" t="str">
        <f>IF(H11&gt;=3,MID(TRIM(D11),1,3),"NO")</f>
        <v>+/-</v>
      </c>
      <c r="J11" t="str">
        <f>IF(TRIM(I11)="+/-",MID(TRIM(D11),4,H11-3),D11)</f>
        <v>2.2</v>
      </c>
      <c r="K11" s="1">
        <f>IF(TRIM(J11)="*****",0,IF(ISERROR(VALUE(J11)),"NA",VALUE(J11/$I$4)))</f>
        <v>1.3373860182370823</v>
      </c>
      <c r="L11" s="1">
        <f>IF(AND(ISNUMBER(G11),ISNUMBER($I$6)),$I$6-G11,"N/A")</f>
        <v>-9.3000000000000007</v>
      </c>
      <c r="M11" s="1">
        <f>IF(AND(ISNUMBER(K11),ISNUMBER($I$7)),SQRT(K11^2+($I$7)^2),"N/A")</f>
        <v>1.3429010355242872</v>
      </c>
      <c r="N11" s="1">
        <f>IF(AND(ISNUMBER(L11),ISNUMBER(M11),M11&lt;&gt;0),L11/M11,"NA")</f>
        <v>-6.9253055541573483</v>
      </c>
      <c r="O11" t="s">
        <v>68</v>
      </c>
    </row>
    <row r="12" spans="1:16" x14ac:dyDescent="0.35">
      <c r="A12" s="16">
        <v>2</v>
      </c>
      <c r="B12" s="15" t="s">
        <v>55</v>
      </c>
      <c r="C12" s="14">
        <v>25</v>
      </c>
      <c r="D12" s="13" t="s">
        <v>134</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25</v>
      </c>
      <c r="H12">
        <f>LEN(TRIM(D12))</f>
        <v>6</v>
      </c>
      <c r="I12" t="str">
        <f>IF(H12&gt;=3,MID(TRIM(D12),1,3),"NO")</f>
        <v>+/-</v>
      </c>
      <c r="J12" t="str">
        <f>IF(TRIM(I12)="+/-",MID(TRIM(D12),4,H12-3),D12)</f>
        <v>1.4</v>
      </c>
      <c r="K12" s="1">
        <f>IF(TRIM(J12)="*****",0,IF(ISERROR(VALUE(J12)),"NA",VALUE(J12/$I$4)))</f>
        <v>0.85106382978723394</v>
      </c>
      <c r="L12" s="1">
        <f>IF(AND(ISNUMBER(G12),ISNUMBER($I$6)),$I$6-G12,"N/A")</f>
        <v>-9</v>
      </c>
      <c r="M12" s="1">
        <f>IF(AND(ISNUMBER(K12),ISNUMBER($I$7)),SQRT(K12^2+($I$7)^2),"N/A")</f>
        <v>0.8597042932359239</v>
      </c>
      <c r="N12" s="1">
        <f>IF(AND(ISNUMBER(L12),ISNUMBER(M12),M12&lt;&gt;0),L12/M12,"NA")</f>
        <v>-10.468715895466838</v>
      </c>
      <c r="O12" t="s">
        <v>62</v>
      </c>
    </row>
    <row r="13" spans="1:16" x14ac:dyDescent="0.35">
      <c r="A13" s="16">
        <v>3</v>
      </c>
      <c r="B13" s="15" t="s">
        <v>53</v>
      </c>
      <c r="C13" s="14">
        <v>23.2</v>
      </c>
      <c r="D13" s="13" t="s">
        <v>153</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23.2</v>
      </c>
      <c r="H13">
        <f>LEN(TRIM(D13))</f>
        <v>6</v>
      </c>
      <c r="I13" t="str">
        <f>IF(H13&gt;=3,MID(TRIM(D13),1,3),"NO")</f>
        <v>+/-</v>
      </c>
      <c r="J13" t="str">
        <f>IF(TRIM(I13)="+/-",MID(TRIM(D13),4,H13-3),D13)</f>
        <v>1.7</v>
      </c>
      <c r="K13" s="1">
        <f>IF(TRIM(J13)="*****",0,IF(ISERROR(VALUE(J13)),"NA",VALUE(J13/$I$4)))</f>
        <v>1.0334346504559271</v>
      </c>
      <c r="L13" s="1">
        <f>IF(AND(ISNUMBER(G13),ISNUMBER($I$6)),$I$6-G13,"N/A")</f>
        <v>-7.1999999999999993</v>
      </c>
      <c r="M13" s="1">
        <f>IF(AND(ISNUMBER(K13),ISNUMBER($I$7)),SQRT(K13^2+($I$7)^2),"N/A")</f>
        <v>1.0405618704330513</v>
      </c>
      <c r="N13" s="1">
        <f>IF(AND(ISNUMBER(L13),ISNUMBER(M13),M13&lt;&gt;0),L13/M13,"NA")</f>
        <v>-6.9193386809412605</v>
      </c>
      <c r="O13" t="s">
        <v>58</v>
      </c>
    </row>
    <row r="14" spans="1:16" x14ac:dyDescent="0.35">
      <c r="A14" s="16">
        <v>4</v>
      </c>
      <c r="B14" s="15" t="s">
        <v>68</v>
      </c>
      <c r="C14" s="14">
        <v>21.1</v>
      </c>
      <c r="D14" s="13" t="s">
        <v>141</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21.1</v>
      </c>
      <c r="H14">
        <f>LEN(TRIM(D14))</f>
        <v>6</v>
      </c>
      <c r="I14" t="str">
        <f>IF(H14&gt;=3,MID(TRIM(D14),1,3),"NO")</f>
        <v>+/-</v>
      </c>
      <c r="J14" t="str">
        <f>IF(TRIM(I14)="+/-",MID(TRIM(D14),4,H14-3),D14)</f>
        <v>1.1</v>
      </c>
      <c r="K14" s="1">
        <f>IF(TRIM(J14)="*****",0,IF(ISERROR(VALUE(J14)),"NA",VALUE(J14/$I$4)))</f>
        <v>0.66869300911854113</v>
      </c>
      <c r="L14" s="1">
        <f>IF(AND(ISNUMBER(G14),ISNUMBER($I$6)),$I$6-G14,"N/A")</f>
        <v>-5.1000000000000014</v>
      </c>
      <c r="M14" s="1">
        <f>IF(AND(ISNUMBER(K14),ISNUMBER($I$7)),SQRT(K14^2+($I$7)^2),"N/A")</f>
        <v>0.67965592021270205</v>
      </c>
      <c r="N14" s="1">
        <f>IF(AND(ISNUMBER(L14),ISNUMBER(M14),M14&lt;&gt;0),L14/M14,"NA")</f>
        <v>-7.5037969188937961</v>
      </c>
      <c r="O14" t="s">
        <v>73</v>
      </c>
    </row>
    <row r="15" spans="1:16" x14ac:dyDescent="0.35">
      <c r="A15" s="16">
        <v>5</v>
      </c>
      <c r="B15" s="15" t="s">
        <v>79</v>
      </c>
      <c r="C15" s="14">
        <v>21</v>
      </c>
      <c r="D15" s="13" t="s">
        <v>111</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21</v>
      </c>
      <c r="H15">
        <f>LEN(TRIM(D15))</f>
        <v>6</v>
      </c>
      <c r="I15" t="str">
        <f>IF(H15&gt;=3,MID(TRIM(D15),1,3),"NO")</f>
        <v>+/-</v>
      </c>
      <c r="J15" t="str">
        <f>IF(TRIM(I15)="+/-",MID(TRIM(D15),4,H15-3),D15)</f>
        <v>1.0</v>
      </c>
      <c r="K15" s="1">
        <f>IF(TRIM(J15)="*****",0,IF(ISERROR(VALUE(J15)),"NA",VALUE(J15/$I$4)))</f>
        <v>0.60790273556231</v>
      </c>
      <c r="L15" s="1">
        <f>IF(AND(ISNUMBER(G15),ISNUMBER($I$6)),$I$6-G15,"N/A")</f>
        <v>-5</v>
      </c>
      <c r="M15" s="1">
        <f>IF(AND(ISNUMBER(K15),ISNUMBER($I$7)),SQRT(K15^2+($I$7)^2),"N/A")</f>
        <v>0.61994158219973061</v>
      </c>
      <c r="N15" s="1">
        <f>IF(AND(ISNUMBER(L15),ISNUMBER(M15),M15&lt;&gt;0),L15/M15,"NA")</f>
        <v>-8.0652760575578188</v>
      </c>
      <c r="O15" t="s">
        <v>32</v>
      </c>
    </row>
    <row r="16" spans="1:16" x14ac:dyDescent="0.35">
      <c r="A16" s="16">
        <v>6</v>
      </c>
      <c r="B16" s="15" t="s">
        <v>73</v>
      </c>
      <c r="C16" s="14">
        <v>20.9</v>
      </c>
      <c r="D16" s="13" t="s">
        <v>139</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20.9</v>
      </c>
      <c r="H16">
        <f>LEN(TRIM(D16))</f>
        <v>6</v>
      </c>
      <c r="I16" t="str">
        <f>IF(H16&gt;=3,MID(TRIM(D16),1,3),"NO")</f>
        <v>+/-</v>
      </c>
      <c r="J16" t="str">
        <f>IF(TRIM(I16)="+/-",MID(TRIM(D16),4,H16-3),D16)</f>
        <v>1.5</v>
      </c>
      <c r="K16" s="1">
        <f>IF(TRIM(J16)="*****",0,IF(ISERROR(VALUE(J16)),"NA",VALUE(J16/$I$4)))</f>
        <v>0.91185410334346506</v>
      </c>
      <c r="L16" s="1">
        <f>IF(AND(ISNUMBER(G16),ISNUMBER($I$6)),$I$6-G16,"N/A")</f>
        <v>-4.8999999999999986</v>
      </c>
      <c r="M16" s="1">
        <f>IF(AND(ISNUMBER(K16),ISNUMBER($I$7)),SQRT(K16^2+($I$7)^2),"N/A")</f>
        <v>0.91992376598307335</v>
      </c>
      <c r="N16" s="1">
        <f>IF(AND(ISNUMBER(L16),ISNUMBER(M16),M16&lt;&gt;0),L16/M16,"NA")</f>
        <v>-5.3265283289682497</v>
      </c>
      <c r="O16" t="s">
        <v>75</v>
      </c>
    </row>
    <row r="17" spans="1:15" x14ac:dyDescent="0.35">
      <c r="A17" s="16">
        <v>7</v>
      </c>
      <c r="B17" s="15" t="s">
        <v>59</v>
      </c>
      <c r="C17" s="14">
        <v>20.8</v>
      </c>
      <c r="D17" s="13" t="s">
        <v>120</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20.8</v>
      </c>
      <c r="H17">
        <f>LEN(TRIM(D17))</f>
        <v>6</v>
      </c>
      <c r="I17" t="str">
        <f>IF(H17&gt;=3,MID(TRIM(D17),1,3),"NO")</f>
        <v>+/-</v>
      </c>
      <c r="J17" t="str">
        <f>IF(TRIM(I17)="+/-",MID(TRIM(D17),4,H17-3),D17)</f>
        <v>0.9</v>
      </c>
      <c r="K17" s="1">
        <f>IF(TRIM(J17)="*****",0,IF(ISERROR(VALUE(J17)),"NA",VALUE(J17/$I$4)))</f>
        <v>0.54711246200607899</v>
      </c>
      <c r="L17" s="1">
        <f>IF(AND(ISNUMBER(G17),ISNUMBER($I$6)),$I$6-G17,"N/A")</f>
        <v>-4.8000000000000007</v>
      </c>
      <c r="M17" s="1">
        <f>IF(AND(ISNUMBER(K17),ISNUMBER($I$7)),SQRT(K17^2+($I$7)^2),"N/A")</f>
        <v>0.5604586296226679</v>
      </c>
      <c r="N17" s="1">
        <f>IF(AND(ISNUMBER(L17),ISNUMBER(M17),M17&lt;&gt;0),L17/M17,"NA")</f>
        <v>-8.5644144746805466</v>
      </c>
      <c r="O17" t="s">
        <v>66</v>
      </c>
    </row>
    <row r="18" spans="1:15" x14ac:dyDescent="0.35">
      <c r="A18" s="16">
        <v>8</v>
      </c>
      <c r="B18" s="15" t="s">
        <v>33</v>
      </c>
      <c r="C18" s="14">
        <v>20.100000000000001</v>
      </c>
      <c r="D18" s="13" t="s">
        <v>153</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20.100000000000001</v>
      </c>
      <c r="H18">
        <f>LEN(TRIM(D18))</f>
        <v>6</v>
      </c>
      <c r="I18" t="str">
        <f>IF(H18&gt;=3,MID(TRIM(D18),1,3),"NO")</f>
        <v>+/-</v>
      </c>
      <c r="J18" t="str">
        <f>IF(TRIM(I18)="+/-",MID(TRIM(D18),4,H18-3),D18)</f>
        <v>1.7</v>
      </c>
      <c r="K18" s="1">
        <f>IF(TRIM(J18)="*****",0,IF(ISERROR(VALUE(J18)),"NA",VALUE(J18/$I$4)))</f>
        <v>1.0334346504559271</v>
      </c>
      <c r="L18" s="1">
        <f>IF(AND(ISNUMBER(G18),ISNUMBER($I$6)),$I$6-G18,"N/A")</f>
        <v>-4.1000000000000014</v>
      </c>
      <c r="M18" s="1">
        <f>IF(AND(ISNUMBER(K18),ISNUMBER($I$7)),SQRT(K18^2+($I$7)^2),"N/A")</f>
        <v>1.0405618704330513</v>
      </c>
      <c r="N18" s="1">
        <f>IF(AND(ISNUMBER(L18),ISNUMBER(M18),M18&lt;&gt;0),L18/M18,"NA")</f>
        <v>-3.9401789710915525</v>
      </c>
      <c r="O18" t="s">
        <v>60</v>
      </c>
    </row>
    <row r="19" spans="1:15" x14ac:dyDescent="0.35">
      <c r="A19" s="16">
        <v>9</v>
      </c>
      <c r="B19" s="15" t="s">
        <v>46</v>
      </c>
      <c r="C19" s="14">
        <v>19.7</v>
      </c>
      <c r="D19" s="13" t="s">
        <v>141</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19.7</v>
      </c>
      <c r="H19">
        <f>LEN(TRIM(D19))</f>
        <v>6</v>
      </c>
      <c r="I19" t="str">
        <f>IF(H19&gt;=3,MID(TRIM(D19),1,3),"NO")</f>
        <v>+/-</v>
      </c>
      <c r="J19" t="str">
        <f>IF(TRIM(I19)="+/-",MID(TRIM(D19),4,H19-3),D19)</f>
        <v>1.1</v>
      </c>
      <c r="K19" s="1">
        <f>IF(TRIM(J19)="*****",0,IF(ISERROR(VALUE(J19)),"NA",VALUE(J19/$I$4)))</f>
        <v>0.66869300911854113</v>
      </c>
      <c r="L19" s="1">
        <f>IF(AND(ISNUMBER(G19),ISNUMBER($I$6)),$I$6-G19,"N/A")</f>
        <v>-3.6999999999999993</v>
      </c>
      <c r="M19" s="1">
        <f>IF(AND(ISNUMBER(K19),ISNUMBER($I$7)),SQRT(K19^2+($I$7)^2),"N/A")</f>
        <v>0.67965592021270205</v>
      </c>
      <c r="N19" s="1">
        <f>IF(AND(ISNUMBER(L19),ISNUMBER(M19),M19&lt;&gt;0),L19/M19,"NA")</f>
        <v>-5.443931098020987</v>
      </c>
      <c r="O19" t="s">
        <v>35</v>
      </c>
    </row>
    <row r="20" spans="1:15" x14ac:dyDescent="0.35">
      <c r="A20" s="16">
        <v>10</v>
      </c>
      <c r="B20" s="15" t="s">
        <v>50</v>
      </c>
      <c r="C20" s="14">
        <v>19.100000000000001</v>
      </c>
      <c r="D20" s="17" t="s">
        <v>133</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19.100000000000001</v>
      </c>
      <c r="H20">
        <f>LEN(TRIM(D20))</f>
        <v>6</v>
      </c>
      <c r="I20" t="str">
        <f>IF(H20&gt;=3,MID(TRIM(D20),1,3),"NO")</f>
        <v>+/-</v>
      </c>
      <c r="J20" t="str">
        <f>IF(TRIM(I20)="+/-",MID(TRIM(D20),4,H20-3),D20)</f>
        <v>1.2</v>
      </c>
      <c r="K20" s="1">
        <f>IF(TRIM(J20)="*****",0,IF(ISERROR(VALUE(J20)),"NA",VALUE(J20/$I$4)))</f>
        <v>0.72948328267477203</v>
      </c>
      <c r="L20" s="1">
        <f>IF(AND(ISNUMBER(G20),ISNUMBER($I$6)),$I$6-G20,"N/A")</f>
        <v>-3.1000000000000014</v>
      </c>
      <c r="M20" s="1">
        <f>IF(AND(ISNUMBER(K20),ISNUMBER($I$7)),SQRT(K20^2+($I$7)^2),"N/A")</f>
        <v>0.73954559638884132</v>
      </c>
      <c r="N20" s="1">
        <f>IF(AND(ISNUMBER(L20),ISNUMBER(M20),M20&lt;&gt;0),L20/M20,"NA")</f>
        <v>-4.1917631788183494</v>
      </c>
      <c r="O20" t="s">
        <v>51</v>
      </c>
    </row>
    <row r="21" spans="1:15" x14ac:dyDescent="0.35">
      <c r="A21" s="16">
        <v>11</v>
      </c>
      <c r="B21" s="15" t="s">
        <v>49</v>
      </c>
      <c r="C21" s="14">
        <v>18.600000000000001</v>
      </c>
      <c r="D21" s="13" t="s">
        <v>26</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18.600000000000001</v>
      </c>
      <c r="H21">
        <f>LEN(TRIM(D21))</f>
        <v>6</v>
      </c>
      <c r="I21" t="str">
        <f>IF(H21&gt;=3,MID(TRIM(D21),1,3),"NO")</f>
        <v>+/-</v>
      </c>
      <c r="J21" t="str">
        <f>IF(TRIM(I21)="+/-",MID(TRIM(D21),4,H21-3),D21)</f>
        <v>0.6</v>
      </c>
      <c r="K21" s="1">
        <f>IF(TRIM(J21)="*****",0,IF(ISERROR(VALUE(J21)),"NA",VALUE(J21/$I$4)))</f>
        <v>0.36474164133738601</v>
      </c>
      <c r="L21" s="1">
        <f>IF(AND(ISNUMBER(G21),ISNUMBER($I$6)),$I$6-G21,"N/A")</f>
        <v>-2.6000000000000014</v>
      </c>
      <c r="M21" s="1">
        <f>IF(AND(ISNUMBER(K21),ISNUMBER($I$7)),SQRT(K21^2+($I$7)^2),"N/A")</f>
        <v>0.38447144804478778</v>
      </c>
      <c r="N21" s="1">
        <f>IF(AND(ISNUMBER(L21),ISNUMBER(M21),M21&lt;&gt;0),L21/M21,"NA")</f>
        <v>-6.7625307762700828</v>
      </c>
      <c r="O21" t="s">
        <v>45</v>
      </c>
    </row>
    <row r="22" spans="1:15" x14ac:dyDescent="0.35">
      <c r="A22" s="16">
        <v>12</v>
      </c>
      <c r="B22" s="15" t="s">
        <v>45</v>
      </c>
      <c r="C22" s="14">
        <v>18.399999999999999</v>
      </c>
      <c r="D22" s="13" t="s">
        <v>121</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18.399999999999999</v>
      </c>
      <c r="H22">
        <f>LEN(TRIM(D22))</f>
        <v>6</v>
      </c>
      <c r="I22" t="str">
        <f>IF(H22&gt;=3,MID(TRIM(D22),1,3),"NO")</f>
        <v>+/-</v>
      </c>
      <c r="J22" t="str">
        <f>IF(TRIM(I22)="+/-",MID(TRIM(D22),4,H22-3),D22)</f>
        <v>0.8</v>
      </c>
      <c r="K22" s="1">
        <f>IF(TRIM(J22)="*****",0,IF(ISERROR(VALUE(J22)),"NA",VALUE(J22/$I$4)))</f>
        <v>0.48632218844984804</v>
      </c>
      <c r="L22" s="1">
        <f>IF(AND(ISNUMBER(G22),ISNUMBER($I$6)),$I$6-G22,"N/A")</f>
        <v>-2.3999999999999986</v>
      </c>
      <c r="M22" s="1">
        <f>IF(AND(ISNUMBER(K22),ISNUMBER($I$7)),SQRT(K22^2+($I$7)^2),"N/A")</f>
        <v>0.50128943776506518</v>
      </c>
      <c r="N22" s="1">
        <f>IF(AND(ISNUMBER(L22),ISNUMBER(M22),M22&lt;&gt;0),L22/M22,"NA")</f>
        <v>-4.7876532382172092</v>
      </c>
      <c r="O22" t="s">
        <v>29</v>
      </c>
    </row>
    <row r="23" spans="1:15" x14ac:dyDescent="0.35">
      <c r="A23" s="16">
        <v>12</v>
      </c>
      <c r="B23" s="15" t="s">
        <v>39</v>
      </c>
      <c r="C23" s="14">
        <v>18.399999999999999</v>
      </c>
      <c r="D23" s="13" t="s">
        <v>26</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18.399999999999999</v>
      </c>
      <c r="H23">
        <f>LEN(TRIM(D23))</f>
        <v>6</v>
      </c>
      <c r="I23" t="str">
        <f>IF(H23&gt;=3,MID(TRIM(D23),1,3),"NO")</f>
        <v>+/-</v>
      </c>
      <c r="J23" t="str">
        <f>IF(TRIM(I23)="+/-",MID(TRIM(D23),4,H23-3),D23)</f>
        <v>0.6</v>
      </c>
      <c r="K23" s="1">
        <f>IF(TRIM(J23)="*****",0,IF(ISERROR(VALUE(J23)),"NA",VALUE(J23/$I$4)))</f>
        <v>0.36474164133738601</v>
      </c>
      <c r="L23" s="1">
        <f>IF(AND(ISNUMBER(G23),ISNUMBER($I$6)),$I$6-G23,"N/A")</f>
        <v>-2.3999999999999986</v>
      </c>
      <c r="M23" s="1">
        <f>IF(AND(ISNUMBER(K23),ISNUMBER($I$7)),SQRT(K23^2+($I$7)^2),"N/A")</f>
        <v>0.38447144804478778</v>
      </c>
      <c r="N23" s="1">
        <f>IF(AND(ISNUMBER(L23),ISNUMBER(M23),M23&lt;&gt;0),L23/M23,"NA")</f>
        <v>-6.242336101172377</v>
      </c>
      <c r="O23" t="s">
        <v>82</v>
      </c>
    </row>
    <row r="24" spans="1:15" x14ac:dyDescent="0.35">
      <c r="A24" s="16">
        <v>14</v>
      </c>
      <c r="B24" s="15" t="s">
        <v>61</v>
      </c>
      <c r="C24" s="14">
        <v>17.7</v>
      </c>
      <c r="D24" s="13" t="s">
        <v>121</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17.7</v>
      </c>
      <c r="H24">
        <f>LEN(TRIM(D24))</f>
        <v>6</v>
      </c>
      <c r="I24" t="str">
        <f>IF(H24&gt;=3,MID(TRIM(D24),1,3),"NO")</f>
        <v>+/-</v>
      </c>
      <c r="J24" t="str">
        <f>IF(TRIM(I24)="+/-",MID(TRIM(D24),4,H24-3),D24)</f>
        <v>0.8</v>
      </c>
      <c r="K24" s="1">
        <f>IF(TRIM(J24)="*****",0,IF(ISERROR(VALUE(J24)),"NA",VALUE(J24/$I$4)))</f>
        <v>0.48632218844984804</v>
      </c>
      <c r="L24" s="1">
        <f>IF(AND(ISNUMBER(G24),ISNUMBER($I$6)),$I$6-G24,"N/A")</f>
        <v>-1.6999999999999993</v>
      </c>
      <c r="M24" s="1">
        <f>IF(AND(ISNUMBER(K24),ISNUMBER($I$7)),SQRT(K24^2+($I$7)^2),"N/A")</f>
        <v>0.50128943776506518</v>
      </c>
      <c r="N24" s="1">
        <f>IF(AND(ISNUMBER(L24),ISNUMBER(M24),M24&lt;&gt;0),L24/M24,"NA")</f>
        <v>-3.3912543770705241</v>
      </c>
      <c r="O24" t="s">
        <v>65</v>
      </c>
    </row>
    <row r="25" spans="1:15" x14ac:dyDescent="0.35">
      <c r="A25" s="16">
        <v>15</v>
      </c>
      <c r="B25" s="15" t="s">
        <v>76</v>
      </c>
      <c r="C25" s="14">
        <v>17.600000000000001</v>
      </c>
      <c r="D25" s="13" t="s">
        <v>83</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17.600000000000001</v>
      </c>
      <c r="H25">
        <f>LEN(TRIM(D25))</f>
        <v>6</v>
      </c>
      <c r="I25" t="str">
        <f>IF(H25&gt;=3,MID(TRIM(D25),1,3),"NO")</f>
        <v>+/-</v>
      </c>
      <c r="J25" t="str">
        <f>IF(TRIM(I25)="+/-",MID(TRIM(D25),4,H25-3),D25)</f>
        <v>0.7</v>
      </c>
      <c r="K25" s="1">
        <f>IF(TRIM(J25)="*****",0,IF(ISERROR(VALUE(J25)),"NA",VALUE(J25/$I$4)))</f>
        <v>0.42553191489361697</v>
      </c>
      <c r="L25" s="1">
        <f>IF(AND(ISNUMBER(G25),ISNUMBER($I$6)),$I$6-G25,"N/A")</f>
        <v>-1.6000000000000014</v>
      </c>
      <c r="M25" s="1">
        <f>IF(AND(ISNUMBER(K25),ISNUMBER($I$7)),SQRT(K25^2+($I$7)^2),"N/A")</f>
        <v>0.44255987168878524</v>
      </c>
      <c r="N25" s="1">
        <f>IF(AND(ISNUMBER(L25),ISNUMBER(M25),M25&lt;&gt;0),L25/M25,"NA")</f>
        <v>-3.6153300431294988</v>
      </c>
      <c r="O25" t="s">
        <v>81</v>
      </c>
    </row>
    <row r="26" spans="1:15" x14ac:dyDescent="0.35">
      <c r="A26" s="16">
        <v>15</v>
      </c>
      <c r="B26" s="15" t="s">
        <v>64</v>
      </c>
      <c r="C26" s="14">
        <v>17.600000000000001</v>
      </c>
      <c r="D26" s="13" t="s">
        <v>121</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17.600000000000001</v>
      </c>
      <c r="H26">
        <f>LEN(TRIM(D26))</f>
        <v>6</v>
      </c>
      <c r="I26" t="str">
        <f>IF(H26&gt;=3,MID(TRIM(D26),1,3),"NO")</f>
        <v>+/-</v>
      </c>
      <c r="J26" t="str">
        <f>IF(TRIM(I26)="+/-",MID(TRIM(D26),4,H26-3),D26)</f>
        <v>0.8</v>
      </c>
      <c r="K26" s="1">
        <f>IF(TRIM(J26)="*****",0,IF(ISERROR(VALUE(J26)),"NA",VALUE(J26/$I$4)))</f>
        <v>0.48632218844984804</v>
      </c>
      <c r="L26" s="1">
        <f>IF(AND(ISNUMBER(G26),ISNUMBER($I$6)),$I$6-G26,"N/A")</f>
        <v>-1.6000000000000014</v>
      </c>
      <c r="M26" s="1">
        <f>IF(AND(ISNUMBER(K26),ISNUMBER($I$7)),SQRT(K26^2+($I$7)^2),"N/A")</f>
        <v>0.50128943776506518</v>
      </c>
      <c r="N26" s="1">
        <f>IF(AND(ISNUMBER(L26),ISNUMBER(M26),M26&lt;&gt;0),L26/M26,"NA")</f>
        <v>-3.1917688254781442</v>
      </c>
      <c r="O26" t="s">
        <v>80</v>
      </c>
    </row>
    <row r="27" spans="1:15" x14ac:dyDescent="0.35">
      <c r="A27" s="16">
        <v>17</v>
      </c>
      <c r="B27" s="15" t="s">
        <v>35</v>
      </c>
      <c r="C27" s="14">
        <v>17.100000000000001</v>
      </c>
      <c r="D27" s="13" t="s">
        <v>165</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17.100000000000001</v>
      </c>
      <c r="H27">
        <f>LEN(TRIM(D27))</f>
        <v>6</v>
      </c>
      <c r="I27" t="str">
        <f>IF(H27&gt;=3,MID(TRIM(D27),1,3),"NO")</f>
        <v>+/-</v>
      </c>
      <c r="J27" t="str">
        <f>IF(TRIM(I27)="+/-",MID(TRIM(D27),4,H27-3),D27)</f>
        <v>3.9</v>
      </c>
      <c r="K27" s="1">
        <f>IF(TRIM(J27)="*****",0,IF(ISERROR(VALUE(J27)),"NA",VALUE(J27/$I$4)))</f>
        <v>2.3708206686930091</v>
      </c>
      <c r="L27" s="1">
        <f>IF(AND(ISNUMBER(G27),ISNUMBER($I$6)),$I$6-G27,"N/A")</f>
        <v>-1.1000000000000014</v>
      </c>
      <c r="M27" s="1">
        <f>IF(AND(ISNUMBER(K27),ISNUMBER($I$7)),SQRT(K27^2+($I$7)^2),"N/A")</f>
        <v>2.3739360717041502</v>
      </c>
      <c r="N27" s="1">
        <f>IF(AND(ISNUMBER(L27),ISNUMBER(M27),M27&lt;&gt;0),L27/M27,"NA")</f>
        <v>-0.46336546847715115</v>
      </c>
      <c r="O27" t="s">
        <v>78</v>
      </c>
    </row>
    <row r="28" spans="1:15" x14ac:dyDescent="0.35">
      <c r="A28" s="16">
        <v>18</v>
      </c>
      <c r="B28" s="15" t="s">
        <v>44</v>
      </c>
      <c r="C28" s="14">
        <v>16.100000000000001</v>
      </c>
      <c r="D28" s="13" t="s">
        <v>153</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16.100000000000001</v>
      </c>
      <c r="H28">
        <f>LEN(TRIM(D28))</f>
        <v>6</v>
      </c>
      <c r="I28" t="str">
        <f>IF(H28&gt;=3,MID(TRIM(D28),1,3),"NO")</f>
        <v>+/-</v>
      </c>
      <c r="J28" t="str">
        <f>IF(TRIM(I28)="+/-",MID(TRIM(D28),4,H28-3),D28)</f>
        <v>1.7</v>
      </c>
      <c r="K28" s="1">
        <f>IF(TRIM(J28)="*****",0,IF(ISERROR(VALUE(J28)),"NA",VALUE(J28/$I$4)))</f>
        <v>1.0334346504559271</v>
      </c>
      <c r="L28" s="1">
        <f>IF(AND(ISNUMBER(G28),ISNUMBER($I$6)),$I$6-G28,"N/A")</f>
        <v>-0.10000000000000142</v>
      </c>
      <c r="M28" s="1">
        <f>IF(AND(ISNUMBER(K28),ISNUMBER($I$7)),SQRT(K28^2+($I$7)^2),"N/A")</f>
        <v>1.0405618704330513</v>
      </c>
      <c r="N28" s="1">
        <f>IF(AND(ISNUMBER(L28),ISNUMBER(M28),M28&lt;&gt;0),L28/M28,"NA")</f>
        <v>-9.6101926124185541E-2</v>
      </c>
      <c r="O28" t="s">
        <v>79</v>
      </c>
    </row>
    <row r="29" spans="1:15" x14ac:dyDescent="0.35">
      <c r="A29" s="16">
        <v>19</v>
      </c>
      <c r="B29" s="15" t="s">
        <v>51</v>
      </c>
      <c r="C29" s="14">
        <v>15.7</v>
      </c>
      <c r="D29" s="13" t="s">
        <v>83</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15.7</v>
      </c>
      <c r="H29">
        <f>LEN(TRIM(D29))</f>
        <v>6</v>
      </c>
      <c r="I29" t="str">
        <f>IF(H29&gt;=3,MID(TRIM(D29),1,3),"NO")</f>
        <v>+/-</v>
      </c>
      <c r="J29" t="str">
        <f>IF(TRIM(I29)="+/-",MID(TRIM(D29),4,H29-3),D29)</f>
        <v>0.7</v>
      </c>
      <c r="K29" s="1">
        <f>IF(TRIM(J29)="*****",0,IF(ISERROR(VALUE(J29)),"NA",VALUE(J29/$I$4)))</f>
        <v>0.42553191489361697</v>
      </c>
      <c r="L29" s="1">
        <f>IF(AND(ISNUMBER(G29),ISNUMBER($I$6)),$I$6-G29,"N/A")</f>
        <v>0.30000000000000071</v>
      </c>
      <c r="M29" s="1">
        <f>IF(AND(ISNUMBER(K29),ISNUMBER($I$7)),SQRT(K29^2+($I$7)^2),"N/A")</f>
        <v>0.44255987168878524</v>
      </c>
      <c r="N29" s="1">
        <f>IF(AND(ISNUMBER(L29),ISNUMBER(M29),M29&lt;&gt;0),L29/M29,"NA")</f>
        <v>0.67787438308678205</v>
      </c>
      <c r="O29" t="s">
        <v>55</v>
      </c>
    </row>
    <row r="30" spans="1:15" x14ac:dyDescent="0.35">
      <c r="A30" s="16">
        <v>19</v>
      </c>
      <c r="B30" s="15" t="s">
        <v>54</v>
      </c>
      <c r="C30" s="14">
        <v>15.7</v>
      </c>
      <c r="D30" s="13" t="s">
        <v>121</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15.7</v>
      </c>
      <c r="H30">
        <f>LEN(TRIM(D30))</f>
        <v>6</v>
      </c>
      <c r="I30" t="str">
        <f>IF(H30&gt;=3,MID(TRIM(D30),1,3),"NO")</f>
        <v>+/-</v>
      </c>
      <c r="J30" t="str">
        <f>IF(TRIM(I30)="+/-",MID(TRIM(D30),4,H30-3),D30)</f>
        <v>0.8</v>
      </c>
      <c r="K30" s="1">
        <f>IF(TRIM(J30)="*****",0,IF(ISERROR(VALUE(J30)),"NA",VALUE(J30/$I$4)))</f>
        <v>0.48632218844984804</v>
      </c>
      <c r="L30" s="1">
        <f>IF(AND(ISNUMBER(G30),ISNUMBER($I$6)),$I$6-G30,"N/A")</f>
        <v>0.30000000000000071</v>
      </c>
      <c r="M30" s="1">
        <f>IF(AND(ISNUMBER(K30),ISNUMBER($I$7)),SQRT(K30^2+($I$7)^2),"N/A")</f>
        <v>0.50128943776506518</v>
      </c>
      <c r="N30" s="1">
        <f>IF(AND(ISNUMBER(L30),ISNUMBER(M30),M30&lt;&gt;0),L30/M30,"NA")</f>
        <v>0.59845665477715293</v>
      </c>
      <c r="O30" t="s">
        <v>77</v>
      </c>
    </row>
    <row r="31" spans="1:15" x14ac:dyDescent="0.35">
      <c r="A31" s="16">
        <v>21</v>
      </c>
      <c r="B31" s="15" t="s">
        <v>58</v>
      </c>
      <c r="C31" s="14">
        <v>15.4</v>
      </c>
      <c r="D31" s="13" t="s">
        <v>120</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15.4</v>
      </c>
      <c r="H31">
        <f>LEN(TRIM(D31))</f>
        <v>6</v>
      </c>
      <c r="I31" t="str">
        <f>IF(H31&gt;=3,MID(TRIM(D31),1,3),"NO")</f>
        <v>+/-</v>
      </c>
      <c r="J31" t="str">
        <f>IF(TRIM(I31)="+/-",MID(TRIM(D31),4,H31-3),D31)</f>
        <v>0.9</v>
      </c>
      <c r="K31" s="1">
        <f>IF(TRIM(J31)="*****",0,IF(ISERROR(VALUE(J31)),"NA",VALUE(J31/$I$4)))</f>
        <v>0.54711246200607899</v>
      </c>
      <c r="L31" s="1">
        <f>IF(AND(ISNUMBER(G31),ISNUMBER($I$6)),$I$6-G31,"N/A")</f>
        <v>0.59999999999999964</v>
      </c>
      <c r="M31" s="1">
        <f>IF(AND(ISNUMBER(K31),ISNUMBER($I$7)),SQRT(K31^2+($I$7)^2),"N/A")</f>
        <v>0.5604586296226679</v>
      </c>
      <c r="N31" s="1">
        <f>IF(AND(ISNUMBER(L31),ISNUMBER(M31),M31&lt;&gt;0),L31/M31,"NA")</f>
        <v>1.0705518093350677</v>
      </c>
      <c r="O31" t="s">
        <v>41</v>
      </c>
    </row>
    <row r="32" spans="1:15" x14ac:dyDescent="0.35">
      <c r="A32" s="16">
        <v>21</v>
      </c>
      <c r="B32" s="15" t="s">
        <v>81</v>
      </c>
      <c r="C32" s="14">
        <v>15.4</v>
      </c>
      <c r="D32" s="13" t="s">
        <v>120</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15.4</v>
      </c>
      <c r="H32">
        <f>LEN(TRIM(D32))</f>
        <v>6</v>
      </c>
      <c r="I32" t="str">
        <f>IF(H32&gt;=3,MID(TRIM(D32),1,3),"NO")</f>
        <v>+/-</v>
      </c>
      <c r="J32" t="str">
        <f>IF(TRIM(I32)="+/-",MID(TRIM(D32),4,H32-3),D32)</f>
        <v>0.9</v>
      </c>
      <c r="K32" s="1">
        <f>IF(TRIM(J32)="*****",0,IF(ISERROR(VALUE(J32)),"NA",VALUE(J32/$I$4)))</f>
        <v>0.54711246200607899</v>
      </c>
      <c r="L32" s="1">
        <f>IF(AND(ISNUMBER(G32),ISNUMBER($I$6)),$I$6-G32,"N/A")</f>
        <v>0.59999999999999964</v>
      </c>
      <c r="M32" s="1">
        <f>IF(AND(ISNUMBER(K32),ISNUMBER($I$7)),SQRT(K32^2+($I$7)^2),"N/A")</f>
        <v>0.5604586296226679</v>
      </c>
      <c r="N32" s="1">
        <f>IF(AND(ISNUMBER(L32),ISNUMBER(M32),M32&lt;&gt;0),L32/M32,"NA")</f>
        <v>1.0705518093350677</v>
      </c>
      <c r="O32" t="s">
        <v>71</v>
      </c>
    </row>
    <row r="33" spans="1:15" x14ac:dyDescent="0.35">
      <c r="A33" s="16">
        <v>23</v>
      </c>
      <c r="B33" s="15" t="s">
        <v>60</v>
      </c>
      <c r="C33" s="14">
        <v>15.2</v>
      </c>
      <c r="D33" s="13" t="s">
        <v>204</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15.2</v>
      </c>
      <c r="H33">
        <f>LEN(TRIM(D33))</f>
        <v>6</v>
      </c>
      <c r="I33" t="str">
        <f>IF(H33&gt;=3,MID(TRIM(D33),1,3),"NO")</f>
        <v>+/-</v>
      </c>
      <c r="J33" t="str">
        <f>IF(TRIM(I33)="+/-",MID(TRIM(D33),4,H33-3),D33)</f>
        <v>2.8</v>
      </c>
      <c r="K33" s="1">
        <f>IF(TRIM(J33)="*****",0,IF(ISERROR(VALUE(J33)),"NA",VALUE(J33/$I$4)))</f>
        <v>1.7021276595744679</v>
      </c>
      <c r="L33" s="1">
        <f>IF(AND(ISNUMBER(G33),ISNUMBER($I$6)),$I$6-G33,"N/A")</f>
        <v>0.80000000000000071</v>
      </c>
      <c r="M33" s="1">
        <f>IF(AND(ISNUMBER(K33),ISNUMBER($I$7)),SQRT(K33^2+($I$7)^2),"N/A")</f>
        <v>1.7064642975827597</v>
      </c>
      <c r="N33" s="1">
        <f>IF(AND(ISNUMBER(L33),ISNUMBER(M33),M33&lt;&gt;0),L33/M33,"NA")</f>
        <v>0.46880558892044588</v>
      </c>
      <c r="O33" t="s">
        <v>76</v>
      </c>
    </row>
    <row r="34" spans="1:15" x14ac:dyDescent="0.35">
      <c r="A34" s="16">
        <v>24</v>
      </c>
      <c r="B34" s="15" t="s">
        <v>32</v>
      </c>
      <c r="C34" s="14">
        <v>14.9</v>
      </c>
      <c r="D34" s="13" t="s">
        <v>34</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14.9</v>
      </c>
      <c r="H34">
        <f>LEN(TRIM(D34))</f>
        <v>6</v>
      </c>
      <c r="I34" t="str">
        <f>IF(H34&gt;=3,MID(TRIM(D34),1,3),"NO")</f>
        <v>+/-</v>
      </c>
      <c r="J34" t="str">
        <f>IF(TRIM(I34)="+/-",MID(TRIM(D34),4,H34-3),D34)</f>
        <v>0.4</v>
      </c>
      <c r="K34" s="1">
        <f>IF(TRIM(J34)="*****",0,IF(ISERROR(VALUE(J34)),"NA",VALUE(J34/$I$4)))</f>
        <v>0.24316109422492402</v>
      </c>
      <c r="L34" s="1">
        <f>IF(AND(ISNUMBER(G34),ISNUMBER($I$6)),$I$6-G34,"N/A")</f>
        <v>1.0999999999999996</v>
      </c>
      <c r="M34" s="1">
        <f>IF(AND(ISNUMBER(K34),ISNUMBER($I$7)),SQRT(K34^2+($I$7)^2),"N/A")</f>
        <v>0.2718623680850808</v>
      </c>
      <c r="N34" s="1">
        <f>IF(AND(ISNUMBER(L34),ISNUMBER(M34),M34&lt;&gt;0),L34/M34,"NA")</f>
        <v>4.046165005285868</v>
      </c>
      <c r="O34" t="s">
        <v>74</v>
      </c>
    </row>
    <row r="35" spans="1:15" x14ac:dyDescent="0.35">
      <c r="A35" s="16">
        <v>25</v>
      </c>
      <c r="B35" s="15" t="s">
        <v>27</v>
      </c>
      <c r="C35" s="14">
        <v>14.8</v>
      </c>
      <c r="D35" s="13" t="s">
        <v>176</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14.8</v>
      </c>
      <c r="H35">
        <f>LEN(TRIM(D35))</f>
        <v>6</v>
      </c>
      <c r="I35" t="str">
        <f>IF(H35&gt;=3,MID(TRIM(D35),1,3),"NO")</f>
        <v>+/-</v>
      </c>
      <c r="J35" t="str">
        <f>IF(TRIM(I35)="+/-",MID(TRIM(D35),4,H35-3),D35)</f>
        <v>2.9</v>
      </c>
      <c r="K35" s="1">
        <f>IF(TRIM(J35)="*****",0,IF(ISERROR(VALUE(J35)),"NA",VALUE(J35/$I$4)))</f>
        <v>1.762917933130699</v>
      </c>
      <c r="L35" s="1">
        <f>IF(AND(ISNUMBER(G35),ISNUMBER($I$6)),$I$6-G35,"N/A")</f>
        <v>1.1999999999999993</v>
      </c>
      <c r="M35" s="1">
        <f>IF(AND(ISNUMBER(K35),ISNUMBER($I$7)),SQRT(K35^2+($I$7)^2),"N/A")</f>
        <v>1.7671053925530251</v>
      </c>
      <c r="N35" s="1">
        <f>IF(AND(ISNUMBER(L35),ISNUMBER(M35),M35&lt;&gt;0),L35/M35,"NA")</f>
        <v>0.679076644243782</v>
      </c>
      <c r="O35" t="s">
        <v>53</v>
      </c>
    </row>
    <row r="36" spans="1:15" x14ac:dyDescent="0.35">
      <c r="A36" s="16">
        <v>26</v>
      </c>
      <c r="B36" s="15" t="s">
        <v>65</v>
      </c>
      <c r="C36" s="14">
        <v>14.7</v>
      </c>
      <c r="D36" s="13" t="s">
        <v>83</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14.7</v>
      </c>
      <c r="H36">
        <f>LEN(TRIM(D36))</f>
        <v>6</v>
      </c>
      <c r="I36" t="str">
        <f>IF(H36&gt;=3,MID(TRIM(D36),1,3),"NO")</f>
        <v>+/-</v>
      </c>
      <c r="J36" t="str">
        <f>IF(TRIM(I36)="+/-",MID(TRIM(D36),4,H36-3),D36)</f>
        <v>0.7</v>
      </c>
      <c r="K36" s="1">
        <f>IF(TRIM(J36)="*****",0,IF(ISERROR(VALUE(J36)),"NA",VALUE(J36/$I$4)))</f>
        <v>0.42553191489361697</v>
      </c>
      <c r="L36" s="1">
        <f>IF(AND(ISNUMBER(G36),ISNUMBER($I$6)),$I$6-G36,"N/A")</f>
        <v>1.3000000000000007</v>
      </c>
      <c r="M36" s="1">
        <f>IF(AND(ISNUMBER(K36),ISNUMBER($I$7)),SQRT(K36^2+($I$7)^2),"N/A")</f>
        <v>0.44255987168878524</v>
      </c>
      <c r="N36" s="1">
        <f>IF(AND(ISNUMBER(L36),ISNUMBER(M36),M36&lt;&gt;0),L36/M36,"NA")</f>
        <v>2.9374556600427169</v>
      </c>
      <c r="O36" t="s">
        <v>72</v>
      </c>
    </row>
    <row r="37" spans="1:15" x14ac:dyDescent="0.35">
      <c r="A37" s="16">
        <v>27</v>
      </c>
      <c r="B37" s="15" t="s">
        <v>48</v>
      </c>
      <c r="C37" s="14">
        <v>14.6</v>
      </c>
      <c r="D37" s="13" t="s">
        <v>144</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14.6</v>
      </c>
      <c r="H37">
        <f>LEN(TRIM(D37))</f>
        <v>6</v>
      </c>
      <c r="I37" t="str">
        <f>IF(H37&gt;=3,MID(TRIM(D37),1,3),"NO")</f>
        <v>+/-</v>
      </c>
      <c r="J37" t="str">
        <f>IF(TRIM(I37)="+/-",MID(TRIM(D37),4,H37-3),D37)</f>
        <v>2.2</v>
      </c>
      <c r="K37" s="1">
        <f>IF(TRIM(J37)="*****",0,IF(ISERROR(VALUE(J37)),"NA",VALUE(J37/$I$4)))</f>
        <v>1.3373860182370823</v>
      </c>
      <c r="L37" s="1">
        <f>IF(AND(ISNUMBER(G37),ISNUMBER($I$6)),$I$6-G37,"N/A")</f>
        <v>1.4000000000000004</v>
      </c>
      <c r="M37" s="1">
        <f>IF(AND(ISNUMBER(K37),ISNUMBER($I$7)),SQRT(K37^2+($I$7)^2),"N/A")</f>
        <v>1.3429010355242872</v>
      </c>
      <c r="N37" s="1">
        <f>IF(AND(ISNUMBER(L37),ISNUMBER(M37),M37&lt;&gt;0),L37/M37,"NA")</f>
        <v>1.042519115679601</v>
      </c>
      <c r="O37" t="s">
        <v>70</v>
      </c>
    </row>
    <row r="38" spans="1:15" x14ac:dyDescent="0.35">
      <c r="A38" s="16">
        <v>28</v>
      </c>
      <c r="B38" s="15" t="s">
        <v>72</v>
      </c>
      <c r="C38" s="14">
        <v>14.4</v>
      </c>
      <c r="D38" s="13" t="s">
        <v>111</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14.4</v>
      </c>
      <c r="H38">
        <f>LEN(TRIM(D38))</f>
        <v>6</v>
      </c>
      <c r="I38" t="str">
        <f>IF(H38&gt;=3,MID(TRIM(D38),1,3),"NO")</f>
        <v>+/-</v>
      </c>
      <c r="J38" t="str">
        <f>IF(TRIM(I38)="+/-",MID(TRIM(D38),4,H38-3),D38)</f>
        <v>1.0</v>
      </c>
      <c r="K38" s="1">
        <f>IF(TRIM(J38)="*****",0,IF(ISERROR(VALUE(J38)),"NA",VALUE(J38/$I$4)))</f>
        <v>0.60790273556231</v>
      </c>
      <c r="L38" s="1">
        <f>IF(AND(ISNUMBER(G38),ISNUMBER($I$6)),$I$6-G38,"N/A")</f>
        <v>1.5999999999999996</v>
      </c>
      <c r="M38" s="1">
        <f>IF(AND(ISNUMBER(K38),ISNUMBER($I$7)),SQRT(K38^2+($I$7)^2),"N/A")</f>
        <v>0.61994158219973061</v>
      </c>
      <c r="N38" s="1">
        <f>IF(AND(ISNUMBER(L38),ISNUMBER(M38),M38&lt;&gt;0),L38/M38,"NA")</f>
        <v>2.5808883384185015</v>
      </c>
      <c r="O38" t="s">
        <v>69</v>
      </c>
    </row>
    <row r="39" spans="1:15" x14ac:dyDescent="0.35">
      <c r="A39" s="16">
        <v>29</v>
      </c>
      <c r="B39" s="15" t="s">
        <v>80</v>
      </c>
      <c r="C39" s="14">
        <v>13.6</v>
      </c>
      <c r="D39" s="13" t="s">
        <v>141</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13.6</v>
      </c>
      <c r="H39">
        <f>LEN(TRIM(D39))</f>
        <v>6</v>
      </c>
      <c r="I39" t="str">
        <f>IF(H39&gt;=3,MID(TRIM(D39),1,3),"NO")</f>
        <v>+/-</v>
      </c>
      <c r="J39" t="str">
        <f>IF(TRIM(I39)="+/-",MID(TRIM(D39),4,H39-3),D39)</f>
        <v>1.1</v>
      </c>
      <c r="K39" s="1">
        <f>IF(TRIM(J39)="*****",0,IF(ISERROR(VALUE(J39)),"NA",VALUE(J39/$I$4)))</f>
        <v>0.66869300911854113</v>
      </c>
      <c r="L39" s="1">
        <f>IF(AND(ISNUMBER(G39),ISNUMBER($I$6)),$I$6-G39,"N/A")</f>
        <v>2.4000000000000004</v>
      </c>
      <c r="M39" s="1">
        <f>IF(AND(ISNUMBER(K39),ISNUMBER($I$7)),SQRT(K39^2+($I$7)^2),"N/A")</f>
        <v>0.67965592021270205</v>
      </c>
      <c r="N39" s="1">
        <f>IF(AND(ISNUMBER(L39),ISNUMBER(M39),M39&lt;&gt;0),L39/M39,"NA")</f>
        <v>3.5311985500676681</v>
      </c>
      <c r="O39" t="s">
        <v>44</v>
      </c>
    </row>
    <row r="40" spans="1:15" x14ac:dyDescent="0.35">
      <c r="A40" s="16">
        <v>29</v>
      </c>
      <c r="B40" s="15" t="s">
        <v>56</v>
      </c>
      <c r="C40" s="14">
        <v>13.6</v>
      </c>
      <c r="D40" s="13" t="s">
        <v>111</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13.6</v>
      </c>
      <c r="H40">
        <f>LEN(TRIM(D40))</f>
        <v>6</v>
      </c>
      <c r="I40" t="str">
        <f>IF(H40&gt;=3,MID(TRIM(D40),1,3),"NO")</f>
        <v>+/-</v>
      </c>
      <c r="J40" t="str">
        <f>IF(TRIM(I40)="+/-",MID(TRIM(D40),4,H40-3),D40)</f>
        <v>1.0</v>
      </c>
      <c r="K40" s="1">
        <f>IF(TRIM(J40)="*****",0,IF(ISERROR(VALUE(J40)),"NA",VALUE(J40/$I$4)))</f>
        <v>0.60790273556231</v>
      </c>
      <c r="L40" s="1">
        <f>IF(AND(ISNUMBER(G40),ISNUMBER($I$6)),$I$6-G40,"N/A")</f>
        <v>2.4000000000000004</v>
      </c>
      <c r="M40" s="1">
        <f>IF(AND(ISNUMBER(K40),ISNUMBER($I$7)),SQRT(K40^2+($I$7)^2),"N/A")</f>
        <v>0.61994158219973061</v>
      </c>
      <c r="N40" s="1">
        <f>IF(AND(ISNUMBER(L40),ISNUMBER(M40),M40&lt;&gt;0),L40/M40,"NA")</f>
        <v>3.8713325076277538</v>
      </c>
      <c r="O40" t="s">
        <v>67</v>
      </c>
    </row>
    <row r="41" spans="1:15" x14ac:dyDescent="0.35">
      <c r="A41" s="16">
        <v>31</v>
      </c>
      <c r="B41" s="15" t="s">
        <v>52</v>
      </c>
      <c r="C41" s="14">
        <v>13.4</v>
      </c>
      <c r="D41" s="13" t="s">
        <v>137</v>
      </c>
      <c r="E41" s="12" t="str">
        <f>IF($B$4=B41,"Geography Selected",
IF(AND(ISNUMBER(N41),ISNUMBER($I$4)),
IF(ABS(N41)&lt;=$I$4,"Not Significantly Different",
IF(ABS(N41)&gt;$I$4,"Significantly Different","Error - Both Z-score and Confidence Level are Numbers but Comparison Failed")),
IF(N41="NA","Statistical Test not applicable","N/A")
))</f>
        <v>Not Significantly Different</v>
      </c>
      <c r="G41">
        <f>IF(ISNUMBER(C41),C41,"NAN")</f>
        <v>13.4</v>
      </c>
      <c r="H41">
        <f>LEN(TRIM(D41))</f>
        <v>6</v>
      </c>
      <c r="I41" t="str">
        <f>IF(H41&gt;=3,MID(TRIM(D41),1,3),"NO")</f>
        <v>+/-</v>
      </c>
      <c r="J41" t="str">
        <f>IF(TRIM(I41)="+/-",MID(TRIM(D41),4,H41-3),D41)</f>
        <v>2.7</v>
      </c>
      <c r="K41" s="1">
        <f>IF(TRIM(J41)="*****",0,IF(ISERROR(VALUE(J41)),"NA",VALUE(J41/$I$4)))</f>
        <v>1.6413373860182372</v>
      </c>
      <c r="L41" s="1">
        <f>IF(AND(ISNUMBER(G41),ISNUMBER($I$6)),$I$6-G41,"N/A")</f>
        <v>2.5999999999999996</v>
      </c>
      <c r="M41" s="1">
        <f>IF(AND(ISNUMBER(K41),ISNUMBER($I$7)),SQRT(K41^2+($I$7)^2),"N/A")</f>
        <v>1.6458342092013234</v>
      </c>
      <c r="N41" s="1">
        <f>IF(AND(ISNUMBER(L41),ISNUMBER(M41),M41&lt;&gt;0),L41/M41,"NA")</f>
        <v>1.5797459947449419</v>
      </c>
      <c r="O41" t="s">
        <v>47</v>
      </c>
    </row>
    <row r="42" spans="1:15" x14ac:dyDescent="0.35">
      <c r="A42" s="16">
        <v>32</v>
      </c>
      <c r="B42" s="15" t="s">
        <v>66</v>
      </c>
      <c r="C42" s="14">
        <v>13.3</v>
      </c>
      <c r="D42" s="13" t="s">
        <v>141</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13.3</v>
      </c>
      <c r="H42">
        <f>LEN(TRIM(D42))</f>
        <v>6</v>
      </c>
      <c r="I42" t="str">
        <f>IF(H42&gt;=3,MID(TRIM(D42),1,3),"NO")</f>
        <v>+/-</v>
      </c>
      <c r="J42" t="str">
        <f>IF(TRIM(I42)="+/-",MID(TRIM(D42),4,H42-3),D42)</f>
        <v>1.1</v>
      </c>
      <c r="K42" s="1">
        <f>IF(TRIM(J42)="*****",0,IF(ISERROR(VALUE(J42)),"NA",VALUE(J42/$I$4)))</f>
        <v>0.66869300911854113</v>
      </c>
      <c r="L42" s="1">
        <f>IF(AND(ISNUMBER(G42),ISNUMBER($I$6)),$I$6-G42,"N/A")</f>
        <v>2.6999999999999993</v>
      </c>
      <c r="M42" s="1">
        <f>IF(AND(ISNUMBER(K42),ISNUMBER($I$7)),SQRT(K42^2+($I$7)^2),"N/A")</f>
        <v>0.67965592021270205</v>
      </c>
      <c r="N42" s="1">
        <f>IF(AND(ISNUMBER(L42),ISNUMBER(M42),M42&lt;&gt;0),L42/M42,"NA")</f>
        <v>3.9725983688261253</v>
      </c>
      <c r="O42" t="s">
        <v>37</v>
      </c>
    </row>
    <row r="43" spans="1:15" x14ac:dyDescent="0.35">
      <c r="A43" s="16">
        <v>33</v>
      </c>
      <c r="B43" s="15" t="s">
        <v>78</v>
      </c>
      <c r="C43" s="14">
        <v>13.2</v>
      </c>
      <c r="D43" s="13" t="s">
        <v>141</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13.2</v>
      </c>
      <c r="H43">
        <f>LEN(TRIM(D43))</f>
        <v>6</v>
      </c>
      <c r="I43" t="str">
        <f>IF(H43&gt;=3,MID(TRIM(D43),1,3),"NO")</f>
        <v>+/-</v>
      </c>
      <c r="J43" t="str">
        <f>IF(TRIM(I43)="+/-",MID(TRIM(D43),4,H43-3),D43)</f>
        <v>1.1</v>
      </c>
      <c r="K43" s="1">
        <f>IF(TRIM(J43)="*****",0,IF(ISERROR(VALUE(J43)),"NA",VALUE(J43/$I$4)))</f>
        <v>0.66869300911854113</v>
      </c>
      <c r="L43" s="1">
        <f>IF(AND(ISNUMBER(G43),ISNUMBER($I$6)),$I$6-G43,"N/A")</f>
        <v>2.8000000000000007</v>
      </c>
      <c r="M43" s="1">
        <f>IF(AND(ISNUMBER(K43),ISNUMBER($I$7)),SQRT(K43^2+($I$7)^2),"N/A")</f>
        <v>0.67965592021270205</v>
      </c>
      <c r="N43" s="1">
        <f>IF(AND(ISNUMBER(L43),ISNUMBER(M43),M43&lt;&gt;0),L43/M43,"NA")</f>
        <v>4.1197316417456138</v>
      </c>
      <c r="O43" t="s">
        <v>49</v>
      </c>
    </row>
    <row r="44" spans="1:15" x14ac:dyDescent="0.35">
      <c r="A44" s="16">
        <v>34</v>
      </c>
      <c r="B44" s="15" t="s">
        <v>47</v>
      </c>
      <c r="C44" s="14">
        <v>12.9</v>
      </c>
      <c r="D44" s="13" t="s">
        <v>121</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12.9</v>
      </c>
      <c r="H44">
        <f>LEN(TRIM(D44))</f>
        <v>6</v>
      </c>
      <c r="I44" t="str">
        <f>IF(H44&gt;=3,MID(TRIM(D44),1,3),"NO")</f>
        <v>+/-</v>
      </c>
      <c r="J44" t="str">
        <f>IF(TRIM(I44)="+/-",MID(TRIM(D44),4,H44-3),D44)</f>
        <v>0.8</v>
      </c>
      <c r="K44" s="1">
        <f>IF(TRIM(J44)="*****",0,IF(ISERROR(VALUE(J44)),"NA",VALUE(J44/$I$4)))</f>
        <v>0.48632218844984804</v>
      </c>
      <c r="L44" s="1">
        <f>IF(AND(ISNUMBER(G44),ISNUMBER($I$6)),$I$6-G44,"N/A")</f>
        <v>3.0999999999999996</v>
      </c>
      <c r="M44" s="1">
        <f>IF(AND(ISNUMBER(K44),ISNUMBER($I$7)),SQRT(K44^2+($I$7)^2),"N/A")</f>
        <v>0.50128943776506518</v>
      </c>
      <c r="N44" s="1">
        <f>IF(AND(ISNUMBER(L44),ISNUMBER(M44),M44&lt;&gt;0),L44/M44,"NA")</f>
        <v>6.1840520993638988</v>
      </c>
      <c r="O44" t="s">
        <v>64</v>
      </c>
    </row>
    <row r="45" spans="1:15" x14ac:dyDescent="0.35">
      <c r="A45" s="16">
        <v>35</v>
      </c>
      <c r="B45" s="15" t="s">
        <v>30</v>
      </c>
      <c r="C45" s="14">
        <v>12.8</v>
      </c>
      <c r="D45" s="13" t="s">
        <v>121</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12.8</v>
      </c>
      <c r="H45">
        <f>LEN(TRIM(D45))</f>
        <v>6</v>
      </c>
      <c r="I45" t="str">
        <f>IF(H45&gt;=3,MID(TRIM(D45),1,3),"NO")</f>
        <v>+/-</v>
      </c>
      <c r="J45" t="str">
        <f>IF(TRIM(I45)="+/-",MID(TRIM(D45),4,H45-3),D45)</f>
        <v>0.8</v>
      </c>
      <c r="K45" s="1">
        <f>IF(TRIM(J45)="*****",0,IF(ISERROR(VALUE(J45)),"NA",VALUE(J45/$I$4)))</f>
        <v>0.48632218844984804</v>
      </c>
      <c r="L45" s="1">
        <f>IF(AND(ISNUMBER(G45),ISNUMBER($I$6)),$I$6-G45,"N/A")</f>
        <v>3.1999999999999993</v>
      </c>
      <c r="M45" s="1">
        <f>IF(AND(ISNUMBER(K45),ISNUMBER($I$7)),SQRT(K45^2+($I$7)^2),"N/A")</f>
        <v>0.50128943776506518</v>
      </c>
      <c r="N45" s="1">
        <f>IF(AND(ISNUMBER(L45),ISNUMBER(M45),M45&lt;&gt;0),L45/M45,"NA")</f>
        <v>6.3835376509562813</v>
      </c>
      <c r="O45" t="s">
        <v>63</v>
      </c>
    </row>
    <row r="46" spans="1:15" x14ac:dyDescent="0.35">
      <c r="A46" s="16">
        <v>36</v>
      </c>
      <c r="B46" s="15" t="s">
        <v>38</v>
      </c>
      <c r="C46" s="14">
        <v>12.7</v>
      </c>
      <c r="D46" s="13" t="s">
        <v>121</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12.7</v>
      </c>
      <c r="H46">
        <f>LEN(TRIM(D46))</f>
        <v>6</v>
      </c>
      <c r="I46" t="str">
        <f>IF(H46&gt;=3,MID(TRIM(D46),1,3),"NO")</f>
        <v>+/-</v>
      </c>
      <c r="J46" t="str">
        <f>IF(TRIM(I46)="+/-",MID(TRIM(D46),4,H46-3),D46)</f>
        <v>0.8</v>
      </c>
      <c r="K46" s="1">
        <f>IF(TRIM(J46)="*****",0,IF(ISERROR(VALUE(J46)),"NA",VALUE(J46/$I$4)))</f>
        <v>0.48632218844984804</v>
      </c>
      <c r="L46" s="1">
        <f>IF(AND(ISNUMBER(G46),ISNUMBER($I$6)),$I$6-G46,"N/A")</f>
        <v>3.3000000000000007</v>
      </c>
      <c r="M46" s="1">
        <f>IF(AND(ISNUMBER(K46),ISNUMBER($I$7)),SQRT(K46^2+($I$7)^2),"N/A")</f>
        <v>0.50128943776506518</v>
      </c>
      <c r="N46" s="1">
        <f>IF(AND(ISNUMBER(L46),ISNUMBER(M46),M46&lt;&gt;0),L46/M46,"NA")</f>
        <v>6.5830232025486684</v>
      </c>
      <c r="O46" t="s">
        <v>61</v>
      </c>
    </row>
    <row r="47" spans="1:15" x14ac:dyDescent="0.35">
      <c r="A47" s="16">
        <v>37</v>
      </c>
      <c r="B47" s="15" t="s">
        <v>77</v>
      </c>
      <c r="C47" s="14">
        <v>12.6</v>
      </c>
      <c r="D47" s="13" t="s">
        <v>140</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12.6</v>
      </c>
      <c r="H47">
        <f>LEN(TRIM(D47))</f>
        <v>6</v>
      </c>
      <c r="I47" t="str">
        <f>IF(H47&gt;=3,MID(TRIM(D47),1,3),"NO")</f>
        <v>+/-</v>
      </c>
      <c r="J47" t="str">
        <f>IF(TRIM(I47)="+/-",MID(TRIM(D47),4,H47-3),D47)</f>
        <v>1.6</v>
      </c>
      <c r="K47" s="1">
        <f>IF(TRIM(J47)="*****",0,IF(ISERROR(VALUE(J47)),"NA",VALUE(J47/$I$4)))</f>
        <v>0.97264437689969607</v>
      </c>
      <c r="L47" s="1">
        <f>IF(AND(ISNUMBER(G47),ISNUMBER($I$6)),$I$6-G47,"N/A")</f>
        <v>3.4000000000000004</v>
      </c>
      <c r="M47" s="1">
        <f>IF(AND(ISNUMBER(K47),ISNUMBER($I$7)),SQRT(K47^2+($I$7)^2),"N/A")</f>
        <v>0.98021370799982366</v>
      </c>
      <c r="N47" s="1">
        <f>IF(AND(ISNUMBER(L47),ISNUMBER(M47),M47&lt;&gt;0),L47/M47,"NA")</f>
        <v>3.4686313527872148</v>
      </c>
      <c r="O47" t="s">
        <v>59</v>
      </c>
    </row>
    <row r="48" spans="1:15" x14ac:dyDescent="0.35">
      <c r="A48" s="16">
        <v>37</v>
      </c>
      <c r="B48" s="15" t="s">
        <v>71</v>
      </c>
      <c r="C48" s="14">
        <v>12.6</v>
      </c>
      <c r="D48" s="13" t="s">
        <v>120</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12.6</v>
      </c>
      <c r="H48">
        <f>LEN(TRIM(D48))</f>
        <v>6</v>
      </c>
      <c r="I48" t="str">
        <f>IF(H48&gt;=3,MID(TRIM(D48),1,3),"NO")</f>
        <v>+/-</v>
      </c>
      <c r="J48" t="str">
        <f>IF(TRIM(I48)="+/-",MID(TRIM(D48),4,H48-3),D48)</f>
        <v>0.9</v>
      </c>
      <c r="K48" s="1">
        <f>IF(TRIM(J48)="*****",0,IF(ISERROR(VALUE(J48)),"NA",VALUE(J48/$I$4)))</f>
        <v>0.54711246200607899</v>
      </c>
      <c r="L48" s="1">
        <f>IF(AND(ISNUMBER(G48),ISNUMBER($I$6)),$I$6-G48,"N/A")</f>
        <v>3.4000000000000004</v>
      </c>
      <c r="M48" s="1">
        <f>IF(AND(ISNUMBER(K48),ISNUMBER($I$7)),SQRT(K48^2+($I$7)^2),"N/A")</f>
        <v>0.5604586296226679</v>
      </c>
      <c r="N48" s="1">
        <f>IF(AND(ISNUMBER(L48),ISNUMBER(M48),M48&lt;&gt;0),L48/M48,"NA")</f>
        <v>6.0664602528987208</v>
      </c>
      <c r="O48" t="s">
        <v>56</v>
      </c>
    </row>
    <row r="49" spans="1:15" x14ac:dyDescent="0.35">
      <c r="A49" s="16">
        <v>39</v>
      </c>
      <c r="B49" s="15" t="s">
        <v>70</v>
      </c>
      <c r="C49" s="14">
        <v>12.2</v>
      </c>
      <c r="D49" s="13" t="s">
        <v>134</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12.2</v>
      </c>
      <c r="H49">
        <f>LEN(TRIM(D49))</f>
        <v>6</v>
      </c>
      <c r="I49" t="str">
        <f>IF(H49&gt;=3,MID(TRIM(D49),1,3),"NO")</f>
        <v>+/-</v>
      </c>
      <c r="J49" t="str">
        <f>IF(TRIM(I49)="+/-",MID(TRIM(D49),4,H49-3),D49)</f>
        <v>1.4</v>
      </c>
      <c r="K49" s="1">
        <f>IF(TRIM(J49)="*****",0,IF(ISERROR(VALUE(J49)),"NA",VALUE(J49/$I$4)))</f>
        <v>0.85106382978723394</v>
      </c>
      <c r="L49" s="1">
        <f>IF(AND(ISNUMBER(G49),ISNUMBER($I$6)),$I$6-G49,"N/A")</f>
        <v>3.8000000000000007</v>
      </c>
      <c r="M49" s="1">
        <f>IF(AND(ISNUMBER(K49),ISNUMBER($I$7)),SQRT(K49^2+($I$7)^2),"N/A")</f>
        <v>0.8597042932359239</v>
      </c>
      <c r="N49" s="1">
        <f>IF(AND(ISNUMBER(L49),ISNUMBER(M49),M49&lt;&gt;0),L49/M49,"NA")</f>
        <v>4.4201244891971099</v>
      </c>
      <c r="O49" t="s">
        <v>54</v>
      </c>
    </row>
    <row r="50" spans="1:15" x14ac:dyDescent="0.35">
      <c r="A50" s="16">
        <v>39</v>
      </c>
      <c r="B50" s="15" t="s">
        <v>36</v>
      </c>
      <c r="C50" s="14">
        <v>12.2</v>
      </c>
      <c r="D50" s="13" t="s">
        <v>83</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12.2</v>
      </c>
      <c r="H50">
        <f>LEN(TRIM(D50))</f>
        <v>6</v>
      </c>
      <c r="I50" t="str">
        <f>IF(H50&gt;=3,MID(TRIM(D50),1,3),"NO")</f>
        <v>+/-</v>
      </c>
      <c r="J50" t="str">
        <f>IF(TRIM(I50)="+/-",MID(TRIM(D50),4,H50-3),D50)</f>
        <v>0.7</v>
      </c>
      <c r="K50" s="1">
        <f>IF(TRIM(J50)="*****",0,IF(ISERROR(VALUE(J50)),"NA",VALUE(J50/$I$4)))</f>
        <v>0.42553191489361697</v>
      </c>
      <c r="L50" s="1">
        <f>IF(AND(ISNUMBER(G50),ISNUMBER($I$6)),$I$6-G50,"N/A")</f>
        <v>3.8000000000000007</v>
      </c>
      <c r="M50" s="1">
        <f>IF(AND(ISNUMBER(K50),ISNUMBER($I$7)),SQRT(K50^2+($I$7)^2),"N/A")</f>
        <v>0.44255987168878524</v>
      </c>
      <c r="N50" s="1">
        <f>IF(AND(ISNUMBER(L50),ISNUMBER(M50),M50&lt;&gt;0),L50/M50,"NA")</f>
        <v>8.5864088524325535</v>
      </c>
      <c r="O50" t="s">
        <v>52</v>
      </c>
    </row>
    <row r="51" spans="1:15" x14ac:dyDescent="0.35">
      <c r="A51" s="16">
        <v>41</v>
      </c>
      <c r="B51" s="15" t="s">
        <v>62</v>
      </c>
      <c r="C51" s="14">
        <v>12.1</v>
      </c>
      <c r="D51" s="13" t="s">
        <v>153</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12.1</v>
      </c>
      <c r="H51">
        <f>LEN(TRIM(D51))</f>
        <v>6</v>
      </c>
      <c r="I51" t="str">
        <f>IF(H51&gt;=3,MID(TRIM(D51),1,3),"NO")</f>
        <v>+/-</v>
      </c>
      <c r="J51" t="str">
        <f>IF(TRIM(I51)="+/-",MID(TRIM(D51),4,H51-3),D51)</f>
        <v>1.7</v>
      </c>
      <c r="K51" s="1">
        <f>IF(TRIM(J51)="*****",0,IF(ISERROR(VALUE(J51)),"NA",VALUE(J51/$I$4)))</f>
        <v>1.0334346504559271</v>
      </c>
      <c r="L51" s="1">
        <f>IF(AND(ISNUMBER(G51),ISNUMBER($I$6)),$I$6-G51,"N/A")</f>
        <v>3.9000000000000004</v>
      </c>
      <c r="M51" s="1">
        <f>IF(AND(ISNUMBER(K51),ISNUMBER($I$7)),SQRT(K51^2+($I$7)^2),"N/A")</f>
        <v>1.0405618704330513</v>
      </c>
      <c r="N51" s="1">
        <f>IF(AND(ISNUMBER(L51),ISNUMBER(M51),M51&lt;&gt;0),L51/M51,"NA")</f>
        <v>3.7479751188431831</v>
      </c>
      <c r="O51" t="s">
        <v>50</v>
      </c>
    </row>
    <row r="52" spans="1:15" x14ac:dyDescent="0.35">
      <c r="A52" s="16">
        <v>42</v>
      </c>
      <c r="B52" s="15" t="s">
        <v>82</v>
      </c>
      <c r="C52" s="14">
        <v>11.5</v>
      </c>
      <c r="D52" s="13" t="s">
        <v>134</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11.5</v>
      </c>
      <c r="H52">
        <f>LEN(TRIM(D52))</f>
        <v>6</v>
      </c>
      <c r="I52" t="str">
        <f>IF(H52&gt;=3,MID(TRIM(D52),1,3),"NO")</f>
        <v>+/-</v>
      </c>
      <c r="J52" t="str">
        <f>IF(TRIM(I52)="+/-",MID(TRIM(D52),4,H52-3),D52)</f>
        <v>1.4</v>
      </c>
      <c r="K52" s="1">
        <f>IF(TRIM(J52)="*****",0,IF(ISERROR(VALUE(J52)),"NA",VALUE(J52/$I$4)))</f>
        <v>0.85106382978723394</v>
      </c>
      <c r="L52" s="1">
        <f>IF(AND(ISNUMBER(G52),ISNUMBER($I$6)),$I$6-G52,"N/A")</f>
        <v>4.5</v>
      </c>
      <c r="M52" s="1">
        <f>IF(AND(ISNUMBER(K52),ISNUMBER($I$7)),SQRT(K52^2+($I$7)^2),"N/A")</f>
        <v>0.8597042932359239</v>
      </c>
      <c r="N52" s="1">
        <f>IF(AND(ISNUMBER(L52),ISNUMBER(M52),M52&lt;&gt;0),L52/M52,"NA")</f>
        <v>5.234357947733419</v>
      </c>
      <c r="O52" t="s">
        <v>48</v>
      </c>
    </row>
    <row r="53" spans="1:15" x14ac:dyDescent="0.35">
      <c r="A53" s="16">
        <v>43</v>
      </c>
      <c r="B53" s="15" t="s">
        <v>29</v>
      </c>
      <c r="C53" s="14">
        <v>11.4</v>
      </c>
      <c r="D53" s="13" t="s">
        <v>153</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11.4</v>
      </c>
      <c r="H53">
        <f>LEN(TRIM(D53))</f>
        <v>6</v>
      </c>
      <c r="I53" t="str">
        <f>IF(H53&gt;=3,MID(TRIM(D53),1,3),"NO")</f>
        <v>+/-</v>
      </c>
      <c r="J53" t="str">
        <f>IF(TRIM(I53)="+/-",MID(TRIM(D53),4,H53-3),D53)</f>
        <v>1.7</v>
      </c>
      <c r="K53" s="1">
        <f>IF(TRIM(J53)="*****",0,IF(ISERROR(VALUE(J53)),"NA",VALUE(J53/$I$4)))</f>
        <v>1.0334346504559271</v>
      </c>
      <c r="L53" s="1">
        <f>IF(AND(ISNUMBER(G53),ISNUMBER($I$6)),$I$6-G53,"N/A")</f>
        <v>4.5999999999999996</v>
      </c>
      <c r="M53" s="1">
        <f>IF(AND(ISNUMBER(K53),ISNUMBER($I$7)),SQRT(K53^2+($I$7)^2),"N/A")</f>
        <v>1.0405618704330513</v>
      </c>
      <c r="N53" s="1">
        <f>IF(AND(ISNUMBER(L53),ISNUMBER(M53),M53&lt;&gt;0),L53/M53,"NA")</f>
        <v>4.420688601712472</v>
      </c>
      <c r="O53" t="s">
        <v>46</v>
      </c>
    </row>
    <row r="54" spans="1:15" x14ac:dyDescent="0.35">
      <c r="A54" s="16">
        <v>44</v>
      </c>
      <c r="B54" s="15" t="s">
        <v>69</v>
      </c>
      <c r="C54" s="14">
        <v>11.1</v>
      </c>
      <c r="D54" s="13" t="s">
        <v>135</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11.1</v>
      </c>
      <c r="H54">
        <f>LEN(TRIM(D54))</f>
        <v>6</v>
      </c>
      <c r="I54" t="str">
        <f>IF(H54&gt;=3,MID(TRIM(D54),1,3),"NO")</f>
        <v>+/-</v>
      </c>
      <c r="J54" t="str">
        <f>IF(TRIM(I54)="+/-",MID(TRIM(D54),4,H54-3),D54)</f>
        <v>1.3</v>
      </c>
      <c r="K54" s="1">
        <f>IF(TRIM(J54)="*****",0,IF(ISERROR(VALUE(J54)),"NA",VALUE(J54/$I$4)))</f>
        <v>0.79027355623100304</v>
      </c>
      <c r="L54" s="1">
        <f>IF(AND(ISNUMBER(G54),ISNUMBER($I$6)),$I$6-G54,"N/A")</f>
        <v>4.9000000000000004</v>
      </c>
      <c r="M54" s="1">
        <f>IF(AND(ISNUMBER(K54),ISNUMBER($I$7)),SQRT(K54^2+($I$7)^2),"N/A")</f>
        <v>0.79957121203440151</v>
      </c>
      <c r="N54" s="1">
        <f>IF(AND(ISNUMBER(L54),ISNUMBER(M54),M54&lt;&gt;0),L54/M54,"NA")</f>
        <v>6.1282846683944623</v>
      </c>
      <c r="O54" t="s">
        <v>39</v>
      </c>
    </row>
    <row r="55" spans="1:15" x14ac:dyDescent="0.35">
      <c r="A55" s="16">
        <v>45</v>
      </c>
      <c r="B55" s="15" t="s">
        <v>75</v>
      </c>
      <c r="C55" s="14">
        <v>10.7</v>
      </c>
      <c r="D55" s="13" t="s">
        <v>141</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10.7</v>
      </c>
      <c r="H55">
        <f>LEN(TRIM(D55))</f>
        <v>6</v>
      </c>
      <c r="I55" t="str">
        <f>IF(H55&gt;=3,MID(TRIM(D55),1,3),"NO")</f>
        <v>+/-</v>
      </c>
      <c r="J55" t="str">
        <f>IF(TRIM(I55)="+/-",MID(TRIM(D55),4,H55-3),D55)</f>
        <v>1.1</v>
      </c>
      <c r="K55" s="1">
        <f>IF(TRIM(J55)="*****",0,IF(ISERROR(VALUE(J55)),"NA",VALUE(J55/$I$4)))</f>
        <v>0.66869300911854113</v>
      </c>
      <c r="L55" s="1">
        <f>IF(AND(ISNUMBER(G55),ISNUMBER($I$6)),$I$6-G55,"N/A")</f>
        <v>5.3000000000000007</v>
      </c>
      <c r="M55" s="1">
        <f>IF(AND(ISNUMBER(K55),ISNUMBER($I$7)),SQRT(K55^2+($I$7)^2),"N/A")</f>
        <v>0.67965592021270205</v>
      </c>
      <c r="N55" s="1">
        <f>IF(AND(ISNUMBER(L55),ISNUMBER(M55),M55&lt;&gt;0),L55/M55,"NA")</f>
        <v>7.7980634647327678</v>
      </c>
      <c r="O55" t="s">
        <v>42</v>
      </c>
    </row>
    <row r="56" spans="1:15" x14ac:dyDescent="0.35">
      <c r="A56" s="16">
        <v>46</v>
      </c>
      <c r="B56" s="15" t="s">
        <v>41</v>
      </c>
      <c r="C56" s="14">
        <v>10.6</v>
      </c>
      <c r="D56" s="13" t="s">
        <v>121</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10.6</v>
      </c>
      <c r="H56">
        <f>LEN(TRIM(D56))</f>
        <v>6</v>
      </c>
      <c r="I56" t="str">
        <f>IF(H56&gt;=3,MID(TRIM(D56),1,3),"NO")</f>
        <v>+/-</v>
      </c>
      <c r="J56" t="str">
        <f>IF(TRIM(I56)="+/-",MID(TRIM(D56),4,H56-3),D56)</f>
        <v>0.8</v>
      </c>
      <c r="K56" s="1">
        <f>IF(TRIM(J56)="*****",0,IF(ISERROR(VALUE(J56)),"NA",VALUE(J56/$I$4)))</f>
        <v>0.48632218844984804</v>
      </c>
      <c r="L56" s="1">
        <f>IF(AND(ISNUMBER(G56),ISNUMBER($I$6)),$I$6-G56,"N/A")</f>
        <v>5.4</v>
      </c>
      <c r="M56" s="1">
        <f>IF(AND(ISNUMBER(K56),ISNUMBER($I$7)),SQRT(K56^2+($I$7)^2),"N/A")</f>
        <v>0.50128943776506518</v>
      </c>
      <c r="N56" s="1">
        <f>IF(AND(ISNUMBER(L56),ISNUMBER(M56),M56&lt;&gt;0),L56/M56,"NA")</f>
        <v>10.772219785988728</v>
      </c>
      <c r="O56" t="s">
        <v>40</v>
      </c>
    </row>
    <row r="57" spans="1:15" x14ac:dyDescent="0.35">
      <c r="A57" s="16">
        <v>47</v>
      </c>
      <c r="B57" s="15" t="s">
        <v>74</v>
      </c>
      <c r="C57" s="14">
        <v>10.1</v>
      </c>
      <c r="D57" s="13" t="s">
        <v>83</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10.1</v>
      </c>
      <c r="H57">
        <f>LEN(TRIM(D57))</f>
        <v>6</v>
      </c>
      <c r="I57" t="str">
        <f>IF(H57&gt;=3,MID(TRIM(D57),1,3),"NO")</f>
        <v>+/-</v>
      </c>
      <c r="J57" t="str">
        <f>IF(TRIM(I57)="+/-",MID(TRIM(D57),4,H57-3),D57)</f>
        <v>0.7</v>
      </c>
      <c r="K57" s="1">
        <f>IF(TRIM(J57)="*****",0,IF(ISERROR(VALUE(J57)),"NA",VALUE(J57/$I$4)))</f>
        <v>0.42553191489361697</v>
      </c>
      <c r="L57" s="1">
        <f>IF(AND(ISNUMBER(G57),ISNUMBER($I$6)),$I$6-G57,"N/A")</f>
        <v>5.9</v>
      </c>
      <c r="M57" s="1">
        <f>IF(AND(ISNUMBER(K57),ISNUMBER($I$7)),SQRT(K57^2+($I$7)^2),"N/A")</f>
        <v>0.44255987168878524</v>
      </c>
      <c r="N57" s="1">
        <f>IF(AND(ISNUMBER(L57),ISNUMBER(M57),M57&lt;&gt;0),L57/M57,"NA")</f>
        <v>13.331529534040016</v>
      </c>
      <c r="O57" t="s">
        <v>38</v>
      </c>
    </row>
    <row r="58" spans="1:15" x14ac:dyDescent="0.35">
      <c r="A58" s="16">
        <v>48</v>
      </c>
      <c r="B58" s="15" t="s">
        <v>42</v>
      </c>
      <c r="C58" s="14">
        <v>9.5</v>
      </c>
      <c r="D58" s="13" t="s">
        <v>83</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9.5</v>
      </c>
      <c r="H58">
        <f>LEN(TRIM(D58))</f>
        <v>6</v>
      </c>
      <c r="I58" t="str">
        <f>IF(H58&gt;=3,MID(TRIM(D58),1,3),"NO")</f>
        <v>+/-</v>
      </c>
      <c r="J58" t="str">
        <f>IF(TRIM(I58)="+/-",MID(TRIM(D58),4,H58-3),D58)</f>
        <v>0.7</v>
      </c>
      <c r="K58" s="1">
        <f>IF(TRIM(J58)="*****",0,IF(ISERROR(VALUE(J58)),"NA",VALUE(J58/$I$4)))</f>
        <v>0.42553191489361697</v>
      </c>
      <c r="L58" s="1">
        <f>IF(AND(ISNUMBER(G58),ISNUMBER($I$6)),$I$6-G58,"N/A")</f>
        <v>6.5</v>
      </c>
      <c r="M58" s="1">
        <f>IF(AND(ISNUMBER(K58),ISNUMBER($I$7)),SQRT(K58^2+($I$7)^2),"N/A")</f>
        <v>0.44255987168878524</v>
      </c>
      <c r="N58" s="1">
        <f>IF(AND(ISNUMBER(L58),ISNUMBER(M58),M58&lt;&gt;0),L58/M58,"NA")</f>
        <v>14.687278300213576</v>
      </c>
      <c r="O58" t="s">
        <v>36</v>
      </c>
    </row>
    <row r="59" spans="1:15" x14ac:dyDescent="0.35">
      <c r="A59" s="16">
        <v>49</v>
      </c>
      <c r="B59" s="15" t="s">
        <v>40</v>
      </c>
      <c r="C59" s="14">
        <v>9</v>
      </c>
      <c r="D59" s="13" t="s">
        <v>138</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9</v>
      </c>
      <c r="H59">
        <f>LEN(TRIM(D59))</f>
        <v>6</v>
      </c>
      <c r="I59" t="str">
        <f>IF(H59&gt;=3,MID(TRIM(D59),1,3),"NO")</f>
        <v>+/-</v>
      </c>
      <c r="J59" t="str">
        <f>IF(TRIM(I59)="+/-",MID(TRIM(D59),4,H59-3),D59)</f>
        <v>1.8</v>
      </c>
      <c r="K59" s="1">
        <f>IF(TRIM(J59)="*****",0,IF(ISERROR(VALUE(J59)),"NA",VALUE(J59/$I$4)))</f>
        <v>1.094224924012158</v>
      </c>
      <c r="L59" s="1">
        <f>IF(AND(ISNUMBER(G59),ISNUMBER($I$6)),$I$6-G59,"N/A")</f>
        <v>7</v>
      </c>
      <c r="M59" s="1">
        <f>IF(AND(ISNUMBER(K59),ISNUMBER($I$7)),SQRT(K59^2+($I$7)^2),"N/A")</f>
        <v>1.1009586794088044</v>
      </c>
      <c r="N59" s="1">
        <f>IF(AND(ISNUMBER(L59),ISNUMBER(M59),M59&lt;&gt;0),L59/M59,"NA")</f>
        <v>6.3580951137592896</v>
      </c>
      <c r="O59" t="s">
        <v>33</v>
      </c>
    </row>
    <row r="60" spans="1:15" x14ac:dyDescent="0.35">
      <c r="A60" s="16">
        <v>50</v>
      </c>
      <c r="B60" s="15" t="s">
        <v>63</v>
      </c>
      <c r="C60" s="14">
        <v>8.6999999999999993</v>
      </c>
      <c r="D60" s="13" t="s">
        <v>153</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8.6999999999999993</v>
      </c>
      <c r="H60">
        <f>LEN(TRIM(D60))</f>
        <v>6</v>
      </c>
      <c r="I60" t="str">
        <f>IF(H60&gt;=3,MID(TRIM(D60),1,3),"NO")</f>
        <v>+/-</v>
      </c>
      <c r="J60" t="str">
        <f>IF(TRIM(I60)="+/-",MID(TRIM(D60),4,H60-3),D60)</f>
        <v>1.7</v>
      </c>
      <c r="K60" s="1">
        <f>IF(TRIM(J60)="*****",0,IF(ISERROR(VALUE(J60)),"NA",VALUE(J60/$I$4)))</f>
        <v>1.0334346504559271</v>
      </c>
      <c r="L60" s="1">
        <f>IF(AND(ISNUMBER(G60),ISNUMBER($I$6)),$I$6-G60,"N/A")</f>
        <v>7.3000000000000007</v>
      </c>
      <c r="M60" s="1">
        <f>IF(AND(ISNUMBER(K60),ISNUMBER($I$7)),SQRT(K60^2+($I$7)^2),"N/A")</f>
        <v>1.0405618704330513</v>
      </c>
      <c r="N60" s="1">
        <f>IF(AND(ISNUMBER(L60),ISNUMBER(M60),M60&lt;&gt;0),L60/M60,"NA")</f>
        <v>7.0154406070654458</v>
      </c>
      <c r="O60" t="s">
        <v>30</v>
      </c>
    </row>
    <row r="61" spans="1:15" x14ac:dyDescent="0.35">
      <c r="A61" s="16">
        <v>51</v>
      </c>
      <c r="B61" s="15" t="s">
        <v>67</v>
      </c>
      <c r="C61" s="14">
        <v>8</v>
      </c>
      <c r="D61" s="13" t="s">
        <v>139</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8</v>
      </c>
      <c r="H61">
        <f>LEN(TRIM(D61))</f>
        <v>6</v>
      </c>
      <c r="I61" t="str">
        <f>IF(H61&gt;=3,MID(TRIM(D61),1,3),"NO")</f>
        <v>+/-</v>
      </c>
      <c r="J61" t="str">
        <f>IF(TRIM(I61)="+/-",MID(TRIM(D61),4,H61-3),D61)</f>
        <v>1.5</v>
      </c>
      <c r="K61" s="1">
        <f>IF(TRIM(J61)="*****",0,IF(ISERROR(VALUE(J61)),"NA",VALUE(J61/$I$4)))</f>
        <v>0.91185410334346506</v>
      </c>
      <c r="L61" s="1">
        <f>IF(AND(ISNUMBER(G61),ISNUMBER($I$6)),$I$6-G61,"N/A")</f>
        <v>8</v>
      </c>
      <c r="M61" s="1">
        <f>IF(AND(ISNUMBER(K61),ISNUMBER($I$7)),SQRT(K61^2+($I$7)^2),"N/A")</f>
        <v>0.91992376598307335</v>
      </c>
      <c r="N61" s="1">
        <f>IF(AND(ISNUMBER(L61),ISNUMBER(M61),M61&lt;&gt;0),L61/M61,"NA")</f>
        <v>8.6963727819889804</v>
      </c>
      <c r="O61" t="s">
        <v>27</v>
      </c>
    </row>
    <row r="62" spans="1:15" ht="15" thickBot="1" x14ac:dyDescent="0.4">
      <c r="A62" s="11"/>
      <c r="B62" s="10" t="s">
        <v>25</v>
      </c>
      <c r="C62" s="9">
        <v>54.3</v>
      </c>
      <c r="D62" s="8" t="s">
        <v>138</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54.3</v>
      </c>
      <c r="H62">
        <f>LEN(TRIM(D62))</f>
        <v>6</v>
      </c>
      <c r="I62" t="str">
        <f>IF(H62&gt;=3,MID(TRIM(D62),1,3),"NO")</f>
        <v>+/-</v>
      </c>
      <c r="J62" t="str">
        <f>IF(TRIM(I62)="+/-",MID(TRIM(D62),4,H62-3),D62)</f>
        <v>1.8</v>
      </c>
      <c r="K62" s="1">
        <f>IF(TRIM(J62)="*****",0,IF(ISERROR(VALUE(J62)),"NA",VALUE(J62/$I$4)))</f>
        <v>1.094224924012158</v>
      </c>
      <c r="L62" s="1">
        <f>IF(AND(ISNUMBER(G62),ISNUMBER($I$6)),$I$6-G62,"N/A")</f>
        <v>-38.299999999999997</v>
      </c>
      <c r="M62" s="1">
        <f>IF(AND(ISNUMBER(K62),ISNUMBER($I$7)),SQRT(K62^2+($I$7)^2),"N/A")</f>
        <v>1.1009586794088044</v>
      </c>
      <c r="N62" s="1">
        <f>IF(AND(ISNUMBER(L62),ISNUMBER(M62),M62&lt;&gt;0),L62/M62,"NA")</f>
        <v>-34.787863265282972</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194" priority="1" operator="equal">
      <formula>"OTHER ERROR"</formula>
    </cfRule>
    <cfRule type="cellIs" dxfId="193" priority="2" operator="equal">
      <formula>"Statistical Test not applicable"</formula>
    </cfRule>
    <cfRule type="cellIs" dxfId="192" priority="3" operator="equal">
      <formula>"Geography Selected"</formula>
    </cfRule>
  </conditionalFormatting>
  <conditionalFormatting sqref="E10:J62">
    <cfRule type="cellIs" dxfId="191" priority="4" operator="equal">
      <formula>"Not Significantly Different"</formula>
    </cfRule>
  </conditionalFormatting>
  <conditionalFormatting sqref="F10:J62">
    <cfRule type="cellIs" dxfId="19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4734FB7C-B7F1-4CB3-BECE-7556EA1E3D34}">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037E34A5-6545-4FC4-9E90-9BE0D3A03768}"/>
    <hyperlink ref="A68" r:id="rId2" xr:uid="{4543E19C-332E-4F67-9FA1-3585D4F39D2F}"/>
    <hyperlink ref="A66" r:id="rId3" xr:uid="{9CAFB065-9A72-4F43-AE94-174C81E91DF9}"/>
    <hyperlink ref="A67" r:id="rId4" xr:uid="{99D25EBB-42BA-43EA-A130-9207FA61339B}"/>
  </hyperlinks>
  <pageMargins left="0.7" right="0.7" top="0.75" bottom="0.75" header="0.3" footer="0.3"/>
  <pageSetup orientation="portrait" r:id="rId5"/>
  <drawing r:id="rId6"/>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F9AD1-DD41-4BBD-8846-EF69B0823414}">
  <sheetPr codeName="Sheet54"/>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345</v>
      </c>
    </row>
    <row r="2" spans="1:16" x14ac:dyDescent="0.35">
      <c r="A2" s="30" t="s">
        <v>108</v>
      </c>
      <c r="B2" t="s">
        <v>344</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13.6</v>
      </c>
      <c r="C6" t="s">
        <v>102</v>
      </c>
      <c r="H6" s="18" t="s">
        <v>101</v>
      </c>
      <c r="I6">
        <f>VLOOKUP($B$4,$B$9:$K$62,6,FALSE)</f>
        <v>13.6</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13.6</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13.6</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33</v>
      </c>
      <c r="C11" s="14">
        <v>19.5</v>
      </c>
      <c r="D11" s="17" t="s">
        <v>26</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19.5</v>
      </c>
      <c r="H11">
        <f>LEN(TRIM(D11))</f>
        <v>6</v>
      </c>
      <c r="I11" t="str">
        <f>IF(H11&gt;=3,MID(TRIM(D11),1,3),"NO")</f>
        <v>+/-</v>
      </c>
      <c r="J11" t="str">
        <f>IF(TRIM(I11)="+/-",MID(TRIM(D11),4,H11-3),D11)</f>
        <v>0.6</v>
      </c>
      <c r="K11" s="1">
        <f>IF(TRIM(J11)="*****",0,IF(ISERROR(VALUE(J11)),"NA",VALUE(J11/$I$4)))</f>
        <v>0.36474164133738601</v>
      </c>
      <c r="L11" s="1">
        <f>IF(AND(ISNUMBER(G11),ISNUMBER($I$6)),$I$6-G11,"N/A")</f>
        <v>-5.9</v>
      </c>
      <c r="M11" s="1">
        <f>IF(AND(ISNUMBER(K11),ISNUMBER($I$7)),SQRT(K11^2+($I$7)^2),"N/A")</f>
        <v>0.36977279819442066</v>
      </c>
      <c r="N11" s="1">
        <f>IF(AND(ISNUMBER(L11),ISNUMBER(M11),M11&lt;&gt;0),L11/M11,"NA")</f>
        <v>-15.955743712921452</v>
      </c>
      <c r="O11" t="s">
        <v>68</v>
      </c>
    </row>
    <row r="12" spans="1:16" x14ac:dyDescent="0.35">
      <c r="A12" s="16">
        <v>2</v>
      </c>
      <c r="B12" s="15" t="s">
        <v>79</v>
      </c>
      <c r="C12" s="14">
        <v>18.100000000000001</v>
      </c>
      <c r="D12" s="13" t="s">
        <v>57</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18.100000000000001</v>
      </c>
      <c r="H12">
        <f>LEN(TRIM(D12))</f>
        <v>6</v>
      </c>
      <c r="I12" t="str">
        <f>IF(H12&gt;=3,MID(TRIM(D12),1,3),"NO")</f>
        <v>+/-</v>
      </c>
      <c r="J12" t="str">
        <f>IF(TRIM(I12)="+/-",MID(TRIM(D12),4,H12-3),D12)</f>
        <v>0.3</v>
      </c>
      <c r="K12" s="1">
        <f>IF(TRIM(J12)="*****",0,IF(ISERROR(VALUE(J12)),"NA",VALUE(J12/$I$4)))</f>
        <v>0.18237082066869301</v>
      </c>
      <c r="L12" s="1">
        <f>IF(AND(ISNUMBER(G12),ISNUMBER($I$6)),$I$6-G12,"N/A")</f>
        <v>-4.5000000000000018</v>
      </c>
      <c r="M12" s="1">
        <f>IF(AND(ISNUMBER(K12),ISNUMBER($I$7)),SQRT(K12^2+($I$7)^2),"N/A")</f>
        <v>0.19223572402239389</v>
      </c>
      <c r="N12" s="1">
        <f>IF(AND(ISNUMBER(L12),ISNUMBER(M12),M12&lt;&gt;0),L12/M12,"NA")</f>
        <v>-23.408760379396437</v>
      </c>
      <c r="O12" t="s">
        <v>62</v>
      </c>
    </row>
    <row r="13" spans="1:16" x14ac:dyDescent="0.35">
      <c r="A13" s="16">
        <v>3</v>
      </c>
      <c r="B13" s="15" t="s">
        <v>73</v>
      </c>
      <c r="C13" s="14">
        <v>18</v>
      </c>
      <c r="D13" s="13" t="s">
        <v>34</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18</v>
      </c>
      <c r="H13">
        <f>LEN(TRIM(D13))</f>
        <v>6</v>
      </c>
      <c r="I13" t="str">
        <f>IF(H13&gt;=3,MID(TRIM(D13),1,3),"NO")</f>
        <v>+/-</v>
      </c>
      <c r="J13" t="str">
        <f>IF(TRIM(I13)="+/-",MID(TRIM(D13),4,H13-3),D13)</f>
        <v>0.4</v>
      </c>
      <c r="K13" s="1">
        <f>IF(TRIM(J13)="*****",0,IF(ISERROR(VALUE(J13)),"NA",VALUE(J13/$I$4)))</f>
        <v>0.24316109422492402</v>
      </c>
      <c r="L13" s="1">
        <f>IF(AND(ISNUMBER(G13),ISNUMBER($I$6)),$I$6-G13,"N/A")</f>
        <v>-4.4000000000000004</v>
      </c>
      <c r="M13" s="1">
        <f>IF(AND(ISNUMBER(K13),ISNUMBER($I$7)),SQRT(K13^2+($I$7)^2),"N/A")</f>
        <v>0.25064471888253259</v>
      </c>
      <c r="N13" s="1">
        <f>IF(AND(ISNUMBER(L13),ISNUMBER(M13),M13&lt;&gt;0),L13/M13,"NA")</f>
        <v>-17.55472854012978</v>
      </c>
      <c r="O13" t="s">
        <v>58</v>
      </c>
    </row>
    <row r="14" spans="1:16" x14ac:dyDescent="0.35">
      <c r="A14" s="16">
        <v>4</v>
      </c>
      <c r="B14" s="15" t="s">
        <v>53</v>
      </c>
      <c r="C14" s="14">
        <v>17.7</v>
      </c>
      <c r="D14" s="13" t="s">
        <v>34</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17.7</v>
      </c>
      <c r="H14">
        <f>LEN(TRIM(D14))</f>
        <v>6</v>
      </c>
      <c r="I14" t="str">
        <f>IF(H14&gt;=3,MID(TRIM(D14),1,3),"NO")</f>
        <v>+/-</v>
      </c>
      <c r="J14" t="str">
        <f>IF(TRIM(I14)="+/-",MID(TRIM(D14),4,H14-3),D14)</f>
        <v>0.4</v>
      </c>
      <c r="K14" s="1">
        <f>IF(TRIM(J14)="*****",0,IF(ISERROR(VALUE(J14)),"NA",VALUE(J14/$I$4)))</f>
        <v>0.24316109422492402</v>
      </c>
      <c r="L14" s="1">
        <f>IF(AND(ISNUMBER(G14),ISNUMBER($I$6)),$I$6-G14,"N/A")</f>
        <v>-4.0999999999999996</v>
      </c>
      <c r="M14" s="1">
        <f>IF(AND(ISNUMBER(K14),ISNUMBER($I$7)),SQRT(K14^2+($I$7)^2),"N/A")</f>
        <v>0.25064471888253259</v>
      </c>
      <c r="N14" s="1">
        <f>IF(AND(ISNUMBER(L14),ISNUMBER(M14),M14&lt;&gt;0),L14/M14,"NA")</f>
        <v>-16.357815230575472</v>
      </c>
      <c r="O14" t="s">
        <v>73</v>
      </c>
    </row>
    <row r="15" spans="1:16" x14ac:dyDescent="0.35">
      <c r="A15" s="16">
        <v>4</v>
      </c>
      <c r="B15" s="15" t="s">
        <v>37</v>
      </c>
      <c r="C15" s="14">
        <v>17.7</v>
      </c>
      <c r="D15" s="13" t="s">
        <v>83</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17.7</v>
      </c>
      <c r="H15">
        <f>LEN(TRIM(D15))</f>
        <v>6</v>
      </c>
      <c r="I15" t="str">
        <f>IF(H15&gt;=3,MID(TRIM(D15),1,3),"NO")</f>
        <v>+/-</v>
      </c>
      <c r="J15" t="str">
        <f>IF(TRIM(I15)="+/-",MID(TRIM(D15),4,H15-3),D15)</f>
        <v>0.7</v>
      </c>
      <c r="K15" s="1">
        <f>IF(TRIM(J15)="*****",0,IF(ISERROR(VALUE(J15)),"NA",VALUE(J15/$I$4)))</f>
        <v>0.42553191489361697</v>
      </c>
      <c r="L15" s="1">
        <f>IF(AND(ISNUMBER(G15),ISNUMBER($I$6)),$I$6-G15,"N/A")</f>
        <v>-4.0999999999999996</v>
      </c>
      <c r="M15" s="1">
        <f>IF(AND(ISNUMBER(K15),ISNUMBER($I$7)),SQRT(K15^2+($I$7)^2),"N/A")</f>
        <v>0.42985214661796195</v>
      </c>
      <c r="N15" s="1">
        <f>IF(AND(ISNUMBER(L15),ISNUMBER(M15),M15&lt;&gt;0),L15/M15,"NA")</f>
        <v>-9.5381633714253411</v>
      </c>
      <c r="O15" t="s">
        <v>32</v>
      </c>
    </row>
    <row r="16" spans="1:16" x14ac:dyDescent="0.35">
      <c r="A16" s="16">
        <v>6</v>
      </c>
      <c r="B16" s="15" t="s">
        <v>59</v>
      </c>
      <c r="C16" s="14">
        <v>17.399999999999999</v>
      </c>
      <c r="D16" s="13" t="s">
        <v>57</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17.399999999999999</v>
      </c>
      <c r="H16">
        <f>LEN(TRIM(D16))</f>
        <v>6</v>
      </c>
      <c r="I16" t="str">
        <f>IF(H16&gt;=3,MID(TRIM(D16),1,3),"NO")</f>
        <v>+/-</v>
      </c>
      <c r="J16" t="str">
        <f>IF(TRIM(I16)="+/-",MID(TRIM(D16),4,H16-3),D16)</f>
        <v>0.3</v>
      </c>
      <c r="K16" s="1">
        <f>IF(TRIM(J16)="*****",0,IF(ISERROR(VALUE(J16)),"NA",VALUE(J16/$I$4)))</f>
        <v>0.18237082066869301</v>
      </c>
      <c r="L16" s="1">
        <f>IF(AND(ISNUMBER(G16),ISNUMBER($I$6)),$I$6-G16,"N/A")</f>
        <v>-3.7999999999999989</v>
      </c>
      <c r="M16" s="1">
        <f>IF(AND(ISNUMBER(K16),ISNUMBER($I$7)),SQRT(K16^2+($I$7)^2),"N/A")</f>
        <v>0.19223572402239389</v>
      </c>
      <c r="N16" s="1">
        <f>IF(AND(ISNUMBER(L16),ISNUMBER(M16),M16&lt;&gt;0),L16/M16,"NA")</f>
        <v>-19.767397653712532</v>
      </c>
      <c r="O16" t="s">
        <v>75</v>
      </c>
    </row>
    <row r="17" spans="1:15" x14ac:dyDescent="0.35">
      <c r="A17" s="16">
        <v>7</v>
      </c>
      <c r="B17" s="15" t="s">
        <v>55</v>
      </c>
      <c r="C17" s="14">
        <v>17.2</v>
      </c>
      <c r="D17" s="13" t="s">
        <v>34</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17.2</v>
      </c>
      <c r="H17">
        <f>LEN(TRIM(D17))</f>
        <v>6</v>
      </c>
      <c r="I17" t="str">
        <f>IF(H17&gt;=3,MID(TRIM(D17),1,3),"NO")</f>
        <v>+/-</v>
      </c>
      <c r="J17" t="str">
        <f>IF(TRIM(I17)="+/-",MID(TRIM(D17),4,H17-3),D17)</f>
        <v>0.4</v>
      </c>
      <c r="K17" s="1">
        <f>IF(TRIM(J17)="*****",0,IF(ISERROR(VALUE(J17)),"NA",VALUE(J17/$I$4)))</f>
        <v>0.24316109422492402</v>
      </c>
      <c r="L17" s="1">
        <f>IF(AND(ISNUMBER(G17),ISNUMBER($I$6)),$I$6-G17,"N/A")</f>
        <v>-3.5999999999999996</v>
      </c>
      <c r="M17" s="1">
        <f>IF(AND(ISNUMBER(K17),ISNUMBER($I$7)),SQRT(K17^2+($I$7)^2),"N/A")</f>
        <v>0.25064471888253259</v>
      </c>
      <c r="N17" s="1">
        <f>IF(AND(ISNUMBER(L17),ISNUMBER(M17),M17&lt;&gt;0),L17/M17,"NA")</f>
        <v>-14.362959714651636</v>
      </c>
      <c r="O17" t="s">
        <v>66</v>
      </c>
    </row>
    <row r="18" spans="1:15" x14ac:dyDescent="0.35">
      <c r="A18" s="16">
        <v>8</v>
      </c>
      <c r="B18" s="15" t="s">
        <v>68</v>
      </c>
      <c r="C18" s="14">
        <v>16.7</v>
      </c>
      <c r="D18" s="13" t="s">
        <v>57</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16.7</v>
      </c>
      <c r="H18">
        <f>LEN(TRIM(D18))</f>
        <v>6</v>
      </c>
      <c r="I18" t="str">
        <f>IF(H18&gt;=3,MID(TRIM(D18),1,3),"NO")</f>
        <v>+/-</v>
      </c>
      <c r="J18" t="str">
        <f>IF(TRIM(I18)="+/-",MID(TRIM(D18),4,H18-3),D18)</f>
        <v>0.3</v>
      </c>
      <c r="K18" s="1">
        <f>IF(TRIM(J18)="*****",0,IF(ISERROR(VALUE(J18)),"NA",VALUE(J18/$I$4)))</f>
        <v>0.18237082066869301</v>
      </c>
      <c r="L18" s="1">
        <f>IF(AND(ISNUMBER(G18),ISNUMBER($I$6)),$I$6-G18,"N/A")</f>
        <v>-3.0999999999999996</v>
      </c>
      <c r="M18" s="1">
        <f>IF(AND(ISNUMBER(K18),ISNUMBER($I$7)),SQRT(K18^2+($I$7)^2),"N/A")</f>
        <v>0.19223572402239389</v>
      </c>
      <c r="N18" s="1">
        <f>IF(AND(ISNUMBER(L18),ISNUMBER(M18),M18&lt;&gt;0),L18/M18,"NA")</f>
        <v>-16.126034928028648</v>
      </c>
      <c r="O18" t="s">
        <v>60</v>
      </c>
    </row>
    <row r="19" spans="1:15" x14ac:dyDescent="0.35">
      <c r="A19" s="16">
        <v>9</v>
      </c>
      <c r="B19" s="15" t="s">
        <v>77</v>
      </c>
      <c r="C19" s="14">
        <v>15.8</v>
      </c>
      <c r="D19" s="13" t="s">
        <v>43</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15.8</v>
      </c>
      <c r="H19">
        <f>LEN(TRIM(D19))</f>
        <v>6</v>
      </c>
      <c r="I19" t="str">
        <f>IF(H19&gt;=3,MID(TRIM(D19),1,3),"NO")</f>
        <v>+/-</v>
      </c>
      <c r="J19" t="str">
        <f>IF(TRIM(I19)="+/-",MID(TRIM(D19),4,H19-3),D19)</f>
        <v>0.5</v>
      </c>
      <c r="K19" s="1">
        <f>IF(TRIM(J19)="*****",0,IF(ISERROR(VALUE(J19)),"NA",VALUE(J19/$I$4)))</f>
        <v>0.303951367781155</v>
      </c>
      <c r="L19" s="1">
        <f>IF(AND(ISNUMBER(G19),ISNUMBER($I$6)),$I$6-G19,"N/A")</f>
        <v>-2.2000000000000011</v>
      </c>
      <c r="M19" s="1">
        <f>IF(AND(ISNUMBER(K19),ISNUMBER($I$7)),SQRT(K19^2+($I$7)^2),"N/A")</f>
        <v>0.30997079109986531</v>
      </c>
      <c r="N19" s="1">
        <f>IF(AND(ISNUMBER(L19),ISNUMBER(M19),M19&lt;&gt;0),L19/M19,"NA")</f>
        <v>-7.0974429306508844</v>
      </c>
      <c r="O19" t="s">
        <v>35</v>
      </c>
    </row>
    <row r="20" spans="1:15" x14ac:dyDescent="0.35">
      <c r="A20" s="16">
        <v>10</v>
      </c>
      <c r="B20" s="15" t="s">
        <v>56</v>
      </c>
      <c r="C20" s="14">
        <v>15.3</v>
      </c>
      <c r="D20" s="17" t="s">
        <v>57</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15.3</v>
      </c>
      <c r="H20">
        <f>LEN(TRIM(D20))</f>
        <v>6</v>
      </c>
      <c r="I20" t="str">
        <f>IF(H20&gt;=3,MID(TRIM(D20),1,3),"NO")</f>
        <v>+/-</v>
      </c>
      <c r="J20" t="str">
        <f>IF(TRIM(I20)="+/-",MID(TRIM(D20),4,H20-3),D20)</f>
        <v>0.3</v>
      </c>
      <c r="K20" s="1">
        <f>IF(TRIM(J20)="*****",0,IF(ISERROR(VALUE(J20)),"NA",VALUE(J20/$I$4)))</f>
        <v>0.18237082066869301</v>
      </c>
      <c r="L20" s="1">
        <f>IF(AND(ISNUMBER(G20),ISNUMBER($I$6)),$I$6-G20,"N/A")</f>
        <v>-1.7000000000000011</v>
      </c>
      <c r="M20" s="1">
        <f>IF(AND(ISNUMBER(K20),ISNUMBER($I$7)),SQRT(K20^2+($I$7)^2),"N/A")</f>
        <v>0.19223572402239389</v>
      </c>
      <c r="N20" s="1">
        <f>IF(AND(ISNUMBER(L20),ISNUMBER(M20),M20&lt;&gt;0),L20/M20,"NA")</f>
        <v>-8.8433094766608775</v>
      </c>
      <c r="O20" t="s">
        <v>51</v>
      </c>
    </row>
    <row r="21" spans="1:15" x14ac:dyDescent="0.35">
      <c r="A21" s="16">
        <v>11</v>
      </c>
      <c r="B21" s="15" t="s">
        <v>50</v>
      </c>
      <c r="C21" s="14">
        <v>15.2</v>
      </c>
      <c r="D21" s="13" t="s">
        <v>57</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15.2</v>
      </c>
      <c r="H21">
        <f>LEN(TRIM(D21))</f>
        <v>6</v>
      </c>
      <c r="I21" t="str">
        <f>IF(H21&gt;=3,MID(TRIM(D21),1,3),"NO")</f>
        <v>+/-</v>
      </c>
      <c r="J21" t="str">
        <f>IF(TRIM(I21)="+/-",MID(TRIM(D21),4,H21-3),D21)</f>
        <v>0.3</v>
      </c>
      <c r="K21" s="1">
        <f>IF(TRIM(J21)="*****",0,IF(ISERROR(VALUE(J21)),"NA",VALUE(J21/$I$4)))</f>
        <v>0.18237082066869301</v>
      </c>
      <c r="L21" s="1">
        <f>IF(AND(ISNUMBER(G21),ISNUMBER($I$6)),$I$6-G21,"N/A")</f>
        <v>-1.5999999999999996</v>
      </c>
      <c r="M21" s="1">
        <f>IF(AND(ISNUMBER(K21),ISNUMBER($I$7)),SQRT(K21^2+($I$7)^2),"N/A")</f>
        <v>0.19223572402239389</v>
      </c>
      <c r="N21" s="1">
        <f>IF(AND(ISNUMBER(L21),ISNUMBER(M21),M21&lt;&gt;0),L21/M21,"NA")</f>
        <v>-8.3231148015631717</v>
      </c>
      <c r="O21" t="s">
        <v>45</v>
      </c>
    </row>
    <row r="22" spans="1:15" x14ac:dyDescent="0.35">
      <c r="A22" s="16">
        <v>12</v>
      </c>
      <c r="B22" s="15" t="s">
        <v>62</v>
      </c>
      <c r="C22" s="14">
        <v>15.1</v>
      </c>
      <c r="D22" s="13" t="s">
        <v>120</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15.1</v>
      </c>
      <c r="H22">
        <f>LEN(TRIM(D22))</f>
        <v>6</v>
      </c>
      <c r="I22" t="str">
        <f>IF(H22&gt;=3,MID(TRIM(D22),1,3),"NO")</f>
        <v>+/-</v>
      </c>
      <c r="J22" t="str">
        <f>IF(TRIM(I22)="+/-",MID(TRIM(D22),4,H22-3),D22)</f>
        <v>0.9</v>
      </c>
      <c r="K22" s="1">
        <f>IF(TRIM(J22)="*****",0,IF(ISERROR(VALUE(J22)),"NA",VALUE(J22/$I$4)))</f>
        <v>0.54711246200607899</v>
      </c>
      <c r="L22" s="1">
        <f>IF(AND(ISNUMBER(G22),ISNUMBER($I$6)),$I$6-G22,"N/A")</f>
        <v>-1.5</v>
      </c>
      <c r="M22" s="1">
        <f>IF(AND(ISNUMBER(K22),ISNUMBER($I$7)),SQRT(K22^2+($I$7)^2),"N/A")</f>
        <v>0.55047933970440222</v>
      </c>
      <c r="N22" s="1">
        <f>IF(AND(ISNUMBER(L22),ISNUMBER(M22),M22&lt;&gt;0),L22/M22,"NA")</f>
        <v>-2.7248979058968383</v>
      </c>
      <c r="O22" t="s">
        <v>29</v>
      </c>
    </row>
    <row r="23" spans="1:15" x14ac:dyDescent="0.35">
      <c r="A23" s="16">
        <v>13</v>
      </c>
      <c r="B23" s="15" t="s">
        <v>72</v>
      </c>
      <c r="C23" s="14">
        <v>15</v>
      </c>
      <c r="D23" s="13" t="s">
        <v>28</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15</v>
      </c>
      <c r="H23">
        <f>LEN(TRIM(D23))</f>
        <v>6</v>
      </c>
      <c r="I23" t="str">
        <f>IF(H23&gt;=3,MID(TRIM(D23),1,3),"NO")</f>
        <v>+/-</v>
      </c>
      <c r="J23" t="str">
        <f>IF(TRIM(I23)="+/-",MID(TRIM(D23),4,H23-3),D23)</f>
        <v>0.2</v>
      </c>
      <c r="K23" s="1">
        <f>IF(TRIM(J23)="*****",0,IF(ISERROR(VALUE(J23)),"NA",VALUE(J23/$I$4)))</f>
        <v>0.12158054711246201</v>
      </c>
      <c r="L23" s="1">
        <f>IF(AND(ISNUMBER(G23),ISNUMBER($I$6)),$I$6-G23,"N/A")</f>
        <v>-1.4000000000000004</v>
      </c>
      <c r="M23" s="1">
        <f>IF(AND(ISNUMBER(K23),ISNUMBER($I$7)),SQRT(K23^2+($I$7)^2),"N/A")</f>
        <v>0.1359311840425404</v>
      </c>
      <c r="N23" s="1">
        <f>IF(AND(ISNUMBER(L23),ISNUMBER(M23),M23&lt;&gt;0),L23/M23,"NA")</f>
        <v>-10.299329104364034</v>
      </c>
      <c r="O23" t="s">
        <v>82</v>
      </c>
    </row>
    <row r="24" spans="1:15" x14ac:dyDescent="0.35">
      <c r="A24" s="16">
        <v>13</v>
      </c>
      <c r="B24" s="15" t="s">
        <v>27</v>
      </c>
      <c r="C24" s="14">
        <v>15</v>
      </c>
      <c r="D24" s="13" t="s">
        <v>121</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15</v>
      </c>
      <c r="H24">
        <f>LEN(TRIM(D24))</f>
        <v>6</v>
      </c>
      <c r="I24" t="str">
        <f>IF(H24&gt;=3,MID(TRIM(D24),1,3),"NO")</f>
        <v>+/-</v>
      </c>
      <c r="J24" t="str">
        <f>IF(TRIM(I24)="+/-",MID(TRIM(D24),4,H24-3),D24)</f>
        <v>0.8</v>
      </c>
      <c r="K24" s="1">
        <f>IF(TRIM(J24)="*****",0,IF(ISERROR(VALUE(J24)),"NA",VALUE(J24/$I$4)))</f>
        <v>0.48632218844984804</v>
      </c>
      <c r="L24" s="1">
        <f>IF(AND(ISNUMBER(G24),ISNUMBER($I$6)),$I$6-G24,"N/A")</f>
        <v>-1.4000000000000004</v>
      </c>
      <c r="M24" s="1">
        <f>IF(AND(ISNUMBER(K24),ISNUMBER($I$7)),SQRT(K24^2+($I$7)^2),"N/A")</f>
        <v>0.49010685399991183</v>
      </c>
      <c r="N24" s="1">
        <f>IF(AND(ISNUMBER(L24),ISNUMBER(M24),M24&lt;&gt;0),L24/M24,"NA")</f>
        <v>-2.8565199375894714</v>
      </c>
      <c r="O24" t="s">
        <v>65</v>
      </c>
    </row>
    <row r="25" spans="1:15" x14ac:dyDescent="0.35">
      <c r="A25" s="16">
        <v>15</v>
      </c>
      <c r="B25" s="15" t="s">
        <v>70</v>
      </c>
      <c r="C25" s="14">
        <v>14.9</v>
      </c>
      <c r="D25" s="13" t="s">
        <v>83</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14.9</v>
      </c>
      <c r="H25">
        <f>LEN(TRIM(D25))</f>
        <v>6</v>
      </c>
      <c r="I25" t="str">
        <f>IF(H25&gt;=3,MID(TRIM(D25),1,3),"NO")</f>
        <v>+/-</v>
      </c>
      <c r="J25" t="str">
        <f>IF(TRIM(I25)="+/-",MID(TRIM(D25),4,H25-3),D25)</f>
        <v>0.7</v>
      </c>
      <c r="K25" s="1">
        <f>IF(TRIM(J25)="*****",0,IF(ISERROR(VALUE(J25)),"NA",VALUE(J25/$I$4)))</f>
        <v>0.42553191489361697</v>
      </c>
      <c r="L25" s="1">
        <f>IF(AND(ISNUMBER(G25),ISNUMBER($I$6)),$I$6-G25,"N/A")</f>
        <v>-1.3000000000000007</v>
      </c>
      <c r="M25" s="1">
        <f>IF(AND(ISNUMBER(K25),ISNUMBER($I$7)),SQRT(K25^2+($I$7)^2),"N/A")</f>
        <v>0.42985214661796195</v>
      </c>
      <c r="N25" s="1">
        <f>IF(AND(ISNUMBER(L25),ISNUMBER(M25),M25&lt;&gt;0),L25/M25,"NA")</f>
        <v>-3.0242957031348658</v>
      </c>
      <c r="O25" t="s">
        <v>81</v>
      </c>
    </row>
    <row r="26" spans="1:15" x14ac:dyDescent="0.35">
      <c r="A26" s="16">
        <v>16</v>
      </c>
      <c r="B26" s="15" t="s">
        <v>76</v>
      </c>
      <c r="C26" s="14">
        <v>14.7</v>
      </c>
      <c r="D26" s="13" t="s">
        <v>28</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14.7</v>
      </c>
      <c r="H26">
        <f>LEN(TRIM(D26))</f>
        <v>6</v>
      </c>
      <c r="I26" t="str">
        <f>IF(H26&gt;=3,MID(TRIM(D26),1,3),"NO")</f>
        <v>+/-</v>
      </c>
      <c r="J26" t="str">
        <f>IF(TRIM(I26)="+/-",MID(TRIM(D26),4,H26-3),D26)</f>
        <v>0.2</v>
      </c>
      <c r="K26" s="1">
        <f>IF(TRIM(J26)="*****",0,IF(ISERROR(VALUE(J26)),"NA",VALUE(J26/$I$4)))</f>
        <v>0.12158054711246201</v>
      </c>
      <c r="L26" s="1">
        <f>IF(AND(ISNUMBER(G26),ISNUMBER($I$6)),$I$6-G26,"N/A")</f>
        <v>-1.0999999999999996</v>
      </c>
      <c r="M26" s="1">
        <f>IF(AND(ISNUMBER(K26),ISNUMBER($I$7)),SQRT(K26^2+($I$7)^2),"N/A")</f>
        <v>0.1359311840425404</v>
      </c>
      <c r="N26" s="1">
        <f>IF(AND(ISNUMBER(L26),ISNUMBER(M26),M26&lt;&gt;0),L26/M26,"NA")</f>
        <v>-8.092330010571736</v>
      </c>
      <c r="O26" t="s">
        <v>80</v>
      </c>
    </row>
    <row r="27" spans="1:15" x14ac:dyDescent="0.35">
      <c r="A27" s="16">
        <v>16</v>
      </c>
      <c r="B27" s="15" t="s">
        <v>44</v>
      </c>
      <c r="C27" s="14">
        <v>14.7</v>
      </c>
      <c r="D27" s="13" t="s">
        <v>34</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14.7</v>
      </c>
      <c r="H27">
        <f>LEN(TRIM(D27))</f>
        <v>6</v>
      </c>
      <c r="I27" t="str">
        <f>IF(H27&gt;=3,MID(TRIM(D27),1,3),"NO")</f>
        <v>+/-</v>
      </c>
      <c r="J27" t="str">
        <f>IF(TRIM(I27)="+/-",MID(TRIM(D27),4,H27-3),D27)</f>
        <v>0.4</v>
      </c>
      <c r="K27" s="1">
        <f>IF(TRIM(J27)="*****",0,IF(ISERROR(VALUE(J27)),"NA",VALUE(J27/$I$4)))</f>
        <v>0.24316109422492402</v>
      </c>
      <c r="L27" s="1">
        <f>IF(AND(ISNUMBER(G27),ISNUMBER($I$6)),$I$6-G27,"N/A")</f>
        <v>-1.0999999999999996</v>
      </c>
      <c r="M27" s="1">
        <f>IF(AND(ISNUMBER(K27),ISNUMBER($I$7)),SQRT(K27^2+($I$7)^2),"N/A")</f>
        <v>0.25064471888253259</v>
      </c>
      <c r="N27" s="1">
        <f>IF(AND(ISNUMBER(L27),ISNUMBER(M27),M27&lt;&gt;0),L27/M27,"NA")</f>
        <v>-4.3886821350324432</v>
      </c>
      <c r="O27" t="s">
        <v>78</v>
      </c>
    </row>
    <row r="28" spans="1:15" x14ac:dyDescent="0.35">
      <c r="A28" s="16">
        <v>16</v>
      </c>
      <c r="B28" s="15" t="s">
        <v>61</v>
      </c>
      <c r="C28" s="14">
        <v>14.7</v>
      </c>
      <c r="D28" s="13" t="s">
        <v>28</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14.7</v>
      </c>
      <c r="H28">
        <f>LEN(TRIM(D28))</f>
        <v>6</v>
      </c>
      <c r="I28" t="str">
        <f>IF(H28&gt;=3,MID(TRIM(D28),1,3),"NO")</f>
        <v>+/-</v>
      </c>
      <c r="J28" t="str">
        <f>IF(TRIM(I28)="+/-",MID(TRIM(D28),4,H28-3),D28)</f>
        <v>0.2</v>
      </c>
      <c r="K28" s="1">
        <f>IF(TRIM(J28)="*****",0,IF(ISERROR(VALUE(J28)),"NA",VALUE(J28/$I$4)))</f>
        <v>0.12158054711246201</v>
      </c>
      <c r="L28" s="1">
        <f>IF(AND(ISNUMBER(G28),ISNUMBER($I$6)),$I$6-G28,"N/A")</f>
        <v>-1.0999999999999996</v>
      </c>
      <c r="M28" s="1">
        <f>IF(AND(ISNUMBER(K28),ISNUMBER($I$7)),SQRT(K28^2+($I$7)^2),"N/A")</f>
        <v>0.1359311840425404</v>
      </c>
      <c r="N28" s="1">
        <f>IF(AND(ISNUMBER(L28),ISNUMBER(M28),M28&lt;&gt;0),L28/M28,"NA")</f>
        <v>-8.092330010571736</v>
      </c>
      <c r="O28" t="s">
        <v>79</v>
      </c>
    </row>
    <row r="29" spans="1:15" x14ac:dyDescent="0.35">
      <c r="A29" s="16">
        <v>16</v>
      </c>
      <c r="B29" s="15" t="s">
        <v>54</v>
      </c>
      <c r="C29" s="14">
        <v>14.7</v>
      </c>
      <c r="D29" s="13" t="s">
        <v>28</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14.7</v>
      </c>
      <c r="H29">
        <f>LEN(TRIM(D29))</f>
        <v>6</v>
      </c>
      <c r="I29" t="str">
        <f>IF(H29&gt;=3,MID(TRIM(D29),1,3),"NO")</f>
        <v>+/-</v>
      </c>
      <c r="J29" t="str">
        <f>IF(TRIM(I29)="+/-",MID(TRIM(D29),4,H29-3),D29)</f>
        <v>0.2</v>
      </c>
      <c r="K29" s="1">
        <f>IF(TRIM(J29)="*****",0,IF(ISERROR(VALUE(J29)),"NA",VALUE(J29/$I$4)))</f>
        <v>0.12158054711246201</v>
      </c>
      <c r="L29" s="1">
        <f>IF(AND(ISNUMBER(G29),ISNUMBER($I$6)),$I$6-G29,"N/A")</f>
        <v>-1.0999999999999996</v>
      </c>
      <c r="M29" s="1">
        <f>IF(AND(ISNUMBER(K29),ISNUMBER($I$7)),SQRT(K29^2+($I$7)^2),"N/A")</f>
        <v>0.1359311840425404</v>
      </c>
      <c r="N29" s="1">
        <f>IF(AND(ISNUMBER(L29),ISNUMBER(M29),M29&lt;&gt;0),L29/M29,"NA")</f>
        <v>-8.092330010571736</v>
      </c>
      <c r="O29" t="s">
        <v>55</v>
      </c>
    </row>
    <row r="30" spans="1:15" x14ac:dyDescent="0.35">
      <c r="A30" s="16">
        <v>20</v>
      </c>
      <c r="B30" s="15" t="s">
        <v>81</v>
      </c>
      <c r="C30" s="14">
        <v>14.5</v>
      </c>
      <c r="D30" s="13" t="s">
        <v>57</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14.5</v>
      </c>
      <c r="H30">
        <f>LEN(TRIM(D30))</f>
        <v>6</v>
      </c>
      <c r="I30" t="str">
        <f>IF(H30&gt;=3,MID(TRIM(D30),1,3),"NO")</f>
        <v>+/-</v>
      </c>
      <c r="J30" t="str">
        <f>IF(TRIM(I30)="+/-",MID(TRIM(D30),4,H30-3),D30)</f>
        <v>0.3</v>
      </c>
      <c r="K30" s="1">
        <f>IF(TRIM(J30)="*****",0,IF(ISERROR(VALUE(J30)),"NA",VALUE(J30/$I$4)))</f>
        <v>0.18237082066869301</v>
      </c>
      <c r="L30" s="1">
        <f>IF(AND(ISNUMBER(G30),ISNUMBER($I$6)),$I$6-G30,"N/A")</f>
        <v>-0.90000000000000036</v>
      </c>
      <c r="M30" s="1">
        <f>IF(AND(ISNUMBER(K30),ISNUMBER($I$7)),SQRT(K30^2+($I$7)^2),"N/A")</f>
        <v>0.19223572402239389</v>
      </c>
      <c r="N30" s="1">
        <f>IF(AND(ISNUMBER(L30),ISNUMBER(M30),M30&lt;&gt;0),L30/M30,"NA")</f>
        <v>-4.6817520758792872</v>
      </c>
      <c r="O30" t="s">
        <v>77</v>
      </c>
    </row>
    <row r="31" spans="1:15" x14ac:dyDescent="0.35">
      <c r="A31" s="16">
        <v>20</v>
      </c>
      <c r="B31" s="15" t="s">
        <v>46</v>
      </c>
      <c r="C31" s="14">
        <v>14.5</v>
      </c>
      <c r="D31" s="13" t="s">
        <v>57</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14.5</v>
      </c>
      <c r="H31">
        <f>LEN(TRIM(D31))</f>
        <v>6</v>
      </c>
      <c r="I31" t="str">
        <f>IF(H31&gt;=3,MID(TRIM(D31),1,3),"NO")</f>
        <v>+/-</v>
      </c>
      <c r="J31" t="str">
        <f>IF(TRIM(I31)="+/-",MID(TRIM(D31),4,H31-3),D31)</f>
        <v>0.3</v>
      </c>
      <c r="K31" s="1">
        <f>IF(TRIM(J31)="*****",0,IF(ISERROR(VALUE(J31)),"NA",VALUE(J31/$I$4)))</f>
        <v>0.18237082066869301</v>
      </c>
      <c r="L31" s="1">
        <f>IF(AND(ISNUMBER(G31),ISNUMBER($I$6)),$I$6-G31,"N/A")</f>
        <v>-0.90000000000000036</v>
      </c>
      <c r="M31" s="1">
        <f>IF(AND(ISNUMBER(K31),ISNUMBER($I$7)),SQRT(K31^2+($I$7)^2),"N/A")</f>
        <v>0.19223572402239389</v>
      </c>
      <c r="N31" s="1">
        <f>IF(AND(ISNUMBER(L31),ISNUMBER(M31),M31&lt;&gt;0),L31/M31,"NA")</f>
        <v>-4.6817520758792872</v>
      </c>
      <c r="O31" t="s">
        <v>41</v>
      </c>
    </row>
    <row r="32" spans="1:15" x14ac:dyDescent="0.35">
      <c r="A32" s="16">
        <v>22</v>
      </c>
      <c r="B32" s="15" t="s">
        <v>60</v>
      </c>
      <c r="C32" s="14">
        <v>14.4</v>
      </c>
      <c r="D32" s="13" t="s">
        <v>83</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14.4</v>
      </c>
      <c r="H32">
        <f>LEN(TRIM(D32))</f>
        <v>6</v>
      </c>
      <c r="I32" t="str">
        <f>IF(H32&gt;=3,MID(TRIM(D32),1,3),"NO")</f>
        <v>+/-</v>
      </c>
      <c r="J32" t="str">
        <f>IF(TRIM(I32)="+/-",MID(TRIM(D32),4,H32-3),D32)</f>
        <v>0.7</v>
      </c>
      <c r="K32" s="1">
        <f>IF(TRIM(J32)="*****",0,IF(ISERROR(VALUE(J32)),"NA",VALUE(J32/$I$4)))</f>
        <v>0.42553191489361697</v>
      </c>
      <c r="L32" s="1">
        <f>IF(AND(ISNUMBER(G32),ISNUMBER($I$6)),$I$6-G32,"N/A")</f>
        <v>-0.80000000000000071</v>
      </c>
      <c r="M32" s="1">
        <f>IF(AND(ISNUMBER(K32),ISNUMBER($I$7)),SQRT(K32^2+($I$7)^2),"N/A")</f>
        <v>0.42985214661796195</v>
      </c>
      <c r="N32" s="1">
        <f>IF(AND(ISNUMBER(L32),ISNUMBER(M32),M32&lt;&gt;0),L32/M32,"NA")</f>
        <v>-1.8611050480829952</v>
      </c>
      <c r="O32" t="s">
        <v>71</v>
      </c>
    </row>
    <row r="33" spans="1:15" x14ac:dyDescent="0.35">
      <c r="A33" s="16">
        <v>23</v>
      </c>
      <c r="B33" s="15" t="s">
        <v>52</v>
      </c>
      <c r="C33" s="14">
        <v>14.3</v>
      </c>
      <c r="D33" s="13" t="s">
        <v>121</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14.3</v>
      </c>
      <c r="H33">
        <f>LEN(TRIM(D33))</f>
        <v>6</v>
      </c>
      <c r="I33" t="str">
        <f>IF(H33&gt;=3,MID(TRIM(D33),1,3),"NO")</f>
        <v>+/-</v>
      </c>
      <c r="J33" t="str">
        <f>IF(TRIM(I33)="+/-",MID(TRIM(D33),4,H33-3),D33)</f>
        <v>0.8</v>
      </c>
      <c r="K33" s="1">
        <f>IF(TRIM(J33)="*****",0,IF(ISERROR(VALUE(J33)),"NA",VALUE(J33/$I$4)))</f>
        <v>0.48632218844984804</v>
      </c>
      <c r="L33" s="1">
        <f>IF(AND(ISNUMBER(G33),ISNUMBER($I$6)),$I$6-G33,"N/A")</f>
        <v>-0.70000000000000107</v>
      </c>
      <c r="M33" s="1">
        <f>IF(AND(ISNUMBER(K33),ISNUMBER($I$7)),SQRT(K33^2+($I$7)^2),"N/A")</f>
        <v>0.49010685399991183</v>
      </c>
      <c r="N33" s="1">
        <f>IF(AND(ISNUMBER(L33),ISNUMBER(M33),M33&lt;&gt;0),L33/M33,"NA")</f>
        <v>-1.4282599687947375</v>
      </c>
      <c r="O33" t="s">
        <v>76</v>
      </c>
    </row>
    <row r="34" spans="1:15" x14ac:dyDescent="0.35">
      <c r="A34" s="16">
        <v>23</v>
      </c>
      <c r="B34" s="15" t="s">
        <v>40</v>
      </c>
      <c r="C34" s="14">
        <v>14.3</v>
      </c>
      <c r="D34" s="13" t="s">
        <v>83</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14.3</v>
      </c>
      <c r="H34">
        <f>LEN(TRIM(D34))</f>
        <v>6</v>
      </c>
      <c r="I34" t="str">
        <f>IF(H34&gt;=3,MID(TRIM(D34),1,3),"NO")</f>
        <v>+/-</v>
      </c>
      <c r="J34" t="str">
        <f>IF(TRIM(I34)="+/-",MID(TRIM(D34),4,H34-3),D34)</f>
        <v>0.7</v>
      </c>
      <c r="K34" s="1">
        <f>IF(TRIM(J34)="*****",0,IF(ISERROR(VALUE(J34)),"NA",VALUE(J34/$I$4)))</f>
        <v>0.42553191489361697</v>
      </c>
      <c r="L34" s="1">
        <f>IF(AND(ISNUMBER(G34),ISNUMBER($I$6)),$I$6-G34,"N/A")</f>
        <v>-0.70000000000000107</v>
      </c>
      <c r="M34" s="1">
        <f>IF(AND(ISNUMBER(K34),ISNUMBER($I$7)),SQRT(K34^2+($I$7)^2),"N/A")</f>
        <v>0.42985214661796195</v>
      </c>
      <c r="N34" s="1">
        <f>IF(AND(ISNUMBER(L34),ISNUMBER(M34),M34&lt;&gt;0),L34/M34,"NA")</f>
        <v>-1.6284669170726216</v>
      </c>
      <c r="O34" t="s">
        <v>74</v>
      </c>
    </row>
    <row r="35" spans="1:15" x14ac:dyDescent="0.35">
      <c r="A35" s="16">
        <v>25</v>
      </c>
      <c r="B35" s="15" t="s">
        <v>82</v>
      </c>
      <c r="C35" s="14">
        <v>14.2</v>
      </c>
      <c r="D35" s="13" t="s">
        <v>34</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14.2</v>
      </c>
      <c r="H35">
        <f>LEN(TRIM(D35))</f>
        <v>6</v>
      </c>
      <c r="I35" t="str">
        <f>IF(H35&gt;=3,MID(TRIM(D35),1,3),"NO")</f>
        <v>+/-</v>
      </c>
      <c r="J35" t="str">
        <f>IF(TRIM(I35)="+/-",MID(TRIM(D35),4,H35-3),D35)</f>
        <v>0.4</v>
      </c>
      <c r="K35" s="1">
        <f>IF(TRIM(J35)="*****",0,IF(ISERROR(VALUE(J35)),"NA",VALUE(J35/$I$4)))</f>
        <v>0.24316109422492402</v>
      </c>
      <c r="L35" s="1">
        <f>IF(AND(ISNUMBER(G35),ISNUMBER($I$6)),$I$6-G35,"N/A")</f>
        <v>-0.59999999999999964</v>
      </c>
      <c r="M35" s="1">
        <f>IF(AND(ISNUMBER(K35),ISNUMBER($I$7)),SQRT(K35^2+($I$7)^2),"N/A")</f>
        <v>0.25064471888253259</v>
      </c>
      <c r="N35" s="1">
        <f>IF(AND(ISNUMBER(L35),ISNUMBER(M35),M35&lt;&gt;0),L35/M35,"NA")</f>
        <v>-2.3938266191086046</v>
      </c>
      <c r="O35" t="s">
        <v>53</v>
      </c>
    </row>
    <row r="36" spans="1:15" x14ac:dyDescent="0.35">
      <c r="A36" s="16">
        <v>26</v>
      </c>
      <c r="B36" s="15" t="s">
        <v>29</v>
      </c>
      <c r="C36" s="14">
        <v>14.1</v>
      </c>
      <c r="D36" s="13" t="s">
        <v>43</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14.1</v>
      </c>
      <c r="H36">
        <f>LEN(TRIM(D36))</f>
        <v>6</v>
      </c>
      <c r="I36" t="str">
        <f>IF(H36&gt;=3,MID(TRIM(D36),1,3),"NO")</f>
        <v>+/-</v>
      </c>
      <c r="J36" t="str">
        <f>IF(TRIM(I36)="+/-",MID(TRIM(D36),4,H36-3),D36)</f>
        <v>0.5</v>
      </c>
      <c r="K36" s="1">
        <f>IF(TRIM(J36)="*****",0,IF(ISERROR(VALUE(J36)),"NA",VALUE(J36/$I$4)))</f>
        <v>0.303951367781155</v>
      </c>
      <c r="L36" s="1">
        <f>IF(AND(ISNUMBER(G36),ISNUMBER($I$6)),$I$6-G36,"N/A")</f>
        <v>-0.5</v>
      </c>
      <c r="M36" s="1">
        <f>IF(AND(ISNUMBER(K36),ISNUMBER($I$7)),SQRT(K36^2+($I$7)^2),"N/A")</f>
        <v>0.30997079109986531</v>
      </c>
      <c r="N36" s="1">
        <f>IF(AND(ISNUMBER(L36),ISNUMBER(M36),M36&lt;&gt;0),L36/M36,"NA")</f>
        <v>-1.6130552115115637</v>
      </c>
      <c r="O36" t="s">
        <v>72</v>
      </c>
    </row>
    <row r="37" spans="1:15" x14ac:dyDescent="0.35">
      <c r="A37" s="16">
        <v>27</v>
      </c>
      <c r="B37" s="15" t="s">
        <v>58</v>
      </c>
      <c r="C37" s="14">
        <v>14</v>
      </c>
      <c r="D37" s="13" t="s">
        <v>57</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14</v>
      </c>
      <c r="H37">
        <f>LEN(TRIM(D37))</f>
        <v>6</v>
      </c>
      <c r="I37" t="str">
        <f>IF(H37&gt;=3,MID(TRIM(D37),1,3),"NO")</f>
        <v>+/-</v>
      </c>
      <c r="J37" t="str">
        <f>IF(TRIM(I37)="+/-",MID(TRIM(D37),4,H37-3),D37)</f>
        <v>0.3</v>
      </c>
      <c r="K37" s="1">
        <f>IF(TRIM(J37)="*****",0,IF(ISERROR(VALUE(J37)),"NA",VALUE(J37/$I$4)))</f>
        <v>0.18237082066869301</v>
      </c>
      <c r="L37" s="1">
        <f>IF(AND(ISNUMBER(G37),ISNUMBER($I$6)),$I$6-G37,"N/A")</f>
        <v>-0.40000000000000036</v>
      </c>
      <c r="M37" s="1">
        <f>IF(AND(ISNUMBER(K37),ISNUMBER($I$7)),SQRT(K37^2+($I$7)^2),"N/A")</f>
        <v>0.19223572402239389</v>
      </c>
      <c r="N37" s="1">
        <f>IF(AND(ISNUMBER(L37),ISNUMBER(M37),M37&lt;&gt;0),L37/M37,"NA")</f>
        <v>-2.0807787003907952</v>
      </c>
      <c r="O37" t="s">
        <v>70</v>
      </c>
    </row>
    <row r="38" spans="1:15" x14ac:dyDescent="0.35">
      <c r="A38" s="16">
        <v>28</v>
      </c>
      <c r="B38" s="15" t="s">
        <v>78</v>
      </c>
      <c r="C38" s="14">
        <v>13.9</v>
      </c>
      <c r="D38" s="13" t="s">
        <v>57</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13.9</v>
      </c>
      <c r="H38">
        <f>LEN(TRIM(D38))</f>
        <v>6</v>
      </c>
      <c r="I38" t="str">
        <f>IF(H38&gt;=3,MID(TRIM(D38),1,3),"NO")</f>
        <v>+/-</v>
      </c>
      <c r="J38" t="str">
        <f>IF(TRIM(I38)="+/-",MID(TRIM(D38),4,H38-3),D38)</f>
        <v>0.3</v>
      </c>
      <c r="K38" s="1">
        <f>IF(TRIM(J38)="*****",0,IF(ISERROR(VALUE(J38)),"NA",VALUE(J38/$I$4)))</f>
        <v>0.18237082066869301</v>
      </c>
      <c r="L38" s="1">
        <f>IF(AND(ISNUMBER(G38),ISNUMBER($I$6)),$I$6-G38,"N/A")</f>
        <v>-0.30000000000000071</v>
      </c>
      <c r="M38" s="1">
        <f>IF(AND(ISNUMBER(K38),ISNUMBER($I$7)),SQRT(K38^2+($I$7)^2),"N/A")</f>
        <v>0.19223572402239389</v>
      </c>
      <c r="N38" s="1">
        <f>IF(AND(ISNUMBER(L38),ISNUMBER(M38),M38&lt;&gt;0),L38/M38,"NA")</f>
        <v>-1.5605840252930989</v>
      </c>
      <c r="O38" t="s">
        <v>69</v>
      </c>
    </row>
    <row r="39" spans="1:15" x14ac:dyDescent="0.35">
      <c r="A39" s="16">
        <v>28</v>
      </c>
      <c r="B39" s="15" t="s">
        <v>36</v>
      </c>
      <c r="C39" s="14">
        <v>13.9</v>
      </c>
      <c r="D39" s="13" t="s">
        <v>28</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13.9</v>
      </c>
      <c r="H39">
        <f>LEN(TRIM(D39))</f>
        <v>6</v>
      </c>
      <c r="I39" t="str">
        <f>IF(H39&gt;=3,MID(TRIM(D39),1,3),"NO")</f>
        <v>+/-</v>
      </c>
      <c r="J39" t="str">
        <f>IF(TRIM(I39)="+/-",MID(TRIM(D39),4,H39-3),D39)</f>
        <v>0.2</v>
      </c>
      <c r="K39" s="1">
        <f>IF(TRIM(J39)="*****",0,IF(ISERROR(VALUE(J39)),"NA",VALUE(J39/$I$4)))</f>
        <v>0.12158054711246201</v>
      </c>
      <c r="L39" s="1">
        <f>IF(AND(ISNUMBER(G39),ISNUMBER($I$6)),$I$6-G39,"N/A")</f>
        <v>-0.30000000000000071</v>
      </c>
      <c r="M39" s="1">
        <f>IF(AND(ISNUMBER(K39),ISNUMBER($I$7)),SQRT(K39^2+($I$7)^2),"N/A")</f>
        <v>0.1359311840425404</v>
      </c>
      <c r="N39" s="1">
        <f>IF(AND(ISNUMBER(L39),ISNUMBER(M39),M39&lt;&gt;0),L39/M39,"NA")</f>
        <v>-2.2069990937922976</v>
      </c>
      <c r="O39" t="s">
        <v>44</v>
      </c>
    </row>
    <row r="40" spans="1:15" x14ac:dyDescent="0.35">
      <c r="A40" s="16">
        <v>30</v>
      </c>
      <c r="B40" s="15" t="s">
        <v>51</v>
      </c>
      <c r="C40" s="14">
        <v>13.7</v>
      </c>
      <c r="D40" s="13" t="s">
        <v>31</v>
      </c>
      <c r="E40" s="12" t="str">
        <f>IF($B$4=B40,"Geography Selected",
IF(AND(ISNUMBER(N40),ISNUMBER($I$4)),
IF(ABS(N40)&lt;=$I$4,"Not Significantly Different",
IF(ABS(N40)&gt;$I$4,"Significantly Different","Error - Both Z-score and Confidence Level are Numbers but Comparison Failed")),
IF(N40="NA","Statistical Test not applicable","N/A")
))</f>
        <v>Not Significantly Different</v>
      </c>
      <c r="G40">
        <f>IF(ISNUMBER(C40),C40,"NAN")</f>
        <v>13.7</v>
      </c>
      <c r="H40">
        <f>LEN(TRIM(D40))</f>
        <v>6</v>
      </c>
      <c r="I40" t="str">
        <f>IF(H40&gt;=3,MID(TRIM(D40),1,3),"NO")</f>
        <v>+/-</v>
      </c>
      <c r="J40" t="str">
        <f>IF(TRIM(I40)="+/-",MID(TRIM(D40),4,H40-3),D40)</f>
        <v>0.1</v>
      </c>
      <c r="K40" s="1">
        <f>IF(TRIM(J40)="*****",0,IF(ISERROR(VALUE(J40)),"NA",VALUE(J40/$I$4)))</f>
        <v>6.0790273556231005E-2</v>
      </c>
      <c r="L40" s="1">
        <f>IF(AND(ISNUMBER(G40),ISNUMBER($I$6)),$I$6-G40,"N/A")</f>
        <v>-9.9999999999999645E-2</v>
      </c>
      <c r="M40" s="1">
        <f>IF(AND(ISNUMBER(K40),ISNUMBER($I$7)),SQRT(K40^2+($I$7)^2),"N/A")</f>
        <v>8.5970429323592404E-2</v>
      </c>
      <c r="N40" s="1">
        <f>IF(AND(ISNUMBER(L40),ISNUMBER(M40),M40&lt;&gt;0),L40/M40,"NA")</f>
        <v>-1.1631906550518665</v>
      </c>
      <c r="O40" t="s">
        <v>67</v>
      </c>
    </row>
    <row r="41" spans="1:15" x14ac:dyDescent="0.35">
      <c r="A41" s="16">
        <v>30</v>
      </c>
      <c r="B41" s="15" t="s">
        <v>67</v>
      </c>
      <c r="C41" s="14">
        <v>13.7</v>
      </c>
      <c r="D41" s="13" t="s">
        <v>43</v>
      </c>
      <c r="E41" s="12" t="str">
        <f>IF($B$4=B41,"Geography Selected",
IF(AND(ISNUMBER(N41),ISNUMBER($I$4)),
IF(ABS(N41)&lt;=$I$4,"Not Significantly Different",
IF(ABS(N41)&gt;$I$4,"Significantly Different","Error - Both Z-score and Confidence Level are Numbers but Comparison Failed")),
IF(N41="NA","Statistical Test not applicable","N/A")
))</f>
        <v>Not Significantly Different</v>
      </c>
      <c r="G41">
        <f>IF(ISNUMBER(C41),C41,"NAN")</f>
        <v>13.7</v>
      </c>
      <c r="H41">
        <f>LEN(TRIM(D41))</f>
        <v>6</v>
      </c>
      <c r="I41" t="str">
        <f>IF(H41&gt;=3,MID(TRIM(D41),1,3),"NO")</f>
        <v>+/-</v>
      </c>
      <c r="J41" t="str">
        <f>IF(TRIM(I41)="+/-",MID(TRIM(D41),4,H41-3),D41)</f>
        <v>0.5</v>
      </c>
      <c r="K41" s="1">
        <f>IF(TRIM(J41)="*****",0,IF(ISERROR(VALUE(J41)),"NA",VALUE(J41/$I$4)))</f>
        <v>0.303951367781155</v>
      </c>
      <c r="L41" s="1">
        <f>IF(AND(ISNUMBER(G41),ISNUMBER($I$6)),$I$6-G41,"N/A")</f>
        <v>-9.9999999999999645E-2</v>
      </c>
      <c r="M41" s="1">
        <f>IF(AND(ISNUMBER(K41),ISNUMBER($I$7)),SQRT(K41^2+($I$7)^2),"N/A")</f>
        <v>0.30997079109986531</v>
      </c>
      <c r="N41" s="1">
        <f>IF(AND(ISNUMBER(L41),ISNUMBER(M41),M41&lt;&gt;0),L41/M41,"NA")</f>
        <v>-0.32261104230231163</v>
      </c>
      <c r="O41" t="s">
        <v>47</v>
      </c>
    </row>
    <row r="42" spans="1:15" x14ac:dyDescent="0.35">
      <c r="A42" s="16">
        <v>32</v>
      </c>
      <c r="B42" s="15" t="s">
        <v>64</v>
      </c>
      <c r="C42" s="14">
        <v>13.6</v>
      </c>
      <c r="D42" s="13" t="s">
        <v>28</v>
      </c>
      <c r="E42" s="12" t="str">
        <f>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IF(ISNUMBER(C42),C42,"NAN")</f>
        <v>13.6</v>
      </c>
      <c r="H42">
        <f>LEN(TRIM(D42))</f>
        <v>6</v>
      </c>
      <c r="I42" t="str">
        <f>IF(H42&gt;=3,MID(TRIM(D42),1,3),"NO")</f>
        <v>+/-</v>
      </c>
      <c r="J42" t="str">
        <f>IF(TRIM(I42)="+/-",MID(TRIM(D42),4,H42-3),D42)</f>
        <v>0.2</v>
      </c>
      <c r="K42" s="1">
        <f>IF(TRIM(J42)="*****",0,IF(ISERROR(VALUE(J42)),"NA",VALUE(J42/$I$4)))</f>
        <v>0.12158054711246201</v>
      </c>
      <c r="L42" s="1">
        <f>IF(AND(ISNUMBER(G42),ISNUMBER($I$6)),$I$6-G42,"N/A")</f>
        <v>0</v>
      </c>
      <c r="M42" s="1">
        <f>IF(AND(ISNUMBER(K42),ISNUMBER($I$7)),SQRT(K42^2+($I$7)^2),"N/A")</f>
        <v>0.1359311840425404</v>
      </c>
      <c r="N42" s="1">
        <f>IF(AND(ISNUMBER(L42),ISNUMBER(M42),M42&lt;&gt;0),L42/M42,"NA")</f>
        <v>0</v>
      </c>
      <c r="O42" t="s">
        <v>37</v>
      </c>
    </row>
    <row r="43" spans="1:15" x14ac:dyDescent="0.35">
      <c r="A43" s="16">
        <v>33</v>
      </c>
      <c r="B43" s="15" t="s">
        <v>45</v>
      </c>
      <c r="C43" s="14">
        <v>13.5</v>
      </c>
      <c r="D43" s="13" t="s">
        <v>28</v>
      </c>
      <c r="E43" s="12" t="str">
        <f>IF($B$4=B43,"Geography Selected",
IF(AND(ISNUMBER(N43),ISNUMBER($I$4)),
IF(ABS(N43)&lt;=$I$4,"Not Significantly Different",
IF(ABS(N43)&gt;$I$4,"Significantly Different","Error - Both Z-score and Confidence Level are Numbers but Comparison Failed")),
IF(N43="NA","Statistical Test not applicable","N/A")
))</f>
        <v>Not Significantly Different</v>
      </c>
      <c r="G43">
        <f>IF(ISNUMBER(C43),C43,"NAN")</f>
        <v>13.5</v>
      </c>
      <c r="H43">
        <f>LEN(TRIM(D43))</f>
        <v>6</v>
      </c>
      <c r="I43" t="str">
        <f>IF(H43&gt;=3,MID(TRIM(D43),1,3),"NO")</f>
        <v>+/-</v>
      </c>
      <c r="J43" t="str">
        <f>IF(TRIM(I43)="+/-",MID(TRIM(D43),4,H43-3),D43)</f>
        <v>0.2</v>
      </c>
      <c r="K43" s="1">
        <f>IF(TRIM(J43)="*****",0,IF(ISERROR(VALUE(J43)),"NA",VALUE(J43/$I$4)))</f>
        <v>0.12158054711246201</v>
      </c>
      <c r="L43" s="1">
        <f>IF(AND(ISNUMBER(G43),ISNUMBER($I$6)),$I$6-G43,"N/A")</f>
        <v>9.9999999999999645E-2</v>
      </c>
      <c r="M43" s="1">
        <f>IF(AND(ISNUMBER(K43),ISNUMBER($I$7)),SQRT(K43^2+($I$7)^2),"N/A")</f>
        <v>0.1359311840425404</v>
      </c>
      <c r="N43" s="1">
        <f>IF(AND(ISNUMBER(L43),ISNUMBER(M43),M43&lt;&gt;0),L43/M43,"NA")</f>
        <v>0.73566636459742829</v>
      </c>
      <c r="O43" t="s">
        <v>49</v>
      </c>
    </row>
    <row r="44" spans="1:15" x14ac:dyDescent="0.35">
      <c r="A44" s="16">
        <v>34</v>
      </c>
      <c r="B44" s="15" t="s">
        <v>80</v>
      </c>
      <c r="C44" s="14">
        <v>13.2</v>
      </c>
      <c r="D44" s="13" t="s">
        <v>57</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13.2</v>
      </c>
      <c r="H44">
        <f>LEN(TRIM(D44))</f>
        <v>6</v>
      </c>
      <c r="I44" t="str">
        <f>IF(H44&gt;=3,MID(TRIM(D44),1,3),"NO")</f>
        <v>+/-</v>
      </c>
      <c r="J44" t="str">
        <f>IF(TRIM(I44)="+/-",MID(TRIM(D44),4,H44-3),D44)</f>
        <v>0.3</v>
      </c>
      <c r="K44" s="1">
        <f>IF(TRIM(J44)="*****",0,IF(ISERROR(VALUE(J44)),"NA",VALUE(J44/$I$4)))</f>
        <v>0.18237082066869301</v>
      </c>
      <c r="L44" s="1">
        <f>IF(AND(ISNUMBER(G44),ISNUMBER($I$6)),$I$6-G44,"N/A")</f>
        <v>0.40000000000000036</v>
      </c>
      <c r="M44" s="1">
        <f>IF(AND(ISNUMBER(K44),ISNUMBER($I$7)),SQRT(K44^2+($I$7)^2),"N/A")</f>
        <v>0.19223572402239389</v>
      </c>
      <c r="N44" s="1">
        <f>IF(AND(ISNUMBER(L44),ISNUMBER(M44),M44&lt;&gt;0),L44/M44,"NA")</f>
        <v>2.0807787003907952</v>
      </c>
      <c r="O44" t="s">
        <v>64</v>
      </c>
    </row>
    <row r="45" spans="1:15" x14ac:dyDescent="0.35">
      <c r="A45" s="16">
        <v>35</v>
      </c>
      <c r="B45" s="15" t="s">
        <v>49</v>
      </c>
      <c r="C45" s="14">
        <v>13</v>
      </c>
      <c r="D45" s="13" t="s">
        <v>28</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13</v>
      </c>
      <c r="H45">
        <f>LEN(TRIM(D45))</f>
        <v>6</v>
      </c>
      <c r="I45" t="str">
        <f>IF(H45&gt;=3,MID(TRIM(D45),1,3),"NO")</f>
        <v>+/-</v>
      </c>
      <c r="J45" t="str">
        <f>IF(TRIM(I45)="+/-",MID(TRIM(D45),4,H45-3),D45)</f>
        <v>0.2</v>
      </c>
      <c r="K45" s="1">
        <f>IF(TRIM(J45)="*****",0,IF(ISERROR(VALUE(J45)),"NA",VALUE(J45/$I$4)))</f>
        <v>0.12158054711246201</v>
      </c>
      <c r="L45" s="1">
        <f>IF(AND(ISNUMBER(G45),ISNUMBER($I$6)),$I$6-G45,"N/A")</f>
        <v>0.59999999999999964</v>
      </c>
      <c r="M45" s="1">
        <f>IF(AND(ISNUMBER(K45),ISNUMBER($I$7)),SQRT(K45^2+($I$7)^2),"N/A")</f>
        <v>0.1359311840425404</v>
      </c>
      <c r="N45" s="1">
        <f>IF(AND(ISNUMBER(L45),ISNUMBER(M45),M45&lt;&gt;0),L45/M45,"NA")</f>
        <v>4.4139981875845828</v>
      </c>
      <c r="O45" t="s">
        <v>63</v>
      </c>
    </row>
    <row r="46" spans="1:15" x14ac:dyDescent="0.35">
      <c r="A46" s="16">
        <v>36</v>
      </c>
      <c r="B46" s="15" t="s">
        <v>48</v>
      </c>
      <c r="C46" s="14">
        <v>12.9</v>
      </c>
      <c r="D46" s="13" t="s">
        <v>43</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12.9</v>
      </c>
      <c r="H46">
        <f>LEN(TRIM(D46))</f>
        <v>6</v>
      </c>
      <c r="I46" t="str">
        <f>IF(H46&gt;=3,MID(TRIM(D46),1,3),"NO")</f>
        <v>+/-</v>
      </c>
      <c r="J46" t="str">
        <f>IF(TRIM(I46)="+/-",MID(TRIM(D46),4,H46-3),D46)</f>
        <v>0.5</v>
      </c>
      <c r="K46" s="1">
        <f>IF(TRIM(J46)="*****",0,IF(ISERROR(VALUE(J46)),"NA",VALUE(J46/$I$4)))</f>
        <v>0.303951367781155</v>
      </c>
      <c r="L46" s="1">
        <f>IF(AND(ISNUMBER(G46),ISNUMBER($I$6)),$I$6-G46,"N/A")</f>
        <v>0.69999999999999929</v>
      </c>
      <c r="M46" s="1">
        <f>IF(AND(ISNUMBER(K46),ISNUMBER($I$7)),SQRT(K46^2+($I$7)^2),"N/A")</f>
        <v>0.30997079109986531</v>
      </c>
      <c r="N46" s="1">
        <f>IF(AND(ISNUMBER(L46),ISNUMBER(M46),M46&lt;&gt;0),L46/M46,"NA")</f>
        <v>2.2582772961161872</v>
      </c>
      <c r="O46" t="s">
        <v>61</v>
      </c>
    </row>
    <row r="47" spans="1:15" x14ac:dyDescent="0.35">
      <c r="A47" s="16">
        <v>37</v>
      </c>
      <c r="B47" s="15" t="s">
        <v>71</v>
      </c>
      <c r="C47" s="14">
        <v>12.8</v>
      </c>
      <c r="D47" s="13" t="s">
        <v>28</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12.8</v>
      </c>
      <c r="H47">
        <f>LEN(TRIM(D47))</f>
        <v>6</v>
      </c>
      <c r="I47" t="str">
        <f>IF(H47&gt;=3,MID(TRIM(D47),1,3),"NO")</f>
        <v>+/-</v>
      </c>
      <c r="J47" t="str">
        <f>IF(TRIM(I47)="+/-",MID(TRIM(D47),4,H47-3),D47)</f>
        <v>0.2</v>
      </c>
      <c r="K47" s="1">
        <f>IF(TRIM(J47)="*****",0,IF(ISERROR(VALUE(J47)),"NA",VALUE(J47/$I$4)))</f>
        <v>0.12158054711246201</v>
      </c>
      <c r="L47" s="1">
        <f>IF(AND(ISNUMBER(G47),ISNUMBER($I$6)),$I$6-G47,"N/A")</f>
        <v>0.79999999999999893</v>
      </c>
      <c r="M47" s="1">
        <f>IF(AND(ISNUMBER(K47),ISNUMBER($I$7)),SQRT(K47^2+($I$7)^2),"N/A")</f>
        <v>0.1359311840425404</v>
      </c>
      <c r="N47" s="1">
        <f>IF(AND(ISNUMBER(L47),ISNUMBER(M47),M47&lt;&gt;0),L47/M47,"NA")</f>
        <v>5.8853309167794388</v>
      </c>
      <c r="O47" t="s">
        <v>59</v>
      </c>
    </row>
    <row r="48" spans="1:15" x14ac:dyDescent="0.35">
      <c r="A48" s="16">
        <v>37</v>
      </c>
      <c r="B48" s="15" t="s">
        <v>38</v>
      </c>
      <c r="C48" s="14">
        <v>12.8</v>
      </c>
      <c r="D48" s="13" t="s">
        <v>28</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12.8</v>
      </c>
      <c r="H48">
        <f>LEN(TRIM(D48))</f>
        <v>6</v>
      </c>
      <c r="I48" t="str">
        <f>IF(H48&gt;=3,MID(TRIM(D48),1,3),"NO")</f>
        <v>+/-</v>
      </c>
      <c r="J48" t="str">
        <f>IF(TRIM(I48)="+/-",MID(TRIM(D48),4,H48-3),D48)</f>
        <v>0.2</v>
      </c>
      <c r="K48" s="1">
        <f>IF(TRIM(J48)="*****",0,IF(ISERROR(VALUE(J48)),"NA",VALUE(J48/$I$4)))</f>
        <v>0.12158054711246201</v>
      </c>
      <c r="L48" s="1">
        <f>IF(AND(ISNUMBER(G48),ISNUMBER($I$6)),$I$6-G48,"N/A")</f>
        <v>0.79999999999999893</v>
      </c>
      <c r="M48" s="1">
        <f>IF(AND(ISNUMBER(K48),ISNUMBER($I$7)),SQRT(K48^2+($I$7)^2),"N/A")</f>
        <v>0.1359311840425404</v>
      </c>
      <c r="N48" s="1">
        <f>IF(AND(ISNUMBER(L48),ISNUMBER(M48),M48&lt;&gt;0),L48/M48,"NA")</f>
        <v>5.8853309167794388</v>
      </c>
      <c r="O48" t="s">
        <v>56</v>
      </c>
    </row>
    <row r="49" spans="1:15" x14ac:dyDescent="0.35">
      <c r="A49" s="16">
        <v>39</v>
      </c>
      <c r="B49" s="15" t="s">
        <v>69</v>
      </c>
      <c r="C49" s="14">
        <v>12.7</v>
      </c>
      <c r="D49" s="13" t="s">
        <v>34</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12.7</v>
      </c>
      <c r="H49">
        <f>LEN(TRIM(D49))</f>
        <v>6</v>
      </c>
      <c r="I49" t="str">
        <f>IF(H49&gt;=3,MID(TRIM(D49),1,3),"NO")</f>
        <v>+/-</v>
      </c>
      <c r="J49" t="str">
        <f>IF(TRIM(I49)="+/-",MID(TRIM(D49),4,H49-3),D49)</f>
        <v>0.4</v>
      </c>
      <c r="K49" s="1">
        <f>IF(TRIM(J49)="*****",0,IF(ISERROR(VALUE(J49)),"NA",VALUE(J49/$I$4)))</f>
        <v>0.24316109422492402</v>
      </c>
      <c r="L49" s="1">
        <f>IF(AND(ISNUMBER(G49),ISNUMBER($I$6)),$I$6-G49,"N/A")</f>
        <v>0.90000000000000036</v>
      </c>
      <c r="M49" s="1">
        <f>IF(AND(ISNUMBER(K49),ISNUMBER($I$7)),SQRT(K49^2+($I$7)^2),"N/A")</f>
        <v>0.25064471888253259</v>
      </c>
      <c r="N49" s="1">
        <f>IF(AND(ISNUMBER(L49),ISNUMBER(M49),M49&lt;&gt;0),L49/M49,"NA")</f>
        <v>3.5907399286629107</v>
      </c>
      <c r="O49" t="s">
        <v>54</v>
      </c>
    </row>
    <row r="50" spans="1:15" x14ac:dyDescent="0.35">
      <c r="A50" s="16">
        <v>39</v>
      </c>
      <c r="B50" s="15" t="s">
        <v>39</v>
      </c>
      <c r="C50" s="14">
        <v>12.7</v>
      </c>
      <c r="D50" s="13" t="s">
        <v>28</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12.7</v>
      </c>
      <c r="H50">
        <f>LEN(TRIM(D50))</f>
        <v>6</v>
      </c>
      <c r="I50" t="str">
        <f>IF(H50&gt;=3,MID(TRIM(D50),1,3),"NO")</f>
        <v>+/-</v>
      </c>
      <c r="J50" t="str">
        <f>IF(TRIM(I50)="+/-",MID(TRIM(D50),4,H50-3),D50)</f>
        <v>0.2</v>
      </c>
      <c r="K50" s="1">
        <f>IF(TRIM(J50)="*****",0,IF(ISERROR(VALUE(J50)),"NA",VALUE(J50/$I$4)))</f>
        <v>0.12158054711246201</v>
      </c>
      <c r="L50" s="1">
        <f>IF(AND(ISNUMBER(G50),ISNUMBER($I$6)),$I$6-G50,"N/A")</f>
        <v>0.90000000000000036</v>
      </c>
      <c r="M50" s="1">
        <f>IF(AND(ISNUMBER(K50),ISNUMBER($I$7)),SQRT(K50^2+($I$7)^2),"N/A")</f>
        <v>0.1359311840425404</v>
      </c>
      <c r="N50" s="1">
        <f>IF(AND(ISNUMBER(L50),ISNUMBER(M50),M50&lt;&gt;0),L50/M50,"NA")</f>
        <v>6.62099728137688</v>
      </c>
      <c r="O50" t="s">
        <v>52</v>
      </c>
    </row>
    <row r="51" spans="1:15" x14ac:dyDescent="0.35">
      <c r="A51" s="16">
        <v>39</v>
      </c>
      <c r="B51" s="15" t="s">
        <v>30</v>
      </c>
      <c r="C51" s="14">
        <v>12.7</v>
      </c>
      <c r="D51" s="13" t="s">
        <v>28</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12.7</v>
      </c>
      <c r="H51">
        <f>LEN(TRIM(D51))</f>
        <v>6</v>
      </c>
      <c r="I51" t="str">
        <f>IF(H51&gt;=3,MID(TRIM(D51),1,3),"NO")</f>
        <v>+/-</v>
      </c>
      <c r="J51" t="str">
        <f>IF(TRIM(I51)="+/-",MID(TRIM(D51),4,H51-3),D51)</f>
        <v>0.2</v>
      </c>
      <c r="K51" s="1">
        <f>IF(TRIM(J51)="*****",0,IF(ISERROR(VALUE(J51)),"NA",VALUE(J51/$I$4)))</f>
        <v>0.12158054711246201</v>
      </c>
      <c r="L51" s="1">
        <f>IF(AND(ISNUMBER(G51),ISNUMBER($I$6)),$I$6-G51,"N/A")</f>
        <v>0.90000000000000036</v>
      </c>
      <c r="M51" s="1">
        <f>IF(AND(ISNUMBER(K51),ISNUMBER($I$7)),SQRT(K51^2+($I$7)^2),"N/A")</f>
        <v>0.1359311840425404</v>
      </c>
      <c r="N51" s="1">
        <f>IF(AND(ISNUMBER(L51),ISNUMBER(M51),M51&lt;&gt;0),L51/M51,"NA")</f>
        <v>6.62099728137688</v>
      </c>
      <c r="O51" t="s">
        <v>50</v>
      </c>
    </row>
    <row r="52" spans="1:15" x14ac:dyDescent="0.35">
      <c r="A52" s="16">
        <v>42</v>
      </c>
      <c r="B52" s="15" t="s">
        <v>66</v>
      </c>
      <c r="C52" s="14">
        <v>12.5</v>
      </c>
      <c r="D52" s="13" t="s">
        <v>57</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12.5</v>
      </c>
      <c r="H52">
        <f>LEN(TRIM(D52))</f>
        <v>6</v>
      </c>
      <c r="I52" t="str">
        <f>IF(H52&gt;=3,MID(TRIM(D52),1,3),"NO")</f>
        <v>+/-</v>
      </c>
      <c r="J52" t="str">
        <f>IF(TRIM(I52)="+/-",MID(TRIM(D52),4,H52-3),D52)</f>
        <v>0.3</v>
      </c>
      <c r="K52" s="1">
        <f>IF(TRIM(J52)="*****",0,IF(ISERROR(VALUE(J52)),"NA",VALUE(J52/$I$4)))</f>
        <v>0.18237082066869301</v>
      </c>
      <c r="L52" s="1">
        <f>IF(AND(ISNUMBER(G52),ISNUMBER($I$6)),$I$6-G52,"N/A")</f>
        <v>1.0999999999999996</v>
      </c>
      <c r="M52" s="1">
        <f>IF(AND(ISNUMBER(K52),ISNUMBER($I$7)),SQRT(K52^2+($I$7)^2),"N/A")</f>
        <v>0.19223572402239389</v>
      </c>
      <c r="N52" s="1">
        <f>IF(AND(ISNUMBER(L52),ISNUMBER(M52),M52&lt;&gt;0),L52/M52,"NA")</f>
        <v>5.7221414260746801</v>
      </c>
      <c r="O52" t="s">
        <v>48</v>
      </c>
    </row>
    <row r="53" spans="1:15" x14ac:dyDescent="0.35">
      <c r="A53" s="16">
        <v>42</v>
      </c>
      <c r="B53" s="15" t="s">
        <v>65</v>
      </c>
      <c r="C53" s="14">
        <v>12.5</v>
      </c>
      <c r="D53" s="13" t="s">
        <v>28</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12.5</v>
      </c>
      <c r="H53">
        <f>LEN(TRIM(D53))</f>
        <v>6</v>
      </c>
      <c r="I53" t="str">
        <f>IF(H53&gt;=3,MID(TRIM(D53),1,3),"NO")</f>
        <v>+/-</v>
      </c>
      <c r="J53" t="str">
        <f>IF(TRIM(I53)="+/-",MID(TRIM(D53),4,H53-3),D53)</f>
        <v>0.2</v>
      </c>
      <c r="K53" s="1">
        <f>IF(TRIM(J53)="*****",0,IF(ISERROR(VALUE(J53)),"NA",VALUE(J53/$I$4)))</f>
        <v>0.12158054711246201</v>
      </c>
      <c r="L53" s="1">
        <f>IF(AND(ISNUMBER(G53),ISNUMBER($I$6)),$I$6-G53,"N/A")</f>
        <v>1.0999999999999996</v>
      </c>
      <c r="M53" s="1">
        <f>IF(AND(ISNUMBER(K53),ISNUMBER($I$7)),SQRT(K53^2+($I$7)^2),"N/A")</f>
        <v>0.1359311840425404</v>
      </c>
      <c r="N53" s="1">
        <f>IF(AND(ISNUMBER(L53),ISNUMBER(M53),M53&lt;&gt;0),L53/M53,"NA")</f>
        <v>8.092330010571736</v>
      </c>
      <c r="O53" t="s">
        <v>46</v>
      </c>
    </row>
    <row r="54" spans="1:15" x14ac:dyDescent="0.35">
      <c r="A54" s="16">
        <v>42</v>
      </c>
      <c r="B54" s="15" t="s">
        <v>63</v>
      </c>
      <c r="C54" s="14">
        <v>12.5</v>
      </c>
      <c r="D54" s="13" t="s">
        <v>83</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12.5</v>
      </c>
      <c r="H54">
        <f>LEN(TRIM(D54))</f>
        <v>6</v>
      </c>
      <c r="I54" t="str">
        <f>IF(H54&gt;=3,MID(TRIM(D54),1,3),"NO")</f>
        <v>+/-</v>
      </c>
      <c r="J54" t="str">
        <f>IF(TRIM(I54)="+/-",MID(TRIM(D54),4,H54-3),D54)</f>
        <v>0.7</v>
      </c>
      <c r="K54" s="1">
        <f>IF(TRIM(J54)="*****",0,IF(ISERROR(VALUE(J54)),"NA",VALUE(J54/$I$4)))</f>
        <v>0.42553191489361697</v>
      </c>
      <c r="L54" s="1">
        <f>IF(AND(ISNUMBER(G54),ISNUMBER($I$6)),$I$6-G54,"N/A")</f>
        <v>1.0999999999999996</v>
      </c>
      <c r="M54" s="1">
        <f>IF(AND(ISNUMBER(K54),ISNUMBER($I$7)),SQRT(K54^2+($I$7)^2),"N/A")</f>
        <v>0.42985214661796195</v>
      </c>
      <c r="N54" s="1">
        <f>IF(AND(ISNUMBER(L54),ISNUMBER(M54),M54&lt;&gt;0),L54/M54,"NA")</f>
        <v>2.5590194411141152</v>
      </c>
      <c r="O54" t="s">
        <v>39</v>
      </c>
    </row>
    <row r="55" spans="1:15" x14ac:dyDescent="0.35">
      <c r="A55" s="16">
        <v>45</v>
      </c>
      <c r="B55" s="15" t="s">
        <v>74</v>
      </c>
      <c r="C55" s="14">
        <v>11.8</v>
      </c>
      <c r="D55" s="13" t="s">
        <v>57</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11.8</v>
      </c>
      <c r="H55">
        <f>LEN(TRIM(D55))</f>
        <v>6</v>
      </c>
      <c r="I55" t="str">
        <f>IF(H55&gt;=3,MID(TRIM(D55),1,3),"NO")</f>
        <v>+/-</v>
      </c>
      <c r="J55" t="str">
        <f>IF(TRIM(I55)="+/-",MID(TRIM(D55),4,H55-3),D55)</f>
        <v>0.3</v>
      </c>
      <c r="K55" s="1">
        <f>IF(TRIM(J55)="*****",0,IF(ISERROR(VALUE(J55)),"NA",VALUE(J55/$I$4)))</f>
        <v>0.18237082066869301</v>
      </c>
      <c r="L55" s="1">
        <f>IF(AND(ISNUMBER(G55),ISNUMBER($I$6)),$I$6-G55,"N/A")</f>
        <v>1.7999999999999989</v>
      </c>
      <c r="M55" s="1">
        <f>IF(AND(ISNUMBER(K55),ISNUMBER($I$7)),SQRT(K55^2+($I$7)^2),"N/A")</f>
        <v>0.19223572402239389</v>
      </c>
      <c r="N55" s="1">
        <f>IF(AND(ISNUMBER(L55),ISNUMBER(M55),M55&lt;&gt;0),L55/M55,"NA")</f>
        <v>9.3635041517585655</v>
      </c>
      <c r="O55" t="s">
        <v>42</v>
      </c>
    </row>
    <row r="56" spans="1:15" x14ac:dyDescent="0.35">
      <c r="A56" s="16">
        <v>46</v>
      </c>
      <c r="B56" s="15" t="s">
        <v>32</v>
      </c>
      <c r="C56" s="14">
        <v>11.7</v>
      </c>
      <c r="D56" s="13" t="s">
        <v>31</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11.7</v>
      </c>
      <c r="H56">
        <f>LEN(TRIM(D56))</f>
        <v>6</v>
      </c>
      <c r="I56" t="str">
        <f>IF(H56&gt;=3,MID(TRIM(D56),1,3),"NO")</f>
        <v>+/-</v>
      </c>
      <c r="J56" t="str">
        <f>IF(TRIM(I56)="+/-",MID(TRIM(D56),4,H56-3),D56)</f>
        <v>0.1</v>
      </c>
      <c r="K56" s="1">
        <f>IF(TRIM(J56)="*****",0,IF(ISERROR(VALUE(J56)),"NA",VALUE(J56/$I$4)))</f>
        <v>6.0790273556231005E-2</v>
      </c>
      <c r="L56" s="1">
        <f>IF(AND(ISNUMBER(G56),ISNUMBER($I$6)),$I$6-G56,"N/A")</f>
        <v>1.9000000000000004</v>
      </c>
      <c r="M56" s="1">
        <f>IF(AND(ISNUMBER(K56),ISNUMBER($I$7)),SQRT(K56^2+($I$7)^2),"N/A")</f>
        <v>8.5970429323592404E-2</v>
      </c>
      <c r="N56" s="1">
        <f>IF(AND(ISNUMBER(L56),ISNUMBER(M56),M56&lt;&gt;0),L56/M56,"NA")</f>
        <v>22.100622445985547</v>
      </c>
      <c r="O56" t="s">
        <v>40</v>
      </c>
    </row>
    <row r="57" spans="1:15" x14ac:dyDescent="0.35">
      <c r="A57" s="16">
        <v>46</v>
      </c>
      <c r="B57" s="15" t="s">
        <v>75</v>
      </c>
      <c r="C57" s="14">
        <v>11.7</v>
      </c>
      <c r="D57" s="13" t="s">
        <v>57</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11.7</v>
      </c>
      <c r="H57">
        <f>LEN(TRIM(D57))</f>
        <v>6</v>
      </c>
      <c r="I57" t="str">
        <f>IF(H57&gt;=3,MID(TRIM(D57),1,3),"NO")</f>
        <v>+/-</v>
      </c>
      <c r="J57" t="str">
        <f>IF(TRIM(I57)="+/-",MID(TRIM(D57),4,H57-3),D57)</f>
        <v>0.3</v>
      </c>
      <c r="K57" s="1">
        <f>IF(TRIM(J57)="*****",0,IF(ISERROR(VALUE(J57)),"NA",VALUE(J57/$I$4)))</f>
        <v>0.18237082066869301</v>
      </c>
      <c r="L57" s="1">
        <f>IF(AND(ISNUMBER(G57),ISNUMBER($I$6)),$I$6-G57,"N/A")</f>
        <v>1.9000000000000004</v>
      </c>
      <c r="M57" s="1">
        <f>IF(AND(ISNUMBER(K57),ISNUMBER($I$7)),SQRT(K57^2+($I$7)^2),"N/A")</f>
        <v>0.19223572402239389</v>
      </c>
      <c r="N57" s="1">
        <f>IF(AND(ISNUMBER(L57),ISNUMBER(M57),M57&lt;&gt;0),L57/M57,"NA")</f>
        <v>9.8836988268562713</v>
      </c>
      <c r="O57" t="s">
        <v>38</v>
      </c>
    </row>
    <row r="58" spans="1:15" x14ac:dyDescent="0.35">
      <c r="A58" s="16">
        <v>46</v>
      </c>
      <c r="B58" s="15" t="s">
        <v>35</v>
      </c>
      <c r="C58" s="14">
        <v>11.7</v>
      </c>
      <c r="D58" s="13" t="s">
        <v>141</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11.7</v>
      </c>
      <c r="H58">
        <f>LEN(TRIM(D58))</f>
        <v>6</v>
      </c>
      <c r="I58" t="str">
        <f>IF(H58&gt;=3,MID(TRIM(D58),1,3),"NO")</f>
        <v>+/-</v>
      </c>
      <c r="J58" t="str">
        <f>IF(TRIM(I58)="+/-",MID(TRIM(D58),4,H58-3),D58)</f>
        <v>1.1</v>
      </c>
      <c r="K58" s="1">
        <f>IF(TRIM(J58)="*****",0,IF(ISERROR(VALUE(J58)),"NA",VALUE(J58/$I$4)))</f>
        <v>0.66869300911854113</v>
      </c>
      <c r="L58" s="1">
        <f>IF(AND(ISNUMBER(G58),ISNUMBER($I$6)),$I$6-G58,"N/A")</f>
        <v>1.9000000000000004</v>
      </c>
      <c r="M58" s="1">
        <f>IF(AND(ISNUMBER(K58),ISNUMBER($I$7)),SQRT(K58^2+($I$7)^2),"N/A")</f>
        <v>0.67145051776214359</v>
      </c>
      <c r="N58" s="1">
        <f>IF(AND(ISNUMBER(L58),ISNUMBER(M58),M58&lt;&gt;0),L58/M58,"NA")</f>
        <v>2.829694742558917</v>
      </c>
      <c r="O58" t="s">
        <v>36</v>
      </c>
    </row>
    <row r="59" spans="1:15" x14ac:dyDescent="0.35">
      <c r="A59" s="16">
        <v>49</v>
      </c>
      <c r="B59" s="15" t="s">
        <v>41</v>
      </c>
      <c r="C59" s="14">
        <v>11.6</v>
      </c>
      <c r="D59" s="13" t="s">
        <v>28</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11.6</v>
      </c>
      <c r="H59">
        <f>LEN(TRIM(D59))</f>
        <v>6</v>
      </c>
      <c r="I59" t="str">
        <f>IF(H59&gt;=3,MID(TRIM(D59),1,3),"NO")</f>
        <v>+/-</v>
      </c>
      <c r="J59" t="str">
        <f>IF(TRIM(I59)="+/-",MID(TRIM(D59),4,H59-3),D59)</f>
        <v>0.2</v>
      </c>
      <c r="K59" s="1">
        <f>IF(TRIM(J59)="*****",0,IF(ISERROR(VALUE(J59)),"NA",VALUE(J59/$I$4)))</f>
        <v>0.12158054711246201</v>
      </c>
      <c r="L59" s="1">
        <f>IF(AND(ISNUMBER(G59),ISNUMBER($I$6)),$I$6-G59,"N/A")</f>
        <v>2</v>
      </c>
      <c r="M59" s="1">
        <f>IF(AND(ISNUMBER(K59),ISNUMBER($I$7)),SQRT(K59^2+($I$7)^2),"N/A")</f>
        <v>0.1359311840425404</v>
      </c>
      <c r="N59" s="1">
        <f>IF(AND(ISNUMBER(L59),ISNUMBER(M59),M59&lt;&gt;0),L59/M59,"NA")</f>
        <v>14.713327291948618</v>
      </c>
      <c r="O59" t="s">
        <v>33</v>
      </c>
    </row>
    <row r="60" spans="1:15" x14ac:dyDescent="0.35">
      <c r="A60" s="16">
        <v>50</v>
      </c>
      <c r="B60" s="15" t="s">
        <v>47</v>
      </c>
      <c r="C60" s="14">
        <v>10.9</v>
      </c>
      <c r="D60" s="13" t="s">
        <v>28</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10.9</v>
      </c>
      <c r="H60">
        <f>LEN(TRIM(D60))</f>
        <v>6</v>
      </c>
      <c r="I60" t="str">
        <f>IF(H60&gt;=3,MID(TRIM(D60),1,3),"NO")</f>
        <v>+/-</v>
      </c>
      <c r="J60" t="str">
        <f>IF(TRIM(I60)="+/-",MID(TRIM(D60),4,H60-3),D60)</f>
        <v>0.2</v>
      </c>
      <c r="K60" s="1">
        <f>IF(TRIM(J60)="*****",0,IF(ISERROR(VALUE(J60)),"NA",VALUE(J60/$I$4)))</f>
        <v>0.12158054711246201</v>
      </c>
      <c r="L60" s="1">
        <f>IF(AND(ISNUMBER(G60),ISNUMBER($I$6)),$I$6-G60,"N/A")</f>
        <v>2.6999999999999993</v>
      </c>
      <c r="M60" s="1">
        <f>IF(AND(ISNUMBER(K60),ISNUMBER($I$7)),SQRT(K60^2+($I$7)^2),"N/A")</f>
        <v>0.1359311840425404</v>
      </c>
      <c r="N60" s="1">
        <f>IF(AND(ISNUMBER(L60),ISNUMBER(M60),M60&lt;&gt;0),L60/M60,"NA")</f>
        <v>19.862991844130629</v>
      </c>
      <c r="O60" t="s">
        <v>30</v>
      </c>
    </row>
    <row r="61" spans="1:15" x14ac:dyDescent="0.35">
      <c r="A61" s="16">
        <v>50</v>
      </c>
      <c r="B61" s="15" t="s">
        <v>42</v>
      </c>
      <c r="C61" s="14">
        <v>10.9</v>
      </c>
      <c r="D61" s="13" t="s">
        <v>57</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10.9</v>
      </c>
      <c r="H61">
        <f>LEN(TRIM(D61))</f>
        <v>6</v>
      </c>
      <c r="I61" t="str">
        <f>IF(H61&gt;=3,MID(TRIM(D61),1,3),"NO")</f>
        <v>+/-</v>
      </c>
      <c r="J61" t="str">
        <f>IF(TRIM(I61)="+/-",MID(TRIM(D61),4,H61-3),D61)</f>
        <v>0.3</v>
      </c>
      <c r="K61" s="1">
        <f>IF(TRIM(J61)="*****",0,IF(ISERROR(VALUE(J61)),"NA",VALUE(J61/$I$4)))</f>
        <v>0.18237082066869301</v>
      </c>
      <c r="L61" s="1">
        <f>IF(AND(ISNUMBER(G61),ISNUMBER($I$6)),$I$6-G61,"N/A")</f>
        <v>2.6999999999999993</v>
      </c>
      <c r="M61" s="1">
        <f>IF(AND(ISNUMBER(K61),ISNUMBER($I$7)),SQRT(K61^2+($I$7)^2),"N/A")</f>
        <v>0.19223572402239389</v>
      </c>
      <c r="N61" s="1">
        <f>IF(AND(ISNUMBER(L61),ISNUMBER(M61),M61&lt;&gt;0),L61/M61,"NA")</f>
        <v>14.045256227637852</v>
      </c>
      <c r="O61" t="s">
        <v>27</v>
      </c>
    </row>
    <row r="62" spans="1:15" ht="15" thickBot="1" x14ac:dyDescent="0.4">
      <c r="A62" s="11"/>
      <c r="B62" s="10" t="s">
        <v>25</v>
      </c>
      <c r="C62" s="9">
        <v>24</v>
      </c>
      <c r="D62" s="8" t="s">
        <v>43</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24</v>
      </c>
      <c r="H62">
        <f>LEN(TRIM(D62))</f>
        <v>6</v>
      </c>
      <c r="I62" t="str">
        <f>IF(H62&gt;=3,MID(TRIM(D62),1,3),"NO")</f>
        <v>+/-</v>
      </c>
      <c r="J62" t="str">
        <f>IF(TRIM(I62)="+/-",MID(TRIM(D62),4,H62-3),D62)</f>
        <v>0.5</v>
      </c>
      <c r="K62" s="1">
        <f>IF(TRIM(J62)="*****",0,IF(ISERROR(VALUE(J62)),"NA",VALUE(J62/$I$4)))</f>
        <v>0.303951367781155</v>
      </c>
      <c r="L62" s="1">
        <f>IF(AND(ISNUMBER(G62),ISNUMBER($I$6)),$I$6-G62,"N/A")</f>
        <v>-10.4</v>
      </c>
      <c r="M62" s="1">
        <f>IF(AND(ISNUMBER(K62),ISNUMBER($I$7)),SQRT(K62^2+($I$7)^2),"N/A")</f>
        <v>0.30997079109986531</v>
      </c>
      <c r="N62" s="1">
        <f>IF(AND(ISNUMBER(L62),ISNUMBER(M62),M62&lt;&gt;0),L62/M62,"NA")</f>
        <v>-33.551548399440527</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189" priority="1" operator="equal">
      <formula>"OTHER ERROR"</formula>
    </cfRule>
    <cfRule type="cellIs" dxfId="188" priority="2" operator="equal">
      <formula>"Statistical Test not applicable"</formula>
    </cfRule>
    <cfRule type="cellIs" dxfId="187" priority="3" operator="equal">
      <formula>"Geography Selected"</formula>
    </cfRule>
  </conditionalFormatting>
  <conditionalFormatting sqref="E10:J62">
    <cfRule type="cellIs" dxfId="186" priority="4" operator="equal">
      <formula>"Not Significantly Different"</formula>
    </cfRule>
  </conditionalFormatting>
  <conditionalFormatting sqref="F10:J62">
    <cfRule type="cellIs" dxfId="18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4C62163-5F99-4CB7-9332-E565A0C76853}">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1BC53088-2AC1-420C-9909-7E5998FC7DFB}"/>
    <hyperlink ref="A68" r:id="rId2" xr:uid="{5A47B541-D16E-4BE8-9C67-599774984DF6}"/>
    <hyperlink ref="A66" r:id="rId3" xr:uid="{3ECFA50B-1B52-4BA4-A395-03A6149F9456}"/>
    <hyperlink ref="A67" r:id="rId4" xr:uid="{1C314D39-C795-48FE-A72F-0563E0945D3F}"/>
  </hyperlinks>
  <pageMargins left="0.7" right="0.7" top="0.75" bottom="0.75" header="0.3" footer="0.3"/>
  <pageSetup orientation="portrait" r:id="rId5"/>
  <drawing r:id="rId6"/>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6A533-74AD-404C-BB25-76410B40A5B1}">
  <sheetPr codeName="Sheet55"/>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347</v>
      </c>
    </row>
    <row r="2" spans="1:16" x14ac:dyDescent="0.35">
      <c r="A2" s="30" t="s">
        <v>108</v>
      </c>
      <c r="B2" t="s">
        <v>346</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46.2</v>
      </c>
      <c r="C6" t="s">
        <v>102</v>
      </c>
      <c r="H6" s="18" t="s">
        <v>101</v>
      </c>
      <c r="I6">
        <f>VLOOKUP($B$4,$B$9:$K$62,6,FALSE)</f>
        <v>46.2</v>
      </c>
      <c r="K6" s="19"/>
    </row>
    <row r="7" spans="1:16" ht="15" thickBot="1" x14ac:dyDescent="0.4">
      <c r="A7" s="25" t="s">
        <v>100</v>
      </c>
      <c r="B7" s="24" t="str">
        <f>VLOOKUP($B$4,$B$10:$D$62,3,FALSE)</f>
        <v>+/-0.2</v>
      </c>
      <c r="C7" t="s">
        <v>99</v>
      </c>
      <c r="H7" s="18" t="s">
        <v>98</v>
      </c>
      <c r="I7" s="23">
        <f>VLOOKUP($B$4,$B$9:$K$62,10,FALSE)</f>
        <v>0.12158054711246201</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46.2</v>
      </c>
      <c r="D10" s="13" t="s">
        <v>28</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46.2</v>
      </c>
      <c r="H10">
        <f>LEN(TRIM(D10))</f>
        <v>6</v>
      </c>
      <c r="I10" t="str">
        <f>IF(H10&gt;=3,MID(TRIM(D10),1,3),"NO")</f>
        <v>+/-</v>
      </c>
      <c r="J10" t="str">
        <f>IF(TRIM(I10)="+/-",MID(TRIM(D10),4,H10-3),D10)</f>
        <v>0.2</v>
      </c>
      <c r="K10" s="1">
        <f>IF(TRIM(J10)="*****",0,IF(ISERROR(VALUE(J10)),"NA",VALUE(J10/$I$4)))</f>
        <v>0.12158054711246201</v>
      </c>
      <c r="L10" s="1">
        <f>IF(AND(ISNUMBER(G10),ISNUMBER($I$6)),$I$6-G10,"N/A")</f>
        <v>0</v>
      </c>
      <c r="M10" s="1">
        <f>IF(AND(ISNUMBER(K10),ISNUMBER($I$7)),SQRT(K10^2+($I$7)^2),"N/A")</f>
        <v>0.17194085864718481</v>
      </c>
      <c r="N10" s="1">
        <f>IF(AND(ISNUMBER(L10),ISNUMBER(M10),M10&lt;&gt;0),L10/M10,"NA")</f>
        <v>0</v>
      </c>
      <c r="O10" t="s">
        <v>84</v>
      </c>
    </row>
    <row r="11" spans="1:16" x14ac:dyDescent="0.35">
      <c r="A11" s="16">
        <v>1</v>
      </c>
      <c r="B11" s="15" t="s">
        <v>69</v>
      </c>
      <c r="C11" s="14">
        <v>58.6</v>
      </c>
      <c r="D11" s="17" t="s">
        <v>164</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58.6</v>
      </c>
      <c r="H11">
        <f>LEN(TRIM(D11))</f>
        <v>6</v>
      </c>
      <c r="I11" t="str">
        <f>IF(H11&gt;=3,MID(TRIM(D11),1,3),"NO")</f>
        <v>+/-</v>
      </c>
      <c r="J11" t="str">
        <f>IF(TRIM(I11)="+/-",MID(TRIM(D11),4,H11-3),D11)</f>
        <v>2.3</v>
      </c>
      <c r="K11" s="1">
        <f>IF(TRIM(J11)="*****",0,IF(ISERROR(VALUE(J11)),"NA",VALUE(J11/$I$4)))</f>
        <v>1.3981762917933129</v>
      </c>
      <c r="L11" s="1">
        <f>IF(AND(ISNUMBER(G11),ISNUMBER($I$6)),$I$6-G11,"N/A")</f>
        <v>-12.399999999999999</v>
      </c>
      <c r="M11" s="1">
        <f>IF(AND(ISNUMBER(K11),ISNUMBER($I$7)),SQRT(K11^2+($I$7)^2),"N/A")</f>
        <v>1.4034524474912091</v>
      </c>
      <c r="N11" s="1">
        <f>IF(AND(ISNUMBER(L11),ISNUMBER(M11),M11&lt;&gt;0),L11/M11,"NA")</f>
        <v>-8.8353545730502336</v>
      </c>
      <c r="O11" t="s">
        <v>68</v>
      </c>
    </row>
    <row r="12" spans="1:16" x14ac:dyDescent="0.35">
      <c r="A12" s="16">
        <v>2</v>
      </c>
      <c r="B12" s="15" t="s">
        <v>48</v>
      </c>
      <c r="C12" s="14">
        <v>57.3</v>
      </c>
      <c r="D12" s="13" t="s">
        <v>200</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57.3</v>
      </c>
      <c r="H12">
        <f>LEN(TRIM(D12))</f>
        <v>6</v>
      </c>
      <c r="I12" t="str">
        <f>IF(H12&gt;=3,MID(TRIM(D12),1,3),"NO")</f>
        <v>+/-</v>
      </c>
      <c r="J12" t="str">
        <f>IF(TRIM(I12)="+/-",MID(TRIM(D12),4,H12-3),D12)</f>
        <v>3.8</v>
      </c>
      <c r="K12" s="1">
        <f>IF(TRIM(J12)="*****",0,IF(ISERROR(VALUE(J12)),"NA",VALUE(J12/$I$4)))</f>
        <v>2.3100303951367778</v>
      </c>
      <c r="L12" s="1">
        <f>IF(AND(ISNUMBER(G12),ISNUMBER($I$6)),$I$6-G12,"N/A")</f>
        <v>-11.099999999999994</v>
      </c>
      <c r="M12" s="1">
        <f>IF(AND(ISNUMBER(K12),ISNUMBER($I$7)),SQRT(K12^2+($I$7)^2),"N/A")</f>
        <v>2.3132276705702668</v>
      </c>
      <c r="N12" s="1">
        <f>IF(AND(ISNUMBER(L12),ISNUMBER(M12),M12&lt;&gt;0),L12/M12,"NA")</f>
        <v>-4.7984900670255142</v>
      </c>
      <c r="O12" t="s">
        <v>62</v>
      </c>
    </row>
    <row r="13" spans="1:16" x14ac:dyDescent="0.35">
      <c r="A13" s="16">
        <v>3</v>
      </c>
      <c r="B13" s="15" t="s">
        <v>63</v>
      </c>
      <c r="C13" s="14">
        <v>57.2</v>
      </c>
      <c r="D13" s="13" t="s">
        <v>165</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57.2</v>
      </c>
      <c r="H13">
        <f>LEN(TRIM(D13))</f>
        <v>6</v>
      </c>
      <c r="I13" t="str">
        <f>IF(H13&gt;=3,MID(TRIM(D13),1,3),"NO")</f>
        <v>+/-</v>
      </c>
      <c r="J13" t="str">
        <f>IF(TRIM(I13)="+/-",MID(TRIM(D13),4,H13-3),D13)</f>
        <v>3.9</v>
      </c>
      <c r="K13" s="1">
        <f>IF(TRIM(J13)="*****",0,IF(ISERROR(VALUE(J13)),"NA",VALUE(J13/$I$4)))</f>
        <v>2.3708206686930091</v>
      </c>
      <c r="L13" s="1">
        <f>IF(AND(ISNUMBER(G13),ISNUMBER($I$6)),$I$6-G13,"N/A")</f>
        <v>-11</v>
      </c>
      <c r="M13" s="1">
        <f>IF(AND(ISNUMBER(K13),ISNUMBER($I$7)),SQRT(K13^2+($I$7)^2),"N/A")</f>
        <v>2.3739360717041502</v>
      </c>
      <c r="N13" s="1">
        <f>IF(AND(ISNUMBER(L13),ISNUMBER(M13),M13&lt;&gt;0),L13/M13,"NA")</f>
        <v>-4.6336546847715052</v>
      </c>
      <c r="O13" t="s">
        <v>58</v>
      </c>
    </row>
    <row r="14" spans="1:16" x14ac:dyDescent="0.35">
      <c r="A14" s="16">
        <v>3</v>
      </c>
      <c r="B14" s="15" t="s">
        <v>42</v>
      </c>
      <c r="C14" s="14">
        <v>57.2</v>
      </c>
      <c r="D14" s="13" t="s">
        <v>144</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57.2</v>
      </c>
      <c r="H14">
        <f>LEN(TRIM(D14))</f>
        <v>6</v>
      </c>
      <c r="I14" t="str">
        <f>IF(H14&gt;=3,MID(TRIM(D14),1,3),"NO")</f>
        <v>+/-</v>
      </c>
      <c r="J14" t="str">
        <f>IF(TRIM(I14)="+/-",MID(TRIM(D14),4,H14-3),D14)</f>
        <v>2.2</v>
      </c>
      <c r="K14" s="1">
        <f>IF(TRIM(J14)="*****",0,IF(ISERROR(VALUE(J14)),"NA",VALUE(J14/$I$4)))</f>
        <v>1.3373860182370823</v>
      </c>
      <c r="L14" s="1">
        <f>IF(AND(ISNUMBER(G14),ISNUMBER($I$6)),$I$6-G14,"N/A")</f>
        <v>-11</v>
      </c>
      <c r="M14" s="1">
        <f>IF(AND(ISNUMBER(K14),ISNUMBER($I$7)),SQRT(K14^2+($I$7)^2),"N/A")</f>
        <v>1.3429010355242872</v>
      </c>
      <c r="N14" s="1">
        <f>IF(AND(ISNUMBER(L14),ISNUMBER(M14),M14&lt;&gt;0),L14/M14,"NA")</f>
        <v>-8.1912216231968635</v>
      </c>
      <c r="O14" t="s">
        <v>73</v>
      </c>
    </row>
    <row r="15" spans="1:16" x14ac:dyDescent="0.35">
      <c r="A15" s="16">
        <v>5</v>
      </c>
      <c r="B15" s="15" t="s">
        <v>75</v>
      </c>
      <c r="C15" s="14">
        <v>56.7</v>
      </c>
      <c r="D15" s="13" t="s">
        <v>139</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56.7</v>
      </c>
      <c r="H15">
        <f>LEN(TRIM(D15))</f>
        <v>6</v>
      </c>
      <c r="I15" t="str">
        <f>IF(H15&gt;=3,MID(TRIM(D15),1,3),"NO")</f>
        <v>+/-</v>
      </c>
      <c r="J15" t="str">
        <f>IF(TRIM(I15)="+/-",MID(TRIM(D15),4,H15-3),D15)</f>
        <v>1.5</v>
      </c>
      <c r="K15" s="1">
        <f>IF(TRIM(J15)="*****",0,IF(ISERROR(VALUE(J15)),"NA",VALUE(J15/$I$4)))</f>
        <v>0.91185410334346506</v>
      </c>
      <c r="L15" s="1">
        <f>IF(AND(ISNUMBER(G15),ISNUMBER($I$6)),$I$6-G15,"N/A")</f>
        <v>-10.5</v>
      </c>
      <c r="M15" s="1">
        <f>IF(AND(ISNUMBER(K15),ISNUMBER($I$7)),SQRT(K15^2+($I$7)^2),"N/A")</f>
        <v>0.91992376598307335</v>
      </c>
      <c r="N15" s="1">
        <f>IF(AND(ISNUMBER(L15),ISNUMBER(M15),M15&lt;&gt;0),L15/M15,"NA")</f>
        <v>-11.413989276360537</v>
      </c>
      <c r="O15" t="s">
        <v>32</v>
      </c>
    </row>
    <row r="16" spans="1:16" x14ac:dyDescent="0.35">
      <c r="A16" s="16">
        <v>6</v>
      </c>
      <c r="B16" s="15" t="s">
        <v>74</v>
      </c>
      <c r="C16" s="14">
        <v>55.6</v>
      </c>
      <c r="D16" s="13" t="s">
        <v>135</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55.6</v>
      </c>
      <c r="H16">
        <f>LEN(TRIM(D16))</f>
        <v>6</v>
      </c>
      <c r="I16" t="str">
        <f>IF(H16&gt;=3,MID(TRIM(D16),1,3),"NO")</f>
        <v>+/-</v>
      </c>
      <c r="J16" t="str">
        <f>IF(TRIM(I16)="+/-",MID(TRIM(D16),4,H16-3),D16)</f>
        <v>1.3</v>
      </c>
      <c r="K16" s="1">
        <f>IF(TRIM(J16)="*****",0,IF(ISERROR(VALUE(J16)),"NA",VALUE(J16/$I$4)))</f>
        <v>0.79027355623100304</v>
      </c>
      <c r="L16" s="1">
        <f>IF(AND(ISNUMBER(G16),ISNUMBER($I$6)),$I$6-G16,"N/A")</f>
        <v>-9.3999999999999986</v>
      </c>
      <c r="M16" s="1">
        <f>IF(AND(ISNUMBER(K16),ISNUMBER($I$7)),SQRT(K16^2+($I$7)^2),"N/A")</f>
        <v>0.79957121203440151</v>
      </c>
      <c r="N16" s="1">
        <f>IF(AND(ISNUMBER(L16),ISNUMBER(M16),M16&lt;&gt;0),L16/M16,"NA")</f>
        <v>-11.756301200593455</v>
      </c>
      <c r="O16" t="s">
        <v>75</v>
      </c>
    </row>
    <row r="17" spans="1:15" x14ac:dyDescent="0.35">
      <c r="A17" s="16">
        <v>7</v>
      </c>
      <c r="B17" s="15" t="s">
        <v>70</v>
      </c>
      <c r="C17" s="14">
        <v>55.2</v>
      </c>
      <c r="D17" s="13" t="s">
        <v>137</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55.2</v>
      </c>
      <c r="H17">
        <f>LEN(TRIM(D17))</f>
        <v>6</v>
      </c>
      <c r="I17" t="str">
        <f>IF(H17&gt;=3,MID(TRIM(D17),1,3),"NO")</f>
        <v>+/-</v>
      </c>
      <c r="J17" t="str">
        <f>IF(TRIM(I17)="+/-",MID(TRIM(D17),4,H17-3),D17)</f>
        <v>2.7</v>
      </c>
      <c r="K17" s="1">
        <f>IF(TRIM(J17)="*****",0,IF(ISERROR(VALUE(J17)),"NA",VALUE(J17/$I$4)))</f>
        <v>1.6413373860182372</v>
      </c>
      <c r="L17" s="1">
        <f>IF(AND(ISNUMBER(G17),ISNUMBER($I$6)),$I$6-G17,"N/A")</f>
        <v>-9</v>
      </c>
      <c r="M17" s="1">
        <f>IF(AND(ISNUMBER(K17),ISNUMBER($I$7)),SQRT(K17^2+($I$7)^2),"N/A")</f>
        <v>1.6458342092013234</v>
      </c>
      <c r="N17" s="1">
        <f>IF(AND(ISNUMBER(L17),ISNUMBER(M17),M17&lt;&gt;0),L17/M17,"NA")</f>
        <v>-5.4683515202709536</v>
      </c>
      <c r="O17" t="s">
        <v>66</v>
      </c>
    </row>
    <row r="18" spans="1:15" x14ac:dyDescent="0.35">
      <c r="A18" s="16">
        <v>8</v>
      </c>
      <c r="B18" s="15" t="s">
        <v>35</v>
      </c>
      <c r="C18" s="14">
        <v>54.8</v>
      </c>
      <c r="D18" s="13" t="s">
        <v>172</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54.8</v>
      </c>
      <c r="H18">
        <f>LEN(TRIM(D18))</f>
        <v>6</v>
      </c>
      <c r="I18" t="str">
        <f>IF(H18&gt;=3,MID(TRIM(D18),1,3),"NO")</f>
        <v>+/-</v>
      </c>
      <c r="J18" t="str">
        <f>IF(TRIM(I18)="+/-",MID(TRIM(D18),4,H18-3),D18)</f>
        <v>6.4</v>
      </c>
      <c r="K18" s="1">
        <f>IF(TRIM(J18)="*****",0,IF(ISERROR(VALUE(J18)),"NA",VALUE(J18/$I$4)))</f>
        <v>3.8905775075987843</v>
      </c>
      <c r="L18" s="1">
        <f>IF(AND(ISNUMBER(G18),ISNUMBER($I$6)),$I$6-G18,"N/A")</f>
        <v>-8.5999999999999943</v>
      </c>
      <c r="M18" s="1">
        <f>IF(AND(ISNUMBER(K18),ISNUMBER($I$7)),SQRT(K18^2+($I$7)^2),"N/A")</f>
        <v>3.8924767400807592</v>
      </c>
      <c r="N18" s="1">
        <f>IF(AND(ISNUMBER(L18),ISNUMBER(M18),M18&lt;&gt;0),L18/M18,"NA")</f>
        <v>-2.2093902094381086</v>
      </c>
      <c r="O18" t="s">
        <v>60</v>
      </c>
    </row>
    <row r="19" spans="1:15" x14ac:dyDescent="0.35">
      <c r="A19" s="16">
        <v>9</v>
      </c>
      <c r="B19" s="15" t="s">
        <v>27</v>
      </c>
      <c r="C19" s="14">
        <v>53.9</v>
      </c>
      <c r="D19" s="13" t="s">
        <v>209</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53.9</v>
      </c>
      <c r="H19">
        <f>LEN(TRIM(D19))</f>
        <v>6</v>
      </c>
      <c r="I19" t="str">
        <f>IF(H19&gt;=3,MID(TRIM(D19),1,3),"NO")</f>
        <v>+/-</v>
      </c>
      <c r="J19" t="str">
        <f>IF(TRIM(I19)="+/-",MID(TRIM(D19),4,H19-3),D19)</f>
        <v>4.6</v>
      </c>
      <c r="K19" s="1">
        <f>IF(TRIM(J19)="*****",0,IF(ISERROR(VALUE(J19)),"NA",VALUE(J19/$I$4)))</f>
        <v>2.7963525835866259</v>
      </c>
      <c r="L19" s="1">
        <f>IF(AND(ISNUMBER(G19),ISNUMBER($I$6)),$I$6-G19,"N/A")</f>
        <v>-7.6999999999999957</v>
      </c>
      <c r="M19" s="1">
        <f>IF(AND(ISNUMBER(K19),ISNUMBER($I$7)),SQRT(K19^2+($I$7)^2),"N/A")</f>
        <v>2.7989943910568598</v>
      </c>
      <c r="N19" s="1">
        <f>IF(AND(ISNUMBER(L19),ISNUMBER(M19),M19&lt;&gt;0),L19/M19,"NA")</f>
        <v>-2.7509880064792083</v>
      </c>
      <c r="O19" t="s">
        <v>35</v>
      </c>
    </row>
    <row r="20" spans="1:15" x14ac:dyDescent="0.35">
      <c r="A20" s="16">
        <v>10</v>
      </c>
      <c r="B20" s="15" t="s">
        <v>80</v>
      </c>
      <c r="C20" s="14">
        <v>53.8</v>
      </c>
      <c r="D20" s="17" t="s">
        <v>152</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53.8</v>
      </c>
      <c r="H20">
        <f>LEN(TRIM(D20))</f>
        <v>6</v>
      </c>
      <c r="I20" t="str">
        <f>IF(H20&gt;=3,MID(TRIM(D20),1,3),"NO")</f>
        <v>+/-</v>
      </c>
      <c r="J20" t="str">
        <f>IF(TRIM(I20)="+/-",MID(TRIM(D20),4,H20-3),D20)</f>
        <v>2.1</v>
      </c>
      <c r="K20" s="1">
        <f>IF(TRIM(J20)="*****",0,IF(ISERROR(VALUE(J20)),"NA",VALUE(J20/$I$4)))</f>
        <v>1.2765957446808511</v>
      </c>
      <c r="L20" s="1">
        <f>IF(AND(ISNUMBER(G20),ISNUMBER($I$6)),$I$6-G20,"N/A")</f>
        <v>-7.5999999999999943</v>
      </c>
      <c r="M20" s="1">
        <f>IF(AND(ISNUMBER(K20),ISNUMBER($I$7)),SQRT(K20^2+($I$7)^2),"N/A")</f>
        <v>1.2823722255154399</v>
      </c>
      <c r="N20" s="1">
        <f>IF(AND(ISNUMBER(L20),ISNUMBER(M20),M20&lt;&gt;0),L20/M20,"NA")</f>
        <v>-5.9265163801759906</v>
      </c>
      <c r="O20" t="s">
        <v>51</v>
      </c>
    </row>
    <row r="21" spans="1:15" x14ac:dyDescent="0.35">
      <c r="A21" s="16">
        <v>10</v>
      </c>
      <c r="B21" s="15" t="s">
        <v>78</v>
      </c>
      <c r="C21" s="14">
        <v>53.8</v>
      </c>
      <c r="D21" s="13" t="s">
        <v>138</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53.8</v>
      </c>
      <c r="H21">
        <f>LEN(TRIM(D21))</f>
        <v>6</v>
      </c>
      <c r="I21" t="str">
        <f>IF(H21&gt;=3,MID(TRIM(D21),1,3),"NO")</f>
        <v>+/-</v>
      </c>
      <c r="J21" t="str">
        <f>IF(TRIM(I21)="+/-",MID(TRIM(D21),4,H21-3),D21)</f>
        <v>1.8</v>
      </c>
      <c r="K21" s="1">
        <f>IF(TRIM(J21)="*****",0,IF(ISERROR(VALUE(J21)),"NA",VALUE(J21/$I$4)))</f>
        <v>1.094224924012158</v>
      </c>
      <c r="L21" s="1">
        <f>IF(AND(ISNUMBER(G21),ISNUMBER($I$6)),$I$6-G21,"N/A")</f>
        <v>-7.5999999999999943</v>
      </c>
      <c r="M21" s="1">
        <f>IF(AND(ISNUMBER(K21),ISNUMBER($I$7)),SQRT(K21^2+($I$7)^2),"N/A")</f>
        <v>1.1009586794088044</v>
      </c>
      <c r="N21" s="1">
        <f>IF(AND(ISNUMBER(L21),ISNUMBER(M21),M21&lt;&gt;0),L21/M21,"NA")</f>
        <v>-6.9030746949386526</v>
      </c>
      <c r="O21" t="s">
        <v>45</v>
      </c>
    </row>
    <row r="22" spans="1:15" x14ac:dyDescent="0.35">
      <c r="A22" s="16">
        <v>12</v>
      </c>
      <c r="B22" s="15" t="s">
        <v>82</v>
      </c>
      <c r="C22" s="14">
        <v>53.5</v>
      </c>
      <c r="D22" s="13" t="s">
        <v>152</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53.5</v>
      </c>
      <c r="H22">
        <f>LEN(TRIM(D22))</f>
        <v>6</v>
      </c>
      <c r="I22" t="str">
        <f>IF(H22&gt;=3,MID(TRIM(D22),1,3),"NO")</f>
        <v>+/-</v>
      </c>
      <c r="J22" t="str">
        <f>IF(TRIM(I22)="+/-",MID(TRIM(D22),4,H22-3),D22)</f>
        <v>2.1</v>
      </c>
      <c r="K22" s="1">
        <f>IF(TRIM(J22)="*****",0,IF(ISERROR(VALUE(J22)),"NA",VALUE(J22/$I$4)))</f>
        <v>1.2765957446808511</v>
      </c>
      <c r="L22" s="1">
        <f>IF(AND(ISNUMBER(G22),ISNUMBER($I$6)),$I$6-G22,"N/A")</f>
        <v>-7.2999999999999972</v>
      </c>
      <c r="M22" s="1">
        <f>IF(AND(ISNUMBER(K22),ISNUMBER($I$7)),SQRT(K22^2+($I$7)^2),"N/A")</f>
        <v>1.2823722255154399</v>
      </c>
      <c r="N22" s="1">
        <f>IF(AND(ISNUMBER(L22),ISNUMBER(M22),M22&lt;&gt;0),L22/M22,"NA")</f>
        <v>-5.692574944116414</v>
      </c>
      <c r="O22" t="s">
        <v>29</v>
      </c>
    </row>
    <row r="23" spans="1:15" x14ac:dyDescent="0.35">
      <c r="A23" s="16">
        <v>13</v>
      </c>
      <c r="B23" s="15" t="s">
        <v>62</v>
      </c>
      <c r="C23" s="14">
        <v>53.1</v>
      </c>
      <c r="D23" s="13" t="s">
        <v>166</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53.1</v>
      </c>
      <c r="H23">
        <f>LEN(TRIM(D23))</f>
        <v>6</v>
      </c>
      <c r="I23" t="str">
        <f>IF(H23&gt;=3,MID(TRIM(D23),1,3),"NO")</f>
        <v>+/-</v>
      </c>
      <c r="J23" t="str">
        <f>IF(TRIM(I23)="+/-",MID(TRIM(D23),4,H23-3),D23)</f>
        <v>3.6</v>
      </c>
      <c r="K23" s="1">
        <f>IF(TRIM(J23)="*****",0,IF(ISERROR(VALUE(J23)),"NA",VALUE(J23/$I$4)))</f>
        <v>2.188449848024316</v>
      </c>
      <c r="L23" s="1">
        <f>IF(AND(ISNUMBER(G23),ISNUMBER($I$6)),$I$6-G23,"N/A")</f>
        <v>-6.8999999999999986</v>
      </c>
      <c r="M23" s="1">
        <f>IF(AND(ISNUMBER(K23),ISNUMBER($I$7)),SQRT(K23^2+($I$7)^2),"N/A")</f>
        <v>2.1918244835647349</v>
      </c>
      <c r="N23" s="1">
        <f>IF(AND(ISNUMBER(L23),ISNUMBER(M23),M23&lt;&gt;0),L23/M23,"NA")</f>
        <v>-3.1480622886272314</v>
      </c>
      <c r="O23" t="s">
        <v>82</v>
      </c>
    </row>
    <row r="24" spans="1:15" x14ac:dyDescent="0.35">
      <c r="A24" s="16">
        <v>14</v>
      </c>
      <c r="B24" s="15" t="s">
        <v>67</v>
      </c>
      <c r="C24" s="14">
        <v>51.6</v>
      </c>
      <c r="D24" s="13" t="s">
        <v>137</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51.6</v>
      </c>
      <c r="H24">
        <f>LEN(TRIM(D24))</f>
        <v>6</v>
      </c>
      <c r="I24" t="str">
        <f>IF(H24&gt;=3,MID(TRIM(D24),1,3),"NO")</f>
        <v>+/-</v>
      </c>
      <c r="J24" t="str">
        <f>IF(TRIM(I24)="+/-",MID(TRIM(D24),4,H24-3),D24)</f>
        <v>2.7</v>
      </c>
      <c r="K24" s="1">
        <f>IF(TRIM(J24)="*****",0,IF(ISERROR(VALUE(J24)),"NA",VALUE(J24/$I$4)))</f>
        <v>1.6413373860182372</v>
      </c>
      <c r="L24" s="1">
        <f>IF(AND(ISNUMBER(G24),ISNUMBER($I$6)),$I$6-G24,"N/A")</f>
        <v>-5.3999999999999986</v>
      </c>
      <c r="M24" s="1">
        <f>IF(AND(ISNUMBER(K24),ISNUMBER($I$7)),SQRT(K24^2+($I$7)^2),"N/A")</f>
        <v>1.6458342092013234</v>
      </c>
      <c r="N24" s="1">
        <f>IF(AND(ISNUMBER(L24),ISNUMBER(M24),M24&lt;&gt;0),L24/M24,"NA")</f>
        <v>-3.2810109121625715</v>
      </c>
      <c r="O24" t="s">
        <v>65</v>
      </c>
    </row>
    <row r="25" spans="1:15" x14ac:dyDescent="0.35">
      <c r="A25" s="16">
        <v>15</v>
      </c>
      <c r="B25" s="15" t="s">
        <v>30</v>
      </c>
      <c r="C25" s="14">
        <v>50.8</v>
      </c>
      <c r="D25" s="13" t="s">
        <v>135</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50.8</v>
      </c>
      <c r="H25">
        <f>LEN(TRIM(D25))</f>
        <v>6</v>
      </c>
      <c r="I25" t="str">
        <f>IF(H25&gt;=3,MID(TRIM(D25),1,3),"NO")</f>
        <v>+/-</v>
      </c>
      <c r="J25" t="str">
        <f>IF(TRIM(I25)="+/-",MID(TRIM(D25),4,H25-3),D25)</f>
        <v>1.3</v>
      </c>
      <c r="K25" s="1">
        <f>IF(TRIM(J25)="*****",0,IF(ISERROR(VALUE(J25)),"NA",VALUE(J25/$I$4)))</f>
        <v>0.79027355623100304</v>
      </c>
      <c r="L25" s="1">
        <f>IF(AND(ISNUMBER(G25),ISNUMBER($I$6)),$I$6-G25,"N/A")</f>
        <v>-4.5999999999999943</v>
      </c>
      <c r="M25" s="1">
        <f>IF(AND(ISNUMBER(K25),ISNUMBER($I$7)),SQRT(K25^2+($I$7)^2),"N/A")</f>
        <v>0.79957121203440151</v>
      </c>
      <c r="N25" s="1">
        <f>IF(AND(ISNUMBER(L25),ISNUMBER(M25),M25&lt;&gt;0),L25/M25,"NA")</f>
        <v>-5.753083566247855</v>
      </c>
      <c r="O25" t="s">
        <v>81</v>
      </c>
    </row>
    <row r="26" spans="1:15" x14ac:dyDescent="0.35">
      <c r="A26" s="16">
        <v>16</v>
      </c>
      <c r="B26" s="15" t="s">
        <v>60</v>
      </c>
      <c r="C26" s="14">
        <v>50.5</v>
      </c>
      <c r="D26" s="13" t="s">
        <v>165</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50.5</v>
      </c>
      <c r="H26">
        <f>LEN(TRIM(D26))</f>
        <v>6</v>
      </c>
      <c r="I26" t="str">
        <f>IF(H26&gt;=3,MID(TRIM(D26),1,3),"NO")</f>
        <v>+/-</v>
      </c>
      <c r="J26" t="str">
        <f>IF(TRIM(I26)="+/-",MID(TRIM(D26),4,H26-3),D26)</f>
        <v>3.9</v>
      </c>
      <c r="K26" s="1">
        <f>IF(TRIM(J26)="*****",0,IF(ISERROR(VALUE(J26)),"NA",VALUE(J26/$I$4)))</f>
        <v>2.3708206686930091</v>
      </c>
      <c r="L26" s="1">
        <f>IF(AND(ISNUMBER(G26),ISNUMBER($I$6)),$I$6-G26,"N/A")</f>
        <v>-4.2999999999999972</v>
      </c>
      <c r="M26" s="1">
        <f>IF(AND(ISNUMBER(K26),ISNUMBER($I$7)),SQRT(K26^2+($I$7)^2),"N/A")</f>
        <v>2.3739360717041502</v>
      </c>
      <c r="N26" s="1">
        <f>IF(AND(ISNUMBER(L26),ISNUMBER(M26),M26&lt;&gt;0),L26/M26,"NA")</f>
        <v>-1.8113377404106781</v>
      </c>
      <c r="O26" t="s">
        <v>80</v>
      </c>
    </row>
    <row r="27" spans="1:15" x14ac:dyDescent="0.35">
      <c r="A27" s="16">
        <v>17</v>
      </c>
      <c r="B27" s="15" t="s">
        <v>39</v>
      </c>
      <c r="C27" s="14">
        <v>50.4</v>
      </c>
      <c r="D27" s="13" t="s">
        <v>121</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50.4</v>
      </c>
      <c r="H27">
        <f>LEN(TRIM(D27))</f>
        <v>6</v>
      </c>
      <c r="I27" t="str">
        <f>IF(H27&gt;=3,MID(TRIM(D27),1,3),"NO")</f>
        <v>+/-</v>
      </c>
      <c r="J27" t="str">
        <f>IF(TRIM(I27)="+/-",MID(TRIM(D27),4,H27-3),D27)</f>
        <v>0.8</v>
      </c>
      <c r="K27" s="1">
        <f>IF(TRIM(J27)="*****",0,IF(ISERROR(VALUE(J27)),"NA",VALUE(J27/$I$4)))</f>
        <v>0.48632218844984804</v>
      </c>
      <c r="L27" s="1">
        <f>IF(AND(ISNUMBER(G27),ISNUMBER($I$6)),$I$6-G27,"N/A")</f>
        <v>-4.1999999999999957</v>
      </c>
      <c r="M27" s="1">
        <f>IF(AND(ISNUMBER(K27),ISNUMBER($I$7)),SQRT(K27^2+($I$7)^2),"N/A")</f>
        <v>0.50128943776506518</v>
      </c>
      <c r="N27" s="1">
        <f>IF(AND(ISNUMBER(L27),ISNUMBER(M27),M27&lt;&gt;0),L27/M27,"NA")</f>
        <v>-8.3783931668801124</v>
      </c>
      <c r="O27" t="s">
        <v>78</v>
      </c>
    </row>
    <row r="28" spans="1:15" x14ac:dyDescent="0.35">
      <c r="A28" s="16">
        <v>18</v>
      </c>
      <c r="B28" s="15" t="s">
        <v>36</v>
      </c>
      <c r="C28" s="14">
        <v>50.3</v>
      </c>
      <c r="D28" s="13" t="s">
        <v>135</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50.3</v>
      </c>
      <c r="H28">
        <f>LEN(TRIM(D28))</f>
        <v>6</v>
      </c>
      <c r="I28" t="str">
        <f>IF(H28&gt;=3,MID(TRIM(D28),1,3),"NO")</f>
        <v>+/-</v>
      </c>
      <c r="J28" t="str">
        <f>IF(TRIM(I28)="+/-",MID(TRIM(D28),4,H28-3),D28)</f>
        <v>1.3</v>
      </c>
      <c r="K28" s="1">
        <f>IF(TRIM(J28)="*****",0,IF(ISERROR(VALUE(J28)),"NA",VALUE(J28/$I$4)))</f>
        <v>0.79027355623100304</v>
      </c>
      <c r="L28" s="1">
        <f>IF(AND(ISNUMBER(G28),ISNUMBER($I$6)),$I$6-G28,"N/A")</f>
        <v>-4.0999999999999943</v>
      </c>
      <c r="M28" s="1">
        <f>IF(AND(ISNUMBER(K28),ISNUMBER($I$7)),SQRT(K28^2+($I$7)^2),"N/A")</f>
        <v>0.79957121203440151</v>
      </c>
      <c r="N28" s="1">
        <f>IF(AND(ISNUMBER(L28),ISNUMBER(M28),M28&lt;&gt;0),L28/M28,"NA")</f>
        <v>-5.1277483960035219</v>
      </c>
      <c r="O28" t="s">
        <v>79</v>
      </c>
    </row>
    <row r="29" spans="1:15" x14ac:dyDescent="0.35">
      <c r="A29" s="16">
        <v>19</v>
      </c>
      <c r="B29" s="15" t="s">
        <v>44</v>
      </c>
      <c r="C29" s="14">
        <v>50.2</v>
      </c>
      <c r="D29" s="13" t="s">
        <v>152</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50.2</v>
      </c>
      <c r="H29">
        <f>LEN(TRIM(D29))</f>
        <v>6</v>
      </c>
      <c r="I29" t="str">
        <f>IF(H29&gt;=3,MID(TRIM(D29),1,3),"NO")</f>
        <v>+/-</v>
      </c>
      <c r="J29" t="str">
        <f>IF(TRIM(I29)="+/-",MID(TRIM(D29),4,H29-3),D29)</f>
        <v>2.1</v>
      </c>
      <c r="K29" s="1">
        <f>IF(TRIM(J29)="*****",0,IF(ISERROR(VALUE(J29)),"NA",VALUE(J29/$I$4)))</f>
        <v>1.2765957446808511</v>
      </c>
      <c r="L29" s="1">
        <f>IF(AND(ISNUMBER(G29),ISNUMBER($I$6)),$I$6-G29,"N/A")</f>
        <v>-4</v>
      </c>
      <c r="M29" s="1">
        <f>IF(AND(ISNUMBER(K29),ISNUMBER($I$7)),SQRT(K29^2+($I$7)^2),"N/A")</f>
        <v>1.2823722255154399</v>
      </c>
      <c r="N29" s="1">
        <f>IF(AND(ISNUMBER(L29),ISNUMBER(M29),M29&lt;&gt;0),L29/M29,"NA")</f>
        <v>-3.1192191474610502</v>
      </c>
      <c r="O29" t="s">
        <v>55</v>
      </c>
    </row>
    <row r="30" spans="1:15" x14ac:dyDescent="0.35">
      <c r="A30" s="16">
        <v>20</v>
      </c>
      <c r="B30" s="15" t="s">
        <v>66</v>
      </c>
      <c r="C30" s="14">
        <v>50</v>
      </c>
      <c r="D30" s="13" t="s">
        <v>156</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50</v>
      </c>
      <c r="H30">
        <f>LEN(TRIM(D30))</f>
        <v>6</v>
      </c>
      <c r="I30" t="str">
        <f>IF(H30&gt;=3,MID(TRIM(D30),1,3),"NO")</f>
        <v>+/-</v>
      </c>
      <c r="J30" t="str">
        <f>IF(TRIM(I30)="+/-",MID(TRIM(D30),4,H30-3),D30)</f>
        <v>2.0</v>
      </c>
      <c r="K30" s="1">
        <f>IF(TRIM(J30)="*****",0,IF(ISERROR(VALUE(J30)),"NA",VALUE(J30/$I$4)))</f>
        <v>1.21580547112462</v>
      </c>
      <c r="L30" s="1">
        <f>IF(AND(ISNUMBER(G30),ISNUMBER($I$6)),$I$6-G30,"N/A")</f>
        <v>-3.7999999999999972</v>
      </c>
      <c r="M30" s="1">
        <f>IF(AND(ISNUMBER(K30),ISNUMBER($I$7)),SQRT(K30^2+($I$7)^2),"N/A")</f>
        <v>1.2218693764280717</v>
      </c>
      <c r="N30" s="1">
        <f>IF(AND(ISNUMBER(L30),ISNUMBER(M30),M30&lt;&gt;0),L30/M30,"NA")</f>
        <v>-3.1099887380013187</v>
      </c>
      <c r="O30" t="s">
        <v>77</v>
      </c>
    </row>
    <row r="31" spans="1:15" x14ac:dyDescent="0.35">
      <c r="A31" s="16">
        <v>21</v>
      </c>
      <c r="B31" s="15" t="s">
        <v>56</v>
      </c>
      <c r="C31" s="14">
        <v>48.5</v>
      </c>
      <c r="D31" s="13" t="s">
        <v>139</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48.5</v>
      </c>
      <c r="H31">
        <f>LEN(TRIM(D31))</f>
        <v>6</v>
      </c>
      <c r="I31" t="str">
        <f>IF(H31&gt;=3,MID(TRIM(D31),1,3),"NO")</f>
        <v>+/-</v>
      </c>
      <c r="J31" t="str">
        <f>IF(TRIM(I31)="+/-",MID(TRIM(D31),4,H31-3),D31)</f>
        <v>1.5</v>
      </c>
      <c r="K31" s="1">
        <f>IF(TRIM(J31)="*****",0,IF(ISERROR(VALUE(J31)),"NA",VALUE(J31/$I$4)))</f>
        <v>0.91185410334346506</v>
      </c>
      <c r="L31" s="1">
        <f>IF(AND(ISNUMBER(G31),ISNUMBER($I$6)),$I$6-G31,"N/A")</f>
        <v>-2.2999999999999972</v>
      </c>
      <c r="M31" s="1">
        <f>IF(AND(ISNUMBER(K31),ISNUMBER($I$7)),SQRT(K31^2+($I$7)^2),"N/A")</f>
        <v>0.91992376598307335</v>
      </c>
      <c r="N31" s="1">
        <f>IF(AND(ISNUMBER(L31),ISNUMBER(M31),M31&lt;&gt;0),L31/M31,"NA")</f>
        <v>-2.5002071748218291</v>
      </c>
      <c r="O31" t="s">
        <v>41</v>
      </c>
    </row>
    <row r="32" spans="1:15" x14ac:dyDescent="0.35">
      <c r="A32" s="16">
        <v>22</v>
      </c>
      <c r="B32" s="15" t="s">
        <v>65</v>
      </c>
      <c r="C32" s="14">
        <v>48.2</v>
      </c>
      <c r="D32" s="13" t="s">
        <v>120</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48.2</v>
      </c>
      <c r="H32">
        <f>LEN(TRIM(D32))</f>
        <v>6</v>
      </c>
      <c r="I32" t="str">
        <f>IF(H32&gt;=3,MID(TRIM(D32),1,3),"NO")</f>
        <v>+/-</v>
      </c>
      <c r="J32" t="str">
        <f>IF(TRIM(I32)="+/-",MID(TRIM(D32),4,H32-3),D32)</f>
        <v>0.9</v>
      </c>
      <c r="K32" s="1">
        <f>IF(TRIM(J32)="*****",0,IF(ISERROR(VALUE(J32)),"NA",VALUE(J32/$I$4)))</f>
        <v>0.54711246200607899</v>
      </c>
      <c r="L32" s="1">
        <f>IF(AND(ISNUMBER(G32),ISNUMBER($I$6)),$I$6-G32,"N/A")</f>
        <v>-2</v>
      </c>
      <c r="M32" s="1">
        <f>IF(AND(ISNUMBER(K32),ISNUMBER($I$7)),SQRT(K32^2+($I$7)^2),"N/A")</f>
        <v>0.5604586296226679</v>
      </c>
      <c r="N32" s="1">
        <f>IF(AND(ISNUMBER(L32),ISNUMBER(M32),M32&lt;&gt;0),L32/M32,"NA")</f>
        <v>-3.5685060311168941</v>
      </c>
      <c r="O32" t="s">
        <v>71</v>
      </c>
    </row>
    <row r="33" spans="1:15" x14ac:dyDescent="0.35">
      <c r="A33" s="16">
        <v>22</v>
      </c>
      <c r="B33" s="15" t="s">
        <v>47</v>
      </c>
      <c r="C33" s="14">
        <v>48.2</v>
      </c>
      <c r="D33" s="13" t="s">
        <v>134</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48.2</v>
      </c>
      <c r="H33">
        <f>LEN(TRIM(D33))</f>
        <v>6</v>
      </c>
      <c r="I33" t="str">
        <f>IF(H33&gt;=3,MID(TRIM(D33),1,3),"NO")</f>
        <v>+/-</v>
      </c>
      <c r="J33" t="str">
        <f>IF(TRIM(I33)="+/-",MID(TRIM(D33),4,H33-3),D33)</f>
        <v>1.4</v>
      </c>
      <c r="K33" s="1">
        <f>IF(TRIM(J33)="*****",0,IF(ISERROR(VALUE(J33)),"NA",VALUE(J33/$I$4)))</f>
        <v>0.85106382978723394</v>
      </c>
      <c r="L33" s="1">
        <f>IF(AND(ISNUMBER(G33),ISNUMBER($I$6)),$I$6-G33,"N/A")</f>
        <v>-2</v>
      </c>
      <c r="M33" s="1">
        <f>IF(AND(ISNUMBER(K33),ISNUMBER($I$7)),SQRT(K33^2+($I$7)^2),"N/A")</f>
        <v>0.8597042932359239</v>
      </c>
      <c r="N33" s="1">
        <f>IF(AND(ISNUMBER(L33),ISNUMBER(M33),M33&lt;&gt;0),L33/M33,"NA")</f>
        <v>-2.3263813101037418</v>
      </c>
      <c r="O33" t="s">
        <v>76</v>
      </c>
    </row>
    <row r="34" spans="1:15" x14ac:dyDescent="0.35">
      <c r="A34" s="16">
        <v>24</v>
      </c>
      <c r="B34" s="15" t="s">
        <v>58</v>
      </c>
      <c r="C34" s="14">
        <v>48</v>
      </c>
      <c r="D34" s="13" t="s">
        <v>139</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48</v>
      </c>
      <c r="H34">
        <f>LEN(TRIM(D34))</f>
        <v>6</v>
      </c>
      <c r="I34" t="str">
        <f>IF(H34&gt;=3,MID(TRIM(D34),1,3),"NO")</f>
        <v>+/-</v>
      </c>
      <c r="J34" t="str">
        <f>IF(TRIM(I34)="+/-",MID(TRIM(D34),4,H34-3),D34)</f>
        <v>1.5</v>
      </c>
      <c r="K34" s="1">
        <f>IF(TRIM(J34)="*****",0,IF(ISERROR(VALUE(J34)),"NA",VALUE(J34/$I$4)))</f>
        <v>0.91185410334346506</v>
      </c>
      <c r="L34" s="1">
        <f>IF(AND(ISNUMBER(G34),ISNUMBER($I$6)),$I$6-G34,"N/A")</f>
        <v>-1.7999999999999972</v>
      </c>
      <c r="M34" s="1">
        <f>IF(AND(ISNUMBER(K34),ISNUMBER($I$7)),SQRT(K34^2+($I$7)^2),"N/A")</f>
        <v>0.91992376598307335</v>
      </c>
      <c r="N34" s="1">
        <f>IF(AND(ISNUMBER(L34),ISNUMBER(M34),M34&lt;&gt;0),L34/M34,"NA")</f>
        <v>-1.9566838759475176</v>
      </c>
      <c r="O34" t="s">
        <v>74</v>
      </c>
    </row>
    <row r="35" spans="1:15" x14ac:dyDescent="0.35">
      <c r="A35" s="16">
        <v>25</v>
      </c>
      <c r="B35" s="15" t="s">
        <v>41</v>
      </c>
      <c r="C35" s="14">
        <v>47.8</v>
      </c>
      <c r="D35" s="13" t="s">
        <v>153</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47.8</v>
      </c>
      <c r="H35">
        <f>LEN(TRIM(D35))</f>
        <v>6</v>
      </c>
      <c r="I35" t="str">
        <f>IF(H35&gt;=3,MID(TRIM(D35),1,3),"NO")</f>
        <v>+/-</v>
      </c>
      <c r="J35" t="str">
        <f>IF(TRIM(I35)="+/-",MID(TRIM(D35),4,H35-3),D35)</f>
        <v>1.7</v>
      </c>
      <c r="K35" s="1">
        <f>IF(TRIM(J35)="*****",0,IF(ISERROR(VALUE(J35)),"NA",VALUE(J35/$I$4)))</f>
        <v>1.0334346504559271</v>
      </c>
      <c r="L35" s="1">
        <f>IF(AND(ISNUMBER(G35),ISNUMBER($I$6)),$I$6-G35,"N/A")</f>
        <v>-1.5999999999999943</v>
      </c>
      <c r="M35" s="1">
        <f>IF(AND(ISNUMBER(K35),ISNUMBER($I$7)),SQRT(K35^2+($I$7)^2),"N/A")</f>
        <v>1.0405618704330513</v>
      </c>
      <c r="N35" s="1">
        <f>IF(AND(ISNUMBER(L35),ISNUMBER(M35),M35&lt;&gt;0),L35/M35,"NA")</f>
        <v>-1.5376308179869413</v>
      </c>
      <c r="O35" t="s">
        <v>53</v>
      </c>
    </row>
    <row r="36" spans="1:15" x14ac:dyDescent="0.35">
      <c r="A36" s="16">
        <v>26</v>
      </c>
      <c r="B36" s="15" t="s">
        <v>38</v>
      </c>
      <c r="C36" s="14">
        <v>47.4</v>
      </c>
      <c r="D36" s="13" t="s">
        <v>133</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47.4</v>
      </c>
      <c r="H36">
        <f>LEN(TRIM(D36))</f>
        <v>6</v>
      </c>
      <c r="I36" t="str">
        <f>IF(H36&gt;=3,MID(TRIM(D36),1,3),"NO")</f>
        <v>+/-</v>
      </c>
      <c r="J36" t="str">
        <f>IF(TRIM(I36)="+/-",MID(TRIM(D36),4,H36-3),D36)</f>
        <v>1.2</v>
      </c>
      <c r="K36" s="1">
        <f>IF(TRIM(J36)="*****",0,IF(ISERROR(VALUE(J36)),"NA",VALUE(J36/$I$4)))</f>
        <v>0.72948328267477203</v>
      </c>
      <c r="L36" s="1">
        <f>IF(AND(ISNUMBER(G36),ISNUMBER($I$6)),$I$6-G36,"N/A")</f>
        <v>-1.1999999999999957</v>
      </c>
      <c r="M36" s="1">
        <f>IF(AND(ISNUMBER(K36),ISNUMBER($I$7)),SQRT(K36^2+($I$7)^2),"N/A")</f>
        <v>0.73954559638884132</v>
      </c>
      <c r="N36" s="1">
        <f>IF(AND(ISNUMBER(L36),ISNUMBER(M36),M36&lt;&gt;0),L36/M36,"NA")</f>
        <v>-1.6226180047038707</v>
      </c>
      <c r="O36" t="s">
        <v>72</v>
      </c>
    </row>
    <row r="37" spans="1:15" x14ac:dyDescent="0.35">
      <c r="A37" s="16">
        <v>27</v>
      </c>
      <c r="B37" s="15" t="s">
        <v>71</v>
      </c>
      <c r="C37" s="14">
        <v>46.9</v>
      </c>
      <c r="D37" s="13" t="s">
        <v>134</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46.9</v>
      </c>
      <c r="H37">
        <f>LEN(TRIM(D37))</f>
        <v>6</v>
      </c>
      <c r="I37" t="str">
        <f>IF(H37&gt;=3,MID(TRIM(D37),1,3),"NO")</f>
        <v>+/-</v>
      </c>
      <c r="J37" t="str">
        <f>IF(TRIM(I37)="+/-",MID(TRIM(D37),4,H37-3),D37)</f>
        <v>1.4</v>
      </c>
      <c r="K37" s="1">
        <f>IF(TRIM(J37)="*****",0,IF(ISERROR(VALUE(J37)),"NA",VALUE(J37/$I$4)))</f>
        <v>0.85106382978723394</v>
      </c>
      <c r="L37" s="1">
        <f>IF(AND(ISNUMBER(G37),ISNUMBER($I$6)),$I$6-G37,"N/A")</f>
        <v>-0.69999999999999574</v>
      </c>
      <c r="M37" s="1">
        <f>IF(AND(ISNUMBER(K37),ISNUMBER($I$7)),SQRT(K37^2+($I$7)^2),"N/A")</f>
        <v>0.8597042932359239</v>
      </c>
      <c r="N37" s="1">
        <f>IF(AND(ISNUMBER(L37),ISNUMBER(M37),M37&lt;&gt;0),L37/M37,"NA")</f>
        <v>-0.81423345853630469</v>
      </c>
      <c r="O37" t="s">
        <v>70</v>
      </c>
    </row>
    <row r="38" spans="1:15" x14ac:dyDescent="0.35">
      <c r="A38" s="16">
        <v>28</v>
      </c>
      <c r="B38" s="15" t="s">
        <v>72</v>
      </c>
      <c r="C38" s="14">
        <v>46.2</v>
      </c>
      <c r="D38" s="13" t="s">
        <v>134</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46.2</v>
      </c>
      <c r="H38">
        <f>LEN(TRIM(D38))</f>
        <v>6</v>
      </c>
      <c r="I38" t="str">
        <f>IF(H38&gt;=3,MID(TRIM(D38),1,3),"NO")</f>
        <v>+/-</v>
      </c>
      <c r="J38" t="str">
        <f>IF(TRIM(I38)="+/-",MID(TRIM(D38),4,H38-3),D38)</f>
        <v>1.4</v>
      </c>
      <c r="K38" s="1">
        <f>IF(TRIM(J38)="*****",0,IF(ISERROR(VALUE(J38)),"NA",VALUE(J38/$I$4)))</f>
        <v>0.85106382978723394</v>
      </c>
      <c r="L38" s="1">
        <f>IF(AND(ISNUMBER(G38),ISNUMBER($I$6)),$I$6-G38,"N/A")</f>
        <v>0</v>
      </c>
      <c r="M38" s="1">
        <f>IF(AND(ISNUMBER(K38),ISNUMBER($I$7)),SQRT(K38^2+($I$7)^2),"N/A")</f>
        <v>0.8597042932359239</v>
      </c>
      <c r="N38" s="1">
        <f>IF(AND(ISNUMBER(L38),ISNUMBER(M38),M38&lt;&gt;0),L38/M38,"NA")</f>
        <v>0</v>
      </c>
      <c r="O38" t="s">
        <v>69</v>
      </c>
    </row>
    <row r="39" spans="1:15" x14ac:dyDescent="0.35">
      <c r="A39" s="16">
        <v>28</v>
      </c>
      <c r="B39" s="15" t="s">
        <v>59</v>
      </c>
      <c r="C39" s="14">
        <v>46.2</v>
      </c>
      <c r="D39" s="13" t="s">
        <v>133</v>
      </c>
      <c r="E39" s="12" t="str">
        <f>IF($B$4=B39,"Geography Selected",
IF(AND(ISNUMBER(N39),ISNUMBER($I$4)),
IF(ABS(N39)&lt;=$I$4,"Not Significantly Different",
IF(ABS(N39)&gt;$I$4,"Significantly Different","Error - Both Z-score and Confidence Level are Numbers but Comparison Failed")),
IF(N39="NA","Statistical Test not applicable","N/A")
))</f>
        <v>Not Significantly Different</v>
      </c>
      <c r="G39">
        <f>IF(ISNUMBER(C39),C39,"NAN")</f>
        <v>46.2</v>
      </c>
      <c r="H39">
        <f>LEN(TRIM(D39))</f>
        <v>6</v>
      </c>
      <c r="I39" t="str">
        <f>IF(H39&gt;=3,MID(TRIM(D39),1,3),"NO")</f>
        <v>+/-</v>
      </c>
      <c r="J39" t="str">
        <f>IF(TRIM(I39)="+/-",MID(TRIM(D39),4,H39-3),D39)</f>
        <v>1.2</v>
      </c>
      <c r="K39" s="1">
        <f>IF(TRIM(J39)="*****",0,IF(ISERROR(VALUE(J39)),"NA",VALUE(J39/$I$4)))</f>
        <v>0.72948328267477203</v>
      </c>
      <c r="L39" s="1">
        <f>IF(AND(ISNUMBER(G39),ISNUMBER($I$6)),$I$6-G39,"N/A")</f>
        <v>0</v>
      </c>
      <c r="M39" s="1">
        <f>IF(AND(ISNUMBER(K39),ISNUMBER($I$7)),SQRT(K39^2+($I$7)^2),"N/A")</f>
        <v>0.73954559638884132</v>
      </c>
      <c r="N39" s="1">
        <f>IF(AND(ISNUMBER(L39),ISNUMBER(M39),M39&lt;&gt;0),L39/M39,"NA")</f>
        <v>0</v>
      </c>
      <c r="O39" t="s">
        <v>44</v>
      </c>
    </row>
    <row r="40" spans="1:15" x14ac:dyDescent="0.35">
      <c r="A40" s="16">
        <v>30</v>
      </c>
      <c r="B40" s="15" t="s">
        <v>61</v>
      </c>
      <c r="C40" s="14">
        <v>46.1</v>
      </c>
      <c r="D40" s="13" t="s">
        <v>111</v>
      </c>
      <c r="E40" s="12" t="str">
        <f>IF($B$4=B40,"Geography Selected",
IF(AND(ISNUMBER(N40),ISNUMBER($I$4)),
IF(ABS(N40)&lt;=$I$4,"Not Significantly Different",
IF(ABS(N40)&gt;$I$4,"Significantly Different","Error - Both Z-score and Confidence Level are Numbers but Comparison Failed")),
IF(N40="NA","Statistical Test not applicable","N/A")
))</f>
        <v>Not Significantly Different</v>
      </c>
      <c r="G40">
        <f>IF(ISNUMBER(C40),C40,"NAN")</f>
        <v>46.1</v>
      </c>
      <c r="H40">
        <f>LEN(TRIM(D40))</f>
        <v>6</v>
      </c>
      <c r="I40" t="str">
        <f>IF(H40&gt;=3,MID(TRIM(D40),1,3),"NO")</f>
        <v>+/-</v>
      </c>
      <c r="J40" t="str">
        <f>IF(TRIM(I40)="+/-",MID(TRIM(D40),4,H40-3),D40)</f>
        <v>1.0</v>
      </c>
      <c r="K40" s="1">
        <f>IF(TRIM(J40)="*****",0,IF(ISERROR(VALUE(J40)),"NA",VALUE(J40/$I$4)))</f>
        <v>0.60790273556231</v>
      </c>
      <c r="L40" s="1">
        <f>IF(AND(ISNUMBER(G40),ISNUMBER($I$6)),$I$6-G40,"N/A")</f>
        <v>0.10000000000000142</v>
      </c>
      <c r="M40" s="1">
        <f>IF(AND(ISNUMBER(K40),ISNUMBER($I$7)),SQRT(K40^2+($I$7)^2),"N/A")</f>
        <v>0.61994158219973061</v>
      </c>
      <c r="N40" s="1">
        <f>IF(AND(ISNUMBER(L40),ISNUMBER(M40),M40&lt;&gt;0),L40/M40,"NA")</f>
        <v>0.16130552115115868</v>
      </c>
      <c r="O40" t="s">
        <v>67</v>
      </c>
    </row>
    <row r="41" spans="1:15" x14ac:dyDescent="0.35">
      <c r="A41" s="16">
        <v>31</v>
      </c>
      <c r="B41" s="15" t="s">
        <v>81</v>
      </c>
      <c r="C41" s="14">
        <v>45.7</v>
      </c>
      <c r="D41" s="13" t="s">
        <v>134</v>
      </c>
      <c r="E41" s="12" t="str">
        <f>IF($B$4=B41,"Geography Selected",
IF(AND(ISNUMBER(N41),ISNUMBER($I$4)),
IF(ABS(N41)&lt;=$I$4,"Not Significantly Different",
IF(ABS(N41)&gt;$I$4,"Significantly Different","Error - Both Z-score and Confidence Level are Numbers but Comparison Failed")),
IF(N41="NA","Statistical Test not applicable","N/A")
))</f>
        <v>Not Significantly Different</v>
      </c>
      <c r="G41">
        <f>IF(ISNUMBER(C41),C41,"NAN")</f>
        <v>45.7</v>
      </c>
      <c r="H41">
        <f>LEN(TRIM(D41))</f>
        <v>6</v>
      </c>
      <c r="I41" t="str">
        <f>IF(H41&gt;=3,MID(TRIM(D41),1,3),"NO")</f>
        <v>+/-</v>
      </c>
      <c r="J41" t="str">
        <f>IF(TRIM(I41)="+/-",MID(TRIM(D41),4,H41-3),D41)</f>
        <v>1.4</v>
      </c>
      <c r="K41" s="1">
        <f>IF(TRIM(J41)="*****",0,IF(ISERROR(VALUE(J41)),"NA",VALUE(J41/$I$4)))</f>
        <v>0.85106382978723394</v>
      </c>
      <c r="L41" s="1">
        <f>IF(AND(ISNUMBER(G41),ISNUMBER($I$6)),$I$6-G41,"N/A")</f>
        <v>0.5</v>
      </c>
      <c r="M41" s="1">
        <f>IF(AND(ISNUMBER(K41),ISNUMBER($I$7)),SQRT(K41^2+($I$7)^2),"N/A")</f>
        <v>0.8597042932359239</v>
      </c>
      <c r="N41" s="1">
        <f>IF(AND(ISNUMBER(L41),ISNUMBER(M41),M41&lt;&gt;0),L41/M41,"NA")</f>
        <v>0.58159532752593546</v>
      </c>
      <c r="O41" t="s">
        <v>47</v>
      </c>
    </row>
    <row r="42" spans="1:15" x14ac:dyDescent="0.35">
      <c r="A42" s="16">
        <v>32</v>
      </c>
      <c r="B42" s="15" t="s">
        <v>54</v>
      </c>
      <c r="C42" s="14">
        <v>45.3</v>
      </c>
      <c r="D42" s="13" t="s">
        <v>133</v>
      </c>
      <c r="E42" s="12" t="str">
        <f>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IF(ISNUMBER(C42),C42,"NAN")</f>
        <v>45.3</v>
      </c>
      <c r="H42">
        <f>LEN(TRIM(D42))</f>
        <v>6</v>
      </c>
      <c r="I42" t="str">
        <f>IF(H42&gt;=3,MID(TRIM(D42),1,3),"NO")</f>
        <v>+/-</v>
      </c>
      <c r="J42" t="str">
        <f>IF(TRIM(I42)="+/-",MID(TRIM(D42),4,H42-3),D42)</f>
        <v>1.2</v>
      </c>
      <c r="K42" s="1">
        <f>IF(TRIM(J42)="*****",0,IF(ISERROR(VALUE(J42)),"NA",VALUE(J42/$I$4)))</f>
        <v>0.72948328267477203</v>
      </c>
      <c r="L42" s="1">
        <f>IF(AND(ISNUMBER(G42),ISNUMBER($I$6)),$I$6-G42,"N/A")</f>
        <v>0.90000000000000568</v>
      </c>
      <c r="M42" s="1">
        <f>IF(AND(ISNUMBER(K42),ISNUMBER($I$7)),SQRT(K42^2+($I$7)^2),"N/A")</f>
        <v>0.73954559638884132</v>
      </c>
      <c r="N42" s="1">
        <f>IF(AND(ISNUMBER(L42),ISNUMBER(M42),M42&lt;&gt;0),L42/M42,"NA")</f>
        <v>1.2169635035279149</v>
      </c>
      <c r="O42" t="s">
        <v>37</v>
      </c>
    </row>
    <row r="43" spans="1:15" x14ac:dyDescent="0.35">
      <c r="A43" s="16">
        <v>33</v>
      </c>
      <c r="B43" s="15" t="s">
        <v>52</v>
      </c>
      <c r="C43" s="14">
        <v>45.2</v>
      </c>
      <c r="D43" s="13" t="s">
        <v>200</v>
      </c>
      <c r="E43" s="12" t="str">
        <f>IF($B$4=B43,"Geography Selected",
IF(AND(ISNUMBER(N43),ISNUMBER($I$4)),
IF(ABS(N43)&lt;=$I$4,"Not Significantly Different",
IF(ABS(N43)&gt;$I$4,"Significantly Different","Error - Both Z-score and Confidence Level are Numbers but Comparison Failed")),
IF(N43="NA","Statistical Test not applicable","N/A")
))</f>
        <v>Not Significantly Different</v>
      </c>
      <c r="G43">
        <f>IF(ISNUMBER(C43),C43,"NAN")</f>
        <v>45.2</v>
      </c>
      <c r="H43">
        <f>LEN(TRIM(D43))</f>
        <v>6</v>
      </c>
      <c r="I43" t="str">
        <f>IF(H43&gt;=3,MID(TRIM(D43),1,3),"NO")</f>
        <v>+/-</v>
      </c>
      <c r="J43" t="str">
        <f>IF(TRIM(I43)="+/-",MID(TRIM(D43),4,H43-3),D43)</f>
        <v>3.8</v>
      </c>
      <c r="K43" s="1">
        <f>IF(TRIM(J43)="*****",0,IF(ISERROR(VALUE(J43)),"NA",VALUE(J43/$I$4)))</f>
        <v>2.3100303951367778</v>
      </c>
      <c r="L43" s="1">
        <f>IF(AND(ISNUMBER(G43),ISNUMBER($I$6)),$I$6-G43,"N/A")</f>
        <v>1</v>
      </c>
      <c r="M43" s="1">
        <f>IF(AND(ISNUMBER(K43),ISNUMBER($I$7)),SQRT(K43^2+($I$7)^2),"N/A")</f>
        <v>2.3132276705702668</v>
      </c>
      <c r="N43" s="1">
        <f>IF(AND(ISNUMBER(L43),ISNUMBER(M43),M43&lt;&gt;0),L43/M43,"NA")</f>
        <v>0.43229640243473128</v>
      </c>
      <c r="O43" t="s">
        <v>49</v>
      </c>
    </row>
    <row r="44" spans="1:15" x14ac:dyDescent="0.35">
      <c r="A44" s="16">
        <v>34</v>
      </c>
      <c r="B44" s="15" t="s">
        <v>45</v>
      </c>
      <c r="C44" s="14">
        <v>44.6</v>
      </c>
      <c r="D44" s="13" t="s">
        <v>141</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44.6</v>
      </c>
      <c r="H44">
        <f>LEN(TRIM(D44))</f>
        <v>6</v>
      </c>
      <c r="I44" t="str">
        <f>IF(H44&gt;=3,MID(TRIM(D44),1,3),"NO")</f>
        <v>+/-</v>
      </c>
      <c r="J44" t="str">
        <f>IF(TRIM(I44)="+/-",MID(TRIM(D44),4,H44-3),D44)</f>
        <v>1.1</v>
      </c>
      <c r="K44" s="1">
        <f>IF(TRIM(J44)="*****",0,IF(ISERROR(VALUE(J44)),"NA",VALUE(J44/$I$4)))</f>
        <v>0.66869300911854113</v>
      </c>
      <c r="L44" s="1">
        <f>IF(AND(ISNUMBER(G44),ISNUMBER($I$6)),$I$6-G44,"N/A")</f>
        <v>1.6000000000000014</v>
      </c>
      <c r="M44" s="1">
        <f>IF(AND(ISNUMBER(K44),ISNUMBER($I$7)),SQRT(K44^2+($I$7)^2),"N/A")</f>
        <v>0.67965592021270205</v>
      </c>
      <c r="N44" s="1">
        <f>IF(AND(ISNUMBER(L44),ISNUMBER(M44),M44&lt;&gt;0),L44/M44,"NA")</f>
        <v>2.3541323667117808</v>
      </c>
      <c r="O44" t="s">
        <v>64</v>
      </c>
    </row>
    <row r="45" spans="1:15" x14ac:dyDescent="0.35">
      <c r="A45" s="16">
        <v>35</v>
      </c>
      <c r="B45" s="15" t="s">
        <v>32</v>
      </c>
      <c r="C45" s="14">
        <v>44.2</v>
      </c>
      <c r="D45" s="13" t="s">
        <v>26</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44.2</v>
      </c>
      <c r="H45">
        <f>LEN(TRIM(D45))</f>
        <v>6</v>
      </c>
      <c r="I45" t="str">
        <f>IF(H45&gt;=3,MID(TRIM(D45),1,3),"NO")</f>
        <v>+/-</v>
      </c>
      <c r="J45" t="str">
        <f>IF(TRIM(I45)="+/-",MID(TRIM(D45),4,H45-3),D45)</f>
        <v>0.6</v>
      </c>
      <c r="K45" s="1">
        <f>IF(TRIM(J45)="*****",0,IF(ISERROR(VALUE(J45)),"NA",VALUE(J45/$I$4)))</f>
        <v>0.36474164133738601</v>
      </c>
      <c r="L45" s="1">
        <f>IF(AND(ISNUMBER(G45),ISNUMBER($I$6)),$I$6-G45,"N/A")</f>
        <v>2</v>
      </c>
      <c r="M45" s="1">
        <f>IF(AND(ISNUMBER(K45),ISNUMBER($I$7)),SQRT(K45^2+($I$7)^2),"N/A")</f>
        <v>0.38447144804478778</v>
      </c>
      <c r="N45" s="1">
        <f>IF(AND(ISNUMBER(L45),ISNUMBER(M45),M45&lt;&gt;0),L45/M45,"NA")</f>
        <v>5.2019467509769841</v>
      </c>
      <c r="O45" t="s">
        <v>63</v>
      </c>
    </row>
    <row r="46" spans="1:15" x14ac:dyDescent="0.35">
      <c r="A46" s="16">
        <v>35</v>
      </c>
      <c r="B46" s="15" t="s">
        <v>64</v>
      </c>
      <c r="C46" s="14">
        <v>44.2</v>
      </c>
      <c r="D46" s="13" t="s">
        <v>141</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44.2</v>
      </c>
      <c r="H46">
        <f>LEN(TRIM(D46))</f>
        <v>6</v>
      </c>
      <c r="I46" t="str">
        <f>IF(H46&gt;=3,MID(TRIM(D46),1,3),"NO")</f>
        <v>+/-</v>
      </c>
      <c r="J46" t="str">
        <f>IF(TRIM(I46)="+/-",MID(TRIM(D46),4,H46-3),D46)</f>
        <v>1.1</v>
      </c>
      <c r="K46" s="1">
        <f>IF(TRIM(J46)="*****",0,IF(ISERROR(VALUE(J46)),"NA",VALUE(J46/$I$4)))</f>
        <v>0.66869300911854113</v>
      </c>
      <c r="L46" s="1">
        <f>IF(AND(ISNUMBER(G46),ISNUMBER($I$6)),$I$6-G46,"N/A")</f>
        <v>2</v>
      </c>
      <c r="M46" s="1">
        <f>IF(AND(ISNUMBER(K46),ISNUMBER($I$7)),SQRT(K46^2+($I$7)^2),"N/A")</f>
        <v>0.67965592021270205</v>
      </c>
      <c r="N46" s="1">
        <f>IF(AND(ISNUMBER(L46),ISNUMBER(M46),M46&lt;&gt;0),L46/M46,"NA")</f>
        <v>2.9426654583897234</v>
      </c>
      <c r="O46" t="s">
        <v>61</v>
      </c>
    </row>
    <row r="47" spans="1:15" x14ac:dyDescent="0.35">
      <c r="A47" s="16">
        <v>37</v>
      </c>
      <c r="B47" s="15" t="s">
        <v>29</v>
      </c>
      <c r="C47" s="14">
        <v>44</v>
      </c>
      <c r="D47" s="13" t="s">
        <v>136</v>
      </c>
      <c r="E47" s="12" t="str">
        <f>IF($B$4=B47,"Geography Selected",
IF(AND(ISNUMBER(N47),ISNUMBER($I$4)),
IF(ABS(N47)&lt;=$I$4,"Not Significantly Different",
IF(ABS(N47)&gt;$I$4,"Significantly Different","Error - Both Z-score and Confidence Level are Numbers but Comparison Failed")),
IF(N47="NA","Statistical Test not applicable","N/A")
))</f>
        <v>Not Significantly Different</v>
      </c>
      <c r="G47">
        <f>IF(ISNUMBER(C47),C47,"NAN")</f>
        <v>44</v>
      </c>
      <c r="H47">
        <f>LEN(TRIM(D47))</f>
        <v>6</v>
      </c>
      <c r="I47" t="str">
        <f>IF(H47&gt;=3,MID(TRIM(D47),1,3),"NO")</f>
        <v>+/-</v>
      </c>
      <c r="J47" t="str">
        <f>IF(TRIM(I47)="+/-",MID(TRIM(D47),4,H47-3),D47)</f>
        <v>3.0</v>
      </c>
      <c r="K47" s="1">
        <f>IF(TRIM(J47)="*****",0,IF(ISERROR(VALUE(J47)),"NA",VALUE(J47/$I$4)))</f>
        <v>1.8237082066869301</v>
      </c>
      <c r="L47" s="1">
        <f>IF(AND(ISNUMBER(G47),ISNUMBER($I$6)),$I$6-G47,"N/A")</f>
        <v>2.2000000000000028</v>
      </c>
      <c r="M47" s="1">
        <f>IF(AND(ISNUMBER(K47),ISNUMBER($I$7)),SQRT(K47^2+($I$7)^2),"N/A")</f>
        <v>1.8277563985863718</v>
      </c>
      <c r="N47" s="1">
        <f>IF(AND(ISNUMBER(L47),ISNUMBER(M47),M47&lt;&gt;0),L47/M47,"NA")</f>
        <v>1.2036614954276907</v>
      </c>
      <c r="O47" t="s">
        <v>59</v>
      </c>
    </row>
    <row r="48" spans="1:15" x14ac:dyDescent="0.35">
      <c r="A48" s="16">
        <v>38</v>
      </c>
      <c r="B48" s="15" t="s">
        <v>51</v>
      </c>
      <c r="C48" s="14">
        <v>43.7</v>
      </c>
      <c r="D48" s="13" t="s">
        <v>111</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43.7</v>
      </c>
      <c r="H48">
        <f>LEN(TRIM(D48))</f>
        <v>6</v>
      </c>
      <c r="I48" t="str">
        <f>IF(H48&gt;=3,MID(TRIM(D48),1,3),"NO")</f>
        <v>+/-</v>
      </c>
      <c r="J48" t="str">
        <f>IF(TRIM(I48)="+/-",MID(TRIM(D48),4,H48-3),D48)</f>
        <v>1.0</v>
      </c>
      <c r="K48" s="1">
        <f>IF(TRIM(J48)="*****",0,IF(ISERROR(VALUE(J48)),"NA",VALUE(J48/$I$4)))</f>
        <v>0.60790273556231</v>
      </c>
      <c r="L48" s="1">
        <f>IF(AND(ISNUMBER(G48),ISNUMBER($I$6)),$I$6-G48,"N/A")</f>
        <v>2.5</v>
      </c>
      <c r="M48" s="1">
        <f>IF(AND(ISNUMBER(K48),ISNUMBER($I$7)),SQRT(K48^2+($I$7)^2),"N/A")</f>
        <v>0.61994158219973061</v>
      </c>
      <c r="N48" s="1">
        <f>IF(AND(ISNUMBER(L48),ISNUMBER(M48),M48&lt;&gt;0),L48/M48,"NA")</f>
        <v>4.0326380287789094</v>
      </c>
      <c r="O48" t="s">
        <v>56</v>
      </c>
    </row>
    <row r="49" spans="1:15" x14ac:dyDescent="0.35">
      <c r="A49" s="16">
        <v>39</v>
      </c>
      <c r="B49" s="15" t="s">
        <v>77</v>
      </c>
      <c r="C49" s="14">
        <v>43.6</v>
      </c>
      <c r="D49" s="13" t="s">
        <v>204</v>
      </c>
      <c r="E49" s="12" t="str">
        <f>IF($B$4=B49,"Geography Selected",
IF(AND(ISNUMBER(N49),ISNUMBER($I$4)),
IF(ABS(N49)&lt;=$I$4,"Not Significantly Different",
IF(ABS(N49)&gt;$I$4,"Significantly Different","Error - Both Z-score and Confidence Level are Numbers but Comparison Failed")),
IF(N49="NA","Statistical Test not applicable","N/A")
))</f>
        <v>Not Significantly Different</v>
      </c>
      <c r="G49">
        <f>IF(ISNUMBER(C49),C49,"NAN")</f>
        <v>43.6</v>
      </c>
      <c r="H49">
        <f>LEN(TRIM(D49))</f>
        <v>6</v>
      </c>
      <c r="I49" t="str">
        <f>IF(H49&gt;=3,MID(TRIM(D49),1,3),"NO")</f>
        <v>+/-</v>
      </c>
      <c r="J49" t="str">
        <f>IF(TRIM(I49)="+/-",MID(TRIM(D49),4,H49-3),D49)</f>
        <v>2.8</v>
      </c>
      <c r="K49" s="1">
        <f>IF(TRIM(J49)="*****",0,IF(ISERROR(VALUE(J49)),"NA",VALUE(J49/$I$4)))</f>
        <v>1.7021276595744679</v>
      </c>
      <c r="L49" s="1">
        <f>IF(AND(ISNUMBER(G49),ISNUMBER($I$6)),$I$6-G49,"N/A")</f>
        <v>2.6000000000000014</v>
      </c>
      <c r="M49" s="1">
        <f>IF(AND(ISNUMBER(K49),ISNUMBER($I$7)),SQRT(K49^2+($I$7)^2),"N/A")</f>
        <v>1.7064642975827597</v>
      </c>
      <c r="N49" s="1">
        <f>IF(AND(ISNUMBER(L49),ISNUMBER(M49),M49&lt;&gt;0),L49/M49,"NA")</f>
        <v>1.5236181639914486</v>
      </c>
      <c r="O49" t="s">
        <v>54</v>
      </c>
    </row>
    <row r="50" spans="1:15" x14ac:dyDescent="0.35">
      <c r="A50" s="16">
        <v>40</v>
      </c>
      <c r="B50" s="15" t="s">
        <v>46</v>
      </c>
      <c r="C50" s="14">
        <v>43.5</v>
      </c>
      <c r="D50" s="13" t="s">
        <v>141</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43.5</v>
      </c>
      <c r="H50">
        <f>LEN(TRIM(D50))</f>
        <v>6</v>
      </c>
      <c r="I50" t="str">
        <f>IF(H50&gt;=3,MID(TRIM(D50),1,3),"NO")</f>
        <v>+/-</v>
      </c>
      <c r="J50" t="str">
        <f>IF(TRIM(I50)="+/-",MID(TRIM(D50),4,H50-3),D50)</f>
        <v>1.1</v>
      </c>
      <c r="K50" s="1">
        <f>IF(TRIM(J50)="*****",0,IF(ISERROR(VALUE(J50)),"NA",VALUE(J50/$I$4)))</f>
        <v>0.66869300911854113</v>
      </c>
      <c r="L50" s="1">
        <f>IF(AND(ISNUMBER(G50),ISNUMBER($I$6)),$I$6-G50,"N/A")</f>
        <v>2.7000000000000028</v>
      </c>
      <c r="M50" s="1">
        <f>IF(AND(ISNUMBER(K50),ISNUMBER($I$7)),SQRT(K50^2+($I$7)^2),"N/A")</f>
        <v>0.67965592021270205</v>
      </c>
      <c r="N50" s="1">
        <f>IF(AND(ISNUMBER(L50),ISNUMBER(M50),M50&lt;&gt;0),L50/M50,"NA")</f>
        <v>3.9725983688261306</v>
      </c>
      <c r="O50" t="s">
        <v>52</v>
      </c>
    </row>
    <row r="51" spans="1:15" x14ac:dyDescent="0.35">
      <c r="A51" s="16">
        <v>41</v>
      </c>
      <c r="B51" s="15" t="s">
        <v>40</v>
      </c>
      <c r="C51" s="14">
        <v>43.4</v>
      </c>
      <c r="D51" s="13" t="s">
        <v>177</v>
      </c>
      <c r="E51" s="12" t="str">
        <f>IF($B$4=B51,"Geography Selected",
IF(AND(ISNUMBER(N51),ISNUMBER($I$4)),
IF(ABS(N51)&lt;=$I$4,"Not Significantly Different",
IF(ABS(N51)&gt;$I$4,"Significantly Different","Error - Both Z-score and Confidence Level are Numbers but Comparison Failed")),
IF(N51="NA","Statistical Test not applicable","N/A")
))</f>
        <v>Not Significantly Different</v>
      </c>
      <c r="G51">
        <f>IF(ISNUMBER(C51),C51,"NAN")</f>
        <v>43.4</v>
      </c>
      <c r="H51">
        <f>LEN(TRIM(D51))</f>
        <v>6</v>
      </c>
      <c r="I51" t="str">
        <f>IF(H51&gt;=3,MID(TRIM(D51),1,3),"NO")</f>
        <v>+/-</v>
      </c>
      <c r="J51" t="str">
        <f>IF(TRIM(I51)="+/-",MID(TRIM(D51),4,H51-3),D51)</f>
        <v>3.5</v>
      </c>
      <c r="K51" s="1">
        <f>IF(TRIM(J51)="*****",0,IF(ISERROR(VALUE(J51)),"NA",VALUE(J51/$I$4)))</f>
        <v>2.1276595744680851</v>
      </c>
      <c r="L51" s="1">
        <f>IF(AND(ISNUMBER(G51),ISNUMBER($I$6)),$I$6-G51,"N/A")</f>
        <v>2.8000000000000043</v>
      </c>
      <c r="M51" s="1">
        <f>IF(AND(ISNUMBER(K51),ISNUMBER($I$7)),SQRT(K51^2+($I$7)^2),"N/A")</f>
        <v>2.1311304733079761</v>
      </c>
      <c r="N51" s="1">
        <f>IF(AND(ISNUMBER(L51),ISNUMBER(M51),M51&lt;&gt;0),L51/M51,"NA")</f>
        <v>1.3138566761019552</v>
      </c>
      <c r="O51" t="s">
        <v>50</v>
      </c>
    </row>
    <row r="52" spans="1:15" x14ac:dyDescent="0.35">
      <c r="A52" s="16">
        <v>42</v>
      </c>
      <c r="B52" s="15" t="s">
        <v>50</v>
      </c>
      <c r="C52" s="14">
        <v>43</v>
      </c>
      <c r="D52" s="13" t="s">
        <v>158</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43</v>
      </c>
      <c r="H52">
        <f>LEN(TRIM(D52))</f>
        <v>6</v>
      </c>
      <c r="I52" t="str">
        <f>IF(H52&gt;=3,MID(TRIM(D52),1,3),"NO")</f>
        <v>+/-</v>
      </c>
      <c r="J52" t="str">
        <f>IF(TRIM(I52)="+/-",MID(TRIM(D52),4,H52-3),D52)</f>
        <v>1.9</v>
      </c>
      <c r="K52" s="1">
        <f>IF(TRIM(J52)="*****",0,IF(ISERROR(VALUE(J52)),"NA",VALUE(J52/$I$4)))</f>
        <v>1.1550151975683889</v>
      </c>
      <c r="L52" s="1">
        <f>IF(AND(ISNUMBER(G52),ISNUMBER($I$6)),$I$6-G52,"N/A")</f>
        <v>3.2000000000000028</v>
      </c>
      <c r="M52" s="1">
        <f>IF(AND(ISNUMBER(K52),ISNUMBER($I$7)),SQRT(K52^2+($I$7)^2),"N/A")</f>
        <v>1.1613965455649118</v>
      </c>
      <c r="N52" s="1">
        <f>IF(AND(ISNUMBER(L52),ISNUMBER(M52),M52&lt;&gt;0),L52/M52,"NA")</f>
        <v>2.7553035285148875</v>
      </c>
      <c r="O52" t="s">
        <v>48</v>
      </c>
    </row>
    <row r="53" spans="1:15" x14ac:dyDescent="0.35">
      <c r="A53" s="16">
        <v>43</v>
      </c>
      <c r="B53" s="15" t="s">
        <v>37</v>
      </c>
      <c r="C53" s="14">
        <v>42.9</v>
      </c>
      <c r="D53" s="13" t="s">
        <v>155</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42.9</v>
      </c>
      <c r="H53">
        <f>LEN(TRIM(D53))</f>
        <v>6</v>
      </c>
      <c r="I53" t="str">
        <f>IF(H53&gt;=3,MID(TRIM(D53),1,3),"NO")</f>
        <v>+/-</v>
      </c>
      <c r="J53" t="str">
        <f>IF(TRIM(I53)="+/-",MID(TRIM(D53),4,H53-3),D53)</f>
        <v>2.4</v>
      </c>
      <c r="K53" s="1">
        <f>IF(TRIM(J53)="*****",0,IF(ISERROR(VALUE(J53)),"NA",VALUE(J53/$I$4)))</f>
        <v>1.4589665653495441</v>
      </c>
      <c r="L53" s="1">
        <f>IF(AND(ISNUMBER(G53),ISNUMBER($I$6)),$I$6-G53,"N/A")</f>
        <v>3.3000000000000043</v>
      </c>
      <c r="M53" s="1">
        <f>IF(AND(ISNUMBER(K53),ISNUMBER($I$7)),SQRT(K53^2+($I$7)^2),"N/A")</f>
        <v>1.4640236569960239</v>
      </c>
      <c r="N53" s="1">
        <f>IF(AND(ISNUMBER(L53),ISNUMBER(M53),M53&lt;&gt;0),L53/M53,"NA")</f>
        <v>2.2540619369301398</v>
      </c>
      <c r="O53" t="s">
        <v>46</v>
      </c>
    </row>
    <row r="54" spans="1:15" x14ac:dyDescent="0.35">
      <c r="A54" s="16">
        <v>44</v>
      </c>
      <c r="B54" s="15" t="s">
        <v>76</v>
      </c>
      <c r="C54" s="14">
        <v>42.1</v>
      </c>
      <c r="D54" s="13" t="s">
        <v>120</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42.1</v>
      </c>
      <c r="H54">
        <f>LEN(TRIM(D54))</f>
        <v>6</v>
      </c>
      <c r="I54" t="str">
        <f>IF(H54&gt;=3,MID(TRIM(D54),1,3),"NO")</f>
        <v>+/-</v>
      </c>
      <c r="J54" t="str">
        <f>IF(TRIM(I54)="+/-",MID(TRIM(D54),4,H54-3),D54)</f>
        <v>0.9</v>
      </c>
      <c r="K54" s="1">
        <f>IF(TRIM(J54)="*****",0,IF(ISERROR(VALUE(J54)),"NA",VALUE(J54/$I$4)))</f>
        <v>0.54711246200607899</v>
      </c>
      <c r="L54" s="1">
        <f>IF(AND(ISNUMBER(G54),ISNUMBER($I$6)),$I$6-G54,"N/A")</f>
        <v>4.1000000000000014</v>
      </c>
      <c r="M54" s="1">
        <f>IF(AND(ISNUMBER(K54),ISNUMBER($I$7)),SQRT(K54^2+($I$7)^2),"N/A")</f>
        <v>0.5604586296226679</v>
      </c>
      <c r="N54" s="1">
        <f>IF(AND(ISNUMBER(L54),ISNUMBER(M54),M54&lt;&gt;0),L54/M54,"NA")</f>
        <v>7.3154373637896359</v>
      </c>
      <c r="O54" t="s">
        <v>39</v>
      </c>
    </row>
    <row r="55" spans="1:15" x14ac:dyDescent="0.35">
      <c r="A55" s="16">
        <v>45</v>
      </c>
      <c r="B55" s="15" t="s">
        <v>49</v>
      </c>
      <c r="C55" s="14">
        <v>40.700000000000003</v>
      </c>
      <c r="D55" s="13" t="s">
        <v>120</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40.700000000000003</v>
      </c>
      <c r="H55">
        <f>LEN(TRIM(D55))</f>
        <v>6</v>
      </c>
      <c r="I55" t="str">
        <f>IF(H55&gt;=3,MID(TRIM(D55),1,3),"NO")</f>
        <v>+/-</v>
      </c>
      <c r="J55" t="str">
        <f>IF(TRIM(I55)="+/-",MID(TRIM(D55),4,H55-3),D55)</f>
        <v>0.9</v>
      </c>
      <c r="K55" s="1">
        <f>IF(TRIM(J55)="*****",0,IF(ISERROR(VALUE(J55)),"NA",VALUE(J55/$I$4)))</f>
        <v>0.54711246200607899</v>
      </c>
      <c r="L55" s="1">
        <f>IF(AND(ISNUMBER(G55),ISNUMBER($I$6)),$I$6-G55,"N/A")</f>
        <v>5.5</v>
      </c>
      <c r="M55" s="1">
        <f>IF(AND(ISNUMBER(K55),ISNUMBER($I$7)),SQRT(K55^2+($I$7)^2),"N/A")</f>
        <v>0.5604586296226679</v>
      </c>
      <c r="N55" s="1">
        <f>IF(AND(ISNUMBER(L55),ISNUMBER(M55),M55&lt;&gt;0),L55/M55,"NA")</f>
        <v>9.8133915855714591</v>
      </c>
      <c r="O55" t="s">
        <v>42</v>
      </c>
    </row>
    <row r="56" spans="1:15" x14ac:dyDescent="0.35">
      <c r="A56" s="16">
        <v>46</v>
      </c>
      <c r="B56" s="15" t="s">
        <v>73</v>
      </c>
      <c r="C56" s="14">
        <v>40.6</v>
      </c>
      <c r="D56" s="13" t="s">
        <v>153</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40.6</v>
      </c>
      <c r="H56">
        <f>LEN(TRIM(D56))</f>
        <v>6</v>
      </c>
      <c r="I56" t="str">
        <f>IF(H56&gt;=3,MID(TRIM(D56),1,3),"NO")</f>
        <v>+/-</v>
      </c>
      <c r="J56" t="str">
        <f>IF(TRIM(I56)="+/-",MID(TRIM(D56),4,H56-3),D56)</f>
        <v>1.7</v>
      </c>
      <c r="K56" s="1">
        <f>IF(TRIM(J56)="*****",0,IF(ISERROR(VALUE(J56)),"NA",VALUE(J56/$I$4)))</f>
        <v>1.0334346504559271</v>
      </c>
      <c r="L56" s="1">
        <f>IF(AND(ISNUMBER(G56),ISNUMBER($I$6)),$I$6-G56,"N/A")</f>
        <v>5.6000000000000014</v>
      </c>
      <c r="M56" s="1">
        <f>IF(AND(ISNUMBER(K56),ISNUMBER($I$7)),SQRT(K56^2+($I$7)^2),"N/A")</f>
        <v>1.0405618704330513</v>
      </c>
      <c r="N56" s="1">
        <f>IF(AND(ISNUMBER(L56),ISNUMBER(M56),M56&lt;&gt;0),L56/M56,"NA")</f>
        <v>5.3817078629543156</v>
      </c>
      <c r="O56" t="s">
        <v>40</v>
      </c>
    </row>
    <row r="57" spans="1:15" x14ac:dyDescent="0.35">
      <c r="A57" s="16">
        <v>47</v>
      </c>
      <c r="B57" s="15" t="s">
        <v>79</v>
      </c>
      <c r="C57" s="14">
        <v>40</v>
      </c>
      <c r="D57" s="13" t="s">
        <v>134</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40</v>
      </c>
      <c r="H57">
        <f>LEN(TRIM(D57))</f>
        <v>6</v>
      </c>
      <c r="I57" t="str">
        <f>IF(H57&gt;=3,MID(TRIM(D57),1,3),"NO")</f>
        <v>+/-</v>
      </c>
      <c r="J57" t="str">
        <f>IF(TRIM(I57)="+/-",MID(TRIM(D57),4,H57-3),D57)</f>
        <v>1.4</v>
      </c>
      <c r="K57" s="1">
        <f>IF(TRIM(J57)="*****",0,IF(ISERROR(VALUE(J57)),"NA",VALUE(J57/$I$4)))</f>
        <v>0.85106382978723394</v>
      </c>
      <c r="L57" s="1">
        <f>IF(AND(ISNUMBER(G57),ISNUMBER($I$6)),$I$6-G57,"N/A")</f>
        <v>6.2000000000000028</v>
      </c>
      <c r="M57" s="1">
        <f>IF(AND(ISNUMBER(K57),ISNUMBER($I$7)),SQRT(K57^2+($I$7)^2),"N/A")</f>
        <v>0.8597042932359239</v>
      </c>
      <c r="N57" s="1">
        <f>IF(AND(ISNUMBER(L57),ISNUMBER(M57),M57&lt;&gt;0),L57/M57,"NA")</f>
        <v>7.2117820613216024</v>
      </c>
      <c r="O57" t="s">
        <v>38</v>
      </c>
    </row>
    <row r="58" spans="1:15" x14ac:dyDescent="0.35">
      <c r="A58" s="16">
        <v>47</v>
      </c>
      <c r="B58" s="15" t="s">
        <v>53</v>
      </c>
      <c r="C58" s="14">
        <v>40</v>
      </c>
      <c r="D58" s="13" t="s">
        <v>158</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40</v>
      </c>
      <c r="H58">
        <f>LEN(TRIM(D58))</f>
        <v>6</v>
      </c>
      <c r="I58" t="str">
        <f>IF(H58&gt;=3,MID(TRIM(D58),1,3),"NO")</f>
        <v>+/-</v>
      </c>
      <c r="J58" t="str">
        <f>IF(TRIM(I58)="+/-",MID(TRIM(D58),4,H58-3),D58)</f>
        <v>1.9</v>
      </c>
      <c r="K58" s="1">
        <f>IF(TRIM(J58)="*****",0,IF(ISERROR(VALUE(J58)),"NA",VALUE(J58/$I$4)))</f>
        <v>1.1550151975683889</v>
      </c>
      <c r="L58" s="1">
        <f>IF(AND(ISNUMBER(G58),ISNUMBER($I$6)),$I$6-G58,"N/A")</f>
        <v>6.2000000000000028</v>
      </c>
      <c r="M58" s="1">
        <f>IF(AND(ISNUMBER(K58),ISNUMBER($I$7)),SQRT(K58^2+($I$7)^2),"N/A")</f>
        <v>1.1613965455649118</v>
      </c>
      <c r="N58" s="1">
        <f>IF(AND(ISNUMBER(L58),ISNUMBER(M58),M58&lt;&gt;0),L58/M58,"NA")</f>
        <v>5.3384005864975927</v>
      </c>
      <c r="O58" t="s">
        <v>36</v>
      </c>
    </row>
    <row r="59" spans="1:15" x14ac:dyDescent="0.35">
      <c r="A59" s="16">
        <v>49</v>
      </c>
      <c r="B59" s="15" t="s">
        <v>68</v>
      </c>
      <c r="C59" s="14">
        <v>39.6</v>
      </c>
      <c r="D59" s="13" t="s">
        <v>133</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39.6</v>
      </c>
      <c r="H59">
        <f>LEN(TRIM(D59))</f>
        <v>6</v>
      </c>
      <c r="I59" t="str">
        <f>IF(H59&gt;=3,MID(TRIM(D59),1,3),"NO")</f>
        <v>+/-</v>
      </c>
      <c r="J59" t="str">
        <f>IF(TRIM(I59)="+/-",MID(TRIM(D59),4,H59-3),D59)</f>
        <v>1.2</v>
      </c>
      <c r="K59" s="1">
        <f>IF(TRIM(J59)="*****",0,IF(ISERROR(VALUE(J59)),"NA",VALUE(J59/$I$4)))</f>
        <v>0.72948328267477203</v>
      </c>
      <c r="L59" s="1">
        <f>IF(AND(ISNUMBER(G59),ISNUMBER($I$6)),$I$6-G59,"N/A")</f>
        <v>6.6000000000000014</v>
      </c>
      <c r="M59" s="1">
        <f>IF(AND(ISNUMBER(K59),ISNUMBER($I$7)),SQRT(K59^2+($I$7)^2),"N/A")</f>
        <v>0.73954559638884132</v>
      </c>
      <c r="N59" s="1">
        <f>IF(AND(ISNUMBER(L59),ISNUMBER(M59),M59&lt;&gt;0),L59/M59,"NA")</f>
        <v>8.9243990258713222</v>
      </c>
      <c r="O59" t="s">
        <v>33</v>
      </c>
    </row>
    <row r="60" spans="1:15" x14ac:dyDescent="0.35">
      <c r="A60" s="16">
        <v>50</v>
      </c>
      <c r="B60" s="15" t="s">
        <v>55</v>
      </c>
      <c r="C60" s="14">
        <v>38.700000000000003</v>
      </c>
      <c r="D60" s="13" t="s">
        <v>138</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38.700000000000003</v>
      </c>
      <c r="H60">
        <f>LEN(TRIM(D60))</f>
        <v>6</v>
      </c>
      <c r="I60" t="str">
        <f>IF(H60&gt;=3,MID(TRIM(D60),1,3),"NO")</f>
        <v>+/-</v>
      </c>
      <c r="J60" t="str">
        <f>IF(TRIM(I60)="+/-",MID(TRIM(D60),4,H60-3),D60)</f>
        <v>1.8</v>
      </c>
      <c r="K60" s="1">
        <f>IF(TRIM(J60)="*****",0,IF(ISERROR(VALUE(J60)),"NA",VALUE(J60/$I$4)))</f>
        <v>1.094224924012158</v>
      </c>
      <c r="L60" s="1">
        <f>IF(AND(ISNUMBER(G60),ISNUMBER($I$6)),$I$6-G60,"N/A")</f>
        <v>7.5</v>
      </c>
      <c r="M60" s="1">
        <f>IF(AND(ISNUMBER(K60),ISNUMBER($I$7)),SQRT(K60^2+($I$7)^2),"N/A")</f>
        <v>1.1009586794088044</v>
      </c>
      <c r="N60" s="1">
        <f>IF(AND(ISNUMBER(L60),ISNUMBER(M60),M60&lt;&gt;0),L60/M60,"NA")</f>
        <v>6.8122447647420961</v>
      </c>
      <c r="O60" t="s">
        <v>30</v>
      </c>
    </row>
    <row r="61" spans="1:15" x14ac:dyDescent="0.35">
      <c r="A61" s="16">
        <v>51</v>
      </c>
      <c r="B61" s="15" t="s">
        <v>33</v>
      </c>
      <c r="C61" s="14">
        <v>36.6</v>
      </c>
      <c r="D61" s="13" t="s">
        <v>155</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36.6</v>
      </c>
      <c r="H61">
        <f>LEN(TRIM(D61))</f>
        <v>6</v>
      </c>
      <c r="I61" t="str">
        <f>IF(H61&gt;=3,MID(TRIM(D61),1,3),"NO")</f>
        <v>+/-</v>
      </c>
      <c r="J61" t="str">
        <f>IF(TRIM(I61)="+/-",MID(TRIM(D61),4,H61-3),D61)</f>
        <v>2.4</v>
      </c>
      <c r="K61" s="1">
        <f>IF(TRIM(J61)="*****",0,IF(ISERROR(VALUE(J61)),"NA",VALUE(J61/$I$4)))</f>
        <v>1.4589665653495441</v>
      </c>
      <c r="L61" s="1">
        <f>IF(AND(ISNUMBER(G61),ISNUMBER($I$6)),$I$6-G61,"N/A")</f>
        <v>9.6000000000000014</v>
      </c>
      <c r="M61" s="1">
        <f>IF(AND(ISNUMBER(K61),ISNUMBER($I$7)),SQRT(K61^2+($I$7)^2),"N/A")</f>
        <v>1.4640236569960239</v>
      </c>
      <c r="N61" s="1">
        <f>IF(AND(ISNUMBER(L61),ISNUMBER(M61),M61&lt;&gt;0),L61/M61,"NA")</f>
        <v>6.5572710892513086</v>
      </c>
      <c r="O61" t="s">
        <v>27</v>
      </c>
    </row>
    <row r="62" spans="1:15" ht="15" thickBot="1" x14ac:dyDescent="0.4">
      <c r="A62" s="11"/>
      <c r="B62" s="10" t="s">
        <v>25</v>
      </c>
      <c r="C62" s="9">
        <v>31.9</v>
      </c>
      <c r="D62" s="8" t="s">
        <v>138</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31.9</v>
      </c>
      <c r="H62">
        <f>LEN(TRIM(D62))</f>
        <v>6</v>
      </c>
      <c r="I62" t="str">
        <f>IF(H62&gt;=3,MID(TRIM(D62),1,3),"NO")</f>
        <v>+/-</v>
      </c>
      <c r="J62" t="str">
        <f>IF(TRIM(I62)="+/-",MID(TRIM(D62),4,H62-3),D62)</f>
        <v>1.8</v>
      </c>
      <c r="K62" s="1">
        <f>IF(TRIM(J62)="*****",0,IF(ISERROR(VALUE(J62)),"NA",VALUE(J62/$I$4)))</f>
        <v>1.094224924012158</v>
      </c>
      <c r="L62" s="1">
        <f>IF(AND(ISNUMBER(G62),ISNUMBER($I$6)),$I$6-G62,"N/A")</f>
        <v>14.300000000000004</v>
      </c>
      <c r="M62" s="1">
        <f>IF(AND(ISNUMBER(K62),ISNUMBER($I$7)),SQRT(K62^2+($I$7)^2),"N/A")</f>
        <v>1.1009586794088044</v>
      </c>
      <c r="N62" s="1">
        <f>IF(AND(ISNUMBER(L62),ISNUMBER(M62),M62&lt;&gt;0),L62/M62,"NA")</f>
        <v>12.988680018108267</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184" priority="1" operator="equal">
      <formula>"OTHER ERROR"</formula>
    </cfRule>
    <cfRule type="cellIs" dxfId="183" priority="2" operator="equal">
      <formula>"Statistical Test not applicable"</formula>
    </cfRule>
    <cfRule type="cellIs" dxfId="182" priority="3" operator="equal">
      <formula>"Geography Selected"</formula>
    </cfRule>
  </conditionalFormatting>
  <conditionalFormatting sqref="E10:J62">
    <cfRule type="cellIs" dxfId="181" priority="4" operator="equal">
      <formula>"Not Significantly Different"</formula>
    </cfRule>
  </conditionalFormatting>
  <conditionalFormatting sqref="F10:J62">
    <cfRule type="cellIs" dxfId="18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2768AED-5464-4A76-B44B-E40BA1F42224}">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E2BE2247-951A-42C9-8416-03F8FEF4A6C5}"/>
    <hyperlink ref="A68" r:id="rId2" xr:uid="{4703B472-F4DD-4D20-BCF7-8551F08E9F8A}"/>
    <hyperlink ref="A66" r:id="rId3" xr:uid="{A0D9124B-26ED-463E-9E77-B5D22BC80A21}"/>
    <hyperlink ref="A67" r:id="rId4" xr:uid="{78CB9011-D89E-4604-84D7-E60FDA48669B}"/>
  </hyperlinks>
  <pageMargins left="0.7" right="0.7" top="0.75" bottom="0.75" header="0.3" footer="0.3"/>
  <pageSetup orientation="portrait" r:id="rId5"/>
  <drawing r:id="rId6"/>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0F44F-8819-44C9-8417-908F3409819B}">
  <sheetPr codeName="Sheet56"/>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style="43"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402</v>
      </c>
    </row>
    <row r="2" spans="1:16" x14ac:dyDescent="0.35">
      <c r="A2" s="30" t="s">
        <v>108</v>
      </c>
      <c r="B2" t="s">
        <v>401</v>
      </c>
    </row>
    <row r="3" spans="1:16" ht="15" thickBot="1" x14ac:dyDescent="0.4"/>
    <row r="4" spans="1:16" ht="15" thickBot="1" x14ac:dyDescent="0.4">
      <c r="A4" s="25" t="s">
        <v>106</v>
      </c>
      <c r="B4" s="29" t="s">
        <v>84</v>
      </c>
      <c r="C4" s="48" t="s">
        <v>105</v>
      </c>
      <c r="D4" s="27"/>
      <c r="H4" s="18" t="s">
        <v>104</v>
      </c>
      <c r="I4">
        <v>1.645</v>
      </c>
    </row>
    <row r="5" spans="1:16" ht="15" thickBot="1" x14ac:dyDescent="0.4">
      <c r="A5" s="25"/>
    </row>
    <row r="6" spans="1:16" x14ac:dyDescent="0.35">
      <c r="A6" s="25" t="s">
        <v>103</v>
      </c>
      <c r="B6" s="47">
        <f>VLOOKUP($B$4,$B$10:$D$62,2,FALSE)</f>
        <v>77719</v>
      </c>
      <c r="C6" s="43" t="s">
        <v>102</v>
      </c>
      <c r="H6" s="18" t="s">
        <v>101</v>
      </c>
      <c r="I6">
        <f>VLOOKUP($B$4,$B$9:$K$62,6,FALSE)</f>
        <v>77719</v>
      </c>
      <c r="K6" s="19"/>
    </row>
    <row r="7" spans="1:16" ht="15" thickBot="1" x14ac:dyDescent="0.4">
      <c r="A7" s="25" t="s">
        <v>100</v>
      </c>
      <c r="B7" s="24" t="str">
        <f>VLOOKUP($B$4,$B$10:$D$62,3,FALSE)</f>
        <v>+/-186</v>
      </c>
      <c r="C7" s="43" t="s">
        <v>99</v>
      </c>
      <c r="H7" s="18" t="s">
        <v>98</v>
      </c>
      <c r="I7" s="23">
        <f>VLOOKUP($B$4,$B$9:$K$62,10,FALSE)</f>
        <v>113.06990881458967</v>
      </c>
      <c r="K7" s="19"/>
    </row>
    <row r="8" spans="1:16" ht="15" thickBot="1" x14ac:dyDescent="0.4"/>
    <row r="9" spans="1:16" ht="15" thickBot="1" x14ac:dyDescent="0.4">
      <c r="A9" s="22" t="s">
        <v>97</v>
      </c>
      <c r="B9" s="21" t="s">
        <v>96</v>
      </c>
      <c r="C9" s="46"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45">
        <v>77719</v>
      </c>
      <c r="D10" s="13" t="s">
        <v>400</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77719</v>
      </c>
      <c r="H10">
        <f>LEN(TRIM(D10))</f>
        <v>6</v>
      </c>
      <c r="I10" t="str">
        <f>IF(H10&gt;=3,MID(TRIM(D10),1,3),"NO")</f>
        <v>+/-</v>
      </c>
      <c r="J10" t="str">
        <f>IF(TRIM(I10)="+/-",MID(TRIM(D10),4,H10-3),D10)</f>
        <v>186</v>
      </c>
      <c r="K10" s="1">
        <f>IF(TRIM(J10)="*****",0,IF(ISERROR(VALUE(J10)),"NA",VALUE(J10/$I$4)))</f>
        <v>113.06990881458967</v>
      </c>
      <c r="L10" s="1">
        <f>IF(AND(ISNUMBER(G10),ISNUMBER($I$6)),$I$6-G10,"N/A")</f>
        <v>0</v>
      </c>
      <c r="M10" s="1">
        <f>IF(AND(ISNUMBER(K10),ISNUMBER($I$7)),SQRT(K10^2+($I$7)^2),"N/A")</f>
        <v>159.90499854188187</v>
      </c>
      <c r="N10" s="1">
        <f>IF(AND(ISNUMBER(L10),ISNUMBER(M10),M10&lt;&gt;0),L10/M10,"NA")</f>
        <v>0</v>
      </c>
      <c r="O10" t="s">
        <v>84</v>
      </c>
    </row>
    <row r="11" spans="1:16" x14ac:dyDescent="0.35">
      <c r="A11" s="16">
        <v>1</v>
      </c>
      <c r="B11" s="15" t="s">
        <v>35</v>
      </c>
      <c r="C11" s="45">
        <v>108210</v>
      </c>
      <c r="D11" s="17" t="s">
        <v>399</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108210</v>
      </c>
      <c r="H11">
        <f>LEN(TRIM(D11))</f>
        <v>8</v>
      </c>
      <c r="I11" t="str">
        <f>IF(H11&gt;=3,MID(TRIM(D11),1,3),"NO")</f>
        <v>+/-</v>
      </c>
      <c r="J11" t="str">
        <f>IF(TRIM(I11)="+/-",MID(TRIM(D11),4,H11-3),D11)</f>
        <v>6,847</v>
      </c>
      <c r="K11" s="1">
        <f>IF(TRIM(J11)="*****",0,IF(ISERROR(VALUE(J11)),"NA",VALUE(J11/$I$4)))</f>
        <v>4162.3100303951369</v>
      </c>
      <c r="L11" s="1">
        <f>IF(AND(ISNUMBER(G11),ISNUMBER($I$6)),$I$6-G11,"N/A")</f>
        <v>-30491</v>
      </c>
      <c r="M11" s="1">
        <f>IF(AND(ISNUMBER(K11),ISNUMBER($I$7)),SQRT(K11^2+($I$7)^2),"N/A")</f>
        <v>4163.8455294844098</v>
      </c>
      <c r="N11" s="1">
        <f>IF(AND(ISNUMBER(L11),ISNUMBER(M11),M11&lt;&gt;0),L11/M11,"NA")</f>
        <v>-7.3227980682980727</v>
      </c>
      <c r="O11" t="s">
        <v>68</v>
      </c>
    </row>
    <row r="12" spans="1:16" x14ac:dyDescent="0.35">
      <c r="A12" s="16">
        <v>2</v>
      </c>
      <c r="B12" s="15" t="s">
        <v>71</v>
      </c>
      <c r="C12" s="45">
        <v>99858</v>
      </c>
      <c r="D12" s="13" t="s">
        <v>398</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99858</v>
      </c>
      <c r="H12">
        <f>LEN(TRIM(D12))</f>
        <v>8</v>
      </c>
      <c r="I12" t="str">
        <f>IF(H12&gt;=3,MID(TRIM(D12),1,3),"NO")</f>
        <v>+/-</v>
      </c>
      <c r="J12" t="str">
        <f>IF(TRIM(I12)="+/-",MID(TRIM(D12),4,H12-3),D12)</f>
        <v>1,355</v>
      </c>
      <c r="K12" s="1">
        <f>IF(TRIM(J12)="*****",0,IF(ISERROR(VALUE(J12)),"NA",VALUE(J12/$I$4)))</f>
        <v>823.70820668693011</v>
      </c>
      <c r="L12" s="1">
        <f>IF(AND(ISNUMBER(G12),ISNUMBER($I$6)),$I$6-G12,"N/A")</f>
        <v>-22139</v>
      </c>
      <c r="M12" s="1">
        <f>IF(AND(ISNUMBER(K12),ISNUMBER($I$7)),SQRT(K12^2+($I$7)^2),"N/A")</f>
        <v>831.43250720833498</v>
      </c>
      <c r="N12" s="1">
        <f>IF(AND(ISNUMBER(L12),ISNUMBER(M12),M12&lt;&gt;0),L12/M12,"NA")</f>
        <v>-26.627537181983858</v>
      </c>
      <c r="O12" t="s">
        <v>62</v>
      </c>
    </row>
    <row r="13" spans="1:16" x14ac:dyDescent="0.35">
      <c r="A13" s="16">
        <v>3</v>
      </c>
      <c r="B13" s="15" t="s">
        <v>47</v>
      </c>
      <c r="C13" s="45">
        <v>99781</v>
      </c>
      <c r="D13" s="13" t="s">
        <v>397</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99781</v>
      </c>
      <c r="H13">
        <f>LEN(TRIM(D13))</f>
        <v>8</v>
      </c>
      <c r="I13" t="str">
        <f>IF(H13&gt;=3,MID(TRIM(D13),1,3),"NO")</f>
        <v>+/-</v>
      </c>
      <c r="J13" t="str">
        <f>IF(TRIM(I13)="+/-",MID(TRIM(D13),4,H13-3),D13)</f>
        <v>1,061</v>
      </c>
      <c r="K13" s="1">
        <f>IF(TRIM(J13)="*****",0,IF(ISERROR(VALUE(J13)),"NA",VALUE(J13/$I$4)))</f>
        <v>644.98480243161089</v>
      </c>
      <c r="L13" s="1">
        <f>IF(AND(ISNUMBER(G13),ISNUMBER($I$6)),$I$6-G13,"N/A")</f>
        <v>-22062</v>
      </c>
      <c r="M13" s="1">
        <f>IF(AND(ISNUMBER(K13),ISNUMBER($I$7)),SQRT(K13^2+($I$7)^2),"N/A")</f>
        <v>654.82073855909891</v>
      </c>
      <c r="N13" s="1">
        <f>IF(AND(ISNUMBER(L13),ISNUMBER(M13),M13&lt;&gt;0),L13/M13,"NA")</f>
        <v>-33.691663536109672</v>
      </c>
      <c r="O13" t="s">
        <v>58</v>
      </c>
    </row>
    <row r="14" spans="1:16" x14ac:dyDescent="0.35">
      <c r="A14" s="16">
        <v>4</v>
      </c>
      <c r="B14" s="15" t="s">
        <v>41</v>
      </c>
      <c r="C14" s="45">
        <v>98678</v>
      </c>
      <c r="D14" s="13" t="s">
        <v>396</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98678</v>
      </c>
      <c r="H14">
        <f>LEN(TRIM(D14))</f>
        <v>8</v>
      </c>
      <c r="I14" t="str">
        <f>IF(H14&gt;=3,MID(TRIM(D14),1,3),"NO")</f>
        <v>+/-</v>
      </c>
      <c r="J14" t="str">
        <f>IF(TRIM(I14)="+/-",MID(TRIM(D14),4,H14-3),D14)</f>
        <v>1,292</v>
      </c>
      <c r="K14" s="1">
        <f>IF(TRIM(J14)="*****",0,IF(ISERROR(VALUE(J14)),"NA",VALUE(J14/$I$4)))</f>
        <v>785.41033434650456</v>
      </c>
      <c r="L14" s="1">
        <f>IF(AND(ISNUMBER(G14),ISNUMBER($I$6)),$I$6-G14,"N/A")</f>
        <v>-20959</v>
      </c>
      <c r="M14" s="1">
        <f>IF(AND(ISNUMBER(K14),ISNUMBER($I$7)),SQRT(K14^2+($I$7)^2),"N/A")</f>
        <v>793.50752836858942</v>
      </c>
      <c r="N14" s="1">
        <f>IF(AND(ISNUMBER(L14),ISNUMBER(M14),M14&lt;&gt;0),L14/M14,"NA")</f>
        <v>-26.413107942517726</v>
      </c>
      <c r="O14" t="s">
        <v>73</v>
      </c>
    </row>
    <row r="15" spans="1:16" x14ac:dyDescent="0.35">
      <c r="A15" s="16">
        <v>5</v>
      </c>
      <c r="B15" s="15" t="s">
        <v>67</v>
      </c>
      <c r="C15" s="45">
        <v>96838</v>
      </c>
      <c r="D15" s="13" t="s">
        <v>395</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96838</v>
      </c>
      <c r="H15">
        <f>LEN(TRIM(D15))</f>
        <v>8</v>
      </c>
      <c r="I15" t="str">
        <f>IF(H15&gt;=3,MID(TRIM(D15),1,3),"NO")</f>
        <v>+/-</v>
      </c>
      <c r="J15" t="str">
        <f>IF(TRIM(I15)="+/-",MID(TRIM(D15),4,H15-3),D15)</f>
        <v>2,243</v>
      </c>
      <c r="K15" s="1">
        <f>IF(TRIM(J15)="*****",0,IF(ISERROR(VALUE(J15)),"NA",VALUE(J15/$I$4)))</f>
        <v>1363.5258358662613</v>
      </c>
      <c r="L15" s="1">
        <f>IF(AND(ISNUMBER(G15),ISNUMBER($I$6)),$I$6-G15,"N/A")</f>
        <v>-19119</v>
      </c>
      <c r="M15" s="1">
        <f>IF(AND(ISNUMBER(K15),ISNUMBER($I$7)),SQRT(K15^2+($I$7)^2),"N/A")</f>
        <v>1368.2059455192141</v>
      </c>
      <c r="N15" s="1">
        <f>IF(AND(ISNUMBER(L15),ISNUMBER(M15),M15&lt;&gt;0),L15/M15,"NA")</f>
        <v>-13.97377351166576</v>
      </c>
      <c r="O15" t="s">
        <v>32</v>
      </c>
    </row>
    <row r="16" spans="1:16" x14ac:dyDescent="0.35">
      <c r="A16" s="16">
        <v>6</v>
      </c>
      <c r="B16" s="15" t="s">
        <v>32</v>
      </c>
      <c r="C16" s="45">
        <v>95521</v>
      </c>
      <c r="D16" s="13" t="s">
        <v>394</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95521</v>
      </c>
      <c r="H16">
        <f>LEN(TRIM(D16))</f>
        <v>6</v>
      </c>
      <c r="I16" t="str">
        <f>IF(H16&gt;=3,MID(TRIM(D16),1,3),"NO")</f>
        <v>+/-</v>
      </c>
      <c r="J16" t="str">
        <f>IF(TRIM(I16)="+/-",MID(TRIM(D16),4,H16-3),D16)</f>
        <v>611</v>
      </c>
      <c r="K16" s="1">
        <f>IF(TRIM(J16)="*****",0,IF(ISERROR(VALUE(J16)),"NA",VALUE(J16/$I$4)))</f>
        <v>371.42857142857144</v>
      </c>
      <c r="L16" s="1">
        <f>IF(AND(ISNUMBER(G16),ISNUMBER($I$6)),$I$6-G16,"N/A")</f>
        <v>-17802</v>
      </c>
      <c r="M16" s="1">
        <f>IF(AND(ISNUMBER(K16),ISNUMBER($I$7)),SQRT(K16^2+($I$7)^2),"N/A")</f>
        <v>388.25763090093801</v>
      </c>
      <c r="N16" s="1">
        <f>IF(AND(ISNUMBER(L16),ISNUMBER(M16),M16&lt;&gt;0),L16/M16,"NA")</f>
        <v>-45.850998365933187</v>
      </c>
      <c r="O16" t="s">
        <v>75</v>
      </c>
    </row>
    <row r="17" spans="1:15" x14ac:dyDescent="0.35">
      <c r="A17" s="16">
        <v>7</v>
      </c>
      <c r="B17" s="15" t="s">
        <v>29</v>
      </c>
      <c r="C17" s="45">
        <v>95322</v>
      </c>
      <c r="D17" s="13" t="s">
        <v>393</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95322</v>
      </c>
      <c r="H17">
        <f>LEN(TRIM(D17))</f>
        <v>8</v>
      </c>
      <c r="I17" t="str">
        <f>IF(H17&gt;=3,MID(TRIM(D17),1,3),"NO")</f>
        <v>+/-</v>
      </c>
      <c r="J17" t="str">
        <f>IF(TRIM(I17)="+/-",MID(TRIM(D17),4,H17-3),D17)</f>
        <v>2,478</v>
      </c>
      <c r="K17" s="1">
        <f>IF(TRIM(J17)="*****",0,IF(ISERROR(VALUE(J17)),"NA",VALUE(J17/$I$4)))</f>
        <v>1506.3829787234042</v>
      </c>
      <c r="L17" s="1">
        <f>IF(AND(ISNUMBER(G17),ISNUMBER($I$6)),$I$6-G17,"N/A")</f>
        <v>-17603</v>
      </c>
      <c r="M17" s="1">
        <f>IF(AND(ISNUMBER(K17),ISNUMBER($I$7)),SQRT(K17^2+($I$7)^2),"N/A")</f>
        <v>1510.6205621753384</v>
      </c>
      <c r="N17" s="1">
        <f>IF(AND(ISNUMBER(L17),ISNUMBER(M17),M17&lt;&gt;0),L17/M17,"NA")</f>
        <v>-11.652826951230663</v>
      </c>
      <c r="O17" t="s">
        <v>66</v>
      </c>
    </row>
    <row r="18" spans="1:15" x14ac:dyDescent="0.35">
      <c r="A18" s="16">
        <v>8</v>
      </c>
      <c r="B18" s="15" t="s">
        <v>36</v>
      </c>
      <c r="C18" s="45">
        <v>94605</v>
      </c>
      <c r="D18" s="13" t="s">
        <v>392</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94605</v>
      </c>
      <c r="H18">
        <f>LEN(TRIM(D18))</f>
        <v>8</v>
      </c>
      <c r="I18" t="str">
        <f>IF(H18&gt;=3,MID(TRIM(D18),1,3),"NO")</f>
        <v>+/-</v>
      </c>
      <c r="J18" t="str">
        <f>IF(TRIM(I18)="+/-",MID(TRIM(D18),4,H18-3),D18)</f>
        <v>1,221</v>
      </c>
      <c r="K18" s="1">
        <f>IF(TRIM(J18)="*****",0,IF(ISERROR(VALUE(J18)),"NA",VALUE(J18/$I$4)))</f>
        <v>742.24924012158056</v>
      </c>
      <c r="L18" s="1">
        <f>IF(AND(ISNUMBER(G18),ISNUMBER($I$6)),$I$6-G18,"N/A")</f>
        <v>-16886</v>
      </c>
      <c r="M18" s="1">
        <f>IF(AND(ISNUMBER(K18),ISNUMBER($I$7)),SQRT(K18^2+($I$7)^2),"N/A")</f>
        <v>750.81205287368914</v>
      </c>
      <c r="N18" s="1">
        <f>IF(AND(ISNUMBER(L18),ISNUMBER(M18),M18&lt;&gt;0),L18/M18,"NA")</f>
        <v>-22.490315566152439</v>
      </c>
      <c r="O18" t="s">
        <v>60</v>
      </c>
    </row>
    <row r="19" spans="1:15" x14ac:dyDescent="0.35">
      <c r="A19" s="16">
        <v>9</v>
      </c>
      <c r="B19" s="15" t="s">
        <v>42</v>
      </c>
      <c r="C19" s="45">
        <v>93421</v>
      </c>
      <c r="D19" s="13" t="s">
        <v>391</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93421</v>
      </c>
      <c r="H19">
        <f>LEN(TRIM(D19))</f>
        <v>8</v>
      </c>
      <c r="I19" t="str">
        <f>IF(H19&gt;=3,MID(TRIM(D19),1,3),"NO")</f>
        <v>+/-</v>
      </c>
      <c r="J19" t="str">
        <f>IF(TRIM(I19)="+/-",MID(TRIM(D19),4,H19-3),D19)</f>
        <v>1,383</v>
      </c>
      <c r="K19" s="1">
        <f>IF(TRIM(J19)="*****",0,IF(ISERROR(VALUE(J19)),"NA",VALUE(J19/$I$4)))</f>
        <v>840.72948328267478</v>
      </c>
      <c r="L19" s="1">
        <f>IF(AND(ISNUMBER(G19),ISNUMBER($I$6)),$I$6-G19,"N/A")</f>
        <v>-15702</v>
      </c>
      <c r="M19" s="1">
        <f>IF(AND(ISNUMBER(K19),ISNUMBER($I$7)),SQRT(K19^2+($I$7)^2),"N/A")</f>
        <v>848.29880840426324</v>
      </c>
      <c r="N19" s="1">
        <f>IF(AND(ISNUMBER(L19),ISNUMBER(M19),M19&lt;&gt;0),L19/M19,"NA")</f>
        <v>-18.509987099400821</v>
      </c>
      <c r="O19" t="s">
        <v>35</v>
      </c>
    </row>
    <row r="20" spans="1:15" x14ac:dyDescent="0.35">
      <c r="A20" s="16">
        <v>10</v>
      </c>
      <c r="B20" s="15" t="s">
        <v>75</v>
      </c>
      <c r="C20" s="45">
        <v>92911</v>
      </c>
      <c r="D20" s="17" t="s">
        <v>390</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92911</v>
      </c>
      <c r="H20">
        <f>LEN(TRIM(D20))</f>
        <v>8</v>
      </c>
      <c r="I20" t="str">
        <f>IF(H20&gt;=3,MID(TRIM(D20),1,3),"NO")</f>
        <v>+/-</v>
      </c>
      <c r="J20" t="str">
        <f>IF(TRIM(I20)="+/-",MID(TRIM(D20),4,H20-3),D20)</f>
        <v>1,057</v>
      </c>
      <c r="K20" s="1">
        <f>IF(TRIM(J20)="*****",0,IF(ISERROR(VALUE(J20)),"NA",VALUE(J20/$I$4)))</f>
        <v>642.55319148936167</v>
      </c>
      <c r="L20" s="1">
        <f>IF(AND(ISNUMBER(G20),ISNUMBER($I$6)),$I$6-G20,"N/A")</f>
        <v>-15192</v>
      </c>
      <c r="M20" s="1">
        <f>IF(AND(ISNUMBER(K20),ISNUMBER($I$7)),SQRT(K20^2+($I$7)^2),"N/A")</f>
        <v>652.42578748276333</v>
      </c>
      <c r="N20" s="1">
        <f>IF(AND(ISNUMBER(L20),ISNUMBER(M20),M20&lt;&gt;0),L20/M20,"NA")</f>
        <v>-23.28540700179078</v>
      </c>
      <c r="O20" t="s">
        <v>51</v>
      </c>
    </row>
    <row r="21" spans="1:15" x14ac:dyDescent="0.35">
      <c r="A21" s="16">
        <v>11</v>
      </c>
      <c r="B21" s="15" t="s">
        <v>66</v>
      </c>
      <c r="C21" s="45">
        <v>91665</v>
      </c>
      <c r="D21" s="13" t="s">
        <v>389</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91665</v>
      </c>
      <c r="H21">
        <f>LEN(TRIM(D21))</f>
        <v>8</v>
      </c>
      <c r="I21" t="str">
        <f>IF(H21&gt;=3,MID(TRIM(D21),1,3),"NO")</f>
        <v>+/-</v>
      </c>
      <c r="J21" t="str">
        <f>IF(TRIM(I21)="+/-",MID(TRIM(D21),4,H21-3),D21)</f>
        <v>1,473</v>
      </c>
      <c r="K21" s="1">
        <f>IF(TRIM(J21)="*****",0,IF(ISERROR(VALUE(J21)),"NA",VALUE(J21/$I$4)))</f>
        <v>895.44072948328267</v>
      </c>
      <c r="L21" s="1">
        <f>IF(AND(ISNUMBER(G21),ISNUMBER($I$6)),$I$6-G21,"N/A")</f>
        <v>-13946</v>
      </c>
      <c r="M21" s="1">
        <f>IF(AND(ISNUMBER(K21),ISNUMBER($I$7)),SQRT(K21^2+($I$7)^2),"N/A")</f>
        <v>902.55133056070167</v>
      </c>
      <c r="N21" s="1">
        <f>IF(AND(ISNUMBER(L21),ISNUMBER(M21),M21&lt;&gt;0),L21/M21,"NA")</f>
        <v>-15.45175274555983</v>
      </c>
      <c r="O21" t="s">
        <v>45</v>
      </c>
    </row>
    <row r="22" spans="1:15" x14ac:dyDescent="0.35">
      <c r="A22" s="16">
        <v>12</v>
      </c>
      <c r="B22" s="15" t="s">
        <v>38</v>
      </c>
      <c r="C22" s="45">
        <v>89931</v>
      </c>
      <c r="D22" s="13" t="s">
        <v>388</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89931</v>
      </c>
      <c r="H22">
        <f>LEN(TRIM(D22))</f>
        <v>6</v>
      </c>
      <c r="I22" t="str">
        <f>IF(H22&gt;=3,MID(TRIM(D22),1,3),"NO")</f>
        <v>+/-</v>
      </c>
      <c r="J22" t="str">
        <f>IF(TRIM(I22)="+/-",MID(TRIM(D22),4,H22-3),D22)</f>
        <v>970</v>
      </c>
      <c r="K22" s="1">
        <f>IF(TRIM(J22)="*****",0,IF(ISERROR(VALUE(J22)),"NA",VALUE(J22/$I$4)))</f>
        <v>589.66565349544078</v>
      </c>
      <c r="L22" s="1">
        <f>IF(AND(ISNUMBER(G22),ISNUMBER($I$6)),$I$6-G22,"N/A")</f>
        <v>-12212</v>
      </c>
      <c r="M22" s="1">
        <f>IF(AND(ISNUMBER(K22),ISNUMBER($I$7)),SQRT(K22^2+($I$7)^2),"N/A")</f>
        <v>600.40851692122499</v>
      </c>
      <c r="N22" s="1">
        <f>IF(AND(ISNUMBER(L22),ISNUMBER(M22),M22&lt;&gt;0),L22/M22,"NA")</f>
        <v>-20.339484960374477</v>
      </c>
      <c r="O22" t="s">
        <v>29</v>
      </c>
    </row>
    <row r="23" spans="1:15" x14ac:dyDescent="0.35">
      <c r="A23" s="16">
        <v>13</v>
      </c>
      <c r="B23" s="15" t="s">
        <v>62</v>
      </c>
      <c r="C23" s="45">
        <v>86631</v>
      </c>
      <c r="D23" s="13" t="s">
        <v>387</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86631</v>
      </c>
      <c r="H23">
        <f>LEN(TRIM(D23))</f>
        <v>8</v>
      </c>
      <c r="I23" t="str">
        <f>IF(H23&gt;=3,MID(TRIM(D23),1,3),"NO")</f>
        <v>+/-</v>
      </c>
      <c r="J23" t="str">
        <f>IF(TRIM(I23)="+/-",MID(TRIM(D23),4,H23-3),D23)</f>
        <v>2,575</v>
      </c>
      <c r="K23" s="1">
        <f>IF(TRIM(J23)="*****",0,IF(ISERROR(VALUE(J23)),"NA",VALUE(J23/$I$4)))</f>
        <v>1565.3495440729482</v>
      </c>
      <c r="L23" s="1">
        <f>IF(AND(ISNUMBER(G23),ISNUMBER($I$6)),$I$6-G23,"N/A")</f>
        <v>-8912</v>
      </c>
      <c r="M23" s="1">
        <f>IF(AND(ISNUMBER(K23),ISNUMBER($I$7)),SQRT(K23^2+($I$7)^2),"N/A")</f>
        <v>1569.4279210619156</v>
      </c>
      <c r="N23" s="1">
        <f>IF(AND(ISNUMBER(L23),ISNUMBER(M23),M23&lt;&gt;0),L23/M23,"NA")</f>
        <v>-5.678502262129955</v>
      </c>
      <c r="O23" t="s">
        <v>82</v>
      </c>
    </row>
    <row r="24" spans="1:15" x14ac:dyDescent="0.35">
      <c r="A24" s="16">
        <v>14</v>
      </c>
      <c r="B24" s="15" t="s">
        <v>74</v>
      </c>
      <c r="C24" s="45">
        <v>85086</v>
      </c>
      <c r="D24" s="13" t="s">
        <v>386</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85086</v>
      </c>
      <c r="H24">
        <f>LEN(TRIM(D24))</f>
        <v>6</v>
      </c>
      <c r="I24" t="str">
        <f>IF(H24&gt;=3,MID(TRIM(D24),1,3),"NO")</f>
        <v>+/-</v>
      </c>
      <c r="J24" t="str">
        <f>IF(TRIM(I24)="+/-",MID(TRIM(D24),4,H24-3),D24)</f>
        <v>768</v>
      </c>
      <c r="K24" s="1">
        <f>IF(TRIM(J24)="*****",0,IF(ISERROR(VALUE(J24)),"NA",VALUE(J24/$I$4)))</f>
        <v>466.86930091185411</v>
      </c>
      <c r="L24" s="1">
        <f>IF(AND(ISNUMBER(G24),ISNUMBER($I$6)),$I$6-G24,"N/A")</f>
        <v>-7367</v>
      </c>
      <c r="M24" s="1">
        <f>IF(AND(ISNUMBER(K24),ISNUMBER($I$7)),SQRT(K24^2+($I$7)^2),"N/A")</f>
        <v>480.36626485762196</v>
      </c>
      <c r="N24" s="1">
        <f>IF(AND(ISNUMBER(L24),ISNUMBER(M24),M24&lt;&gt;0),L24/M24,"NA")</f>
        <v>-15.336214340912429</v>
      </c>
      <c r="O24" t="s">
        <v>65</v>
      </c>
    </row>
    <row r="25" spans="1:15" x14ac:dyDescent="0.35">
      <c r="A25" s="16">
        <v>15</v>
      </c>
      <c r="B25" s="15" t="s">
        <v>52</v>
      </c>
      <c r="C25" s="45">
        <v>84972</v>
      </c>
      <c r="D25" s="13" t="s">
        <v>385</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84972</v>
      </c>
      <c r="H25">
        <f>LEN(TRIM(D25))</f>
        <v>8</v>
      </c>
      <c r="I25" t="str">
        <f>IF(H25&gt;=3,MID(TRIM(D25),1,3),"NO")</f>
        <v>+/-</v>
      </c>
      <c r="J25" t="str">
        <f>IF(TRIM(I25)="+/-",MID(TRIM(D25),4,H25-3),D25)</f>
        <v>2,566</v>
      </c>
      <c r="K25" s="1">
        <f>IF(TRIM(J25)="*****",0,IF(ISERROR(VALUE(J25)),"NA",VALUE(J25/$I$4)))</f>
        <v>1559.8784194528876</v>
      </c>
      <c r="L25" s="1">
        <f>IF(AND(ISNUMBER(G25),ISNUMBER($I$6)),$I$6-G25,"N/A")</f>
        <v>-7253</v>
      </c>
      <c r="M25" s="1">
        <f>IF(AND(ISNUMBER(K25),ISNUMBER($I$7)),SQRT(K25^2+($I$7)^2),"N/A")</f>
        <v>1563.9710635923473</v>
      </c>
      <c r="N25" s="1">
        <f>IF(AND(ISNUMBER(L25),ISNUMBER(M25),M25&lt;&gt;0),L25/M25,"NA")</f>
        <v>-4.6375538325755823</v>
      </c>
      <c r="O25" t="s">
        <v>81</v>
      </c>
    </row>
    <row r="26" spans="1:15" x14ac:dyDescent="0.35">
      <c r="A26" s="16">
        <v>16</v>
      </c>
      <c r="B26" s="15" t="s">
        <v>49</v>
      </c>
      <c r="C26" s="45">
        <v>82095</v>
      </c>
      <c r="D26" s="13" t="s">
        <v>384</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82095</v>
      </c>
      <c r="H26">
        <f>LEN(TRIM(D26))</f>
        <v>6</v>
      </c>
      <c r="I26" t="str">
        <f>IF(H26&gt;=3,MID(TRIM(D26),1,3),"NO")</f>
        <v>+/-</v>
      </c>
      <c r="J26" t="str">
        <f>IF(TRIM(I26)="+/-",MID(TRIM(D26),4,H26-3),D26)</f>
        <v>500</v>
      </c>
      <c r="K26" s="1">
        <f>IF(TRIM(J26)="*****",0,IF(ISERROR(VALUE(J26)),"NA",VALUE(J26/$I$4)))</f>
        <v>303.951367781155</v>
      </c>
      <c r="L26" s="1">
        <f>IF(AND(ISNUMBER(G26),ISNUMBER($I$6)),$I$6-G26,"N/A")</f>
        <v>-4376</v>
      </c>
      <c r="M26" s="1">
        <f>IF(AND(ISNUMBER(K26),ISNUMBER($I$7)),SQRT(K26^2+($I$7)^2),"N/A")</f>
        <v>324.30115364484067</v>
      </c>
      <c r="N26" s="1">
        <f>IF(AND(ISNUMBER(L26),ISNUMBER(M26),M26&lt;&gt;0),L26/M26,"NA")</f>
        <v>-13.493630691158097</v>
      </c>
      <c r="O26" t="s">
        <v>80</v>
      </c>
    </row>
    <row r="27" spans="1:15" x14ac:dyDescent="0.35">
      <c r="A27" s="16">
        <v>17</v>
      </c>
      <c r="B27" s="15" t="s">
        <v>60</v>
      </c>
      <c r="C27" s="45">
        <v>81361</v>
      </c>
      <c r="D27" s="13" t="s">
        <v>383</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81361</v>
      </c>
      <c r="H27">
        <f>LEN(TRIM(D27))</f>
        <v>8</v>
      </c>
      <c r="I27" t="str">
        <f>IF(H27&gt;=3,MID(TRIM(D27),1,3),"NO")</f>
        <v>+/-</v>
      </c>
      <c r="J27" t="str">
        <f>IF(TRIM(I27)="+/-",MID(TRIM(D27),4,H27-3),D27)</f>
        <v>1,668</v>
      </c>
      <c r="K27" s="1">
        <f>IF(TRIM(J27)="*****",0,IF(ISERROR(VALUE(J27)),"NA",VALUE(J27/$I$4)))</f>
        <v>1013.9817629179331</v>
      </c>
      <c r="L27" s="1">
        <f>IF(AND(ISNUMBER(G27),ISNUMBER($I$6)),$I$6-G27,"N/A")</f>
        <v>-3642</v>
      </c>
      <c r="M27" s="1">
        <f>IF(AND(ISNUMBER(K27),ISNUMBER($I$7)),SQRT(K27^2+($I$7)^2),"N/A")</f>
        <v>1020.2665435117918</v>
      </c>
      <c r="N27" s="1">
        <f>IF(AND(ISNUMBER(L27),ISNUMBER(M27),M27&lt;&gt;0),L27/M27,"NA")</f>
        <v>-3.5696554230467199</v>
      </c>
      <c r="O27" t="s">
        <v>78</v>
      </c>
    </row>
    <row r="28" spans="1:15" x14ac:dyDescent="0.35">
      <c r="A28" s="16">
        <v>18</v>
      </c>
      <c r="B28" s="15" t="s">
        <v>40</v>
      </c>
      <c r="C28" s="45">
        <v>81211</v>
      </c>
      <c r="D28" s="13" t="s">
        <v>382</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81211</v>
      </c>
      <c r="H28">
        <f>LEN(TRIM(D28))</f>
        <v>8</v>
      </c>
      <c r="I28" t="str">
        <f>IF(H28&gt;=3,MID(TRIM(D28),1,3),"NO")</f>
        <v>+/-</v>
      </c>
      <c r="J28" t="str">
        <f>IF(TRIM(I28)="+/-",MID(TRIM(D28),4,H28-3),D28)</f>
        <v>2,608</v>
      </c>
      <c r="K28" s="1">
        <f>IF(TRIM(J28)="*****",0,IF(ISERROR(VALUE(J28)),"NA",VALUE(J28/$I$4)))</f>
        <v>1585.4103343465044</v>
      </c>
      <c r="L28" s="1">
        <f>IF(AND(ISNUMBER(G28),ISNUMBER($I$6)),$I$6-G28,"N/A")</f>
        <v>-3492</v>
      </c>
      <c r="M28" s="1">
        <f>IF(AND(ISNUMBER(K28),ISNUMBER($I$7)),SQRT(K28^2+($I$7)^2),"N/A")</f>
        <v>1589.4372376825813</v>
      </c>
      <c r="N28" s="1">
        <f>IF(AND(ISNUMBER(L28),ISNUMBER(M28),M28&lt;&gt;0),L28/M28,"NA")</f>
        <v>-2.1970040195430292</v>
      </c>
      <c r="O28" t="s">
        <v>79</v>
      </c>
    </row>
    <row r="29" spans="1:15" x14ac:dyDescent="0.35">
      <c r="A29" s="16">
        <v>19</v>
      </c>
      <c r="B29" s="15" t="s">
        <v>65</v>
      </c>
      <c r="C29" s="45">
        <v>80306</v>
      </c>
      <c r="D29" s="13" t="s">
        <v>381</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80306</v>
      </c>
      <c r="H29">
        <f>LEN(TRIM(D29))</f>
        <v>6</v>
      </c>
      <c r="I29" t="str">
        <f>IF(H29&gt;=3,MID(TRIM(D29),1,3),"NO")</f>
        <v>+/-</v>
      </c>
      <c r="J29" t="str">
        <f>IF(TRIM(I29)="+/-",MID(TRIM(D29),4,H29-3),D29)</f>
        <v>635</v>
      </c>
      <c r="K29" s="1">
        <f>IF(TRIM(J29)="*****",0,IF(ISERROR(VALUE(J29)),"NA",VALUE(J29/$I$4)))</f>
        <v>386.01823708206689</v>
      </c>
      <c r="L29" s="1">
        <f>IF(AND(ISNUMBER(G29),ISNUMBER($I$6)),$I$6-G29,"N/A")</f>
        <v>-2587</v>
      </c>
      <c r="M29" s="1">
        <f>IF(AND(ISNUMBER(K29),ISNUMBER($I$7)),SQRT(K29^2+($I$7)^2),"N/A")</f>
        <v>402.23734739490118</v>
      </c>
      <c r="N29" s="1">
        <f>IF(AND(ISNUMBER(L29),ISNUMBER(M29),M29&lt;&gt;0),L29/M29,"NA")</f>
        <v>-6.4315261045617991</v>
      </c>
      <c r="O29" t="s">
        <v>55</v>
      </c>
    </row>
    <row r="30" spans="1:15" x14ac:dyDescent="0.35">
      <c r="A30" s="16">
        <v>20</v>
      </c>
      <c r="B30" s="15" t="s">
        <v>56</v>
      </c>
      <c r="C30" s="45">
        <v>80160</v>
      </c>
      <c r="D30" s="13" t="s">
        <v>380</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80160</v>
      </c>
      <c r="H30">
        <f>LEN(TRIM(D30))</f>
        <v>8</v>
      </c>
      <c r="I30" t="str">
        <f>IF(H30&gt;=3,MID(TRIM(D30),1,3),"NO")</f>
        <v>+/-</v>
      </c>
      <c r="J30" t="str">
        <f>IF(TRIM(I30)="+/-",MID(TRIM(D30),4,H30-3),D30)</f>
        <v>1,045</v>
      </c>
      <c r="K30" s="1">
        <f>IF(TRIM(J30)="*****",0,IF(ISERROR(VALUE(J30)),"NA",VALUE(J30/$I$4)))</f>
        <v>635.258358662614</v>
      </c>
      <c r="L30" s="1">
        <f>IF(AND(ISNUMBER(G30),ISNUMBER($I$6)),$I$6-G30,"N/A")</f>
        <v>-2441</v>
      </c>
      <c r="M30" s="1">
        <f>IF(AND(ISNUMBER(K30),ISNUMBER($I$7)),SQRT(K30^2+($I$7)^2),"N/A")</f>
        <v>645.24257960092655</v>
      </c>
      <c r="N30" s="1">
        <f>IF(AND(ISNUMBER(L30),ISNUMBER(M30),M30&lt;&gt;0),L30/M30,"NA")</f>
        <v>-3.7830733388824465</v>
      </c>
      <c r="O30" t="s">
        <v>77</v>
      </c>
    </row>
    <row r="31" spans="1:15" x14ac:dyDescent="0.35">
      <c r="A31" s="16">
        <v>21</v>
      </c>
      <c r="B31" s="15" t="s">
        <v>58</v>
      </c>
      <c r="C31" s="45">
        <v>77315</v>
      </c>
      <c r="D31" s="13" t="s">
        <v>379</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77315</v>
      </c>
      <c r="H31">
        <f>LEN(TRIM(D31))</f>
        <v>6</v>
      </c>
      <c r="I31" t="str">
        <f>IF(H31&gt;=3,MID(TRIM(D31),1,3),"NO")</f>
        <v>+/-</v>
      </c>
      <c r="J31" t="str">
        <f>IF(TRIM(I31)="+/-",MID(TRIM(D31),4,H31-3),D31)</f>
        <v>931</v>
      </c>
      <c r="K31" s="1">
        <f>IF(TRIM(J31)="*****",0,IF(ISERROR(VALUE(J31)),"NA",VALUE(J31/$I$4)))</f>
        <v>565.95744680851067</v>
      </c>
      <c r="L31" s="1">
        <f>IF(AND(ISNUMBER(G31),ISNUMBER($I$6)),$I$6-G31,"N/A")</f>
        <v>404</v>
      </c>
      <c r="M31" s="1">
        <f>IF(AND(ISNUMBER(K31),ISNUMBER($I$7)),SQRT(K31^2+($I$7)^2),"N/A")</f>
        <v>577.14178143446497</v>
      </c>
      <c r="N31" s="1">
        <f>IF(AND(ISNUMBER(L31),ISNUMBER(M31),M31&lt;&gt;0),L31/M31,"NA")</f>
        <v>0.70000130469825395</v>
      </c>
      <c r="O31" t="s">
        <v>41</v>
      </c>
    </row>
    <row r="32" spans="1:15" x14ac:dyDescent="0.35">
      <c r="A32" s="16">
        <v>22</v>
      </c>
      <c r="B32" s="15" t="s">
        <v>63</v>
      </c>
      <c r="C32" s="45">
        <v>76525</v>
      </c>
      <c r="D32" s="13" t="s">
        <v>378</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76525</v>
      </c>
      <c r="H32">
        <f>LEN(TRIM(D32))</f>
        <v>8</v>
      </c>
      <c r="I32" t="str">
        <f>IF(H32&gt;=3,MID(TRIM(D32),1,3),"NO")</f>
        <v>+/-</v>
      </c>
      <c r="J32" t="str">
        <f>IF(TRIM(I32)="+/-",MID(TRIM(D32),4,H32-3),D32)</f>
        <v>1,844</v>
      </c>
      <c r="K32" s="1">
        <f>IF(TRIM(J32)="*****",0,IF(ISERROR(VALUE(J32)),"NA",VALUE(J32/$I$4)))</f>
        <v>1120.9726443768998</v>
      </c>
      <c r="L32" s="1">
        <f>IF(AND(ISNUMBER(G32),ISNUMBER($I$6)),$I$6-G32,"N/A")</f>
        <v>1194</v>
      </c>
      <c r="M32" s="1">
        <f>IF(AND(ISNUMBER(K32),ISNUMBER($I$7)),SQRT(K32^2+($I$7)^2),"N/A")</f>
        <v>1126.660762483845</v>
      </c>
      <c r="N32" s="1">
        <f>IF(AND(ISNUMBER(L32),ISNUMBER(M32),M32&lt;&gt;0),L32/M32,"NA")</f>
        <v>1.059768867221131</v>
      </c>
      <c r="O32" t="s">
        <v>71</v>
      </c>
    </row>
    <row r="33" spans="1:15" x14ac:dyDescent="0.35">
      <c r="A33" s="16">
        <v>23</v>
      </c>
      <c r="B33" s="15" t="s">
        <v>44</v>
      </c>
      <c r="C33" s="45">
        <v>76364</v>
      </c>
      <c r="D33" s="13" t="s">
        <v>377</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76364</v>
      </c>
      <c r="H33">
        <f>LEN(TRIM(D33))</f>
        <v>8</v>
      </c>
      <c r="I33" t="str">
        <f>IF(H33&gt;=3,MID(TRIM(D33),1,3),"NO")</f>
        <v>+/-</v>
      </c>
      <c r="J33" t="str">
        <f>IF(TRIM(I33)="+/-",MID(TRIM(D33),4,H33-3),D33)</f>
        <v>1,451</v>
      </c>
      <c r="K33" s="1">
        <f>IF(TRIM(J33)="*****",0,IF(ISERROR(VALUE(J33)),"NA",VALUE(J33/$I$4)))</f>
        <v>882.06686930091189</v>
      </c>
      <c r="L33" s="1">
        <f>IF(AND(ISNUMBER(G33),ISNUMBER($I$6)),$I$6-G33,"N/A")</f>
        <v>1355</v>
      </c>
      <c r="M33" s="1">
        <f>IF(AND(ISNUMBER(K33),ISNUMBER($I$7)),SQRT(K33^2+($I$7)^2),"N/A")</f>
        <v>889.28441243375653</v>
      </c>
      <c r="N33" s="1">
        <f>IF(AND(ISNUMBER(L33),ISNUMBER(M33),M33&lt;&gt;0),L33/M33,"NA")</f>
        <v>1.5236970097020957</v>
      </c>
      <c r="O33" t="s">
        <v>76</v>
      </c>
    </row>
    <row r="34" spans="1:15" x14ac:dyDescent="0.35">
      <c r="A34" s="16">
        <v>24</v>
      </c>
      <c r="B34" s="15" t="s">
        <v>39</v>
      </c>
      <c r="C34" s="45">
        <v>75780</v>
      </c>
      <c r="D34" s="13" t="s">
        <v>376</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75780</v>
      </c>
      <c r="H34">
        <f>LEN(TRIM(D34))</f>
        <v>6</v>
      </c>
      <c r="I34" t="str">
        <f>IF(H34&gt;=3,MID(TRIM(D34),1,3),"NO")</f>
        <v>+/-</v>
      </c>
      <c r="J34" t="str">
        <f>IF(TRIM(I34)="+/-",MID(TRIM(D34),4,H34-3),D34)</f>
        <v>472</v>
      </c>
      <c r="K34" s="1">
        <f>IF(TRIM(J34)="*****",0,IF(ISERROR(VALUE(J34)),"NA",VALUE(J34/$I$4)))</f>
        <v>286.93009118541033</v>
      </c>
      <c r="L34" s="1">
        <f>IF(AND(ISNUMBER(G34),ISNUMBER($I$6)),$I$6-G34,"N/A")</f>
        <v>1939</v>
      </c>
      <c r="M34" s="1">
        <f>IF(AND(ISNUMBER(K34),ISNUMBER($I$7)),SQRT(K34^2+($I$7)^2),"N/A")</f>
        <v>308.40506076750347</v>
      </c>
      <c r="N34" s="1">
        <f>IF(AND(ISNUMBER(L34),ISNUMBER(M34),M34&lt;&gt;0),L34/M34,"NA")</f>
        <v>6.2871860635962422</v>
      </c>
      <c r="O34" t="s">
        <v>74</v>
      </c>
    </row>
    <row r="35" spans="1:15" x14ac:dyDescent="0.35">
      <c r="A35" s="16">
        <v>25</v>
      </c>
      <c r="B35" s="15" t="s">
        <v>82</v>
      </c>
      <c r="C35" s="45">
        <v>74942</v>
      </c>
      <c r="D35" s="13" t="s">
        <v>375</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74942</v>
      </c>
      <c r="H35">
        <f>LEN(TRIM(D35))</f>
        <v>8</v>
      </c>
      <c r="I35" t="str">
        <f>IF(H35&gt;=3,MID(TRIM(D35),1,3),"NO")</f>
        <v>+/-</v>
      </c>
      <c r="J35" t="str">
        <f>IF(TRIM(I35)="+/-",MID(TRIM(D35),4,H35-3),D35)</f>
        <v>1,126</v>
      </c>
      <c r="K35" s="1">
        <f>IF(TRIM(J35)="*****",0,IF(ISERROR(VALUE(J35)),"NA",VALUE(J35/$I$4)))</f>
        <v>684.49848024316111</v>
      </c>
      <c r="L35" s="1">
        <f>IF(AND(ISNUMBER(G35),ISNUMBER($I$6)),$I$6-G35,"N/A")</f>
        <v>2777</v>
      </c>
      <c r="M35" s="1">
        <f>IF(AND(ISNUMBER(K35),ISNUMBER($I$7)),SQRT(K35^2+($I$7)^2),"N/A")</f>
        <v>693.77444009889621</v>
      </c>
      <c r="N35" s="1">
        <f>IF(AND(ISNUMBER(L35),ISNUMBER(M35),M35&lt;&gt;0),L35/M35,"NA")</f>
        <v>4.0027418704040816</v>
      </c>
      <c r="O35" t="s">
        <v>53</v>
      </c>
    </row>
    <row r="36" spans="1:15" x14ac:dyDescent="0.35">
      <c r="A36" s="16">
        <v>26</v>
      </c>
      <c r="B36" s="15" t="s">
        <v>45</v>
      </c>
      <c r="C36" s="45">
        <v>74632</v>
      </c>
      <c r="D36" s="13" t="s">
        <v>374</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74632</v>
      </c>
      <c r="H36">
        <f>LEN(TRIM(D36))</f>
        <v>6</v>
      </c>
      <c r="I36" t="str">
        <f>IF(H36&gt;=3,MID(TRIM(D36),1,3),"NO")</f>
        <v>+/-</v>
      </c>
      <c r="J36" t="str">
        <f>IF(TRIM(I36)="+/-",MID(TRIM(D36),4,H36-3),D36)</f>
        <v>833</v>
      </c>
      <c r="K36" s="1">
        <f>IF(TRIM(J36)="*****",0,IF(ISERROR(VALUE(J36)),"NA",VALUE(J36/$I$4)))</f>
        <v>506.38297872340422</v>
      </c>
      <c r="L36" s="1">
        <f>IF(AND(ISNUMBER(G36),ISNUMBER($I$6)),$I$6-G36,"N/A")</f>
        <v>3087</v>
      </c>
      <c r="M36" s="1">
        <f>IF(AND(ISNUMBER(K36),ISNUMBER($I$7)),SQRT(K36^2+($I$7)^2),"N/A")</f>
        <v>518.85308654775031</v>
      </c>
      <c r="N36" s="1">
        <f>IF(AND(ISNUMBER(L36),ISNUMBER(M36),M36&lt;&gt;0),L36/M36,"NA")</f>
        <v>5.9496610505677348</v>
      </c>
      <c r="O36" t="s">
        <v>72</v>
      </c>
    </row>
    <row r="37" spans="1:15" x14ac:dyDescent="0.35">
      <c r="A37" s="16">
        <v>27</v>
      </c>
      <c r="B37" s="15" t="s">
        <v>30</v>
      </c>
      <c r="C37" s="45">
        <v>74631</v>
      </c>
      <c r="D37" s="13" t="s">
        <v>373</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74631</v>
      </c>
      <c r="H37">
        <f>LEN(TRIM(D37))</f>
        <v>6</v>
      </c>
      <c r="I37" t="str">
        <f>IF(H37&gt;=3,MID(TRIM(D37),1,3),"NO")</f>
        <v>+/-</v>
      </c>
      <c r="J37" t="str">
        <f>IF(TRIM(I37)="+/-",MID(TRIM(D37),4,H37-3),D37)</f>
        <v>774</v>
      </c>
      <c r="K37" s="1">
        <f>IF(TRIM(J37)="*****",0,IF(ISERROR(VALUE(J37)),"NA",VALUE(J37/$I$4)))</f>
        <v>470.51671732522794</v>
      </c>
      <c r="L37" s="1">
        <f>IF(AND(ISNUMBER(G37),ISNUMBER($I$6)),$I$6-G37,"N/A")</f>
        <v>3088</v>
      </c>
      <c r="M37" s="1">
        <f>IF(AND(ISNUMBER(K37),ISNUMBER($I$7)),SQRT(K37^2+($I$7)^2),"N/A")</f>
        <v>483.91196054845358</v>
      </c>
      <c r="N37" s="1">
        <f>IF(AND(ISNUMBER(L37),ISNUMBER(M37),M37&lt;&gt;0),L37/M37,"NA")</f>
        <v>6.3813260505074911</v>
      </c>
      <c r="O37" t="s">
        <v>70</v>
      </c>
    </row>
    <row r="38" spans="1:15" x14ac:dyDescent="0.35">
      <c r="A38" s="16">
        <v>28</v>
      </c>
      <c r="B38" s="15" t="s">
        <v>69</v>
      </c>
      <c r="C38" s="45">
        <v>74590</v>
      </c>
      <c r="D38" s="13" t="s">
        <v>372</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74590</v>
      </c>
      <c r="H38">
        <f>LEN(TRIM(D38))</f>
        <v>8</v>
      </c>
      <c r="I38" t="str">
        <f>IF(H38&gt;=3,MID(TRIM(D38),1,3),"NO")</f>
        <v>+/-</v>
      </c>
      <c r="J38" t="str">
        <f>IF(TRIM(I38)="+/-",MID(TRIM(D38),4,H38-3),D38)</f>
        <v>1,340</v>
      </c>
      <c r="K38" s="1">
        <f>IF(TRIM(J38)="*****",0,IF(ISERROR(VALUE(J38)),"NA",VALUE(J38/$I$4)))</f>
        <v>814.58966565349544</v>
      </c>
      <c r="L38" s="1">
        <f>IF(AND(ISNUMBER(G38),ISNUMBER($I$6)),$I$6-G38,"N/A")</f>
        <v>3129</v>
      </c>
      <c r="M38" s="1">
        <f>IF(AND(ISNUMBER(K38),ISNUMBER($I$7)),SQRT(K38^2+($I$7)^2),"N/A")</f>
        <v>822.39961555731111</v>
      </c>
      <c r="N38" s="1">
        <f>IF(AND(ISNUMBER(L38),ISNUMBER(M38),M38&lt;&gt;0),L38/M38,"NA")</f>
        <v>3.8047196774035301</v>
      </c>
      <c r="O38" t="s">
        <v>69</v>
      </c>
    </row>
    <row r="39" spans="1:15" x14ac:dyDescent="0.35">
      <c r="A39" s="16">
        <v>29</v>
      </c>
      <c r="B39" s="15" t="s">
        <v>54</v>
      </c>
      <c r="C39" s="45">
        <v>73824</v>
      </c>
      <c r="D39" s="13" t="s">
        <v>371</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73824</v>
      </c>
      <c r="H39">
        <f>LEN(TRIM(D39))</f>
        <v>6</v>
      </c>
      <c r="I39" t="str">
        <f>IF(H39&gt;=3,MID(TRIM(D39),1,3),"NO")</f>
        <v>+/-</v>
      </c>
      <c r="J39" t="str">
        <f>IF(TRIM(I39)="+/-",MID(TRIM(D39),4,H39-3),D39)</f>
        <v>511</v>
      </c>
      <c r="K39" s="1">
        <f>IF(TRIM(J39)="*****",0,IF(ISERROR(VALUE(J39)),"NA",VALUE(J39/$I$4)))</f>
        <v>310.63829787234044</v>
      </c>
      <c r="L39" s="1">
        <f>IF(AND(ISNUMBER(G39),ISNUMBER($I$6)),$I$6-G39,"N/A")</f>
        <v>3895</v>
      </c>
      <c r="M39" s="1">
        <f>IF(AND(ISNUMBER(K39),ISNUMBER($I$7)),SQRT(K39^2+($I$7)^2),"N/A")</f>
        <v>330.57670272474513</v>
      </c>
      <c r="N39" s="1">
        <f>IF(AND(ISNUMBER(L39),ISNUMBER(M39),M39&lt;&gt;0),L39/M39,"NA")</f>
        <v>11.782439500109522</v>
      </c>
      <c r="O39" t="s">
        <v>44</v>
      </c>
    </row>
    <row r="40" spans="1:15" x14ac:dyDescent="0.35">
      <c r="A40" s="16">
        <v>30</v>
      </c>
      <c r="B40" s="15" t="s">
        <v>77</v>
      </c>
      <c r="C40" s="45">
        <v>73733</v>
      </c>
      <c r="D40" s="13" t="s">
        <v>370</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73733</v>
      </c>
      <c r="H40">
        <f>LEN(TRIM(D40))</f>
        <v>8</v>
      </c>
      <c r="I40" t="str">
        <f>IF(H40&gt;=3,MID(TRIM(D40),1,3),"NO")</f>
        <v>+/-</v>
      </c>
      <c r="J40" t="str">
        <f>IF(TRIM(I40)="+/-",MID(TRIM(D40),4,H40-3),D40)</f>
        <v>1,699</v>
      </c>
      <c r="K40" s="1">
        <f>IF(TRIM(J40)="*****",0,IF(ISERROR(VALUE(J40)),"NA",VALUE(J40/$I$4)))</f>
        <v>1032.8267477203647</v>
      </c>
      <c r="L40" s="1">
        <f>IF(AND(ISNUMBER(G40),ISNUMBER($I$6)),$I$6-G40,"N/A")</f>
        <v>3986</v>
      </c>
      <c r="M40" s="1">
        <f>IF(AND(ISNUMBER(K40),ISNUMBER($I$7)),SQRT(K40^2+($I$7)^2),"N/A")</f>
        <v>1038.997543349341</v>
      </c>
      <c r="N40" s="1">
        <f>IF(AND(ISNUMBER(L40),ISNUMBER(M40),M40&lt;&gt;0),L40/M40,"NA")</f>
        <v>3.8363902066126365</v>
      </c>
      <c r="O40" t="s">
        <v>67</v>
      </c>
    </row>
    <row r="41" spans="1:15" x14ac:dyDescent="0.35">
      <c r="A41" s="16">
        <v>31</v>
      </c>
      <c r="B41" s="15" t="s">
        <v>51</v>
      </c>
      <c r="C41" s="45">
        <v>73311</v>
      </c>
      <c r="D41" s="13" t="s">
        <v>369</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73311</v>
      </c>
      <c r="H41">
        <f>LEN(TRIM(D41))</f>
        <v>6</v>
      </c>
      <c r="I41" t="str">
        <f>IF(H41&gt;=3,MID(TRIM(D41),1,3),"NO")</f>
        <v>+/-</v>
      </c>
      <c r="J41" t="str">
        <f>IF(TRIM(I41)="+/-",MID(TRIM(D41),4,H41-3),D41)</f>
        <v>577</v>
      </c>
      <c r="K41" s="1">
        <f>IF(TRIM(J41)="*****",0,IF(ISERROR(VALUE(J41)),"NA",VALUE(J41/$I$4)))</f>
        <v>350.75987841945289</v>
      </c>
      <c r="L41" s="1">
        <f>IF(AND(ISNUMBER(G41),ISNUMBER($I$6)),$I$6-G41,"N/A")</f>
        <v>4408</v>
      </c>
      <c r="M41" s="1">
        <f>IF(AND(ISNUMBER(K41),ISNUMBER($I$7)),SQRT(K41^2+($I$7)^2),"N/A")</f>
        <v>368.5339829488849</v>
      </c>
      <c r="N41" s="1">
        <f>IF(AND(ISNUMBER(L41),ISNUMBER(M41),M41&lt;&gt;0),L41/M41,"NA")</f>
        <v>11.960905110374537</v>
      </c>
      <c r="O41" t="s">
        <v>47</v>
      </c>
    </row>
    <row r="42" spans="1:15" x14ac:dyDescent="0.35">
      <c r="A42" s="16">
        <v>32</v>
      </c>
      <c r="B42" s="15" t="s">
        <v>27</v>
      </c>
      <c r="C42" s="45">
        <v>72415</v>
      </c>
      <c r="D42" s="13" t="s">
        <v>368</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72415</v>
      </c>
      <c r="H42">
        <f>LEN(TRIM(D42))</f>
        <v>8</v>
      </c>
      <c r="I42" t="str">
        <f>IF(H42&gt;=3,MID(TRIM(D42),1,3),"NO")</f>
        <v>+/-</v>
      </c>
      <c r="J42" t="str">
        <f>IF(TRIM(I42)="+/-",MID(TRIM(D42),4,H42-3),D42)</f>
        <v>2,357</v>
      </c>
      <c r="K42" s="1">
        <f>IF(TRIM(J42)="*****",0,IF(ISERROR(VALUE(J42)),"NA",VALUE(J42/$I$4)))</f>
        <v>1432.8267477203647</v>
      </c>
      <c r="L42" s="1">
        <f>IF(AND(ISNUMBER(G42),ISNUMBER($I$6)),$I$6-G42,"N/A")</f>
        <v>5304</v>
      </c>
      <c r="M42" s="1">
        <f>IF(AND(ISNUMBER(K42),ISNUMBER($I$7)),SQRT(K42^2+($I$7)^2),"N/A")</f>
        <v>1437.2812157898179</v>
      </c>
      <c r="N42" s="1">
        <f>IF(AND(ISNUMBER(L42),ISNUMBER(M42),M42&lt;&gt;0),L42/M42,"NA")</f>
        <v>3.6903007857688688</v>
      </c>
      <c r="O42" t="s">
        <v>37</v>
      </c>
    </row>
    <row r="43" spans="1:15" x14ac:dyDescent="0.35">
      <c r="A43" s="16">
        <v>33</v>
      </c>
      <c r="B43" s="15" t="s">
        <v>48</v>
      </c>
      <c r="C43" s="45">
        <v>71810</v>
      </c>
      <c r="D43" s="13" t="s">
        <v>367</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71810</v>
      </c>
      <c r="H43">
        <f>LEN(TRIM(D43))</f>
        <v>8</v>
      </c>
      <c r="I43" t="str">
        <f>IF(H43&gt;=3,MID(TRIM(D43),1,3),"NO")</f>
        <v>+/-</v>
      </c>
      <c r="J43" t="str">
        <f>IF(TRIM(I43)="+/-",MID(TRIM(D43),4,H43-3),D43)</f>
        <v>2,132</v>
      </c>
      <c r="K43" s="1">
        <f>IF(TRIM(J43)="*****",0,IF(ISERROR(VALUE(J43)),"NA",VALUE(J43/$I$4)))</f>
        <v>1296.0486322188449</v>
      </c>
      <c r="L43" s="1">
        <f>IF(AND(ISNUMBER(G43),ISNUMBER($I$6)),$I$6-G43,"N/A")</f>
        <v>5909</v>
      </c>
      <c r="M43" s="1">
        <f>IF(AND(ISNUMBER(K43),ISNUMBER($I$7)),SQRT(K43^2+($I$7)^2),"N/A")</f>
        <v>1300.9715067424338</v>
      </c>
      <c r="N43" s="1">
        <f>IF(AND(ISNUMBER(L43),ISNUMBER(M43),M43&lt;&gt;0),L43/M43,"NA")</f>
        <v>4.5419903275174978</v>
      </c>
      <c r="O43" t="s">
        <v>49</v>
      </c>
    </row>
    <row r="44" spans="1:15" x14ac:dyDescent="0.35">
      <c r="A44" s="16">
        <v>34</v>
      </c>
      <c r="B44" s="15" t="s">
        <v>80</v>
      </c>
      <c r="C44" s="45">
        <v>71433</v>
      </c>
      <c r="D44" s="13" t="s">
        <v>366</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71433</v>
      </c>
      <c r="H44">
        <f>LEN(TRIM(D44))</f>
        <v>8</v>
      </c>
      <c r="I44" t="str">
        <f>IF(H44&gt;=3,MID(TRIM(D44),1,3),"NO")</f>
        <v>+/-</v>
      </c>
      <c r="J44" t="str">
        <f>IF(TRIM(I44)="+/-",MID(TRIM(D44),4,H44-3),D44)</f>
        <v>1,135</v>
      </c>
      <c r="K44" s="1">
        <f>IF(TRIM(J44)="*****",0,IF(ISERROR(VALUE(J44)),"NA",VALUE(J44/$I$4)))</f>
        <v>689.96960486322189</v>
      </c>
      <c r="L44" s="1">
        <f>IF(AND(ISNUMBER(G44),ISNUMBER($I$6)),$I$6-G44,"N/A")</f>
        <v>6286</v>
      </c>
      <c r="M44" s="1">
        <f>IF(AND(ISNUMBER(K44),ISNUMBER($I$7)),SQRT(K44^2+($I$7)^2),"N/A")</f>
        <v>699.17298282646061</v>
      </c>
      <c r="N44" s="1">
        <f>IF(AND(ISNUMBER(L44),ISNUMBER(M44),M44&lt;&gt;0),L44/M44,"NA")</f>
        <v>8.9906219982762501</v>
      </c>
      <c r="O44" t="s">
        <v>64</v>
      </c>
    </row>
    <row r="45" spans="1:15" x14ac:dyDescent="0.35">
      <c r="A45" s="16">
        <v>35</v>
      </c>
      <c r="B45" s="15" t="s">
        <v>70</v>
      </c>
      <c r="C45" s="45">
        <v>70804</v>
      </c>
      <c r="D45" s="13" t="s">
        <v>365</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70804</v>
      </c>
      <c r="H45">
        <f>LEN(TRIM(D45))</f>
        <v>8</v>
      </c>
      <c r="I45" t="str">
        <f>IF(H45&gt;=3,MID(TRIM(D45),1,3),"NO")</f>
        <v>+/-</v>
      </c>
      <c r="J45" t="str">
        <f>IF(TRIM(I45)="+/-",MID(TRIM(D45),4,H45-3),D45)</f>
        <v>1,475</v>
      </c>
      <c r="K45" s="1">
        <f>IF(TRIM(J45)="*****",0,IF(ISERROR(VALUE(J45)),"NA",VALUE(J45/$I$4)))</f>
        <v>896.65653495440733</v>
      </c>
      <c r="L45" s="1">
        <f>IF(AND(ISNUMBER(G45),ISNUMBER($I$6)),$I$6-G45,"N/A")</f>
        <v>6915</v>
      </c>
      <c r="M45" s="1">
        <f>IF(AND(ISNUMBER(K45),ISNUMBER($I$7)),SQRT(K45^2+($I$7)^2),"N/A")</f>
        <v>903.75757034493711</v>
      </c>
      <c r="N45" s="1">
        <f>IF(AND(ISNUMBER(L45),ISNUMBER(M45),M45&lt;&gt;0),L45/M45,"NA")</f>
        <v>7.6513881896012803</v>
      </c>
      <c r="O45" t="s">
        <v>63</v>
      </c>
    </row>
    <row r="46" spans="1:15" x14ac:dyDescent="0.35">
      <c r="A46" s="16">
        <v>35</v>
      </c>
      <c r="B46" s="15" t="s">
        <v>64</v>
      </c>
      <c r="C46" s="45">
        <v>70804</v>
      </c>
      <c r="D46" s="13" t="s">
        <v>364</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70804</v>
      </c>
      <c r="H46">
        <f>LEN(TRIM(D46))</f>
        <v>6</v>
      </c>
      <c r="I46" t="str">
        <f>IF(H46&gt;=3,MID(TRIM(D46),1,3),"NO")</f>
        <v>+/-</v>
      </c>
      <c r="J46" t="str">
        <f>IF(TRIM(I46)="+/-",MID(TRIM(D46),4,H46-3),D46)</f>
        <v>547</v>
      </c>
      <c r="K46" s="1">
        <f>IF(TRIM(J46)="*****",0,IF(ISERROR(VALUE(J46)),"NA",VALUE(J46/$I$4)))</f>
        <v>332.52279635258355</v>
      </c>
      <c r="L46" s="1">
        <f>IF(AND(ISNUMBER(G46),ISNUMBER($I$6)),$I$6-G46,"N/A")</f>
        <v>6915</v>
      </c>
      <c r="M46" s="1">
        <f>IF(AND(ISNUMBER(K46),ISNUMBER($I$7)),SQRT(K46^2+($I$7)^2),"N/A")</f>
        <v>351.22103350095847</v>
      </c>
      <c r="N46" s="1">
        <f>IF(AND(ISNUMBER(L46),ISNUMBER(M46),M46&lt;&gt;0),L46/M46,"NA")</f>
        <v>19.688456386200826</v>
      </c>
      <c r="O46" t="s">
        <v>61</v>
      </c>
    </row>
    <row r="47" spans="1:15" x14ac:dyDescent="0.35">
      <c r="A47" s="16">
        <v>37</v>
      </c>
      <c r="B47" s="15" t="s">
        <v>78</v>
      </c>
      <c r="C47" s="45">
        <v>70333</v>
      </c>
      <c r="D47" s="13" t="s">
        <v>363</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70333</v>
      </c>
      <c r="H47">
        <f>LEN(TRIM(D47))</f>
        <v>8</v>
      </c>
      <c r="I47" t="str">
        <f>IF(H47&gt;=3,MID(TRIM(D47),1,3),"NO")</f>
        <v>+/-</v>
      </c>
      <c r="J47" t="str">
        <f>IF(TRIM(I47)="+/-",MID(TRIM(D47),4,H47-3),D47)</f>
        <v>1,182</v>
      </c>
      <c r="K47" s="1">
        <f>IF(TRIM(J47)="*****",0,IF(ISERROR(VALUE(J47)),"NA",VALUE(J47/$I$4)))</f>
        <v>718.54103343465044</v>
      </c>
      <c r="L47" s="1">
        <f>IF(AND(ISNUMBER(G47),ISNUMBER($I$6)),$I$6-G47,"N/A")</f>
        <v>7386</v>
      </c>
      <c r="M47" s="1">
        <f>IF(AND(ISNUMBER(K47),ISNUMBER($I$7)),SQRT(K47^2+($I$7)^2),"N/A")</f>
        <v>727.38299472057713</v>
      </c>
      <c r="N47" s="1">
        <f>IF(AND(ISNUMBER(L47),ISNUMBER(M47),M47&lt;&gt;0),L47/M47,"NA")</f>
        <v>10.154210441553309</v>
      </c>
      <c r="O47" t="s">
        <v>59</v>
      </c>
    </row>
    <row r="48" spans="1:15" x14ac:dyDescent="0.35">
      <c r="A48" s="16">
        <v>38</v>
      </c>
      <c r="B48" s="15" t="s">
        <v>81</v>
      </c>
      <c r="C48" s="45">
        <v>69477</v>
      </c>
      <c r="D48" s="13" t="s">
        <v>362</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69477</v>
      </c>
      <c r="H48">
        <f>LEN(TRIM(D48))</f>
        <v>6</v>
      </c>
      <c r="I48" t="str">
        <f>IF(H48&gt;=3,MID(TRIM(D48),1,3),"NO")</f>
        <v>+/-</v>
      </c>
      <c r="J48" t="str">
        <f>IF(TRIM(I48)="+/-",MID(TRIM(D48),4,H48-3),D48)</f>
        <v>808</v>
      </c>
      <c r="K48" s="1">
        <f>IF(TRIM(J48)="*****",0,IF(ISERROR(VALUE(J48)),"NA",VALUE(J48/$I$4)))</f>
        <v>491.1854103343465</v>
      </c>
      <c r="L48" s="1">
        <f>IF(AND(ISNUMBER(G48),ISNUMBER($I$6)),$I$6-G48,"N/A")</f>
        <v>8242</v>
      </c>
      <c r="M48" s="1">
        <f>IF(AND(ISNUMBER(K48),ISNUMBER($I$7)),SQRT(K48^2+($I$7)^2),"N/A")</f>
        <v>504.03165734372277</v>
      </c>
      <c r="N48" s="1">
        <f>IF(AND(ISNUMBER(L48),ISNUMBER(M48),M48&lt;&gt;0),L48/M48,"NA")</f>
        <v>16.352147488980826</v>
      </c>
      <c r="O48" t="s">
        <v>56</v>
      </c>
    </row>
    <row r="49" spans="1:15" x14ac:dyDescent="0.35">
      <c r="A49" s="16">
        <v>39</v>
      </c>
      <c r="B49" s="15" t="s">
        <v>76</v>
      </c>
      <c r="C49" s="45">
        <v>69183</v>
      </c>
      <c r="D49" s="13" t="s">
        <v>361</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69183</v>
      </c>
      <c r="H49">
        <f>LEN(TRIM(D49))</f>
        <v>6</v>
      </c>
      <c r="I49" t="str">
        <f>IF(H49&gt;=3,MID(TRIM(D49),1,3),"NO")</f>
        <v>+/-</v>
      </c>
      <c r="J49" t="str">
        <f>IF(TRIM(I49)="+/-",MID(TRIM(D49),4,H49-3),D49)</f>
        <v>694</v>
      </c>
      <c r="K49" s="1">
        <f>IF(TRIM(J49)="*****",0,IF(ISERROR(VALUE(J49)),"NA",VALUE(J49/$I$4)))</f>
        <v>421.88449848024317</v>
      </c>
      <c r="L49" s="1">
        <f>IF(AND(ISNUMBER(G49),ISNUMBER($I$6)),$I$6-G49,"N/A")</f>
        <v>8536</v>
      </c>
      <c r="M49" s="1">
        <f>IF(AND(ISNUMBER(K49),ISNUMBER($I$7)),SQRT(K49^2+($I$7)^2),"N/A")</f>
        <v>436.77377936097071</v>
      </c>
      <c r="N49" s="1">
        <f>IF(AND(ISNUMBER(L49),ISNUMBER(M49),M49&lt;&gt;0),L49/M49,"NA")</f>
        <v>19.54329770548209</v>
      </c>
      <c r="O49" t="s">
        <v>54</v>
      </c>
    </row>
    <row r="50" spans="1:15" x14ac:dyDescent="0.35">
      <c r="A50" s="16">
        <v>40</v>
      </c>
      <c r="B50" s="15" t="s">
        <v>72</v>
      </c>
      <c r="C50" s="45">
        <v>68545</v>
      </c>
      <c r="D50" s="13" t="s">
        <v>360</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68545</v>
      </c>
      <c r="H50">
        <f>LEN(TRIM(D50))</f>
        <v>6</v>
      </c>
      <c r="I50" t="str">
        <f>IF(H50&gt;=3,MID(TRIM(D50),1,3),"NO")</f>
        <v>+/-</v>
      </c>
      <c r="J50" t="str">
        <f>IF(TRIM(I50)="+/-",MID(TRIM(D50),4,H50-3),D50)</f>
        <v>900</v>
      </c>
      <c r="K50" s="1">
        <f>IF(TRIM(J50)="*****",0,IF(ISERROR(VALUE(J50)),"NA",VALUE(J50/$I$4)))</f>
        <v>547.112462006079</v>
      </c>
      <c r="L50" s="1">
        <f>IF(AND(ISNUMBER(G50),ISNUMBER($I$6)),$I$6-G50,"N/A")</f>
        <v>9174</v>
      </c>
      <c r="M50" s="1">
        <f>IF(AND(ISNUMBER(K50),ISNUMBER($I$7)),SQRT(K50^2+($I$7)^2),"N/A")</f>
        <v>558.67418981164042</v>
      </c>
      <c r="N50" s="1">
        <f>IF(AND(ISNUMBER(L50),ISNUMBER(M50),M50&lt;&gt;0),L50/M50,"NA")</f>
        <v>16.4210199205606</v>
      </c>
      <c r="O50" t="s">
        <v>52</v>
      </c>
    </row>
    <row r="51" spans="1:15" x14ac:dyDescent="0.35">
      <c r="A51" s="16">
        <v>41</v>
      </c>
      <c r="B51" s="15" t="s">
        <v>50</v>
      </c>
      <c r="C51" s="45">
        <v>67804</v>
      </c>
      <c r="D51" s="13" t="s">
        <v>359</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67804</v>
      </c>
      <c r="H51">
        <f>LEN(TRIM(D51))</f>
        <v>8</v>
      </c>
      <c r="I51" t="str">
        <f>IF(H51&gt;=3,MID(TRIM(D51),1,3),"NO")</f>
        <v>+/-</v>
      </c>
      <c r="J51" t="str">
        <f>IF(TRIM(I51)="+/-",MID(TRIM(D51),4,H51-3),D51)</f>
        <v>1,049</v>
      </c>
      <c r="K51" s="1">
        <f>IF(TRIM(J51)="*****",0,IF(ISERROR(VALUE(J51)),"NA",VALUE(J51/$I$4)))</f>
        <v>637.68996960486322</v>
      </c>
      <c r="L51" s="1">
        <f>IF(AND(ISNUMBER(G51),ISNUMBER($I$6)),$I$6-G51,"N/A")</f>
        <v>9915</v>
      </c>
      <c r="M51" s="1">
        <f>IF(AND(ISNUMBER(K51),ISNUMBER($I$7)),SQRT(K51^2+($I$7)^2),"N/A")</f>
        <v>647.63670496196471</v>
      </c>
      <c r="N51" s="1">
        <f>IF(AND(ISNUMBER(L51),ISNUMBER(M51),M51&lt;&gt;0),L51/M51,"NA")</f>
        <v>15.30950905659725</v>
      </c>
      <c r="O51" t="s">
        <v>50</v>
      </c>
    </row>
    <row r="52" spans="1:15" x14ac:dyDescent="0.35">
      <c r="A52" s="16">
        <v>42</v>
      </c>
      <c r="B52" s="15" t="s">
        <v>61</v>
      </c>
      <c r="C52" s="45">
        <v>67769</v>
      </c>
      <c r="D52" s="13" t="s">
        <v>358</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67769</v>
      </c>
      <c r="H52">
        <f>LEN(TRIM(D52))</f>
        <v>6</v>
      </c>
      <c r="I52" t="str">
        <f>IF(H52&gt;=3,MID(TRIM(D52),1,3),"NO")</f>
        <v>+/-</v>
      </c>
      <c r="J52" t="str">
        <f>IF(TRIM(I52)="+/-",MID(TRIM(D52),4,H52-3),D52)</f>
        <v>731</v>
      </c>
      <c r="K52" s="1">
        <f>IF(TRIM(J52)="*****",0,IF(ISERROR(VALUE(J52)),"NA",VALUE(J52/$I$4)))</f>
        <v>444.37689969604861</v>
      </c>
      <c r="L52" s="1">
        <f>IF(AND(ISNUMBER(G52),ISNUMBER($I$6)),$I$6-G52,"N/A")</f>
        <v>9950</v>
      </c>
      <c r="M52" s="1">
        <f>IF(AND(ISNUMBER(K52),ISNUMBER($I$7)),SQRT(K52^2+($I$7)^2),"N/A")</f>
        <v>458.53640342159497</v>
      </c>
      <c r="N52" s="1">
        <f>IF(AND(ISNUMBER(L52),ISNUMBER(M52),M52&lt;&gt;0),L52/M52,"NA")</f>
        <v>21.699476695314004</v>
      </c>
      <c r="O52" t="s">
        <v>48</v>
      </c>
    </row>
    <row r="53" spans="1:15" x14ac:dyDescent="0.35">
      <c r="A53" s="16">
        <v>43</v>
      </c>
      <c r="B53" s="15" t="s">
        <v>46</v>
      </c>
      <c r="C53" s="45">
        <v>67631</v>
      </c>
      <c r="D53" s="13" t="s">
        <v>357</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67631</v>
      </c>
      <c r="H53">
        <f>LEN(TRIM(D53))</f>
        <v>6</v>
      </c>
      <c r="I53" t="str">
        <f>IF(H53&gt;=3,MID(TRIM(D53),1,3),"NO")</f>
        <v>+/-</v>
      </c>
      <c r="J53" t="str">
        <f>IF(TRIM(I53)="+/-",MID(TRIM(D53),4,H53-3),D53)</f>
        <v>865</v>
      </c>
      <c r="K53" s="1">
        <f>IF(TRIM(J53)="*****",0,IF(ISERROR(VALUE(J53)),"NA",VALUE(J53/$I$4)))</f>
        <v>525.83586626139822</v>
      </c>
      <c r="L53" s="1">
        <f>IF(AND(ISNUMBER(G53),ISNUMBER($I$6)),$I$6-G53,"N/A")</f>
        <v>10088</v>
      </c>
      <c r="M53" s="1">
        <f>IF(AND(ISNUMBER(K53),ISNUMBER($I$7)),SQRT(K53^2+($I$7)^2),"N/A")</f>
        <v>537.85515013450845</v>
      </c>
      <c r="N53" s="1">
        <f>IF(AND(ISNUMBER(L53),ISNUMBER(M53),M53&lt;&gt;0),L53/M53,"NA")</f>
        <v>18.75597918413008</v>
      </c>
      <c r="O53" t="s">
        <v>46</v>
      </c>
    </row>
    <row r="54" spans="1:15" x14ac:dyDescent="0.35">
      <c r="A54" s="16">
        <v>44</v>
      </c>
      <c r="B54" s="15" t="s">
        <v>37</v>
      </c>
      <c r="C54" s="45">
        <v>62268</v>
      </c>
      <c r="D54" s="13" t="s">
        <v>356</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62268</v>
      </c>
      <c r="H54">
        <f>LEN(TRIM(D54))</f>
        <v>8</v>
      </c>
      <c r="I54" t="str">
        <f>IF(H54&gt;=3,MID(TRIM(D54),1,3),"NO")</f>
        <v>+/-</v>
      </c>
      <c r="J54" t="str">
        <f>IF(TRIM(I54)="+/-",MID(TRIM(D54),4,H54-3),D54)</f>
        <v>1,281</v>
      </c>
      <c r="K54" s="1">
        <f>IF(TRIM(J54)="*****",0,IF(ISERROR(VALUE(J54)),"NA",VALUE(J54/$I$4)))</f>
        <v>778.72340425531911</v>
      </c>
      <c r="L54" s="1">
        <f>IF(AND(ISNUMBER(G54),ISNUMBER($I$6)),$I$6-G54,"N/A")</f>
        <v>15451</v>
      </c>
      <c r="M54" s="1">
        <f>IF(AND(ISNUMBER(K54),ISNUMBER($I$7)),SQRT(K54^2+($I$7)^2),"N/A")</f>
        <v>786.88941066348877</v>
      </c>
      <c r="N54" s="1">
        <f>IF(AND(ISNUMBER(L54),ISNUMBER(M54),M54&lt;&gt;0),L54/M54,"NA")</f>
        <v>19.635541907943633</v>
      </c>
      <c r="O54" t="s">
        <v>39</v>
      </c>
    </row>
    <row r="55" spans="1:15" x14ac:dyDescent="0.35">
      <c r="A55" s="16">
        <v>45</v>
      </c>
      <c r="B55" s="15" t="s">
        <v>68</v>
      </c>
      <c r="C55" s="45">
        <v>62212</v>
      </c>
      <c r="D55" s="13" t="s">
        <v>355</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62212</v>
      </c>
      <c r="H55">
        <f>LEN(TRIM(D55))</f>
        <v>6</v>
      </c>
      <c r="I55" t="str">
        <f>IF(H55&gt;=3,MID(TRIM(D55),1,3),"NO")</f>
        <v>+/-</v>
      </c>
      <c r="J55" t="str">
        <f>IF(TRIM(I55)="+/-",MID(TRIM(D55),4,H55-3),D55)</f>
        <v>711</v>
      </c>
      <c r="K55" s="1">
        <f>IF(TRIM(J55)="*****",0,IF(ISERROR(VALUE(J55)),"NA",VALUE(J55/$I$4)))</f>
        <v>432.21884498480244</v>
      </c>
      <c r="L55" s="1">
        <f>IF(AND(ISNUMBER(G55),ISNUMBER($I$6)),$I$6-G55,"N/A")</f>
        <v>15507</v>
      </c>
      <c r="M55" s="1">
        <f>IF(AND(ISNUMBER(K55),ISNUMBER($I$7)),SQRT(K55^2+($I$7)^2),"N/A")</f>
        <v>446.76384616409626</v>
      </c>
      <c r="N55" s="1">
        <f>IF(AND(ISNUMBER(L55),ISNUMBER(M55),M55&lt;&gt;0),L55/M55,"NA")</f>
        <v>34.709612546186833</v>
      </c>
      <c r="O55" t="s">
        <v>42</v>
      </c>
    </row>
    <row r="56" spans="1:15" x14ac:dyDescent="0.35">
      <c r="A56" s="16">
        <v>46</v>
      </c>
      <c r="B56" s="15" t="s">
        <v>59</v>
      </c>
      <c r="C56" s="45">
        <v>62138</v>
      </c>
      <c r="D56" s="13" t="s">
        <v>354</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62138</v>
      </c>
      <c r="H56">
        <f>LEN(TRIM(D56))</f>
        <v>6</v>
      </c>
      <c r="I56" t="str">
        <f>IF(H56&gt;=3,MID(TRIM(D56),1,3),"NO")</f>
        <v>+/-</v>
      </c>
      <c r="J56" t="str">
        <f>IF(TRIM(I56)="+/-",MID(TRIM(D56),4,H56-3),D56)</f>
        <v>480</v>
      </c>
      <c r="K56" s="1">
        <f>IF(TRIM(J56)="*****",0,IF(ISERROR(VALUE(J56)),"NA",VALUE(J56/$I$4)))</f>
        <v>291.79331306990883</v>
      </c>
      <c r="L56" s="1">
        <f>IF(AND(ISNUMBER(G56),ISNUMBER($I$6)),$I$6-G56,"N/A")</f>
        <v>15581</v>
      </c>
      <c r="M56" s="1">
        <f>IF(AND(ISNUMBER(K56),ISNUMBER($I$7)),SQRT(K56^2+($I$7)^2),"N/A")</f>
        <v>312.93472455394505</v>
      </c>
      <c r="N56" s="1">
        <f>IF(AND(ISNUMBER(L56),ISNUMBER(M56),M56&lt;&gt;0),L56/M56,"NA")</f>
        <v>49.789936294890403</v>
      </c>
      <c r="O56" t="s">
        <v>40</v>
      </c>
    </row>
    <row r="57" spans="1:15" x14ac:dyDescent="0.35">
      <c r="A57" s="16">
        <v>47</v>
      </c>
      <c r="B57" s="15" t="s">
        <v>79</v>
      </c>
      <c r="C57" s="45">
        <v>61118</v>
      </c>
      <c r="D57" s="13" t="s">
        <v>353</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61118</v>
      </c>
      <c r="H57">
        <f>LEN(TRIM(D57))</f>
        <v>6</v>
      </c>
      <c r="I57" t="str">
        <f>IF(H57&gt;=3,MID(TRIM(D57),1,3),"NO")</f>
        <v>+/-</v>
      </c>
      <c r="J57" t="str">
        <f>IF(TRIM(I57)="+/-",MID(TRIM(D57),4,H57-3),D57)</f>
        <v>653</v>
      </c>
      <c r="K57" s="1">
        <f>IF(TRIM(J57)="*****",0,IF(ISERROR(VALUE(J57)),"NA",VALUE(J57/$I$4)))</f>
        <v>396.96048632218844</v>
      </c>
      <c r="L57" s="1">
        <f>IF(AND(ISNUMBER(G57),ISNUMBER($I$6)),$I$6-G57,"N/A")</f>
        <v>16601</v>
      </c>
      <c r="M57" s="1">
        <f>IF(AND(ISNUMBER(K57),ISNUMBER($I$7)),SQRT(K57^2+($I$7)^2),"N/A")</f>
        <v>412.7498418903246</v>
      </c>
      <c r="N57" s="1">
        <f>IF(AND(ISNUMBER(L57),ISNUMBER(M57),M57&lt;&gt;0),L57/M57,"NA")</f>
        <v>40.220487847966751</v>
      </c>
      <c r="O57" t="s">
        <v>38</v>
      </c>
    </row>
    <row r="58" spans="1:15" x14ac:dyDescent="0.35">
      <c r="A58" s="16">
        <v>48</v>
      </c>
      <c r="B58" s="15" t="s">
        <v>73</v>
      </c>
      <c r="C58" s="45">
        <v>58700</v>
      </c>
      <c r="D58" s="13" t="s">
        <v>352</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58700</v>
      </c>
      <c r="H58">
        <f>LEN(TRIM(D58))</f>
        <v>8</v>
      </c>
      <c r="I58" t="str">
        <f>IF(H58&gt;=3,MID(TRIM(D58),1,3),"NO")</f>
        <v>+/-</v>
      </c>
      <c r="J58" t="str">
        <f>IF(TRIM(I58)="+/-",MID(TRIM(D58),4,H58-3),D58)</f>
        <v>1,155</v>
      </c>
      <c r="K58" s="1">
        <f>IF(TRIM(J58)="*****",0,IF(ISERROR(VALUE(J58)),"NA",VALUE(J58/$I$4)))</f>
        <v>702.12765957446811</v>
      </c>
      <c r="L58" s="1">
        <f>IF(AND(ISNUMBER(G58),ISNUMBER($I$6)),$I$6-G58,"N/A")</f>
        <v>19019</v>
      </c>
      <c r="M58" s="1">
        <f>IF(AND(ISNUMBER(K58),ISNUMBER($I$7)),SQRT(K58^2+($I$7)^2),"N/A")</f>
        <v>711.17371620361484</v>
      </c>
      <c r="N58" s="1">
        <f>IF(AND(ISNUMBER(L58),ISNUMBER(M58),M58&lt;&gt;0),L58/M58,"NA")</f>
        <v>26.743114328700393</v>
      </c>
      <c r="O58" t="s">
        <v>36</v>
      </c>
    </row>
    <row r="59" spans="1:15" x14ac:dyDescent="0.35">
      <c r="A59" s="16">
        <v>49</v>
      </c>
      <c r="B59" s="15" t="s">
        <v>55</v>
      </c>
      <c r="C59" s="45">
        <v>58229</v>
      </c>
      <c r="D59" s="13" t="s">
        <v>351</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58229</v>
      </c>
      <c r="H59">
        <f>LEN(TRIM(D59))</f>
        <v>8</v>
      </c>
      <c r="I59" t="str">
        <f>IF(H59&gt;=3,MID(TRIM(D59),1,3),"NO")</f>
        <v>+/-</v>
      </c>
      <c r="J59" t="str">
        <f>IF(TRIM(I59)="+/-",MID(TRIM(D59),4,H59-3),D59)</f>
        <v>1,143</v>
      </c>
      <c r="K59" s="1">
        <f>IF(TRIM(J59)="*****",0,IF(ISERROR(VALUE(J59)),"NA",VALUE(J59/$I$4)))</f>
        <v>694.83282674772033</v>
      </c>
      <c r="L59" s="1">
        <f>IF(AND(ISNUMBER(G59),ISNUMBER($I$6)),$I$6-G59,"N/A")</f>
        <v>19490</v>
      </c>
      <c r="M59" s="1">
        <f>IF(AND(ISNUMBER(K59),ISNUMBER($I$7)),SQRT(K59^2+($I$7)^2),"N/A")</f>
        <v>703.97262830707211</v>
      </c>
      <c r="N59" s="1">
        <f>IF(AND(ISNUMBER(L59),ISNUMBER(M59),M59&lt;&gt;0),L59/M59,"NA")</f>
        <v>27.685735519106693</v>
      </c>
      <c r="O59" t="s">
        <v>33</v>
      </c>
    </row>
    <row r="60" spans="1:15" x14ac:dyDescent="0.35">
      <c r="A60" s="16">
        <v>50</v>
      </c>
      <c r="B60" s="15" t="s">
        <v>33</v>
      </c>
      <c r="C60" s="45">
        <v>55948</v>
      </c>
      <c r="D60" s="13" t="s">
        <v>350</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55948</v>
      </c>
      <c r="H60">
        <f>LEN(TRIM(D60))</f>
        <v>8</v>
      </c>
      <c r="I60" t="str">
        <f>IF(H60&gt;=3,MID(TRIM(D60),1,3),"NO")</f>
        <v>+/-</v>
      </c>
      <c r="J60" t="str">
        <f>IF(TRIM(I60)="+/-",MID(TRIM(D60),4,H60-3),D60)</f>
        <v>1,052</v>
      </c>
      <c r="K60" s="1">
        <f>IF(TRIM(J60)="*****",0,IF(ISERROR(VALUE(J60)),"NA",VALUE(J60/$I$4)))</f>
        <v>639.51367781155011</v>
      </c>
      <c r="L60" s="1">
        <f>IF(AND(ISNUMBER(G60),ISNUMBER($I$6)),$I$6-G60,"N/A")</f>
        <v>21771</v>
      </c>
      <c r="M60" s="1">
        <f>IF(AND(ISNUMBER(K60),ISNUMBER($I$7)),SQRT(K60^2+($I$7)^2),"N/A")</f>
        <v>649.43248177727821</v>
      </c>
      <c r="N60" s="1">
        <f>IF(AND(ISNUMBER(L60),ISNUMBER(M60),M60&lt;&gt;0),L60/M60,"NA")</f>
        <v>33.523115352068771</v>
      </c>
      <c r="O60" t="s">
        <v>30</v>
      </c>
    </row>
    <row r="61" spans="1:15" x14ac:dyDescent="0.35">
      <c r="A61" s="16">
        <v>51</v>
      </c>
      <c r="B61" s="15" t="s">
        <v>53</v>
      </c>
      <c r="C61" s="45">
        <v>54203</v>
      </c>
      <c r="D61" s="13" t="s">
        <v>349</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54203</v>
      </c>
      <c r="H61">
        <f>LEN(TRIM(D61))</f>
        <v>8</v>
      </c>
      <c r="I61" t="str">
        <f>IF(H61&gt;=3,MID(TRIM(D61),1,3),"NO")</f>
        <v>+/-</v>
      </c>
      <c r="J61" t="str">
        <f>IF(TRIM(I61)="+/-",MID(TRIM(D61),4,H61-3),D61)</f>
        <v>1,260</v>
      </c>
      <c r="K61" s="1">
        <f>IF(TRIM(J61)="*****",0,IF(ISERROR(VALUE(J61)),"NA",VALUE(J61/$I$4)))</f>
        <v>765.95744680851067</v>
      </c>
      <c r="L61" s="1">
        <f>IF(AND(ISNUMBER(G61),ISNUMBER($I$6)),$I$6-G61,"N/A")</f>
        <v>23516</v>
      </c>
      <c r="M61" s="1">
        <f>IF(AND(ISNUMBER(K61),ISNUMBER($I$7)),SQRT(K61^2+($I$7)^2),"N/A")</f>
        <v>774.25810593157632</v>
      </c>
      <c r="N61" s="1">
        <f>IF(AND(ISNUMBER(L61),ISNUMBER(M61),M61&lt;&gt;0),L61/M61,"NA")</f>
        <v>30.372300683511583</v>
      </c>
      <c r="O61" t="s">
        <v>27</v>
      </c>
    </row>
    <row r="62" spans="1:15" ht="15" thickBot="1" x14ac:dyDescent="0.4">
      <c r="A62" s="11"/>
      <c r="B62" s="10" t="s">
        <v>25</v>
      </c>
      <c r="C62" s="44">
        <v>25621</v>
      </c>
      <c r="D62" s="8" t="s">
        <v>348</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25621</v>
      </c>
      <c r="H62">
        <f>LEN(TRIM(D62))</f>
        <v>6</v>
      </c>
      <c r="I62" t="str">
        <f>IF(H62&gt;=3,MID(TRIM(D62),1,3),"NO")</f>
        <v>+/-</v>
      </c>
      <c r="J62" t="str">
        <f>IF(TRIM(I62)="+/-",MID(TRIM(D62),4,H62-3),D62)</f>
        <v>602</v>
      </c>
      <c r="K62" s="1">
        <f>IF(TRIM(J62)="*****",0,IF(ISERROR(VALUE(J62)),"NA",VALUE(J62/$I$4)))</f>
        <v>365.95744680851061</v>
      </c>
      <c r="L62" s="1">
        <f>IF(AND(ISNUMBER(G62),ISNUMBER($I$6)),$I$6-G62,"N/A")</f>
        <v>52098</v>
      </c>
      <c r="M62" s="1">
        <f>IF(AND(ISNUMBER(K62),ISNUMBER($I$7)),SQRT(K62^2+($I$7)^2),"N/A")</f>
        <v>383.02696661454985</v>
      </c>
      <c r="N62" s="1">
        <f>IF(AND(ISNUMBER(L62),ISNUMBER(M62),M62&lt;&gt;0),L62/M62,"NA")</f>
        <v>136.01653288403475</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179" priority="1" operator="equal">
      <formula>"OTHER ERROR"</formula>
    </cfRule>
    <cfRule type="cellIs" dxfId="178" priority="2" operator="equal">
      <formula>"Statistical Test not applicable"</formula>
    </cfRule>
    <cfRule type="cellIs" dxfId="177" priority="3" operator="equal">
      <formula>"Geography Selected"</formula>
    </cfRule>
  </conditionalFormatting>
  <conditionalFormatting sqref="E10:J62">
    <cfRule type="cellIs" dxfId="176" priority="4" operator="equal">
      <formula>"Not Significantly Different"</formula>
    </cfRule>
  </conditionalFormatting>
  <conditionalFormatting sqref="F10:J62">
    <cfRule type="cellIs" dxfId="17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4372B717-B235-4960-94B9-0AC4E0548181}">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1F724F9B-1AD3-46F4-817B-C5A11A177F28}"/>
    <hyperlink ref="A68" r:id="rId2" xr:uid="{E0DB57C7-9D27-400B-816A-0C7B7281382E}"/>
    <hyperlink ref="A66" r:id="rId3" xr:uid="{67D1ADA5-F53C-421A-A01F-4172481E6925}"/>
    <hyperlink ref="A67" r:id="rId4" xr:uid="{5A235415-AD2E-4343-8581-555BDCD880A2}"/>
  </hyperlinks>
  <pageMargins left="0.7" right="0.7" top="0.75" bottom="0.75" header="0.3" footer="0.3"/>
  <pageSetup orientation="portrait" r:id="rId5"/>
  <drawing r:id="rId6"/>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4E5E2-4B63-449A-8832-02A56E800E2F}">
  <sheetPr codeName="Sheet57"/>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style="43"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457</v>
      </c>
    </row>
    <row r="2" spans="1:16" x14ac:dyDescent="0.35">
      <c r="A2" s="30" t="s">
        <v>108</v>
      </c>
      <c r="B2" t="s">
        <v>456</v>
      </c>
    </row>
    <row r="3" spans="1:16" ht="15" thickBot="1" x14ac:dyDescent="0.4"/>
    <row r="4" spans="1:16" ht="15" thickBot="1" x14ac:dyDescent="0.4">
      <c r="A4" s="25" t="s">
        <v>106</v>
      </c>
      <c r="B4" s="29" t="s">
        <v>84</v>
      </c>
      <c r="C4" s="48" t="s">
        <v>105</v>
      </c>
      <c r="D4" s="27"/>
      <c r="H4" s="18" t="s">
        <v>104</v>
      </c>
      <c r="I4">
        <v>1.645</v>
      </c>
    </row>
    <row r="5" spans="1:16" ht="15" thickBot="1" x14ac:dyDescent="0.4">
      <c r="A5" s="25"/>
    </row>
    <row r="6" spans="1:16" x14ac:dyDescent="0.35">
      <c r="A6" s="25" t="s">
        <v>103</v>
      </c>
      <c r="B6" s="47">
        <f>VLOOKUP($B$4,$B$10:$D$62,2,FALSE)</f>
        <v>96401</v>
      </c>
      <c r="C6" s="43" t="s">
        <v>102</v>
      </c>
      <c r="H6" s="18" t="s">
        <v>101</v>
      </c>
      <c r="I6">
        <f>VLOOKUP($B$4,$B$9:$K$62,6,FALSE)</f>
        <v>96401</v>
      </c>
      <c r="K6" s="19"/>
    </row>
    <row r="7" spans="1:16" ht="15" thickBot="1" x14ac:dyDescent="0.4">
      <c r="A7" s="25" t="s">
        <v>100</v>
      </c>
      <c r="B7" s="24" t="str">
        <f>VLOOKUP($B$4,$B$10:$D$62,3,FALSE)</f>
        <v>+/-223</v>
      </c>
      <c r="C7" s="43" t="s">
        <v>99</v>
      </c>
      <c r="H7" s="18" t="s">
        <v>98</v>
      </c>
      <c r="I7" s="23">
        <f>VLOOKUP($B$4,$B$9:$K$62,10,FALSE)</f>
        <v>135.56231003039514</v>
      </c>
      <c r="K7" s="19"/>
    </row>
    <row r="8" spans="1:16" ht="15" thickBot="1" x14ac:dyDescent="0.4"/>
    <row r="9" spans="1:16" ht="15" thickBot="1" x14ac:dyDescent="0.4">
      <c r="A9" s="22" t="s">
        <v>97</v>
      </c>
      <c r="B9" s="21" t="s">
        <v>96</v>
      </c>
      <c r="C9" s="46"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45">
        <v>96401</v>
      </c>
      <c r="D10" s="13" t="s">
        <v>455</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96401</v>
      </c>
      <c r="H10">
        <f>LEN(TRIM(D10))</f>
        <v>6</v>
      </c>
      <c r="I10" t="str">
        <f>IF(H10&gt;=3,MID(TRIM(D10),1,3),"NO")</f>
        <v>+/-</v>
      </c>
      <c r="J10" t="str">
        <f>IF(TRIM(I10)="+/-",MID(TRIM(D10),4,H10-3),D10)</f>
        <v>223</v>
      </c>
      <c r="K10" s="1">
        <f>IF(TRIM(J10)="*****",0,IF(ISERROR(VALUE(J10)),"NA",VALUE(J10/$I$4)))</f>
        <v>135.56231003039514</v>
      </c>
      <c r="L10" s="1">
        <f>IF(AND(ISNUMBER(G10),ISNUMBER($I$6)),$I$6-G10,"N/A")</f>
        <v>0</v>
      </c>
      <c r="M10" s="1">
        <f>IF(AND(ISNUMBER(K10),ISNUMBER($I$7)),SQRT(K10^2+($I$7)^2),"N/A")</f>
        <v>191.71405739161105</v>
      </c>
      <c r="N10" s="1">
        <f>IF(AND(ISNUMBER(L10),ISNUMBER(M10),M10&lt;&gt;0),L10/M10,"NA")</f>
        <v>0</v>
      </c>
      <c r="O10" t="s">
        <v>84</v>
      </c>
    </row>
    <row r="11" spans="1:16" x14ac:dyDescent="0.35">
      <c r="A11" s="16">
        <v>1</v>
      </c>
      <c r="B11" s="15" t="s">
        <v>35</v>
      </c>
      <c r="C11" s="45">
        <v>157210</v>
      </c>
      <c r="D11" s="17" t="s">
        <v>454</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157210</v>
      </c>
      <c r="H11">
        <f>LEN(TRIM(D11))</f>
        <v>8</v>
      </c>
      <c r="I11" t="str">
        <f>IF(H11&gt;=3,MID(TRIM(D11),1,3),"NO")</f>
        <v>+/-</v>
      </c>
      <c r="J11" t="str">
        <f>IF(TRIM(I11)="+/-",MID(TRIM(D11),4,H11-3),D11)</f>
        <v>8,168</v>
      </c>
      <c r="K11" s="1">
        <f>IF(TRIM(J11)="*****",0,IF(ISERROR(VALUE(J11)),"NA",VALUE(J11/$I$4)))</f>
        <v>4965.3495440729484</v>
      </c>
      <c r="L11" s="1">
        <f>IF(AND(ISNUMBER(G11),ISNUMBER($I$6)),$I$6-G11,"N/A")</f>
        <v>-60809</v>
      </c>
      <c r="M11" s="1">
        <f>IF(AND(ISNUMBER(K11),ISNUMBER($I$7)),SQRT(K11^2+($I$7)^2),"N/A")</f>
        <v>4967.1997377522694</v>
      </c>
      <c r="N11" s="1">
        <f>IF(AND(ISNUMBER(L11),ISNUMBER(M11),M11&lt;&gt;0),L11/M11,"NA")</f>
        <v>-12.242108876321725</v>
      </c>
      <c r="O11" t="s">
        <v>68</v>
      </c>
    </row>
    <row r="12" spans="1:16" x14ac:dyDescent="0.35">
      <c r="A12" s="16">
        <v>2</v>
      </c>
      <c r="B12" s="15" t="s">
        <v>71</v>
      </c>
      <c r="C12" s="45">
        <v>126104</v>
      </c>
      <c r="D12" s="13" t="s">
        <v>453</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126104</v>
      </c>
      <c r="H12">
        <f>LEN(TRIM(D12))</f>
        <v>8</v>
      </c>
      <c r="I12" t="str">
        <f>IF(H12&gt;=3,MID(TRIM(D12),1,3),"NO")</f>
        <v>+/-</v>
      </c>
      <c r="J12" t="str">
        <f>IF(TRIM(I12)="+/-",MID(TRIM(D12),4,H12-3),D12)</f>
        <v>1,413</v>
      </c>
      <c r="K12" s="1">
        <f>IF(TRIM(J12)="*****",0,IF(ISERROR(VALUE(J12)),"NA",VALUE(J12/$I$4)))</f>
        <v>858.96656534954411</v>
      </c>
      <c r="L12" s="1">
        <f>IF(AND(ISNUMBER(G12),ISNUMBER($I$6)),$I$6-G12,"N/A")</f>
        <v>-29703</v>
      </c>
      <c r="M12" s="1">
        <f>IF(AND(ISNUMBER(K12),ISNUMBER($I$7)),SQRT(K12^2+($I$7)^2),"N/A")</f>
        <v>869.59801074356744</v>
      </c>
      <c r="N12" s="1">
        <f>IF(AND(ISNUMBER(L12),ISNUMBER(M12),M12&lt;&gt;0),L12/M12,"NA")</f>
        <v>-34.157161852982902</v>
      </c>
      <c r="O12" t="s">
        <v>62</v>
      </c>
    </row>
    <row r="13" spans="1:16" x14ac:dyDescent="0.35">
      <c r="A13" s="16">
        <v>3</v>
      </c>
      <c r="B13" s="15" t="s">
        <v>47</v>
      </c>
      <c r="C13" s="45">
        <v>121944</v>
      </c>
      <c r="D13" s="13" t="s">
        <v>452</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121944</v>
      </c>
      <c r="H13">
        <f>LEN(TRIM(D13))</f>
        <v>8</v>
      </c>
      <c r="I13" t="str">
        <f>IF(H13&gt;=3,MID(TRIM(D13),1,3),"NO")</f>
        <v>+/-</v>
      </c>
      <c r="J13" t="str">
        <f>IF(TRIM(I13)="+/-",MID(TRIM(D13),4,H13-3),D13)</f>
        <v>1,075</v>
      </c>
      <c r="K13" s="1">
        <f>IF(TRIM(J13)="*****",0,IF(ISERROR(VALUE(J13)),"NA",VALUE(J13/$I$4)))</f>
        <v>653.49544072948322</v>
      </c>
      <c r="L13" s="1">
        <f>IF(AND(ISNUMBER(G13),ISNUMBER($I$6)),$I$6-G13,"N/A")</f>
        <v>-25543</v>
      </c>
      <c r="M13" s="1">
        <f>IF(AND(ISNUMBER(K13),ISNUMBER($I$7)),SQRT(K13^2+($I$7)^2),"N/A")</f>
        <v>667.40799437450437</v>
      </c>
      <c r="N13" s="1">
        <f>IF(AND(ISNUMBER(L13),ISNUMBER(M13),M13&lt;&gt;0),L13/M13,"NA")</f>
        <v>-38.271941923528999</v>
      </c>
      <c r="O13" t="s">
        <v>58</v>
      </c>
    </row>
    <row r="14" spans="1:16" x14ac:dyDescent="0.35">
      <c r="A14" s="16">
        <v>4</v>
      </c>
      <c r="B14" s="15" t="s">
        <v>41</v>
      </c>
      <c r="C14" s="45">
        <v>121875</v>
      </c>
      <c r="D14" s="13" t="s">
        <v>451</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121875</v>
      </c>
      <c r="H14">
        <f>LEN(TRIM(D14))</f>
        <v>8</v>
      </c>
      <c r="I14" t="str">
        <f>IF(H14&gt;=3,MID(TRIM(D14),1,3),"NO")</f>
        <v>+/-</v>
      </c>
      <c r="J14" t="str">
        <f>IF(TRIM(I14)="+/-",MID(TRIM(D14),4,H14-3),D14)</f>
        <v>1,656</v>
      </c>
      <c r="K14" s="1">
        <f>IF(TRIM(J14)="*****",0,IF(ISERROR(VALUE(J14)),"NA",VALUE(J14/$I$4)))</f>
        <v>1006.6869300911854</v>
      </c>
      <c r="L14" s="1">
        <f>IF(AND(ISNUMBER(G14),ISNUMBER($I$6)),$I$6-G14,"N/A")</f>
        <v>-25474</v>
      </c>
      <c r="M14" s="1">
        <f>IF(AND(ISNUMBER(K14),ISNUMBER($I$7)),SQRT(K14^2+($I$7)^2),"N/A")</f>
        <v>1015.7734565921637</v>
      </c>
      <c r="N14" s="1">
        <f>IF(AND(ISNUMBER(L14),ISNUMBER(M14),M14&lt;&gt;0),L14/M14,"NA")</f>
        <v>-25.078426527764538</v>
      </c>
      <c r="O14" t="s">
        <v>73</v>
      </c>
    </row>
    <row r="15" spans="1:16" x14ac:dyDescent="0.35">
      <c r="A15" s="16">
        <v>5</v>
      </c>
      <c r="B15" s="15" t="s">
        <v>67</v>
      </c>
      <c r="C15" s="45">
        <v>116546</v>
      </c>
      <c r="D15" s="13" t="s">
        <v>450</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116546</v>
      </c>
      <c r="H15">
        <f>LEN(TRIM(D15))</f>
        <v>8</v>
      </c>
      <c r="I15" t="str">
        <f>IF(H15&gt;=3,MID(TRIM(D15),1,3),"NO")</f>
        <v>+/-</v>
      </c>
      <c r="J15" t="str">
        <f>IF(TRIM(I15)="+/-",MID(TRIM(D15),4,H15-3),D15)</f>
        <v>2,928</v>
      </c>
      <c r="K15" s="1">
        <f>IF(TRIM(J15)="*****",0,IF(ISERROR(VALUE(J15)),"NA",VALUE(J15/$I$4)))</f>
        <v>1779.9392097264438</v>
      </c>
      <c r="L15" s="1">
        <f>IF(AND(ISNUMBER(G15),ISNUMBER($I$6)),$I$6-G15,"N/A")</f>
        <v>-20145</v>
      </c>
      <c r="M15" s="1">
        <f>IF(AND(ISNUMBER(K15),ISNUMBER($I$7)),SQRT(K15^2+($I$7)^2),"N/A")</f>
        <v>1785.0940396019405</v>
      </c>
      <c r="N15" s="1">
        <f>IF(AND(ISNUMBER(L15),ISNUMBER(M15),M15&lt;&gt;0),L15/M15,"NA")</f>
        <v>-11.285119748924908</v>
      </c>
      <c r="O15" t="s">
        <v>32</v>
      </c>
    </row>
    <row r="16" spans="1:16" x14ac:dyDescent="0.35">
      <c r="A16" s="16">
        <v>6</v>
      </c>
      <c r="B16" s="15" t="s">
        <v>66</v>
      </c>
      <c r="C16" s="45">
        <v>115351</v>
      </c>
      <c r="D16" s="13" t="s">
        <v>449</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115351</v>
      </c>
      <c r="H16">
        <f>LEN(TRIM(D16))</f>
        <v>8</v>
      </c>
      <c r="I16" t="str">
        <f>IF(H16&gt;=3,MID(TRIM(D16),1,3),"NO")</f>
        <v>+/-</v>
      </c>
      <c r="J16" t="str">
        <f>IF(TRIM(I16)="+/-",MID(TRIM(D16),4,H16-3),D16)</f>
        <v>2,114</v>
      </c>
      <c r="K16" s="1">
        <f>IF(TRIM(J16)="*****",0,IF(ISERROR(VALUE(J16)),"NA",VALUE(J16/$I$4)))</f>
        <v>1285.1063829787233</v>
      </c>
      <c r="L16" s="1">
        <f>IF(AND(ISNUMBER(G16),ISNUMBER($I$6)),$I$6-G16,"N/A")</f>
        <v>-18950</v>
      </c>
      <c r="M16" s="1">
        <f>IF(AND(ISNUMBER(K16),ISNUMBER($I$7)),SQRT(K16^2+($I$7)^2),"N/A")</f>
        <v>1292.2366484020774</v>
      </c>
      <c r="N16" s="1">
        <f>IF(AND(ISNUMBER(L16),ISNUMBER(M16),M16&lt;&gt;0),L16/M16,"NA")</f>
        <v>-14.664496648839615</v>
      </c>
      <c r="O16" t="s">
        <v>75</v>
      </c>
    </row>
    <row r="17" spans="1:15" x14ac:dyDescent="0.35">
      <c r="A17" s="16">
        <v>7</v>
      </c>
      <c r="B17" s="15" t="s">
        <v>75</v>
      </c>
      <c r="C17" s="45">
        <v>115335</v>
      </c>
      <c r="D17" s="13" t="s">
        <v>448</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115335</v>
      </c>
      <c r="H17">
        <f>LEN(TRIM(D17))</f>
        <v>8</v>
      </c>
      <c r="I17" t="str">
        <f>IF(H17&gt;=3,MID(TRIM(D17),1,3),"NO")</f>
        <v>+/-</v>
      </c>
      <c r="J17" t="str">
        <f>IF(TRIM(I17)="+/-",MID(TRIM(D17),4,H17-3),D17)</f>
        <v>1,568</v>
      </c>
      <c r="K17" s="1">
        <f>IF(TRIM(J17)="*****",0,IF(ISERROR(VALUE(J17)),"NA",VALUE(J17/$I$4)))</f>
        <v>953.19148936170211</v>
      </c>
      <c r="L17" s="1">
        <f>IF(AND(ISNUMBER(G17),ISNUMBER($I$6)),$I$6-G17,"N/A")</f>
        <v>-18934</v>
      </c>
      <c r="M17" s="1">
        <f>IF(AND(ISNUMBER(K17),ISNUMBER($I$7)),SQRT(K17^2+($I$7)^2),"N/A")</f>
        <v>962.78302607199964</v>
      </c>
      <c r="N17" s="1">
        <f>IF(AND(ISNUMBER(L17),ISNUMBER(M17),M17&lt;&gt;0),L17/M17,"NA")</f>
        <v>-19.665905491964981</v>
      </c>
      <c r="O17" t="s">
        <v>66</v>
      </c>
    </row>
    <row r="18" spans="1:15" x14ac:dyDescent="0.35">
      <c r="A18" s="16">
        <v>8</v>
      </c>
      <c r="B18" s="15" t="s">
        <v>29</v>
      </c>
      <c r="C18" s="45">
        <v>113856</v>
      </c>
      <c r="D18" s="13" t="s">
        <v>447</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113856</v>
      </c>
      <c r="H18">
        <f>LEN(TRIM(D18))</f>
        <v>8</v>
      </c>
      <c r="I18" t="str">
        <f>IF(H18&gt;=3,MID(TRIM(D18),1,3),"NO")</f>
        <v>+/-</v>
      </c>
      <c r="J18" t="str">
        <f>IF(TRIM(I18)="+/-",MID(TRIM(D18),4,H18-3),D18)</f>
        <v>1,975</v>
      </c>
      <c r="K18" s="1">
        <f>IF(TRIM(J18)="*****",0,IF(ISERROR(VALUE(J18)),"NA",VALUE(J18/$I$4)))</f>
        <v>1200.6079027355622</v>
      </c>
      <c r="L18" s="1">
        <f>IF(AND(ISNUMBER(G18),ISNUMBER($I$6)),$I$6-G18,"N/A")</f>
        <v>-17455</v>
      </c>
      <c r="M18" s="1">
        <f>IF(AND(ISNUMBER(K18),ISNUMBER($I$7)),SQRT(K18^2+($I$7)^2),"N/A")</f>
        <v>1208.2369287568818</v>
      </c>
      <c r="N18" s="1">
        <f>IF(AND(ISNUMBER(L18),ISNUMBER(M18),M18&lt;&gt;0),L18/M18,"NA")</f>
        <v>-14.446669841451477</v>
      </c>
      <c r="O18" t="s">
        <v>60</v>
      </c>
    </row>
    <row r="19" spans="1:15" x14ac:dyDescent="0.35">
      <c r="A19" s="16">
        <v>9</v>
      </c>
      <c r="B19" s="15" t="s">
        <v>36</v>
      </c>
      <c r="C19" s="45">
        <v>113053</v>
      </c>
      <c r="D19" s="13" t="s">
        <v>446</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113053</v>
      </c>
      <c r="H19">
        <f>LEN(TRIM(D19))</f>
        <v>8</v>
      </c>
      <c r="I19" t="str">
        <f>IF(H19&gt;=3,MID(TRIM(D19),1,3),"NO")</f>
        <v>+/-</v>
      </c>
      <c r="J19" t="str">
        <f>IF(TRIM(I19)="+/-",MID(TRIM(D19),4,H19-3),D19)</f>
        <v>1,259</v>
      </c>
      <c r="K19" s="1">
        <f>IF(TRIM(J19)="*****",0,IF(ISERROR(VALUE(J19)),"NA",VALUE(J19/$I$4)))</f>
        <v>765.34954407294833</v>
      </c>
      <c r="L19" s="1">
        <f>IF(AND(ISNUMBER(G19),ISNUMBER($I$6)),$I$6-G19,"N/A")</f>
        <v>-16652</v>
      </c>
      <c r="M19" s="1">
        <f>IF(AND(ISNUMBER(K19),ISNUMBER($I$7)),SQRT(K19^2+($I$7)^2),"N/A")</f>
        <v>777.26254542043057</v>
      </c>
      <c r="N19" s="1">
        <f>IF(AND(ISNUMBER(L19),ISNUMBER(M19),M19&lt;&gt;0),L19/M19,"NA")</f>
        <v>-21.423906372579339</v>
      </c>
      <c r="O19" t="s">
        <v>35</v>
      </c>
    </row>
    <row r="20" spans="1:15" x14ac:dyDescent="0.35">
      <c r="A20" s="16">
        <v>10</v>
      </c>
      <c r="B20" s="15" t="s">
        <v>52</v>
      </c>
      <c r="C20" s="45">
        <v>110143</v>
      </c>
      <c r="D20" s="17" t="s">
        <v>445</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110143</v>
      </c>
      <c r="H20">
        <f>LEN(TRIM(D20))</f>
        <v>8</v>
      </c>
      <c r="I20" t="str">
        <f>IF(H20&gt;=3,MID(TRIM(D20),1,3),"NO")</f>
        <v>+/-</v>
      </c>
      <c r="J20" t="str">
        <f>IF(TRIM(I20)="+/-",MID(TRIM(D20),4,H20-3),D20)</f>
        <v>5,261</v>
      </c>
      <c r="K20" s="1">
        <f>IF(TRIM(J20)="*****",0,IF(ISERROR(VALUE(J20)),"NA",VALUE(J20/$I$4)))</f>
        <v>3198.1762917933129</v>
      </c>
      <c r="L20" s="1">
        <f>IF(AND(ISNUMBER(G20),ISNUMBER($I$6)),$I$6-G20,"N/A")</f>
        <v>-13742</v>
      </c>
      <c r="M20" s="1">
        <f>IF(AND(ISNUMBER(K20),ISNUMBER($I$7)),SQRT(K20^2+($I$7)^2),"N/A")</f>
        <v>3201.048067944248</v>
      </c>
      <c r="N20" s="1">
        <f>IF(AND(ISNUMBER(L20),ISNUMBER(M20),M20&lt;&gt;0),L20/M20,"NA")</f>
        <v>-4.2929689615143074</v>
      </c>
      <c r="O20" t="s">
        <v>51</v>
      </c>
    </row>
    <row r="21" spans="1:15" x14ac:dyDescent="0.35">
      <c r="A21" s="16">
        <v>11</v>
      </c>
      <c r="B21" s="15" t="s">
        <v>38</v>
      </c>
      <c r="C21" s="45">
        <v>109947</v>
      </c>
      <c r="D21" s="13" t="s">
        <v>444</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109947</v>
      </c>
      <c r="H21">
        <f>LEN(TRIM(D21))</f>
        <v>8</v>
      </c>
      <c r="I21" t="str">
        <f>IF(H21&gt;=3,MID(TRIM(D21),1,3),"NO")</f>
        <v>+/-</v>
      </c>
      <c r="J21" t="str">
        <f>IF(TRIM(I21)="+/-",MID(TRIM(D21),4,H21-3),D21)</f>
        <v>1,267</v>
      </c>
      <c r="K21" s="1">
        <f>IF(TRIM(J21)="*****",0,IF(ISERROR(VALUE(J21)),"NA",VALUE(J21/$I$4)))</f>
        <v>770.21276595744678</v>
      </c>
      <c r="L21" s="1">
        <f>IF(AND(ISNUMBER(G21),ISNUMBER($I$6)),$I$6-G21,"N/A")</f>
        <v>-13546</v>
      </c>
      <c r="M21" s="1">
        <f>IF(AND(ISNUMBER(K21),ISNUMBER($I$7)),SQRT(K21^2+($I$7)^2),"N/A")</f>
        <v>782.05168930486798</v>
      </c>
      <c r="N21" s="1">
        <f>IF(AND(ISNUMBER(L21),ISNUMBER(M21),M21&lt;&gt;0),L21/M21,"NA")</f>
        <v>-17.321105734124117</v>
      </c>
      <c r="O21" t="s">
        <v>45</v>
      </c>
    </row>
    <row r="22" spans="1:15" x14ac:dyDescent="0.35">
      <c r="A22" s="16">
        <v>12</v>
      </c>
      <c r="B22" s="15" t="s">
        <v>32</v>
      </c>
      <c r="C22" s="45">
        <v>109349</v>
      </c>
      <c r="D22" s="13" t="s">
        <v>443</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109349</v>
      </c>
      <c r="H22">
        <f>LEN(TRIM(D22))</f>
        <v>6</v>
      </c>
      <c r="I22" t="str">
        <f>IF(H22&gt;=3,MID(TRIM(D22),1,3),"NO")</f>
        <v>+/-</v>
      </c>
      <c r="J22" t="str">
        <f>IF(TRIM(I22)="+/-",MID(TRIM(D22),4,H22-3),D22)</f>
        <v>854</v>
      </c>
      <c r="K22" s="1">
        <f>IF(TRIM(J22)="*****",0,IF(ISERROR(VALUE(J22)),"NA",VALUE(J22/$I$4)))</f>
        <v>519.14893617021278</v>
      </c>
      <c r="L22" s="1">
        <f>IF(AND(ISNUMBER(G22),ISNUMBER($I$6)),$I$6-G22,"N/A")</f>
        <v>-12948</v>
      </c>
      <c r="M22" s="1">
        <f>IF(AND(ISNUMBER(K22),ISNUMBER($I$7)),SQRT(K22^2+($I$7)^2),"N/A")</f>
        <v>536.55638830177077</v>
      </c>
      <c r="N22" s="1">
        <f>IF(AND(ISNUMBER(L22),ISNUMBER(M22),M22&lt;&gt;0),L22/M22,"NA")</f>
        <v>-24.131666833715467</v>
      </c>
      <c r="O22" t="s">
        <v>29</v>
      </c>
    </row>
    <row r="23" spans="1:15" x14ac:dyDescent="0.35">
      <c r="A23" s="16">
        <v>13</v>
      </c>
      <c r="B23" s="15" t="s">
        <v>74</v>
      </c>
      <c r="C23" s="45">
        <v>108215</v>
      </c>
      <c r="D23" s="13" t="s">
        <v>442</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108215</v>
      </c>
      <c r="H23">
        <f>LEN(TRIM(D23))</f>
        <v>8</v>
      </c>
      <c r="I23" t="str">
        <f>IF(H23&gt;=3,MID(TRIM(D23),1,3),"NO")</f>
        <v>+/-</v>
      </c>
      <c r="J23" t="str">
        <f>IF(TRIM(I23)="+/-",MID(TRIM(D23),4,H23-3),D23)</f>
        <v>1,324</v>
      </c>
      <c r="K23" s="1">
        <f>IF(TRIM(J23)="*****",0,IF(ISERROR(VALUE(J23)),"NA",VALUE(J23/$I$4)))</f>
        <v>804.86322188449844</v>
      </c>
      <c r="L23" s="1">
        <f>IF(AND(ISNUMBER(G23),ISNUMBER($I$6)),$I$6-G23,"N/A")</f>
        <v>-11814</v>
      </c>
      <c r="M23" s="1">
        <f>IF(AND(ISNUMBER(K23),ISNUMBER($I$7)),SQRT(K23^2+($I$7)^2),"N/A")</f>
        <v>816.19969728190438</v>
      </c>
      <c r="N23" s="1">
        <f>IF(AND(ISNUMBER(L23),ISNUMBER(M23),M23&lt;&gt;0),L23/M23,"NA")</f>
        <v>-14.474398899365928</v>
      </c>
      <c r="O23" t="s">
        <v>82</v>
      </c>
    </row>
    <row r="24" spans="1:15" x14ac:dyDescent="0.35">
      <c r="A24" s="16">
        <v>14</v>
      </c>
      <c r="B24" s="15" t="s">
        <v>42</v>
      </c>
      <c r="C24" s="45">
        <v>107507</v>
      </c>
      <c r="D24" s="13" t="s">
        <v>441</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107507</v>
      </c>
      <c r="H24">
        <f>LEN(TRIM(D24))</f>
        <v>8</v>
      </c>
      <c r="I24" t="str">
        <f>IF(H24&gt;=3,MID(TRIM(D24),1,3),"NO")</f>
        <v>+/-</v>
      </c>
      <c r="J24" t="str">
        <f>IF(TRIM(I24)="+/-",MID(TRIM(D24),4,H24-3),D24)</f>
        <v>1,587</v>
      </c>
      <c r="K24" s="1">
        <f>IF(TRIM(J24)="*****",0,IF(ISERROR(VALUE(J24)),"NA",VALUE(J24/$I$4)))</f>
        <v>964.741641337386</v>
      </c>
      <c r="L24" s="1">
        <f>IF(AND(ISNUMBER(G24),ISNUMBER($I$6)),$I$6-G24,"N/A")</f>
        <v>-11106</v>
      </c>
      <c r="M24" s="1">
        <f>IF(AND(ISNUMBER(K24),ISNUMBER($I$7)),SQRT(K24^2+($I$7)^2),"N/A")</f>
        <v>974.21946933487766</v>
      </c>
      <c r="N24" s="1">
        <f>IF(AND(ISNUMBER(L24),ISNUMBER(M24),M24&lt;&gt;0),L24/M24,"NA")</f>
        <v>-11.399895351693521</v>
      </c>
      <c r="O24" t="s">
        <v>65</v>
      </c>
    </row>
    <row r="25" spans="1:15" x14ac:dyDescent="0.35">
      <c r="A25" s="16">
        <v>15</v>
      </c>
      <c r="B25" s="15" t="s">
        <v>62</v>
      </c>
      <c r="C25" s="45">
        <v>105752</v>
      </c>
      <c r="D25" s="13" t="s">
        <v>440</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105752</v>
      </c>
      <c r="H25">
        <f>LEN(TRIM(D25))</f>
        <v>8</v>
      </c>
      <c r="I25" t="str">
        <f>IF(H25&gt;=3,MID(TRIM(D25),1,3),"NO")</f>
        <v>+/-</v>
      </c>
      <c r="J25" t="str">
        <f>IF(TRIM(I25)="+/-",MID(TRIM(D25),4,H25-3),D25)</f>
        <v>3,850</v>
      </c>
      <c r="K25" s="1">
        <f>IF(TRIM(J25)="*****",0,IF(ISERROR(VALUE(J25)),"NA",VALUE(J25/$I$4)))</f>
        <v>2340.4255319148938</v>
      </c>
      <c r="L25" s="1">
        <f>IF(AND(ISNUMBER(G25),ISNUMBER($I$6)),$I$6-G25,"N/A")</f>
        <v>-9351</v>
      </c>
      <c r="M25" s="1">
        <f>IF(AND(ISNUMBER(K25),ISNUMBER($I$7)),SQRT(K25^2+($I$7)^2),"N/A")</f>
        <v>2344.3482698481234</v>
      </c>
      <c r="N25" s="1">
        <f>IF(AND(ISNUMBER(L25),ISNUMBER(M25),M25&lt;&gt;0),L25/M25,"NA")</f>
        <v>-3.9887418265741705</v>
      </c>
      <c r="O25" t="s">
        <v>81</v>
      </c>
    </row>
    <row r="26" spans="1:15" x14ac:dyDescent="0.35">
      <c r="A26" s="16">
        <v>16</v>
      </c>
      <c r="B26" s="15" t="s">
        <v>40</v>
      </c>
      <c r="C26" s="45">
        <v>104756</v>
      </c>
      <c r="D26" s="13" t="s">
        <v>439</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104756</v>
      </c>
      <c r="H26">
        <f>LEN(TRIM(D26))</f>
        <v>8</v>
      </c>
      <c r="I26" t="str">
        <f>IF(H26&gt;=3,MID(TRIM(D26),1,3),"NO")</f>
        <v>+/-</v>
      </c>
      <c r="J26" t="str">
        <f>IF(TRIM(I26)="+/-",MID(TRIM(D26),4,H26-3),D26)</f>
        <v>3,358</v>
      </c>
      <c r="K26" s="1">
        <f>IF(TRIM(J26)="*****",0,IF(ISERROR(VALUE(J26)),"NA",VALUE(J26/$I$4)))</f>
        <v>2041.3373860182371</v>
      </c>
      <c r="L26" s="1">
        <f>IF(AND(ISNUMBER(G26),ISNUMBER($I$6)),$I$6-G26,"N/A")</f>
        <v>-8355</v>
      </c>
      <c r="M26" s="1">
        <f>IF(AND(ISNUMBER(K26),ISNUMBER($I$7)),SQRT(K26^2+($I$7)^2),"N/A")</f>
        <v>2045.8336842120248</v>
      </c>
      <c r="N26" s="1">
        <f>IF(AND(ISNUMBER(L26),ISNUMBER(M26),M26&lt;&gt;0),L26/M26,"NA")</f>
        <v>-4.0839096865383855</v>
      </c>
      <c r="O26" t="s">
        <v>80</v>
      </c>
    </row>
    <row r="27" spans="1:15" x14ac:dyDescent="0.35">
      <c r="A27" s="16">
        <v>17</v>
      </c>
      <c r="B27" s="15" t="s">
        <v>63</v>
      </c>
      <c r="C27" s="45">
        <v>103823</v>
      </c>
      <c r="D27" s="13" t="s">
        <v>438</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103823</v>
      </c>
      <c r="H27">
        <f>LEN(TRIM(D27))</f>
        <v>8</v>
      </c>
      <c r="I27" t="str">
        <f>IF(H27&gt;=3,MID(TRIM(D27),1,3),"NO")</f>
        <v>+/-</v>
      </c>
      <c r="J27" t="str">
        <f>IF(TRIM(I27)="+/-",MID(TRIM(D27),4,H27-3),D27)</f>
        <v>3,252</v>
      </c>
      <c r="K27" s="1">
        <f>IF(TRIM(J27)="*****",0,IF(ISERROR(VALUE(J27)),"NA",VALUE(J27/$I$4)))</f>
        <v>1976.8996960486322</v>
      </c>
      <c r="L27" s="1">
        <f>IF(AND(ISNUMBER(G27),ISNUMBER($I$6)),$I$6-G27,"N/A")</f>
        <v>-7422</v>
      </c>
      <c r="M27" s="1">
        <f>IF(AND(ISNUMBER(K27),ISNUMBER($I$7)),SQRT(K27^2+($I$7)^2),"N/A")</f>
        <v>1981.5422145737778</v>
      </c>
      <c r="N27" s="1">
        <f>IF(AND(ISNUMBER(L27),ISNUMBER(M27),M27&lt;&gt;0),L27/M27,"NA")</f>
        <v>-3.7455674400539807</v>
      </c>
      <c r="O27" t="s">
        <v>78</v>
      </c>
    </row>
    <row r="28" spans="1:15" x14ac:dyDescent="0.35">
      <c r="A28" s="16">
        <v>18</v>
      </c>
      <c r="B28" s="15" t="s">
        <v>49</v>
      </c>
      <c r="C28" s="45">
        <v>102038</v>
      </c>
      <c r="D28" s="13" t="s">
        <v>437</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102038</v>
      </c>
      <c r="H28">
        <f>LEN(TRIM(D28))</f>
        <v>6</v>
      </c>
      <c r="I28" t="str">
        <f>IF(H28&gt;=3,MID(TRIM(D28),1,3),"NO")</f>
        <v>+/-</v>
      </c>
      <c r="J28" t="str">
        <f>IF(TRIM(I28)="+/-",MID(TRIM(D28),4,H28-3),D28)</f>
        <v>755</v>
      </c>
      <c r="K28" s="1">
        <f>IF(TRIM(J28)="*****",0,IF(ISERROR(VALUE(J28)),"NA",VALUE(J28/$I$4)))</f>
        <v>458.96656534954406</v>
      </c>
      <c r="L28" s="1">
        <f>IF(AND(ISNUMBER(G28),ISNUMBER($I$6)),$I$6-G28,"N/A")</f>
        <v>-5637</v>
      </c>
      <c r="M28" s="1">
        <f>IF(AND(ISNUMBER(K28),ISNUMBER($I$7)),SQRT(K28^2+($I$7)^2),"N/A")</f>
        <v>478.56812264246588</v>
      </c>
      <c r="N28" s="1">
        <f>IF(AND(ISNUMBER(L28),ISNUMBER(M28),M28&lt;&gt;0),L28/M28,"NA")</f>
        <v>-11.778887337657787</v>
      </c>
      <c r="O28" t="s">
        <v>79</v>
      </c>
    </row>
    <row r="29" spans="1:15" x14ac:dyDescent="0.35">
      <c r="A29" s="16">
        <v>19</v>
      </c>
      <c r="B29" s="15" t="s">
        <v>65</v>
      </c>
      <c r="C29" s="45">
        <v>101886</v>
      </c>
      <c r="D29" s="13" t="s">
        <v>436</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101886</v>
      </c>
      <c r="H29">
        <f>LEN(TRIM(D29))</f>
        <v>6</v>
      </c>
      <c r="I29" t="str">
        <f>IF(H29&gt;=3,MID(TRIM(D29),1,3),"NO")</f>
        <v>+/-</v>
      </c>
      <c r="J29" t="str">
        <f>IF(TRIM(I29)="+/-",MID(TRIM(D29),4,H29-3),D29)</f>
        <v>841</v>
      </c>
      <c r="K29" s="1">
        <f>IF(TRIM(J29)="*****",0,IF(ISERROR(VALUE(J29)),"NA",VALUE(J29/$I$4)))</f>
        <v>511.24620060790272</v>
      </c>
      <c r="L29" s="1">
        <f>IF(AND(ISNUMBER(G29),ISNUMBER($I$6)),$I$6-G29,"N/A")</f>
        <v>-5485</v>
      </c>
      <c r="M29" s="1">
        <f>IF(AND(ISNUMBER(K29),ISNUMBER($I$7)),SQRT(K29^2+($I$7)^2),"N/A")</f>
        <v>528.91380917574168</v>
      </c>
      <c r="N29" s="1">
        <f>IF(AND(ISNUMBER(L29),ISNUMBER(M29),M29&lt;&gt;0),L29/M29,"NA")</f>
        <v>-10.370309689111377</v>
      </c>
      <c r="O29" t="s">
        <v>55</v>
      </c>
    </row>
    <row r="30" spans="1:15" x14ac:dyDescent="0.35">
      <c r="A30" s="16">
        <v>20</v>
      </c>
      <c r="B30" s="15" t="s">
        <v>60</v>
      </c>
      <c r="C30" s="45">
        <v>100727</v>
      </c>
      <c r="D30" s="13" t="s">
        <v>435</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100727</v>
      </c>
      <c r="H30">
        <f>LEN(TRIM(D30))</f>
        <v>8</v>
      </c>
      <c r="I30" t="str">
        <f>IF(H30&gt;=3,MID(TRIM(D30),1,3),"NO")</f>
        <v>+/-</v>
      </c>
      <c r="J30" t="str">
        <f>IF(TRIM(I30)="+/-",MID(TRIM(D30),4,H30-3),D30)</f>
        <v>2,876</v>
      </c>
      <c r="K30" s="1">
        <f>IF(TRIM(J30)="*****",0,IF(ISERROR(VALUE(J30)),"NA",VALUE(J30/$I$4)))</f>
        <v>1748.3282674772036</v>
      </c>
      <c r="L30" s="1">
        <f>IF(AND(ISNUMBER(G30),ISNUMBER($I$6)),$I$6-G30,"N/A")</f>
        <v>-4326</v>
      </c>
      <c r="M30" s="1">
        <f>IF(AND(ISNUMBER(K30),ISNUMBER($I$7)),SQRT(K30^2+($I$7)^2),"N/A")</f>
        <v>1753.5760236615399</v>
      </c>
      <c r="N30" s="1">
        <f>IF(AND(ISNUMBER(L30),ISNUMBER(M30),M30&lt;&gt;0),L30/M30,"NA")</f>
        <v>-2.4669589123185727</v>
      </c>
      <c r="O30" t="s">
        <v>77</v>
      </c>
    </row>
    <row r="31" spans="1:15" x14ac:dyDescent="0.35">
      <c r="A31" s="16">
        <v>21</v>
      </c>
      <c r="B31" s="15" t="s">
        <v>56</v>
      </c>
      <c r="C31" s="45">
        <v>97946</v>
      </c>
      <c r="D31" s="13" t="s">
        <v>434</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97946</v>
      </c>
      <c r="H31">
        <f>LEN(TRIM(D31))</f>
        <v>8</v>
      </c>
      <c r="I31" t="str">
        <f>IF(H31&gt;=3,MID(TRIM(D31),1,3),"NO")</f>
        <v>+/-</v>
      </c>
      <c r="J31" t="str">
        <f>IF(TRIM(I31)="+/-",MID(TRIM(D31),4,H31-3),D31)</f>
        <v>1,677</v>
      </c>
      <c r="K31" s="1">
        <f>IF(TRIM(J31)="*****",0,IF(ISERROR(VALUE(J31)),"NA",VALUE(J31/$I$4)))</f>
        <v>1019.4528875379939</v>
      </c>
      <c r="L31" s="1">
        <f>IF(AND(ISNUMBER(G31),ISNUMBER($I$6)),$I$6-G31,"N/A")</f>
        <v>-1545</v>
      </c>
      <c r="M31" s="1">
        <f>IF(AND(ISNUMBER(K31),ISNUMBER($I$7)),SQRT(K31^2+($I$7)^2),"N/A")</f>
        <v>1028.4266283067211</v>
      </c>
      <c r="N31" s="1">
        <f>IF(AND(ISNUMBER(L31),ISNUMBER(M31),M31&lt;&gt;0),L31/M31,"NA")</f>
        <v>-1.5022948234467675</v>
      </c>
      <c r="O31" t="s">
        <v>41</v>
      </c>
    </row>
    <row r="32" spans="1:15" x14ac:dyDescent="0.35">
      <c r="A32" s="16">
        <v>22</v>
      </c>
      <c r="B32" s="15" t="s">
        <v>30</v>
      </c>
      <c r="C32" s="45">
        <v>96999</v>
      </c>
      <c r="D32" s="13" t="s">
        <v>433</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96999</v>
      </c>
      <c r="H32">
        <f>LEN(TRIM(D32))</f>
        <v>8</v>
      </c>
      <c r="I32" t="str">
        <f>IF(H32&gt;=3,MID(TRIM(D32),1,3),"NO")</f>
        <v>+/-</v>
      </c>
      <c r="J32" t="str">
        <f>IF(TRIM(I32)="+/-",MID(TRIM(D32),4,H32-3),D32)</f>
        <v>1,034</v>
      </c>
      <c r="K32" s="1">
        <f>IF(TRIM(J32)="*****",0,IF(ISERROR(VALUE(J32)),"NA",VALUE(J32/$I$4)))</f>
        <v>628.57142857142856</v>
      </c>
      <c r="L32" s="1">
        <f>IF(AND(ISNUMBER(G32),ISNUMBER($I$6)),$I$6-G32,"N/A")</f>
        <v>-598</v>
      </c>
      <c r="M32" s="1">
        <f>IF(AND(ISNUMBER(K32),ISNUMBER($I$7)),SQRT(K32^2+($I$7)^2),"N/A")</f>
        <v>643.02346824754648</v>
      </c>
      <c r="N32" s="1">
        <f>IF(AND(ISNUMBER(L32),ISNUMBER(M32),M32&lt;&gt;0),L32/M32,"NA")</f>
        <v>-0.92998160958222809</v>
      </c>
      <c r="O32" t="s">
        <v>71</v>
      </c>
    </row>
    <row r="33" spans="1:15" x14ac:dyDescent="0.35">
      <c r="A33" s="16">
        <v>23</v>
      </c>
      <c r="B33" s="15" t="s">
        <v>69</v>
      </c>
      <c r="C33" s="45">
        <v>96439</v>
      </c>
      <c r="D33" s="13" t="s">
        <v>432</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96439</v>
      </c>
      <c r="H33">
        <f>LEN(TRIM(D33))</f>
        <v>8</v>
      </c>
      <c r="I33" t="str">
        <f>IF(H33&gt;=3,MID(TRIM(D33),1,3),"NO")</f>
        <v>+/-</v>
      </c>
      <c r="J33" t="str">
        <f>IF(TRIM(I33)="+/-",MID(TRIM(D33),4,H33-3),D33)</f>
        <v>1,345</v>
      </c>
      <c r="K33" s="1">
        <f>IF(TRIM(J33)="*****",0,IF(ISERROR(VALUE(J33)),"NA",VALUE(J33/$I$4)))</f>
        <v>817.629179331307</v>
      </c>
      <c r="L33" s="1">
        <f>IF(AND(ISNUMBER(G33),ISNUMBER($I$6)),$I$6-G33,"N/A")</f>
        <v>-38</v>
      </c>
      <c r="M33" s="1">
        <f>IF(AND(ISNUMBER(K33),ISNUMBER($I$7)),SQRT(K33^2+($I$7)^2),"N/A")</f>
        <v>828.79105617445202</v>
      </c>
      <c r="N33" s="1">
        <f>IF(AND(ISNUMBER(L33),ISNUMBER(M33),M33&lt;&gt;0),L33/M33,"NA")</f>
        <v>-4.5849915629400072E-2</v>
      </c>
      <c r="O33" t="s">
        <v>76</v>
      </c>
    </row>
    <row r="34" spans="1:15" x14ac:dyDescent="0.35">
      <c r="A34" s="16">
        <v>24</v>
      </c>
      <c r="B34" s="15" t="s">
        <v>48</v>
      </c>
      <c r="C34" s="45">
        <v>94560</v>
      </c>
      <c r="D34" s="13" t="s">
        <v>431</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94560</v>
      </c>
      <c r="H34">
        <f>LEN(TRIM(D34))</f>
        <v>8</v>
      </c>
      <c r="I34" t="str">
        <f>IF(H34&gt;=3,MID(TRIM(D34),1,3),"NO")</f>
        <v>+/-</v>
      </c>
      <c r="J34" t="str">
        <f>IF(TRIM(I34)="+/-",MID(TRIM(D34),4,H34-3),D34)</f>
        <v>2,092</v>
      </c>
      <c r="K34" s="1">
        <f>IF(TRIM(J34)="*****",0,IF(ISERROR(VALUE(J34)),"NA",VALUE(J34/$I$4)))</f>
        <v>1271.7325227963527</v>
      </c>
      <c r="L34" s="1">
        <f>IF(AND(ISNUMBER(G34),ISNUMBER($I$6)),$I$6-G34,"N/A")</f>
        <v>1841</v>
      </c>
      <c r="M34" s="1">
        <f>IF(AND(ISNUMBER(K34),ISNUMBER($I$7)),SQRT(K34^2+($I$7)^2),"N/A")</f>
        <v>1278.9373516473559</v>
      </c>
      <c r="N34" s="1">
        <f>IF(AND(ISNUMBER(L34),ISNUMBER(M34),M34&lt;&gt;0),L34/M34,"NA")</f>
        <v>1.4394762946196469</v>
      </c>
      <c r="O34" t="s">
        <v>74</v>
      </c>
    </row>
    <row r="35" spans="1:15" x14ac:dyDescent="0.35">
      <c r="A35" s="16">
        <v>25</v>
      </c>
      <c r="B35" s="15" t="s">
        <v>54</v>
      </c>
      <c r="C35" s="45">
        <v>94367</v>
      </c>
      <c r="D35" s="13" t="s">
        <v>430</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94367</v>
      </c>
      <c r="H35">
        <f>LEN(TRIM(D35))</f>
        <v>6</v>
      </c>
      <c r="I35" t="str">
        <f>IF(H35&gt;=3,MID(TRIM(D35),1,3),"NO")</f>
        <v>+/-</v>
      </c>
      <c r="J35" t="str">
        <f>IF(TRIM(I35)="+/-",MID(TRIM(D35),4,H35-3),D35)</f>
        <v>859</v>
      </c>
      <c r="K35" s="1">
        <f>IF(TRIM(J35)="*****",0,IF(ISERROR(VALUE(J35)),"NA",VALUE(J35/$I$4)))</f>
        <v>522.18844984802433</v>
      </c>
      <c r="L35" s="1">
        <f>IF(AND(ISNUMBER(G35),ISNUMBER($I$6)),$I$6-G35,"N/A")</f>
        <v>2034</v>
      </c>
      <c r="M35" s="1">
        <f>IF(AND(ISNUMBER(K35),ISNUMBER($I$7)),SQRT(K35^2+($I$7)^2),"N/A")</f>
        <v>539.49783785985608</v>
      </c>
      <c r="N35" s="1">
        <f>IF(AND(ISNUMBER(L35),ISNUMBER(M35),M35&lt;&gt;0),L35/M35,"NA")</f>
        <v>3.7701726629131862</v>
      </c>
      <c r="O35" t="s">
        <v>53</v>
      </c>
    </row>
    <row r="36" spans="1:15" x14ac:dyDescent="0.35">
      <c r="A36" s="16">
        <v>26</v>
      </c>
      <c r="B36" s="15" t="s">
        <v>58</v>
      </c>
      <c r="C36" s="45">
        <v>93553</v>
      </c>
      <c r="D36" s="13" t="s">
        <v>429</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93553</v>
      </c>
      <c r="H36">
        <f>LEN(TRIM(D36))</f>
        <v>8</v>
      </c>
      <c r="I36" t="str">
        <f>IF(H36&gt;=3,MID(TRIM(D36),1,3),"NO")</f>
        <v>+/-</v>
      </c>
      <c r="J36" t="str">
        <f>IF(TRIM(I36)="+/-",MID(TRIM(D36),4,H36-3),D36)</f>
        <v>1,319</v>
      </c>
      <c r="K36" s="1">
        <f>IF(TRIM(J36)="*****",0,IF(ISERROR(VALUE(J36)),"NA",VALUE(J36/$I$4)))</f>
        <v>801.82370820668689</v>
      </c>
      <c r="L36" s="1">
        <f>IF(AND(ISNUMBER(G36),ISNUMBER($I$6)),$I$6-G36,"N/A")</f>
        <v>2848</v>
      </c>
      <c r="M36" s="1">
        <f>IF(AND(ISNUMBER(K36),ISNUMBER($I$7)),SQRT(K36^2+($I$7)^2),"N/A")</f>
        <v>813.2025571424989</v>
      </c>
      <c r="N36" s="1">
        <f>IF(AND(ISNUMBER(L36),ISNUMBER(M36),M36&lt;&gt;0),L36/M36,"NA")</f>
        <v>3.5022024647924712</v>
      </c>
      <c r="O36" t="s">
        <v>72</v>
      </c>
    </row>
    <row r="37" spans="1:15" x14ac:dyDescent="0.35">
      <c r="A37" s="16">
        <v>27</v>
      </c>
      <c r="B37" s="15" t="s">
        <v>80</v>
      </c>
      <c r="C37" s="45">
        <v>92352</v>
      </c>
      <c r="D37" s="13" t="s">
        <v>428</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92352</v>
      </c>
      <c r="H37">
        <f>LEN(TRIM(D37))</f>
        <v>8</v>
      </c>
      <c r="I37" t="str">
        <f>IF(H37&gt;=3,MID(TRIM(D37),1,3),"NO")</f>
        <v>+/-</v>
      </c>
      <c r="J37" t="str">
        <f>IF(TRIM(I37)="+/-",MID(TRIM(D37),4,H37-3),D37)</f>
        <v>1,200</v>
      </c>
      <c r="K37" s="1">
        <f>IF(TRIM(J37)="*****",0,IF(ISERROR(VALUE(J37)),"NA",VALUE(J37/$I$4)))</f>
        <v>729.483282674772</v>
      </c>
      <c r="L37" s="1">
        <f>IF(AND(ISNUMBER(G37),ISNUMBER($I$6)),$I$6-G37,"N/A")</f>
        <v>4049</v>
      </c>
      <c r="M37" s="1">
        <f>IF(AND(ISNUMBER(K37),ISNUMBER($I$7)),SQRT(K37^2+($I$7)^2),"N/A")</f>
        <v>741.97237118557075</v>
      </c>
      <c r="N37" s="1">
        <f>IF(AND(ISNUMBER(L37),ISNUMBER(M37),M37&lt;&gt;0),L37/M37,"NA")</f>
        <v>5.4570765128764158</v>
      </c>
      <c r="O37" t="s">
        <v>70</v>
      </c>
    </row>
    <row r="38" spans="1:15" x14ac:dyDescent="0.35">
      <c r="A38" s="16">
        <v>28</v>
      </c>
      <c r="B38" s="15" t="s">
        <v>77</v>
      </c>
      <c r="C38" s="45">
        <v>91546</v>
      </c>
      <c r="D38" s="13" t="s">
        <v>427</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91546</v>
      </c>
      <c r="H38">
        <f>LEN(TRIM(D38))</f>
        <v>8</v>
      </c>
      <c r="I38" t="str">
        <f>IF(H38&gt;=3,MID(TRIM(D38),1,3),"NO")</f>
        <v>+/-</v>
      </c>
      <c r="J38" t="str">
        <f>IF(TRIM(I38)="+/-",MID(TRIM(D38),4,H38-3),D38)</f>
        <v>2,115</v>
      </c>
      <c r="K38" s="1">
        <f>IF(TRIM(J38)="*****",0,IF(ISERROR(VALUE(J38)),"NA",VALUE(J38/$I$4)))</f>
        <v>1285.7142857142858</v>
      </c>
      <c r="L38" s="1">
        <f>IF(AND(ISNUMBER(G38),ISNUMBER($I$6)),$I$6-G38,"N/A")</f>
        <v>4855</v>
      </c>
      <c r="M38" s="1">
        <f>IF(AND(ISNUMBER(K38),ISNUMBER($I$7)),SQRT(K38^2+($I$7)^2),"N/A")</f>
        <v>1292.8411984426289</v>
      </c>
      <c r="N38" s="1">
        <f>IF(AND(ISNUMBER(L38),ISNUMBER(M38),M38&lt;&gt;0),L38/M38,"NA")</f>
        <v>3.7552949316964743</v>
      </c>
      <c r="O38" t="s">
        <v>69</v>
      </c>
    </row>
    <row r="39" spans="1:15" x14ac:dyDescent="0.35">
      <c r="A39" s="16">
        <v>29</v>
      </c>
      <c r="B39" s="15" t="s">
        <v>39</v>
      </c>
      <c r="C39" s="45">
        <v>91467</v>
      </c>
      <c r="D39" s="13" t="s">
        <v>426</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91467</v>
      </c>
      <c r="H39">
        <f>LEN(TRIM(D39))</f>
        <v>6</v>
      </c>
      <c r="I39" t="str">
        <f>IF(H39&gt;=3,MID(TRIM(D39),1,3),"NO")</f>
        <v>+/-</v>
      </c>
      <c r="J39" t="str">
        <f>IF(TRIM(I39)="+/-",MID(TRIM(D39),4,H39-3),D39)</f>
        <v>679</v>
      </c>
      <c r="K39" s="1">
        <f>IF(TRIM(J39)="*****",0,IF(ISERROR(VALUE(J39)),"NA",VALUE(J39/$I$4)))</f>
        <v>412.7659574468085</v>
      </c>
      <c r="L39" s="1">
        <f>IF(AND(ISNUMBER(G39),ISNUMBER($I$6)),$I$6-G39,"N/A")</f>
        <v>4934</v>
      </c>
      <c r="M39" s="1">
        <f>IF(AND(ISNUMBER(K39),ISNUMBER($I$7)),SQRT(K39^2+($I$7)^2),"N/A")</f>
        <v>434.45698927253716</v>
      </c>
      <c r="N39" s="1">
        <f>IF(AND(ISNUMBER(L39),ISNUMBER(M39),M39&lt;&gt;0),L39/M39,"NA")</f>
        <v>11.356705316817624</v>
      </c>
      <c r="O39" t="s">
        <v>44</v>
      </c>
    </row>
    <row r="40" spans="1:15" x14ac:dyDescent="0.35">
      <c r="A40" s="16">
        <v>30</v>
      </c>
      <c r="B40" s="15" t="s">
        <v>27</v>
      </c>
      <c r="C40" s="45">
        <v>91428</v>
      </c>
      <c r="D40" s="13" t="s">
        <v>425</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91428</v>
      </c>
      <c r="H40">
        <f>LEN(TRIM(D40))</f>
        <v>8</v>
      </c>
      <c r="I40" t="str">
        <f>IF(H40&gt;=3,MID(TRIM(D40),1,3),"NO")</f>
        <v>+/-</v>
      </c>
      <c r="J40" t="str">
        <f>IF(TRIM(I40)="+/-",MID(TRIM(D40),4,H40-3),D40)</f>
        <v>2,895</v>
      </c>
      <c r="K40" s="1">
        <f>IF(TRIM(J40)="*****",0,IF(ISERROR(VALUE(J40)),"NA",VALUE(J40/$I$4)))</f>
        <v>1759.8784194528876</v>
      </c>
      <c r="L40" s="1">
        <f>IF(AND(ISNUMBER(G40),ISNUMBER($I$6)),$I$6-G40,"N/A")</f>
        <v>4973</v>
      </c>
      <c r="M40" s="1">
        <f>IF(AND(ISNUMBER(K40),ISNUMBER($I$7)),SQRT(K40^2+($I$7)^2),"N/A")</f>
        <v>1765.0918364653921</v>
      </c>
      <c r="N40" s="1">
        <f>IF(AND(ISNUMBER(L40),ISNUMBER(M40),M40&lt;&gt;0),L40/M40,"NA")</f>
        <v>2.8174171435512756</v>
      </c>
      <c r="O40" t="s">
        <v>67</v>
      </c>
    </row>
    <row r="41" spans="1:15" x14ac:dyDescent="0.35">
      <c r="A41" s="16">
        <v>31</v>
      </c>
      <c r="B41" s="15" t="s">
        <v>82</v>
      </c>
      <c r="C41" s="45">
        <v>91098</v>
      </c>
      <c r="D41" s="13" t="s">
        <v>424</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91098</v>
      </c>
      <c r="H41">
        <f>LEN(TRIM(D41))</f>
        <v>8</v>
      </c>
      <c r="I41" t="str">
        <f>IF(H41&gt;=3,MID(TRIM(D41),1,3),"NO")</f>
        <v>+/-</v>
      </c>
      <c r="J41" t="str">
        <f>IF(TRIM(I41)="+/-",MID(TRIM(D41),4,H41-3),D41)</f>
        <v>1,476</v>
      </c>
      <c r="K41" s="1">
        <f>IF(TRIM(J41)="*****",0,IF(ISERROR(VALUE(J41)),"NA",VALUE(J41/$I$4)))</f>
        <v>897.26443768996955</v>
      </c>
      <c r="L41" s="1">
        <f>IF(AND(ISNUMBER(G41),ISNUMBER($I$6)),$I$6-G41,"N/A")</f>
        <v>5303</v>
      </c>
      <c r="M41" s="1">
        <f>IF(AND(ISNUMBER(K41),ISNUMBER($I$7)),SQRT(K41^2+($I$7)^2),"N/A")</f>
        <v>907.44730483035448</v>
      </c>
      <c r="N41" s="1">
        <f>IF(AND(ISNUMBER(L41),ISNUMBER(M41),M41&lt;&gt;0),L41/M41,"NA")</f>
        <v>5.8438655024617496</v>
      </c>
      <c r="O41" t="s">
        <v>47</v>
      </c>
    </row>
    <row r="42" spans="1:15" x14ac:dyDescent="0.35">
      <c r="A42" s="16">
        <v>32</v>
      </c>
      <c r="B42" s="15" t="s">
        <v>45</v>
      </c>
      <c r="C42" s="45">
        <v>91058</v>
      </c>
      <c r="D42" s="13" t="s">
        <v>423</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91058</v>
      </c>
      <c r="H42">
        <f>LEN(TRIM(D42))</f>
        <v>6</v>
      </c>
      <c r="I42" t="str">
        <f>IF(H42&gt;=3,MID(TRIM(D42),1,3),"NO")</f>
        <v>+/-</v>
      </c>
      <c r="J42" t="str">
        <f>IF(TRIM(I42)="+/-",MID(TRIM(D42),4,H42-3),D42)</f>
        <v>902</v>
      </c>
      <c r="K42" s="1">
        <f>IF(TRIM(J42)="*****",0,IF(ISERROR(VALUE(J42)),"NA",VALUE(J42/$I$4)))</f>
        <v>548.32826747720367</v>
      </c>
      <c r="L42" s="1">
        <f>IF(AND(ISNUMBER(G42),ISNUMBER($I$6)),$I$6-G42,"N/A")</f>
        <v>5343</v>
      </c>
      <c r="M42" s="1">
        <f>IF(AND(ISNUMBER(K42),ISNUMBER($I$7)),SQRT(K42^2+($I$7)^2),"N/A")</f>
        <v>564.83717017856463</v>
      </c>
      <c r="N42" s="1">
        <f>IF(AND(ISNUMBER(L42),ISNUMBER(M42),M42&lt;&gt;0),L42/M42,"NA")</f>
        <v>9.4593633034293614</v>
      </c>
      <c r="O42" t="s">
        <v>37</v>
      </c>
    </row>
    <row r="43" spans="1:15" x14ac:dyDescent="0.35">
      <c r="A43" s="16">
        <v>33</v>
      </c>
      <c r="B43" s="15" t="s">
        <v>78</v>
      </c>
      <c r="C43" s="45">
        <v>90492</v>
      </c>
      <c r="D43" s="13" t="s">
        <v>422</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90492</v>
      </c>
      <c r="H43">
        <f>LEN(TRIM(D43))</f>
        <v>8</v>
      </c>
      <c r="I43" t="str">
        <f>IF(H43&gt;=3,MID(TRIM(D43),1,3),"NO")</f>
        <v>+/-</v>
      </c>
      <c r="J43" t="str">
        <f>IF(TRIM(I43)="+/-",MID(TRIM(D43),4,H43-3),D43)</f>
        <v>1,408</v>
      </c>
      <c r="K43" s="1">
        <f>IF(TRIM(J43)="*****",0,IF(ISERROR(VALUE(J43)),"NA",VALUE(J43/$I$4)))</f>
        <v>855.92705167173256</v>
      </c>
      <c r="L43" s="1">
        <f>IF(AND(ISNUMBER(G43),ISNUMBER($I$6)),$I$6-G43,"N/A")</f>
        <v>5909</v>
      </c>
      <c r="M43" s="1">
        <f>IF(AND(ISNUMBER(K43),ISNUMBER($I$7)),SQRT(K43^2+($I$7)^2),"N/A")</f>
        <v>866.59578679119011</v>
      </c>
      <c r="N43" s="1">
        <f>IF(AND(ISNUMBER(L43),ISNUMBER(M43),M43&lt;&gt;0),L43/M43,"NA")</f>
        <v>6.818634581503912</v>
      </c>
      <c r="O43" t="s">
        <v>49</v>
      </c>
    </row>
    <row r="44" spans="1:15" x14ac:dyDescent="0.35">
      <c r="A44" s="16">
        <v>34</v>
      </c>
      <c r="B44" s="15" t="s">
        <v>44</v>
      </c>
      <c r="C44" s="45">
        <v>90232</v>
      </c>
      <c r="D44" s="13" t="s">
        <v>421</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90232</v>
      </c>
      <c r="H44">
        <f>LEN(TRIM(D44))</f>
        <v>8</v>
      </c>
      <c r="I44" t="str">
        <f>IF(H44&gt;=3,MID(TRIM(D44),1,3),"NO")</f>
        <v>+/-</v>
      </c>
      <c r="J44" t="str">
        <f>IF(TRIM(I44)="+/-",MID(TRIM(D44),4,H44-3),D44)</f>
        <v>1,386</v>
      </c>
      <c r="K44" s="1">
        <f>IF(TRIM(J44)="*****",0,IF(ISERROR(VALUE(J44)),"NA",VALUE(J44/$I$4)))</f>
        <v>842.55319148936167</v>
      </c>
      <c r="L44" s="1">
        <f>IF(AND(ISNUMBER(G44),ISNUMBER($I$6)),$I$6-G44,"N/A")</f>
        <v>6169</v>
      </c>
      <c r="M44" s="1">
        <f>IF(AND(ISNUMBER(K44),ISNUMBER($I$7)),SQRT(K44^2+($I$7)^2),"N/A")</f>
        <v>853.38913772656258</v>
      </c>
      <c r="N44" s="1">
        <f>IF(AND(ISNUMBER(L44),ISNUMBER(M44),M44&lt;&gt;0),L44/M44,"NA")</f>
        <v>7.2288241404551732</v>
      </c>
      <c r="O44" t="s">
        <v>64</v>
      </c>
    </row>
    <row r="45" spans="1:15" x14ac:dyDescent="0.35">
      <c r="A45" s="16">
        <v>35</v>
      </c>
      <c r="B45" s="15" t="s">
        <v>61</v>
      </c>
      <c r="C45" s="45">
        <v>89221</v>
      </c>
      <c r="D45" s="13" t="s">
        <v>420</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89221</v>
      </c>
      <c r="H45">
        <f>LEN(TRIM(D45))</f>
        <v>6</v>
      </c>
      <c r="I45" t="str">
        <f>IF(H45&gt;=3,MID(TRIM(D45),1,3),"NO")</f>
        <v>+/-</v>
      </c>
      <c r="J45" t="str">
        <f>IF(TRIM(I45)="+/-",MID(TRIM(D45),4,H45-3),D45)</f>
        <v>912</v>
      </c>
      <c r="K45" s="1">
        <f>IF(TRIM(J45)="*****",0,IF(ISERROR(VALUE(J45)),"NA",VALUE(J45/$I$4)))</f>
        <v>554.40729483282678</v>
      </c>
      <c r="L45" s="1">
        <f>IF(AND(ISNUMBER(G45),ISNUMBER($I$6)),$I$6-G45,"N/A")</f>
        <v>7180</v>
      </c>
      <c r="M45" s="1">
        <f>IF(AND(ISNUMBER(K45),ISNUMBER($I$7)),SQRT(K45^2+($I$7)^2),"N/A")</f>
        <v>570.74038622181797</v>
      </c>
      <c r="N45" s="1">
        <f>IF(AND(ISNUMBER(L45),ISNUMBER(M45),M45&lt;&gt;0),L45/M45,"NA")</f>
        <v>12.580150578672203</v>
      </c>
      <c r="O45" t="s">
        <v>63</v>
      </c>
    </row>
    <row r="46" spans="1:15" x14ac:dyDescent="0.35">
      <c r="A46" s="16">
        <v>36</v>
      </c>
      <c r="B46" s="15" t="s">
        <v>72</v>
      </c>
      <c r="C46" s="45">
        <v>88850</v>
      </c>
      <c r="D46" s="13" t="s">
        <v>419</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88850</v>
      </c>
      <c r="H46">
        <f>LEN(TRIM(D46))</f>
        <v>8</v>
      </c>
      <c r="I46" t="str">
        <f>IF(H46&gt;=3,MID(TRIM(D46),1,3),"NO")</f>
        <v>+/-</v>
      </c>
      <c r="J46" t="str">
        <f>IF(TRIM(I46)="+/-",MID(TRIM(D46),4,H46-3),D46)</f>
        <v>1,001</v>
      </c>
      <c r="K46" s="1">
        <f>IF(TRIM(J46)="*****",0,IF(ISERROR(VALUE(J46)),"NA",VALUE(J46/$I$4)))</f>
        <v>608.51063829787233</v>
      </c>
      <c r="L46" s="1">
        <f>IF(AND(ISNUMBER(G46),ISNUMBER($I$6)),$I$6-G46,"N/A")</f>
        <v>7551</v>
      </c>
      <c r="M46" s="1">
        <f>IF(AND(ISNUMBER(K46),ISNUMBER($I$7)),SQRT(K46^2+($I$7)^2),"N/A")</f>
        <v>623.42789223972079</v>
      </c>
      <c r="N46" s="1">
        <f>IF(AND(ISNUMBER(L46),ISNUMBER(M46),M46&lt;&gt;0),L46/M46,"NA")</f>
        <v>12.112066357622135</v>
      </c>
      <c r="O46" t="s">
        <v>61</v>
      </c>
    </row>
    <row r="47" spans="1:15" x14ac:dyDescent="0.35">
      <c r="A47" s="16">
        <v>37</v>
      </c>
      <c r="B47" s="15" t="s">
        <v>70</v>
      </c>
      <c r="C47" s="45">
        <v>88591</v>
      </c>
      <c r="D47" s="13" t="s">
        <v>418</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88591</v>
      </c>
      <c r="H47">
        <f>LEN(TRIM(D47))</f>
        <v>8</v>
      </c>
      <c r="I47" t="str">
        <f>IF(H47&gt;=3,MID(TRIM(D47),1,3),"NO")</f>
        <v>+/-</v>
      </c>
      <c r="J47" t="str">
        <f>IF(TRIM(I47)="+/-",MID(TRIM(D47),4,H47-3),D47)</f>
        <v>2,908</v>
      </c>
      <c r="K47" s="1">
        <f>IF(TRIM(J47)="*****",0,IF(ISERROR(VALUE(J47)),"NA",VALUE(J47/$I$4)))</f>
        <v>1767.7811550151976</v>
      </c>
      <c r="L47" s="1">
        <f>IF(AND(ISNUMBER(G47),ISNUMBER($I$6)),$I$6-G47,"N/A")</f>
        <v>7810</v>
      </c>
      <c r="M47" s="1">
        <f>IF(AND(ISNUMBER(K47),ISNUMBER($I$7)),SQRT(K47^2+($I$7)^2),"N/A")</f>
        <v>1772.9713342092261</v>
      </c>
      <c r="N47" s="1">
        <f>IF(AND(ISNUMBER(L47),ISNUMBER(M47),M47&lt;&gt;0),L47/M47,"NA")</f>
        <v>4.4050345593903169</v>
      </c>
      <c r="O47" t="s">
        <v>59</v>
      </c>
    </row>
    <row r="48" spans="1:15" x14ac:dyDescent="0.35">
      <c r="A48" s="16">
        <v>38</v>
      </c>
      <c r="B48" s="15" t="s">
        <v>76</v>
      </c>
      <c r="C48" s="45">
        <v>88499</v>
      </c>
      <c r="D48" s="13" t="s">
        <v>417</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88499</v>
      </c>
      <c r="H48">
        <f>LEN(TRIM(D48))</f>
        <v>6</v>
      </c>
      <c r="I48" t="str">
        <f>IF(H48&gt;=3,MID(TRIM(D48),1,3),"NO")</f>
        <v>+/-</v>
      </c>
      <c r="J48" t="str">
        <f>IF(TRIM(I48)="+/-",MID(TRIM(D48),4,H48-3),D48)</f>
        <v>914</v>
      </c>
      <c r="K48" s="1">
        <f>IF(TRIM(J48)="*****",0,IF(ISERROR(VALUE(J48)),"NA",VALUE(J48/$I$4)))</f>
        <v>555.62310030395133</v>
      </c>
      <c r="L48" s="1">
        <f>IF(AND(ISNUMBER(G48),ISNUMBER($I$6)),$I$6-G48,"N/A")</f>
        <v>7902</v>
      </c>
      <c r="M48" s="1">
        <f>IF(AND(ISNUMBER(K48),ISNUMBER($I$7)),SQRT(K48^2+($I$7)^2),"N/A")</f>
        <v>571.9214714383013</v>
      </c>
      <c r="N48" s="1">
        <f>IF(AND(ISNUMBER(L48),ISNUMBER(M48),M48&lt;&gt;0),L48/M48,"NA")</f>
        <v>13.816582161406865</v>
      </c>
      <c r="O48" t="s">
        <v>56</v>
      </c>
    </row>
    <row r="49" spans="1:15" x14ac:dyDescent="0.35">
      <c r="A49" s="16">
        <v>39</v>
      </c>
      <c r="B49" s="15" t="s">
        <v>51</v>
      </c>
      <c r="C49" s="45">
        <v>88238</v>
      </c>
      <c r="D49" s="13" t="s">
        <v>416</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88238</v>
      </c>
      <c r="H49">
        <f>LEN(TRIM(D49))</f>
        <v>6</v>
      </c>
      <c r="I49" t="str">
        <f>IF(H49&gt;=3,MID(TRIM(D49),1,3),"NO")</f>
        <v>+/-</v>
      </c>
      <c r="J49" t="str">
        <f>IF(TRIM(I49)="+/-",MID(TRIM(D49),4,H49-3),D49)</f>
        <v>938</v>
      </c>
      <c r="K49" s="1">
        <f>IF(TRIM(J49)="*****",0,IF(ISERROR(VALUE(J49)),"NA",VALUE(J49/$I$4)))</f>
        <v>570.21276595744678</v>
      </c>
      <c r="L49" s="1">
        <f>IF(AND(ISNUMBER(G49),ISNUMBER($I$6)),$I$6-G49,"N/A")</f>
        <v>8163</v>
      </c>
      <c r="M49" s="1">
        <f>IF(AND(ISNUMBER(K49),ISNUMBER($I$7)),SQRT(K49^2+($I$7)^2),"N/A")</f>
        <v>586.10556929756171</v>
      </c>
      <c r="N49" s="1">
        <f>IF(AND(ISNUMBER(L49),ISNUMBER(M49),M49&lt;&gt;0),L49/M49,"NA")</f>
        <v>13.927525052838565</v>
      </c>
      <c r="O49" t="s">
        <v>54</v>
      </c>
    </row>
    <row r="50" spans="1:15" x14ac:dyDescent="0.35">
      <c r="A50" s="16">
        <v>40</v>
      </c>
      <c r="B50" s="15" t="s">
        <v>64</v>
      </c>
      <c r="C50" s="45">
        <v>87911</v>
      </c>
      <c r="D50" s="13" t="s">
        <v>415</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87911</v>
      </c>
      <c r="H50">
        <f>LEN(TRIM(D50))</f>
        <v>8</v>
      </c>
      <c r="I50" t="str">
        <f>IF(H50&gt;=3,MID(TRIM(D50),1,3),"NO")</f>
        <v>+/-</v>
      </c>
      <c r="J50" t="str">
        <f>IF(TRIM(I50)="+/-",MID(TRIM(D50),4,H50-3),D50)</f>
        <v>1,172</v>
      </c>
      <c r="K50" s="1">
        <f>IF(TRIM(J50)="*****",0,IF(ISERROR(VALUE(J50)),"NA",VALUE(J50/$I$4)))</f>
        <v>712.46200607902733</v>
      </c>
      <c r="L50" s="1">
        <f>IF(AND(ISNUMBER(G50),ISNUMBER($I$6)),$I$6-G50,"N/A")</f>
        <v>8490</v>
      </c>
      <c r="M50" s="1">
        <f>IF(AND(ISNUMBER(K50),ISNUMBER($I$7)),SQRT(K50^2+($I$7)^2),"N/A")</f>
        <v>725.24426919964628</v>
      </c>
      <c r="N50" s="1">
        <f>IF(AND(ISNUMBER(L50),ISNUMBER(M50),M50&lt;&gt;0),L50/M50,"NA")</f>
        <v>11.706400671554787</v>
      </c>
      <c r="O50" t="s">
        <v>52</v>
      </c>
    </row>
    <row r="51" spans="1:15" x14ac:dyDescent="0.35">
      <c r="A51" s="16">
        <v>41</v>
      </c>
      <c r="B51" s="15" t="s">
        <v>81</v>
      </c>
      <c r="C51" s="45">
        <v>87851</v>
      </c>
      <c r="D51" s="13" t="s">
        <v>414</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87851</v>
      </c>
      <c r="H51">
        <f>LEN(TRIM(D51))</f>
        <v>8</v>
      </c>
      <c r="I51" t="str">
        <f>IF(H51&gt;=3,MID(TRIM(D51),1,3),"NO")</f>
        <v>+/-</v>
      </c>
      <c r="J51" t="str">
        <f>IF(TRIM(I51)="+/-",MID(TRIM(D51),4,H51-3),D51)</f>
        <v>1,255</v>
      </c>
      <c r="K51" s="1">
        <f>IF(TRIM(J51)="*****",0,IF(ISERROR(VALUE(J51)),"NA",VALUE(J51/$I$4)))</f>
        <v>762.91793313069911</v>
      </c>
      <c r="L51" s="1">
        <f>IF(AND(ISNUMBER(G51),ISNUMBER($I$6)),$I$6-G51,"N/A")</f>
        <v>8550</v>
      </c>
      <c r="M51" s="1">
        <f>IF(AND(ISNUMBER(K51),ISNUMBER($I$7)),SQRT(K51^2+($I$7)^2),"N/A")</f>
        <v>774.868319518352</v>
      </c>
      <c r="N51" s="1">
        <f>IF(AND(ISNUMBER(L51),ISNUMBER(M51),M51&lt;&gt;0),L51/M51,"NA")</f>
        <v>11.034132877331427</v>
      </c>
      <c r="O51" t="s">
        <v>50</v>
      </c>
    </row>
    <row r="52" spans="1:15" x14ac:dyDescent="0.35">
      <c r="A52" s="16">
        <v>42</v>
      </c>
      <c r="B52" s="15" t="s">
        <v>46</v>
      </c>
      <c r="C52" s="45">
        <v>85440</v>
      </c>
      <c r="D52" s="13" t="s">
        <v>413</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85440</v>
      </c>
      <c r="H52">
        <f>LEN(TRIM(D52))</f>
        <v>8</v>
      </c>
      <c r="I52" t="str">
        <f>IF(H52&gt;=3,MID(TRIM(D52),1,3),"NO")</f>
        <v>+/-</v>
      </c>
      <c r="J52" t="str">
        <f>IF(TRIM(I52)="+/-",MID(TRIM(D52),4,H52-3),D52)</f>
        <v>1,121</v>
      </c>
      <c r="K52" s="1">
        <f>IF(TRIM(J52)="*****",0,IF(ISERROR(VALUE(J52)),"NA",VALUE(J52/$I$4)))</f>
        <v>681.45896656534956</v>
      </c>
      <c r="L52" s="1">
        <f>IF(AND(ISNUMBER(G52),ISNUMBER($I$6)),$I$6-G52,"N/A")</f>
        <v>10961</v>
      </c>
      <c r="M52" s="1">
        <f>IF(AND(ISNUMBER(K52),ISNUMBER($I$7)),SQRT(K52^2+($I$7)^2),"N/A")</f>
        <v>694.81181841782973</v>
      </c>
      <c r="N52" s="1">
        <f>IF(AND(ISNUMBER(L52),ISNUMBER(M52),M52&lt;&gt;0),L52/M52,"NA")</f>
        <v>15.775494471236138</v>
      </c>
      <c r="O52" t="s">
        <v>48</v>
      </c>
    </row>
    <row r="53" spans="1:15" x14ac:dyDescent="0.35">
      <c r="A53" s="16">
        <v>43</v>
      </c>
      <c r="B53" s="15" t="s">
        <v>50</v>
      </c>
      <c r="C53" s="45">
        <v>83747</v>
      </c>
      <c r="D53" s="13" t="s">
        <v>412</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83747</v>
      </c>
      <c r="H53">
        <f>LEN(TRIM(D53))</f>
        <v>8</v>
      </c>
      <c r="I53" t="str">
        <f>IF(H53&gt;=3,MID(TRIM(D53),1,3),"NO")</f>
        <v>+/-</v>
      </c>
      <c r="J53" t="str">
        <f>IF(TRIM(I53)="+/-",MID(TRIM(D53),4,H53-3),D53)</f>
        <v>1,359</v>
      </c>
      <c r="K53" s="1">
        <f>IF(TRIM(J53)="*****",0,IF(ISERROR(VALUE(J53)),"NA",VALUE(J53/$I$4)))</f>
        <v>826.13981762917933</v>
      </c>
      <c r="L53" s="1">
        <f>IF(AND(ISNUMBER(G53),ISNUMBER($I$6)),$I$6-G53,"N/A")</f>
        <v>12654</v>
      </c>
      <c r="M53" s="1">
        <f>IF(AND(ISNUMBER(K53),ISNUMBER($I$7)),SQRT(K53^2+($I$7)^2),"N/A")</f>
        <v>837.18823341776056</v>
      </c>
      <c r="N53" s="1">
        <f>IF(AND(ISNUMBER(L53),ISNUMBER(M53),M53&lt;&gt;0),L53/M53,"NA")</f>
        <v>15.114880375636622</v>
      </c>
      <c r="O53" t="s">
        <v>46</v>
      </c>
    </row>
    <row r="54" spans="1:15" x14ac:dyDescent="0.35">
      <c r="A54" s="16">
        <v>44</v>
      </c>
      <c r="B54" s="15" t="s">
        <v>59</v>
      </c>
      <c r="C54" s="45">
        <v>80417</v>
      </c>
      <c r="D54" s="13" t="s">
        <v>411</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80417</v>
      </c>
      <c r="H54">
        <f>LEN(TRIM(D54))</f>
        <v>6</v>
      </c>
      <c r="I54" t="str">
        <f>IF(H54&gt;=3,MID(TRIM(D54),1,3),"NO")</f>
        <v>+/-</v>
      </c>
      <c r="J54" t="str">
        <f>IF(TRIM(I54)="+/-",MID(TRIM(D54),4,H54-3),D54)</f>
        <v>909</v>
      </c>
      <c r="K54" s="1">
        <f>IF(TRIM(J54)="*****",0,IF(ISERROR(VALUE(J54)),"NA",VALUE(J54/$I$4)))</f>
        <v>552.58358662613978</v>
      </c>
      <c r="L54" s="1">
        <f>IF(AND(ISNUMBER(G54),ISNUMBER($I$6)),$I$6-G54,"N/A")</f>
        <v>15984</v>
      </c>
      <c r="M54" s="1">
        <f>IF(AND(ISNUMBER(K54),ISNUMBER($I$7)),SQRT(K54^2+($I$7)^2),"N/A")</f>
        <v>568.96903264535013</v>
      </c>
      <c r="N54" s="1">
        <f>IF(AND(ISNUMBER(L54),ISNUMBER(M54),M54&lt;&gt;0),L54/M54,"NA")</f>
        <v>28.092917334506584</v>
      </c>
      <c r="O54" t="s">
        <v>39</v>
      </c>
    </row>
    <row r="55" spans="1:15" x14ac:dyDescent="0.35">
      <c r="A55" s="16">
        <v>45</v>
      </c>
      <c r="B55" s="15" t="s">
        <v>68</v>
      </c>
      <c r="C55" s="45">
        <v>79940</v>
      </c>
      <c r="D55" s="13" t="s">
        <v>410</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79940</v>
      </c>
      <c r="H55">
        <f>LEN(TRIM(D55))</f>
        <v>8</v>
      </c>
      <c r="I55" t="str">
        <f>IF(H55&gt;=3,MID(TRIM(D55),1,3),"NO")</f>
        <v>+/-</v>
      </c>
      <c r="J55" t="str">
        <f>IF(TRIM(I55)="+/-",MID(TRIM(D55),4,H55-3),D55)</f>
        <v>1,138</v>
      </c>
      <c r="K55" s="1">
        <f>IF(TRIM(J55)="*****",0,IF(ISERROR(VALUE(J55)),"NA",VALUE(J55/$I$4)))</f>
        <v>691.79331306990878</v>
      </c>
      <c r="L55" s="1">
        <f>IF(AND(ISNUMBER(G55),ISNUMBER($I$6)),$I$6-G55,"N/A")</f>
        <v>16461</v>
      </c>
      <c r="M55" s="1">
        <f>IF(AND(ISNUMBER(K55),ISNUMBER($I$7)),SQRT(K55^2+($I$7)^2),"N/A")</f>
        <v>704.95044358381517</v>
      </c>
      <c r="N55" s="1">
        <f>IF(AND(ISNUMBER(L55),ISNUMBER(M55),M55&lt;&gt;0),L55/M55,"NA")</f>
        <v>23.350577547431342</v>
      </c>
      <c r="O55" t="s">
        <v>42</v>
      </c>
    </row>
    <row r="56" spans="1:15" x14ac:dyDescent="0.35">
      <c r="A56" s="16">
        <v>46</v>
      </c>
      <c r="B56" s="15" t="s">
        <v>79</v>
      </c>
      <c r="C56" s="45">
        <v>77935</v>
      </c>
      <c r="D56" s="13" t="s">
        <v>409</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77935</v>
      </c>
      <c r="H56">
        <f>LEN(TRIM(D56))</f>
        <v>8</v>
      </c>
      <c r="I56" t="str">
        <f>IF(H56&gt;=3,MID(TRIM(D56),1,3),"NO")</f>
        <v>+/-</v>
      </c>
      <c r="J56" t="str">
        <f>IF(TRIM(I56)="+/-",MID(TRIM(D56),4,H56-3),D56)</f>
        <v>1,429</v>
      </c>
      <c r="K56" s="1">
        <f>IF(TRIM(J56)="*****",0,IF(ISERROR(VALUE(J56)),"NA",VALUE(J56/$I$4)))</f>
        <v>868.693009118541</v>
      </c>
      <c r="L56" s="1">
        <f>IF(AND(ISNUMBER(G56),ISNUMBER($I$6)),$I$6-G56,"N/A")</f>
        <v>18466</v>
      </c>
      <c r="M56" s="1">
        <f>IF(AND(ISNUMBER(K56),ISNUMBER($I$7)),SQRT(K56^2+($I$7)^2),"N/A")</f>
        <v>879.20684937743897</v>
      </c>
      <c r="N56" s="1">
        <f>IF(AND(ISNUMBER(L56),ISNUMBER(M56),M56&lt;&gt;0),L56/M56,"NA")</f>
        <v>21.003021090060503</v>
      </c>
      <c r="O56" t="s">
        <v>40</v>
      </c>
    </row>
    <row r="57" spans="1:15" x14ac:dyDescent="0.35">
      <c r="A57" s="16">
        <v>47</v>
      </c>
      <c r="B57" s="15" t="s">
        <v>55</v>
      </c>
      <c r="C57" s="45">
        <v>75974</v>
      </c>
      <c r="D57" s="13" t="s">
        <v>408</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75974</v>
      </c>
      <c r="H57">
        <f>LEN(TRIM(D57))</f>
        <v>8</v>
      </c>
      <c r="I57" t="str">
        <f>IF(H57&gt;=3,MID(TRIM(D57),1,3),"NO")</f>
        <v>+/-</v>
      </c>
      <c r="J57" t="str">
        <f>IF(TRIM(I57)="+/-",MID(TRIM(D57),4,H57-3),D57)</f>
        <v>1,263</v>
      </c>
      <c r="K57" s="1">
        <f>IF(TRIM(J57)="*****",0,IF(ISERROR(VALUE(J57)),"NA",VALUE(J57/$I$4)))</f>
        <v>767.78115501519756</v>
      </c>
      <c r="L57" s="1">
        <f>IF(AND(ISNUMBER(G57),ISNUMBER($I$6)),$I$6-G57,"N/A")</f>
        <v>20427</v>
      </c>
      <c r="M57" s="1">
        <f>IF(AND(ISNUMBER(K57),ISNUMBER($I$7)),SQRT(K57^2+($I$7)^2),"N/A")</f>
        <v>779.65700272443382</v>
      </c>
      <c r="N57" s="1">
        <f>IF(AND(ISNUMBER(L57),ISNUMBER(M57),M57&lt;&gt;0),L57/M57,"NA")</f>
        <v>26.199982721401696</v>
      </c>
      <c r="O57" t="s">
        <v>38</v>
      </c>
    </row>
    <row r="58" spans="1:15" x14ac:dyDescent="0.35">
      <c r="A58" s="16">
        <v>48</v>
      </c>
      <c r="B58" s="15" t="s">
        <v>37</v>
      </c>
      <c r="C58" s="45">
        <v>75197</v>
      </c>
      <c r="D58" s="13" t="s">
        <v>407</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75197</v>
      </c>
      <c r="H58">
        <f>LEN(TRIM(D58))</f>
        <v>8</v>
      </c>
      <c r="I58" t="str">
        <f>IF(H58&gt;=3,MID(TRIM(D58),1,3),"NO")</f>
        <v>+/-</v>
      </c>
      <c r="J58" t="str">
        <f>IF(TRIM(I58)="+/-",MID(TRIM(D58),4,H58-3),D58)</f>
        <v>1,813</v>
      </c>
      <c r="K58" s="1">
        <f>IF(TRIM(J58)="*****",0,IF(ISERROR(VALUE(J58)),"NA",VALUE(J58/$I$4)))</f>
        <v>1102.127659574468</v>
      </c>
      <c r="L58" s="1">
        <f>IF(AND(ISNUMBER(G58),ISNUMBER($I$6)),$I$6-G58,"N/A")</f>
        <v>21204</v>
      </c>
      <c r="M58" s="1">
        <f>IF(AND(ISNUMBER(K58),ISNUMBER($I$7)),SQRT(K58^2+($I$7)^2),"N/A")</f>
        <v>1110.4334819789392</v>
      </c>
      <c r="N58" s="1">
        <f>IF(AND(ISNUMBER(L58),ISNUMBER(M58),M58&lt;&gt;0),L58/M58,"NA")</f>
        <v>19.095245545200662</v>
      </c>
      <c r="O58" t="s">
        <v>36</v>
      </c>
    </row>
    <row r="59" spans="1:15" x14ac:dyDescent="0.35">
      <c r="A59" s="16">
        <v>49</v>
      </c>
      <c r="B59" s="15" t="s">
        <v>73</v>
      </c>
      <c r="C59" s="45">
        <v>74179</v>
      </c>
      <c r="D59" s="13" t="s">
        <v>406</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74179</v>
      </c>
      <c r="H59">
        <f>LEN(TRIM(D59))</f>
        <v>8</v>
      </c>
      <c r="I59" t="str">
        <f>IF(H59&gt;=3,MID(TRIM(D59),1,3),"NO")</f>
        <v>+/-</v>
      </c>
      <c r="J59" t="str">
        <f>IF(TRIM(I59)="+/-",MID(TRIM(D59),4,H59-3),D59)</f>
        <v>1,276</v>
      </c>
      <c r="K59" s="1">
        <f>IF(TRIM(J59)="*****",0,IF(ISERROR(VALUE(J59)),"NA",VALUE(J59/$I$4)))</f>
        <v>775.68389057750755</v>
      </c>
      <c r="L59" s="1">
        <f>IF(AND(ISNUMBER(G59),ISNUMBER($I$6)),$I$6-G59,"N/A")</f>
        <v>22222</v>
      </c>
      <c r="M59" s="1">
        <f>IF(AND(ISNUMBER(K59),ISNUMBER($I$7)),SQRT(K59^2+($I$7)^2),"N/A")</f>
        <v>787.44056156781494</v>
      </c>
      <c r="N59" s="1">
        <f>IF(AND(ISNUMBER(L59),ISNUMBER(M59),M59&lt;&gt;0),L59/M59,"NA")</f>
        <v>28.220542710875105</v>
      </c>
      <c r="O59" t="s">
        <v>33</v>
      </c>
    </row>
    <row r="60" spans="1:15" x14ac:dyDescent="0.35">
      <c r="A60" s="16">
        <v>50</v>
      </c>
      <c r="B60" s="15" t="s">
        <v>33</v>
      </c>
      <c r="C60" s="45">
        <v>73421</v>
      </c>
      <c r="D60" s="13" t="s">
        <v>405</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73421</v>
      </c>
      <c r="H60">
        <f>LEN(TRIM(D60))</f>
        <v>8</v>
      </c>
      <c r="I60" t="str">
        <f>IF(H60&gt;=3,MID(TRIM(D60),1,3),"NO")</f>
        <v>+/-</v>
      </c>
      <c r="J60" t="str">
        <f>IF(TRIM(I60)="+/-",MID(TRIM(D60),4,H60-3),D60)</f>
        <v>2,012</v>
      </c>
      <c r="K60" s="1">
        <f>IF(TRIM(J60)="*****",0,IF(ISERROR(VALUE(J60)),"NA",VALUE(J60/$I$4)))</f>
        <v>1223.1003039513678</v>
      </c>
      <c r="L60" s="1">
        <f>IF(AND(ISNUMBER(G60),ISNUMBER($I$6)),$I$6-G60,"N/A")</f>
        <v>22980</v>
      </c>
      <c r="M60" s="1">
        <f>IF(AND(ISNUMBER(K60),ISNUMBER($I$7)),SQRT(K60^2+($I$7)^2),"N/A")</f>
        <v>1230.589896523901</v>
      </c>
      <c r="N60" s="1">
        <f>IF(AND(ISNUMBER(L60),ISNUMBER(M60),M60&lt;&gt;0),L60/M60,"NA")</f>
        <v>18.673970967023678</v>
      </c>
      <c r="O60" t="s">
        <v>30</v>
      </c>
    </row>
    <row r="61" spans="1:15" x14ac:dyDescent="0.35">
      <c r="A61" s="16">
        <v>51</v>
      </c>
      <c r="B61" s="15" t="s">
        <v>53</v>
      </c>
      <c r="C61" s="45">
        <v>72259</v>
      </c>
      <c r="D61" s="13" t="s">
        <v>404</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72259</v>
      </c>
      <c r="H61">
        <f>LEN(TRIM(D61))</f>
        <v>8</v>
      </c>
      <c r="I61" t="str">
        <f>IF(H61&gt;=3,MID(TRIM(D61),1,3),"NO")</f>
        <v>+/-</v>
      </c>
      <c r="J61" t="str">
        <f>IF(TRIM(I61)="+/-",MID(TRIM(D61),4,H61-3),D61)</f>
        <v>1,691</v>
      </c>
      <c r="K61" s="1">
        <f>IF(TRIM(J61)="*****",0,IF(ISERROR(VALUE(J61)),"NA",VALUE(J61/$I$4)))</f>
        <v>1027.9635258358662</v>
      </c>
      <c r="L61" s="1">
        <f>IF(AND(ISNUMBER(G61),ISNUMBER($I$6)),$I$6-G61,"N/A")</f>
        <v>24142</v>
      </c>
      <c r="M61" s="1">
        <f>IF(AND(ISNUMBER(K61),ISNUMBER($I$7)),SQRT(K61^2+($I$7)^2),"N/A")</f>
        <v>1036.8636122218209</v>
      </c>
      <c r="N61" s="1">
        <f>IF(AND(ISNUMBER(L61),ISNUMBER(M61),M61&lt;&gt;0),L61/M61,"NA")</f>
        <v>23.283679468959118</v>
      </c>
      <c r="O61" t="s">
        <v>27</v>
      </c>
    </row>
    <row r="62" spans="1:15" ht="15" thickBot="1" x14ac:dyDescent="0.4">
      <c r="A62" s="11"/>
      <c r="B62" s="10" t="s">
        <v>25</v>
      </c>
      <c r="C62" s="44">
        <v>32091</v>
      </c>
      <c r="D62" s="8" t="s">
        <v>403</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32091</v>
      </c>
      <c r="H62">
        <f>LEN(TRIM(D62))</f>
        <v>6</v>
      </c>
      <c r="I62" t="str">
        <f>IF(H62&gt;=3,MID(TRIM(D62),1,3),"NO")</f>
        <v>+/-</v>
      </c>
      <c r="J62" t="str">
        <f>IF(TRIM(I62)="+/-",MID(TRIM(D62),4,H62-3),D62)</f>
        <v>785</v>
      </c>
      <c r="K62" s="1">
        <f>IF(TRIM(J62)="*****",0,IF(ISERROR(VALUE(J62)),"NA",VALUE(J62/$I$4)))</f>
        <v>477.20364741641339</v>
      </c>
      <c r="L62" s="1">
        <f>IF(AND(ISNUMBER(G62),ISNUMBER($I$6)),$I$6-G62,"N/A")</f>
        <v>64310</v>
      </c>
      <c r="M62" s="1">
        <f>IF(AND(ISNUMBER(K62),ISNUMBER($I$7)),SQRT(K62^2+($I$7)^2),"N/A")</f>
        <v>496.08513483907734</v>
      </c>
      <c r="N62" s="1">
        <f>IF(AND(ISNUMBER(L62),ISNUMBER(M62),M62&lt;&gt;0),L62/M62,"NA")</f>
        <v>129.63500714622543</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174" priority="1" operator="equal">
      <formula>"OTHER ERROR"</formula>
    </cfRule>
    <cfRule type="cellIs" dxfId="173" priority="2" operator="equal">
      <formula>"Statistical Test not applicable"</formula>
    </cfRule>
    <cfRule type="cellIs" dxfId="172" priority="3" operator="equal">
      <formula>"Geography Selected"</formula>
    </cfRule>
  </conditionalFormatting>
  <conditionalFormatting sqref="E10:J62">
    <cfRule type="cellIs" dxfId="171" priority="4" operator="equal">
      <formula>"Not Significantly Different"</formula>
    </cfRule>
  </conditionalFormatting>
  <conditionalFormatting sqref="F10:J62">
    <cfRule type="cellIs" dxfId="17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3789DE3-6F1D-457F-8035-63EE6D7E86D9}">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9D935EB2-32B9-4243-A500-62D8D59CDA36}"/>
    <hyperlink ref="A68" r:id="rId2" xr:uid="{A528E874-17AC-4FE9-88B8-0CC01ED9B8A0}"/>
    <hyperlink ref="A66" r:id="rId3" xr:uid="{90CF590A-3AC4-4440-BE95-9C9416E64794}"/>
    <hyperlink ref="A67" r:id="rId4" xr:uid="{5990C84A-B1AE-445D-80BF-052845FC4F6D}"/>
  </hyperlinks>
  <pageMargins left="0.7" right="0.7" top="0.75" bottom="0.75" header="0.3" footer="0.3"/>
  <pageSetup orientation="portrait" r:id="rId5"/>
  <drawing r:id="rId6"/>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76467-A1F8-45F9-AB30-B17E1DC5280C}">
  <sheetPr codeName="Sheet58"/>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459</v>
      </c>
    </row>
    <row r="2" spans="1:16" x14ac:dyDescent="0.35">
      <c r="A2" s="30" t="s">
        <v>108</v>
      </c>
      <c r="B2" t="s">
        <v>458</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24.2</v>
      </c>
      <c r="C6" t="s">
        <v>102</v>
      </c>
      <c r="H6" s="18" t="s">
        <v>101</v>
      </c>
      <c r="I6">
        <f>VLOOKUP($B$4,$B$9:$K$62,6,FALSE)</f>
        <v>24.2</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24.2</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24.2</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60</v>
      </c>
      <c r="C11" s="14">
        <v>31.8</v>
      </c>
      <c r="D11" s="17" t="s">
        <v>133</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31.8</v>
      </c>
      <c r="H11">
        <f>LEN(TRIM(D11))</f>
        <v>6</v>
      </c>
      <c r="I11" t="str">
        <f>IF(H11&gt;=3,MID(TRIM(D11),1,3),"NO")</f>
        <v>+/-</v>
      </c>
      <c r="J11" t="str">
        <f>IF(TRIM(I11)="+/-",MID(TRIM(D11),4,H11-3),D11)</f>
        <v>1.2</v>
      </c>
      <c r="K11" s="1">
        <f>IF(TRIM(J11)="*****",0,IF(ISERROR(VALUE(J11)),"NA",VALUE(J11/$I$4)))</f>
        <v>0.72948328267477203</v>
      </c>
      <c r="L11" s="1">
        <f>IF(AND(ISNUMBER(G11),ISNUMBER($I$6)),$I$6-G11,"N/A")</f>
        <v>-7.6000000000000014</v>
      </c>
      <c r="M11" s="1">
        <f>IF(AND(ISNUMBER(K11),ISNUMBER($I$7)),SQRT(K11^2+($I$7)^2),"N/A")</f>
        <v>0.73201182849801194</v>
      </c>
      <c r="N11" s="1">
        <f>IF(AND(ISNUMBER(L11),ISNUMBER(M11),M11&lt;&gt;0),L11/M11,"NA")</f>
        <v>-10.382345891314571</v>
      </c>
      <c r="O11" t="s">
        <v>68</v>
      </c>
    </row>
    <row r="12" spans="1:16" x14ac:dyDescent="0.35">
      <c r="A12" s="16">
        <v>2</v>
      </c>
      <c r="B12" s="15" t="s">
        <v>29</v>
      </c>
      <c r="C12" s="14">
        <v>31</v>
      </c>
      <c r="D12" s="13" t="s">
        <v>121</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31</v>
      </c>
      <c r="H12">
        <f>LEN(TRIM(D12))</f>
        <v>6</v>
      </c>
      <c r="I12" t="str">
        <f>IF(H12&gt;=3,MID(TRIM(D12),1,3),"NO")</f>
        <v>+/-</v>
      </c>
      <c r="J12" t="str">
        <f>IF(TRIM(I12)="+/-",MID(TRIM(D12),4,H12-3),D12)</f>
        <v>0.8</v>
      </c>
      <c r="K12" s="1">
        <f>IF(TRIM(J12)="*****",0,IF(ISERROR(VALUE(J12)),"NA",VALUE(J12/$I$4)))</f>
        <v>0.48632218844984804</v>
      </c>
      <c r="L12" s="1">
        <f>IF(AND(ISNUMBER(G12),ISNUMBER($I$6)),$I$6-G12,"N/A")</f>
        <v>-6.8000000000000007</v>
      </c>
      <c r="M12" s="1">
        <f>IF(AND(ISNUMBER(K12),ISNUMBER($I$7)),SQRT(K12^2+($I$7)^2),"N/A")</f>
        <v>0.49010685399991183</v>
      </c>
      <c r="N12" s="1">
        <f>IF(AND(ISNUMBER(L12),ISNUMBER(M12),M12&lt;&gt;0),L12/M12,"NA")</f>
        <v>-13.874525411148859</v>
      </c>
      <c r="O12" t="s">
        <v>62</v>
      </c>
    </row>
    <row r="13" spans="1:16" x14ac:dyDescent="0.35">
      <c r="A13" s="16">
        <v>3</v>
      </c>
      <c r="B13" s="15" t="s">
        <v>33</v>
      </c>
      <c r="C13" s="14">
        <v>28.3</v>
      </c>
      <c r="D13" s="13" t="s">
        <v>121</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28.3</v>
      </c>
      <c r="H13">
        <f>LEN(TRIM(D13))</f>
        <v>6</v>
      </c>
      <c r="I13" t="str">
        <f>IF(H13&gt;=3,MID(TRIM(D13),1,3),"NO")</f>
        <v>+/-</v>
      </c>
      <c r="J13" t="str">
        <f>IF(TRIM(I13)="+/-",MID(TRIM(D13),4,H13-3),D13)</f>
        <v>0.8</v>
      </c>
      <c r="K13" s="1">
        <f>IF(TRIM(J13)="*****",0,IF(ISERROR(VALUE(J13)),"NA",VALUE(J13/$I$4)))</f>
        <v>0.48632218844984804</v>
      </c>
      <c r="L13" s="1">
        <f>IF(AND(ISNUMBER(G13),ISNUMBER($I$6)),$I$6-G13,"N/A")</f>
        <v>-4.1000000000000014</v>
      </c>
      <c r="M13" s="1">
        <f>IF(AND(ISNUMBER(K13),ISNUMBER($I$7)),SQRT(K13^2+($I$7)^2),"N/A")</f>
        <v>0.49010685399991183</v>
      </c>
      <c r="N13" s="1">
        <f>IF(AND(ISNUMBER(L13),ISNUMBER(M13),M13&lt;&gt;0),L13/M13,"NA")</f>
        <v>-8.3655226743691671</v>
      </c>
      <c r="O13" t="s">
        <v>58</v>
      </c>
    </row>
    <row r="14" spans="1:16" x14ac:dyDescent="0.35">
      <c r="A14" s="16">
        <v>4</v>
      </c>
      <c r="B14" s="15" t="s">
        <v>76</v>
      </c>
      <c r="C14" s="14">
        <v>27.8</v>
      </c>
      <c r="D14" s="13" t="s">
        <v>57</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27.8</v>
      </c>
      <c r="H14">
        <f>LEN(TRIM(D14))</f>
        <v>6</v>
      </c>
      <c r="I14" t="str">
        <f>IF(H14&gt;=3,MID(TRIM(D14),1,3),"NO")</f>
        <v>+/-</v>
      </c>
      <c r="J14" t="str">
        <f>IF(TRIM(I14)="+/-",MID(TRIM(D14),4,H14-3),D14)</f>
        <v>0.3</v>
      </c>
      <c r="K14" s="1">
        <f>IF(TRIM(J14)="*****",0,IF(ISERROR(VALUE(J14)),"NA",VALUE(J14/$I$4)))</f>
        <v>0.18237082066869301</v>
      </c>
      <c r="L14" s="1">
        <f>IF(AND(ISNUMBER(G14),ISNUMBER($I$6)),$I$6-G14,"N/A")</f>
        <v>-3.6000000000000014</v>
      </c>
      <c r="M14" s="1">
        <f>IF(AND(ISNUMBER(K14),ISNUMBER($I$7)),SQRT(K14^2+($I$7)^2),"N/A")</f>
        <v>0.19223572402239389</v>
      </c>
      <c r="N14" s="1">
        <f>IF(AND(ISNUMBER(L14),ISNUMBER(M14),M14&lt;&gt;0),L14/M14,"NA")</f>
        <v>-18.727008303517149</v>
      </c>
      <c r="O14" t="s">
        <v>73</v>
      </c>
    </row>
    <row r="15" spans="1:16" x14ac:dyDescent="0.35">
      <c r="A15" s="16">
        <v>5</v>
      </c>
      <c r="B15" s="15" t="s">
        <v>67</v>
      </c>
      <c r="C15" s="14">
        <v>27.6</v>
      </c>
      <c r="D15" s="13" t="s">
        <v>120</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27.6</v>
      </c>
      <c r="H15">
        <f>LEN(TRIM(D15))</f>
        <v>6</v>
      </c>
      <c r="I15" t="str">
        <f>IF(H15&gt;=3,MID(TRIM(D15),1,3),"NO")</f>
        <v>+/-</v>
      </c>
      <c r="J15" t="str">
        <f>IF(TRIM(I15)="+/-",MID(TRIM(D15),4,H15-3),D15)</f>
        <v>0.9</v>
      </c>
      <c r="K15" s="1">
        <f>IF(TRIM(J15)="*****",0,IF(ISERROR(VALUE(J15)),"NA",VALUE(J15/$I$4)))</f>
        <v>0.54711246200607899</v>
      </c>
      <c r="L15" s="1">
        <f>IF(AND(ISNUMBER(G15),ISNUMBER($I$6)),$I$6-G15,"N/A")</f>
        <v>-3.4000000000000021</v>
      </c>
      <c r="M15" s="1">
        <f>IF(AND(ISNUMBER(K15),ISNUMBER($I$7)),SQRT(K15^2+($I$7)^2),"N/A")</f>
        <v>0.55047933970440222</v>
      </c>
      <c r="N15" s="1">
        <f>IF(AND(ISNUMBER(L15),ISNUMBER(M15),M15&lt;&gt;0),L15/M15,"NA")</f>
        <v>-6.1764352533661713</v>
      </c>
      <c r="O15" t="s">
        <v>32</v>
      </c>
    </row>
    <row r="16" spans="1:16" x14ac:dyDescent="0.35">
      <c r="A16" s="16">
        <v>6</v>
      </c>
      <c r="B16" s="15" t="s">
        <v>77</v>
      </c>
      <c r="C16" s="14">
        <v>27.2</v>
      </c>
      <c r="D16" s="13" t="s">
        <v>121</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27.2</v>
      </c>
      <c r="H16">
        <f>LEN(TRIM(D16))</f>
        <v>6</v>
      </c>
      <c r="I16" t="str">
        <f>IF(H16&gt;=3,MID(TRIM(D16),1,3),"NO")</f>
        <v>+/-</v>
      </c>
      <c r="J16" t="str">
        <f>IF(TRIM(I16)="+/-",MID(TRIM(D16),4,H16-3),D16)</f>
        <v>0.8</v>
      </c>
      <c r="K16" s="1">
        <f>IF(TRIM(J16)="*****",0,IF(ISERROR(VALUE(J16)),"NA",VALUE(J16/$I$4)))</f>
        <v>0.48632218844984804</v>
      </c>
      <c r="L16" s="1">
        <f>IF(AND(ISNUMBER(G16),ISNUMBER($I$6)),$I$6-G16,"N/A")</f>
        <v>-3</v>
      </c>
      <c r="M16" s="1">
        <f>IF(AND(ISNUMBER(K16),ISNUMBER($I$7)),SQRT(K16^2+($I$7)^2),"N/A")</f>
        <v>0.49010685399991183</v>
      </c>
      <c r="N16" s="1">
        <f>IF(AND(ISNUMBER(L16),ISNUMBER(M16),M16&lt;&gt;0),L16/M16,"NA")</f>
        <v>-6.1211141519774372</v>
      </c>
      <c r="O16" t="s">
        <v>75</v>
      </c>
    </row>
    <row r="17" spans="1:15" x14ac:dyDescent="0.35">
      <c r="A17" s="16">
        <v>6</v>
      </c>
      <c r="B17" s="15" t="s">
        <v>54</v>
      </c>
      <c r="C17" s="14">
        <v>27.2</v>
      </c>
      <c r="D17" s="13" t="s">
        <v>57</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27.2</v>
      </c>
      <c r="H17">
        <f>LEN(TRIM(D17))</f>
        <v>6</v>
      </c>
      <c r="I17" t="str">
        <f>IF(H17&gt;=3,MID(TRIM(D17),1,3),"NO")</f>
        <v>+/-</v>
      </c>
      <c r="J17" t="str">
        <f>IF(TRIM(I17)="+/-",MID(TRIM(D17),4,H17-3),D17)</f>
        <v>0.3</v>
      </c>
      <c r="K17" s="1">
        <f>IF(TRIM(J17)="*****",0,IF(ISERROR(VALUE(J17)),"NA",VALUE(J17/$I$4)))</f>
        <v>0.18237082066869301</v>
      </c>
      <c r="L17" s="1">
        <f>IF(AND(ISNUMBER(G17),ISNUMBER($I$6)),$I$6-G17,"N/A")</f>
        <v>-3</v>
      </c>
      <c r="M17" s="1">
        <f>IF(AND(ISNUMBER(K17),ISNUMBER($I$7)),SQRT(K17^2+($I$7)^2),"N/A")</f>
        <v>0.19223572402239389</v>
      </c>
      <c r="N17" s="1">
        <f>IF(AND(ISNUMBER(L17),ISNUMBER(M17),M17&lt;&gt;0),L17/M17,"NA")</f>
        <v>-15.605840252930951</v>
      </c>
      <c r="O17" t="s">
        <v>66</v>
      </c>
    </row>
    <row r="18" spans="1:15" x14ac:dyDescent="0.35">
      <c r="A18" s="16">
        <v>8</v>
      </c>
      <c r="B18" s="15" t="s">
        <v>27</v>
      </c>
      <c r="C18" s="14">
        <v>27</v>
      </c>
      <c r="D18" s="13" t="s">
        <v>134</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27</v>
      </c>
      <c r="H18">
        <f>LEN(TRIM(D18))</f>
        <v>6</v>
      </c>
      <c r="I18" t="str">
        <f>IF(H18&gt;=3,MID(TRIM(D18),1,3),"NO")</f>
        <v>+/-</v>
      </c>
      <c r="J18" t="str">
        <f>IF(TRIM(I18)="+/-",MID(TRIM(D18),4,H18-3),D18)</f>
        <v>1.4</v>
      </c>
      <c r="K18" s="1">
        <f>IF(TRIM(J18)="*****",0,IF(ISERROR(VALUE(J18)),"NA",VALUE(J18/$I$4)))</f>
        <v>0.85106382978723394</v>
      </c>
      <c r="L18" s="1">
        <f>IF(AND(ISNUMBER(G18),ISNUMBER($I$6)),$I$6-G18,"N/A")</f>
        <v>-2.8000000000000007</v>
      </c>
      <c r="M18" s="1">
        <f>IF(AND(ISNUMBER(K18),ISNUMBER($I$7)),SQRT(K18^2+($I$7)^2),"N/A")</f>
        <v>0.85323214879137987</v>
      </c>
      <c r="N18" s="1">
        <f>IF(AND(ISNUMBER(L18),ISNUMBER(M18),M18&lt;&gt;0),L18/M18,"NA")</f>
        <v>-3.2816391224431189</v>
      </c>
      <c r="O18" t="s">
        <v>60</v>
      </c>
    </row>
    <row r="19" spans="1:15" x14ac:dyDescent="0.35">
      <c r="A19" s="16">
        <v>9</v>
      </c>
      <c r="B19" s="15" t="s">
        <v>50</v>
      </c>
      <c r="C19" s="14">
        <v>26.8</v>
      </c>
      <c r="D19" s="13" t="s">
        <v>43</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26.8</v>
      </c>
      <c r="H19">
        <f>LEN(TRIM(D19))</f>
        <v>6</v>
      </c>
      <c r="I19" t="str">
        <f>IF(H19&gt;=3,MID(TRIM(D19),1,3),"NO")</f>
        <v>+/-</v>
      </c>
      <c r="J19" t="str">
        <f>IF(TRIM(I19)="+/-",MID(TRIM(D19),4,H19-3),D19)</f>
        <v>0.5</v>
      </c>
      <c r="K19" s="1">
        <f>IF(TRIM(J19)="*****",0,IF(ISERROR(VALUE(J19)),"NA",VALUE(J19/$I$4)))</f>
        <v>0.303951367781155</v>
      </c>
      <c r="L19" s="1">
        <f>IF(AND(ISNUMBER(G19),ISNUMBER($I$6)),$I$6-G19,"N/A")</f>
        <v>-2.6000000000000014</v>
      </c>
      <c r="M19" s="1">
        <f>IF(AND(ISNUMBER(K19),ISNUMBER($I$7)),SQRT(K19^2+($I$7)^2),"N/A")</f>
        <v>0.30997079109986531</v>
      </c>
      <c r="N19" s="1">
        <f>IF(AND(ISNUMBER(L19),ISNUMBER(M19),M19&lt;&gt;0),L19/M19,"NA")</f>
        <v>-8.3878870998601371</v>
      </c>
      <c r="O19" t="s">
        <v>35</v>
      </c>
    </row>
    <row r="20" spans="1:15" x14ac:dyDescent="0.35">
      <c r="A20" s="16">
        <v>9</v>
      </c>
      <c r="B20" s="15" t="s">
        <v>30</v>
      </c>
      <c r="C20" s="14">
        <v>26.8</v>
      </c>
      <c r="D20" s="17" t="s">
        <v>34</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26.8</v>
      </c>
      <c r="H20">
        <f>LEN(TRIM(D20))</f>
        <v>6</v>
      </c>
      <c r="I20" t="str">
        <f>IF(H20&gt;=3,MID(TRIM(D20),1,3),"NO")</f>
        <v>+/-</v>
      </c>
      <c r="J20" t="str">
        <f>IF(TRIM(I20)="+/-",MID(TRIM(D20),4,H20-3),D20)</f>
        <v>0.4</v>
      </c>
      <c r="K20" s="1">
        <f>IF(TRIM(J20)="*****",0,IF(ISERROR(VALUE(J20)),"NA",VALUE(J20/$I$4)))</f>
        <v>0.24316109422492402</v>
      </c>
      <c r="L20" s="1">
        <f>IF(AND(ISNUMBER(G20),ISNUMBER($I$6)),$I$6-G20,"N/A")</f>
        <v>-2.6000000000000014</v>
      </c>
      <c r="M20" s="1">
        <f>IF(AND(ISNUMBER(K20),ISNUMBER($I$7)),SQRT(K20^2+($I$7)^2),"N/A")</f>
        <v>0.25064471888253259</v>
      </c>
      <c r="N20" s="1">
        <f>IF(AND(ISNUMBER(L20),ISNUMBER(M20),M20&lt;&gt;0),L20/M20,"NA")</f>
        <v>-10.373248682803965</v>
      </c>
      <c r="O20" t="s">
        <v>51</v>
      </c>
    </row>
    <row r="21" spans="1:15" x14ac:dyDescent="0.35">
      <c r="A21" s="16">
        <v>11</v>
      </c>
      <c r="B21" s="15" t="s">
        <v>38</v>
      </c>
      <c r="C21" s="14">
        <v>26.5</v>
      </c>
      <c r="D21" s="13" t="s">
        <v>57</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26.5</v>
      </c>
      <c r="H21">
        <f>LEN(TRIM(D21))</f>
        <v>6</v>
      </c>
      <c r="I21" t="str">
        <f>IF(H21&gt;=3,MID(TRIM(D21),1,3),"NO")</f>
        <v>+/-</v>
      </c>
      <c r="J21" t="str">
        <f>IF(TRIM(I21)="+/-",MID(TRIM(D21),4,H21-3),D21)</f>
        <v>0.3</v>
      </c>
      <c r="K21" s="1">
        <f>IF(TRIM(J21)="*****",0,IF(ISERROR(VALUE(J21)),"NA",VALUE(J21/$I$4)))</f>
        <v>0.18237082066869301</v>
      </c>
      <c r="L21" s="1">
        <f>IF(AND(ISNUMBER(G21),ISNUMBER($I$6)),$I$6-G21,"N/A")</f>
        <v>-2.3000000000000007</v>
      </c>
      <c r="M21" s="1">
        <f>IF(AND(ISNUMBER(K21),ISNUMBER($I$7)),SQRT(K21^2+($I$7)^2),"N/A")</f>
        <v>0.19223572402239389</v>
      </c>
      <c r="N21" s="1">
        <f>IF(AND(ISNUMBER(L21),ISNUMBER(M21),M21&lt;&gt;0),L21/M21,"NA")</f>
        <v>-11.964477527247066</v>
      </c>
      <c r="O21" t="s">
        <v>45</v>
      </c>
    </row>
    <row r="22" spans="1:15" x14ac:dyDescent="0.35">
      <c r="A22" s="16">
        <v>12</v>
      </c>
      <c r="B22" s="15" t="s">
        <v>61</v>
      </c>
      <c r="C22" s="14">
        <v>26.4</v>
      </c>
      <c r="D22" s="13" t="s">
        <v>28</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26.4</v>
      </c>
      <c r="H22">
        <f>LEN(TRIM(D22))</f>
        <v>6</v>
      </c>
      <c r="I22" t="str">
        <f>IF(H22&gt;=3,MID(TRIM(D22),1,3),"NO")</f>
        <v>+/-</v>
      </c>
      <c r="J22" t="str">
        <f>IF(TRIM(I22)="+/-",MID(TRIM(D22),4,H22-3),D22)</f>
        <v>0.2</v>
      </c>
      <c r="K22" s="1">
        <f>IF(TRIM(J22)="*****",0,IF(ISERROR(VALUE(J22)),"NA",VALUE(J22/$I$4)))</f>
        <v>0.12158054711246201</v>
      </c>
      <c r="L22" s="1">
        <f>IF(AND(ISNUMBER(G22),ISNUMBER($I$6)),$I$6-G22,"N/A")</f>
        <v>-2.1999999999999993</v>
      </c>
      <c r="M22" s="1">
        <f>IF(AND(ISNUMBER(K22),ISNUMBER($I$7)),SQRT(K22^2+($I$7)^2),"N/A")</f>
        <v>0.1359311840425404</v>
      </c>
      <c r="N22" s="1">
        <f>IF(AND(ISNUMBER(L22),ISNUMBER(M22),M22&lt;&gt;0),L22/M22,"NA")</f>
        <v>-16.184660021143472</v>
      </c>
      <c r="O22" t="s">
        <v>29</v>
      </c>
    </row>
    <row r="23" spans="1:15" x14ac:dyDescent="0.35">
      <c r="A23" s="16">
        <v>13</v>
      </c>
      <c r="B23" s="15" t="s">
        <v>58</v>
      </c>
      <c r="C23" s="14">
        <v>26.2</v>
      </c>
      <c r="D23" s="13" t="s">
        <v>57</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26.2</v>
      </c>
      <c r="H23">
        <f>LEN(TRIM(D23))</f>
        <v>6</v>
      </c>
      <c r="I23" t="str">
        <f>IF(H23&gt;=3,MID(TRIM(D23),1,3),"NO")</f>
        <v>+/-</v>
      </c>
      <c r="J23" t="str">
        <f>IF(TRIM(I23)="+/-",MID(TRIM(D23),4,H23-3),D23)</f>
        <v>0.3</v>
      </c>
      <c r="K23" s="1">
        <f>IF(TRIM(J23)="*****",0,IF(ISERROR(VALUE(J23)),"NA",VALUE(J23/$I$4)))</f>
        <v>0.18237082066869301</v>
      </c>
      <c r="L23" s="1">
        <f>IF(AND(ISNUMBER(G23),ISNUMBER($I$6)),$I$6-G23,"N/A")</f>
        <v>-2</v>
      </c>
      <c r="M23" s="1">
        <f>IF(AND(ISNUMBER(K23),ISNUMBER($I$7)),SQRT(K23^2+($I$7)^2),"N/A")</f>
        <v>0.19223572402239389</v>
      </c>
      <c r="N23" s="1">
        <f>IF(AND(ISNUMBER(L23),ISNUMBER(M23),M23&lt;&gt;0),L23/M23,"NA")</f>
        <v>-10.403893501953968</v>
      </c>
      <c r="O23" t="s">
        <v>82</v>
      </c>
    </row>
    <row r="24" spans="1:15" x14ac:dyDescent="0.35">
      <c r="A24" s="16">
        <v>14</v>
      </c>
      <c r="B24" s="15" t="s">
        <v>68</v>
      </c>
      <c r="C24" s="14">
        <v>26.1</v>
      </c>
      <c r="D24" s="13" t="s">
        <v>43</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26.1</v>
      </c>
      <c r="H24">
        <f>LEN(TRIM(D24))</f>
        <v>6</v>
      </c>
      <c r="I24" t="str">
        <f>IF(H24&gt;=3,MID(TRIM(D24),1,3),"NO")</f>
        <v>+/-</v>
      </c>
      <c r="J24" t="str">
        <f>IF(TRIM(I24)="+/-",MID(TRIM(D24),4,H24-3),D24)</f>
        <v>0.5</v>
      </c>
      <c r="K24" s="1">
        <f>IF(TRIM(J24)="*****",0,IF(ISERROR(VALUE(J24)),"NA",VALUE(J24/$I$4)))</f>
        <v>0.303951367781155</v>
      </c>
      <c r="L24" s="1">
        <f>IF(AND(ISNUMBER(G24),ISNUMBER($I$6)),$I$6-G24,"N/A")</f>
        <v>-1.9000000000000021</v>
      </c>
      <c r="M24" s="1">
        <f>IF(AND(ISNUMBER(K24),ISNUMBER($I$7)),SQRT(K24^2+($I$7)^2),"N/A")</f>
        <v>0.30997079109986531</v>
      </c>
      <c r="N24" s="1">
        <f>IF(AND(ISNUMBER(L24),ISNUMBER(M24),M24&lt;&gt;0),L24/M24,"NA")</f>
        <v>-6.129609803743949</v>
      </c>
      <c r="O24" t="s">
        <v>65</v>
      </c>
    </row>
    <row r="25" spans="1:15" x14ac:dyDescent="0.35">
      <c r="A25" s="16">
        <v>14</v>
      </c>
      <c r="B25" s="15" t="s">
        <v>41</v>
      </c>
      <c r="C25" s="14">
        <v>26.1</v>
      </c>
      <c r="D25" s="13" t="s">
        <v>43</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26.1</v>
      </c>
      <c r="H25">
        <f>LEN(TRIM(D25))</f>
        <v>6</v>
      </c>
      <c r="I25" t="str">
        <f>IF(H25&gt;=3,MID(TRIM(D25),1,3),"NO")</f>
        <v>+/-</v>
      </c>
      <c r="J25" t="str">
        <f>IF(TRIM(I25)="+/-",MID(TRIM(D25),4,H25-3),D25)</f>
        <v>0.5</v>
      </c>
      <c r="K25" s="1">
        <f>IF(TRIM(J25)="*****",0,IF(ISERROR(VALUE(J25)),"NA",VALUE(J25/$I$4)))</f>
        <v>0.303951367781155</v>
      </c>
      <c r="L25" s="1">
        <f>IF(AND(ISNUMBER(G25),ISNUMBER($I$6)),$I$6-G25,"N/A")</f>
        <v>-1.9000000000000021</v>
      </c>
      <c r="M25" s="1">
        <f>IF(AND(ISNUMBER(K25),ISNUMBER($I$7)),SQRT(K25^2+($I$7)^2),"N/A")</f>
        <v>0.30997079109986531</v>
      </c>
      <c r="N25" s="1">
        <f>IF(AND(ISNUMBER(L25),ISNUMBER(M25),M25&lt;&gt;0),L25/M25,"NA")</f>
        <v>-6.129609803743949</v>
      </c>
      <c r="O25" t="s">
        <v>81</v>
      </c>
    </row>
    <row r="26" spans="1:15" x14ac:dyDescent="0.35">
      <c r="A26" s="16">
        <v>14</v>
      </c>
      <c r="B26" s="15" t="s">
        <v>37</v>
      </c>
      <c r="C26" s="14">
        <v>26.1</v>
      </c>
      <c r="D26" s="13" t="s">
        <v>83</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26.1</v>
      </c>
      <c r="H26">
        <f>LEN(TRIM(D26))</f>
        <v>6</v>
      </c>
      <c r="I26" t="str">
        <f>IF(H26&gt;=3,MID(TRIM(D26),1,3),"NO")</f>
        <v>+/-</v>
      </c>
      <c r="J26" t="str">
        <f>IF(TRIM(I26)="+/-",MID(TRIM(D26),4,H26-3),D26)</f>
        <v>0.7</v>
      </c>
      <c r="K26" s="1">
        <f>IF(TRIM(J26)="*****",0,IF(ISERROR(VALUE(J26)),"NA",VALUE(J26/$I$4)))</f>
        <v>0.42553191489361697</v>
      </c>
      <c r="L26" s="1">
        <f>IF(AND(ISNUMBER(G26),ISNUMBER($I$6)),$I$6-G26,"N/A")</f>
        <v>-1.9000000000000021</v>
      </c>
      <c r="M26" s="1">
        <f>IF(AND(ISNUMBER(K26),ISNUMBER($I$7)),SQRT(K26^2+($I$7)^2),"N/A")</f>
        <v>0.42985214661796195</v>
      </c>
      <c r="N26" s="1">
        <f>IF(AND(ISNUMBER(L26),ISNUMBER(M26),M26&lt;&gt;0),L26/M26,"NA")</f>
        <v>-4.4201244891971143</v>
      </c>
      <c r="O26" t="s">
        <v>80</v>
      </c>
    </row>
    <row r="27" spans="1:15" x14ac:dyDescent="0.35">
      <c r="A27" s="16">
        <v>17</v>
      </c>
      <c r="B27" s="15" t="s">
        <v>51</v>
      </c>
      <c r="C27" s="14">
        <v>25.9</v>
      </c>
      <c r="D27" s="13" t="s">
        <v>28</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25.9</v>
      </c>
      <c r="H27">
        <f>LEN(TRIM(D27))</f>
        <v>6</v>
      </c>
      <c r="I27" t="str">
        <f>IF(H27&gt;=3,MID(TRIM(D27),1,3),"NO")</f>
        <v>+/-</v>
      </c>
      <c r="J27" t="str">
        <f>IF(TRIM(I27)="+/-",MID(TRIM(D27),4,H27-3),D27)</f>
        <v>0.2</v>
      </c>
      <c r="K27" s="1">
        <f>IF(TRIM(J27)="*****",0,IF(ISERROR(VALUE(J27)),"NA",VALUE(J27/$I$4)))</f>
        <v>0.12158054711246201</v>
      </c>
      <c r="L27" s="1">
        <f>IF(AND(ISNUMBER(G27),ISNUMBER($I$6)),$I$6-G27,"N/A")</f>
        <v>-1.6999999999999993</v>
      </c>
      <c r="M27" s="1">
        <f>IF(AND(ISNUMBER(K27),ISNUMBER($I$7)),SQRT(K27^2+($I$7)^2),"N/A")</f>
        <v>0.1359311840425404</v>
      </c>
      <c r="N27" s="1">
        <f>IF(AND(ISNUMBER(L27),ISNUMBER(M27),M27&lt;&gt;0),L27/M27,"NA")</f>
        <v>-12.50632819815632</v>
      </c>
      <c r="O27" t="s">
        <v>78</v>
      </c>
    </row>
    <row r="28" spans="1:15" x14ac:dyDescent="0.35">
      <c r="A28" s="16">
        <v>18</v>
      </c>
      <c r="B28" s="15" t="s">
        <v>40</v>
      </c>
      <c r="C28" s="14">
        <v>25.8</v>
      </c>
      <c r="D28" s="13" t="s">
        <v>141</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25.8</v>
      </c>
      <c r="H28">
        <f>LEN(TRIM(D28))</f>
        <v>6</v>
      </c>
      <c r="I28" t="str">
        <f>IF(H28&gt;=3,MID(TRIM(D28),1,3),"NO")</f>
        <v>+/-</v>
      </c>
      <c r="J28" t="str">
        <f>IF(TRIM(I28)="+/-",MID(TRIM(D28),4,H28-3),D28)</f>
        <v>1.1</v>
      </c>
      <c r="K28" s="1">
        <f>IF(TRIM(J28)="*****",0,IF(ISERROR(VALUE(J28)),"NA",VALUE(J28/$I$4)))</f>
        <v>0.66869300911854113</v>
      </c>
      <c r="L28" s="1">
        <f>IF(AND(ISNUMBER(G28),ISNUMBER($I$6)),$I$6-G28,"N/A")</f>
        <v>-1.6000000000000014</v>
      </c>
      <c r="M28" s="1">
        <f>IF(AND(ISNUMBER(K28),ISNUMBER($I$7)),SQRT(K28^2+($I$7)^2),"N/A")</f>
        <v>0.67145051776214359</v>
      </c>
      <c r="N28" s="1">
        <f>IF(AND(ISNUMBER(L28),ISNUMBER(M28),M28&lt;&gt;0),L28/M28,"NA")</f>
        <v>-2.3829008358390897</v>
      </c>
      <c r="O28" t="s">
        <v>79</v>
      </c>
    </row>
    <row r="29" spans="1:15" x14ac:dyDescent="0.35">
      <c r="A29" s="16">
        <v>19</v>
      </c>
      <c r="B29" s="15" t="s">
        <v>66</v>
      </c>
      <c r="C29" s="14">
        <v>25.6</v>
      </c>
      <c r="D29" s="13" t="s">
        <v>26</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25.6</v>
      </c>
      <c r="H29">
        <f>LEN(TRIM(D29))</f>
        <v>6</v>
      </c>
      <c r="I29" t="str">
        <f>IF(H29&gt;=3,MID(TRIM(D29),1,3),"NO")</f>
        <v>+/-</v>
      </c>
      <c r="J29" t="str">
        <f>IF(TRIM(I29)="+/-",MID(TRIM(D29),4,H29-3),D29)</f>
        <v>0.6</v>
      </c>
      <c r="K29" s="1">
        <f>IF(TRIM(J29)="*****",0,IF(ISERROR(VALUE(J29)),"NA",VALUE(J29/$I$4)))</f>
        <v>0.36474164133738601</v>
      </c>
      <c r="L29" s="1">
        <f>IF(AND(ISNUMBER(G29),ISNUMBER($I$6)),$I$6-G29,"N/A")</f>
        <v>-1.4000000000000021</v>
      </c>
      <c r="M29" s="1">
        <f>IF(AND(ISNUMBER(K29),ISNUMBER($I$7)),SQRT(K29^2+($I$7)^2),"N/A")</f>
        <v>0.36977279819442066</v>
      </c>
      <c r="N29" s="1">
        <f>IF(AND(ISNUMBER(L29),ISNUMBER(M29),M29&lt;&gt;0),L29/M29,"NA")</f>
        <v>-3.786108677642384</v>
      </c>
      <c r="O29" t="s">
        <v>55</v>
      </c>
    </row>
    <row r="30" spans="1:15" x14ac:dyDescent="0.35">
      <c r="A30" s="16">
        <v>20</v>
      </c>
      <c r="B30" s="15" t="s">
        <v>72</v>
      </c>
      <c r="C30" s="14">
        <v>25.5</v>
      </c>
      <c r="D30" s="13" t="s">
        <v>34</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25.5</v>
      </c>
      <c r="H30">
        <f>LEN(TRIM(D30))</f>
        <v>6</v>
      </c>
      <c r="I30" t="str">
        <f>IF(H30&gt;=3,MID(TRIM(D30),1,3),"NO")</f>
        <v>+/-</v>
      </c>
      <c r="J30" t="str">
        <f>IF(TRIM(I30)="+/-",MID(TRIM(D30),4,H30-3),D30)</f>
        <v>0.4</v>
      </c>
      <c r="K30" s="1">
        <f>IF(TRIM(J30)="*****",0,IF(ISERROR(VALUE(J30)),"NA",VALUE(J30/$I$4)))</f>
        <v>0.24316109422492402</v>
      </c>
      <c r="L30" s="1">
        <f>IF(AND(ISNUMBER(G30),ISNUMBER($I$6)),$I$6-G30,"N/A")</f>
        <v>-1.3000000000000007</v>
      </c>
      <c r="M30" s="1">
        <f>IF(AND(ISNUMBER(K30),ISNUMBER($I$7)),SQRT(K30^2+($I$7)^2),"N/A")</f>
        <v>0.25064471888253259</v>
      </c>
      <c r="N30" s="1">
        <f>IF(AND(ISNUMBER(L30),ISNUMBER(M30),M30&lt;&gt;0),L30/M30,"NA")</f>
        <v>-5.1866243414019824</v>
      </c>
      <c r="O30" t="s">
        <v>77</v>
      </c>
    </row>
    <row r="31" spans="1:15" x14ac:dyDescent="0.35">
      <c r="A31" s="16">
        <v>21</v>
      </c>
      <c r="B31" s="15" t="s">
        <v>79</v>
      </c>
      <c r="C31" s="14">
        <v>25.4</v>
      </c>
      <c r="D31" s="13" t="s">
        <v>43</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25.4</v>
      </c>
      <c r="H31">
        <f>LEN(TRIM(D31))</f>
        <v>6</v>
      </c>
      <c r="I31" t="str">
        <f>IF(H31&gt;=3,MID(TRIM(D31),1,3),"NO")</f>
        <v>+/-</v>
      </c>
      <c r="J31" t="str">
        <f>IF(TRIM(I31)="+/-",MID(TRIM(D31),4,H31-3),D31)</f>
        <v>0.5</v>
      </c>
      <c r="K31" s="1">
        <f>IF(TRIM(J31)="*****",0,IF(ISERROR(VALUE(J31)),"NA",VALUE(J31/$I$4)))</f>
        <v>0.303951367781155</v>
      </c>
      <c r="L31" s="1">
        <f>IF(AND(ISNUMBER(G31),ISNUMBER($I$6)),$I$6-G31,"N/A")</f>
        <v>-1.1999999999999993</v>
      </c>
      <c r="M31" s="1">
        <f>IF(AND(ISNUMBER(K31),ISNUMBER($I$7)),SQRT(K31^2+($I$7)^2),"N/A")</f>
        <v>0.30997079109986531</v>
      </c>
      <c r="N31" s="1">
        <f>IF(AND(ISNUMBER(L31),ISNUMBER(M31),M31&lt;&gt;0),L31/M31,"NA")</f>
        <v>-3.8713325076277507</v>
      </c>
      <c r="O31" t="s">
        <v>41</v>
      </c>
    </row>
    <row r="32" spans="1:15" x14ac:dyDescent="0.35">
      <c r="A32" s="16">
        <v>22</v>
      </c>
      <c r="B32" s="15" t="s">
        <v>82</v>
      </c>
      <c r="C32" s="14">
        <v>25.3</v>
      </c>
      <c r="D32" s="13" t="s">
        <v>83</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25.3</v>
      </c>
      <c r="H32">
        <f>LEN(TRIM(D32))</f>
        <v>6</v>
      </c>
      <c r="I32" t="str">
        <f>IF(H32&gt;=3,MID(TRIM(D32),1,3),"NO")</f>
        <v>+/-</v>
      </c>
      <c r="J32" t="str">
        <f>IF(TRIM(I32)="+/-",MID(TRIM(D32),4,H32-3),D32)</f>
        <v>0.7</v>
      </c>
      <c r="K32" s="1">
        <f>IF(TRIM(J32)="*****",0,IF(ISERROR(VALUE(J32)),"NA",VALUE(J32/$I$4)))</f>
        <v>0.42553191489361697</v>
      </c>
      <c r="L32" s="1">
        <f>IF(AND(ISNUMBER(G32),ISNUMBER($I$6)),$I$6-G32,"N/A")</f>
        <v>-1.1000000000000014</v>
      </c>
      <c r="M32" s="1">
        <f>IF(AND(ISNUMBER(K32),ISNUMBER($I$7)),SQRT(K32^2+($I$7)^2),"N/A")</f>
        <v>0.42985214661796195</v>
      </c>
      <c r="N32" s="1">
        <f>IF(AND(ISNUMBER(L32),ISNUMBER(M32),M32&lt;&gt;0),L32/M32,"NA")</f>
        <v>-2.5590194411141192</v>
      </c>
      <c r="O32" t="s">
        <v>71</v>
      </c>
    </row>
    <row r="33" spans="1:15" x14ac:dyDescent="0.35">
      <c r="A33" s="16">
        <v>22</v>
      </c>
      <c r="B33" s="15" t="s">
        <v>70</v>
      </c>
      <c r="C33" s="14">
        <v>25.3</v>
      </c>
      <c r="D33" s="13" t="s">
        <v>120</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25.3</v>
      </c>
      <c r="H33">
        <f>LEN(TRIM(D33))</f>
        <v>6</v>
      </c>
      <c r="I33" t="str">
        <f>IF(H33&gt;=3,MID(TRIM(D33),1,3),"NO")</f>
        <v>+/-</v>
      </c>
      <c r="J33" t="str">
        <f>IF(TRIM(I33)="+/-",MID(TRIM(D33),4,H33-3),D33)</f>
        <v>0.9</v>
      </c>
      <c r="K33" s="1">
        <f>IF(TRIM(J33)="*****",0,IF(ISERROR(VALUE(J33)),"NA",VALUE(J33/$I$4)))</f>
        <v>0.54711246200607899</v>
      </c>
      <c r="L33" s="1">
        <f>IF(AND(ISNUMBER(G33),ISNUMBER($I$6)),$I$6-G33,"N/A")</f>
        <v>-1.1000000000000014</v>
      </c>
      <c r="M33" s="1">
        <f>IF(AND(ISNUMBER(K33),ISNUMBER($I$7)),SQRT(K33^2+($I$7)^2),"N/A")</f>
        <v>0.55047933970440222</v>
      </c>
      <c r="N33" s="1">
        <f>IF(AND(ISNUMBER(L33),ISNUMBER(M33),M33&lt;&gt;0),L33/M33,"NA")</f>
        <v>-1.9982584643243508</v>
      </c>
      <c r="O33" t="s">
        <v>76</v>
      </c>
    </row>
    <row r="34" spans="1:15" x14ac:dyDescent="0.35">
      <c r="A34" s="16">
        <v>24</v>
      </c>
      <c r="B34" s="15" t="s">
        <v>81</v>
      </c>
      <c r="C34" s="14">
        <v>25.1</v>
      </c>
      <c r="D34" s="13" t="s">
        <v>34</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25.1</v>
      </c>
      <c r="H34">
        <f>LEN(TRIM(D34))</f>
        <v>6</v>
      </c>
      <c r="I34" t="str">
        <f>IF(H34&gt;=3,MID(TRIM(D34),1,3),"NO")</f>
        <v>+/-</v>
      </c>
      <c r="J34" t="str">
        <f>IF(TRIM(I34)="+/-",MID(TRIM(D34),4,H34-3),D34)</f>
        <v>0.4</v>
      </c>
      <c r="K34" s="1">
        <f>IF(TRIM(J34)="*****",0,IF(ISERROR(VALUE(J34)),"NA",VALUE(J34/$I$4)))</f>
        <v>0.24316109422492402</v>
      </c>
      <c r="L34" s="1">
        <f>IF(AND(ISNUMBER(G34),ISNUMBER($I$6)),$I$6-G34,"N/A")</f>
        <v>-0.90000000000000213</v>
      </c>
      <c r="M34" s="1">
        <f>IF(AND(ISNUMBER(K34),ISNUMBER($I$7)),SQRT(K34^2+($I$7)^2),"N/A")</f>
        <v>0.25064471888253259</v>
      </c>
      <c r="N34" s="1">
        <f>IF(AND(ISNUMBER(L34),ISNUMBER(M34),M34&lt;&gt;0),L34/M34,"NA")</f>
        <v>-3.5907399286629178</v>
      </c>
      <c r="O34" t="s">
        <v>74</v>
      </c>
    </row>
    <row r="35" spans="1:15" x14ac:dyDescent="0.35">
      <c r="A35" s="16">
        <v>25</v>
      </c>
      <c r="B35" s="15" t="s">
        <v>56</v>
      </c>
      <c r="C35" s="14">
        <v>25</v>
      </c>
      <c r="D35" s="13" t="s">
        <v>43</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25</v>
      </c>
      <c r="H35">
        <f>LEN(TRIM(D35))</f>
        <v>6</v>
      </c>
      <c r="I35" t="str">
        <f>IF(H35&gt;=3,MID(TRIM(D35),1,3),"NO")</f>
        <v>+/-</v>
      </c>
      <c r="J35" t="str">
        <f>IF(TRIM(I35)="+/-",MID(TRIM(D35),4,H35-3),D35)</f>
        <v>0.5</v>
      </c>
      <c r="K35" s="1">
        <f>IF(TRIM(J35)="*****",0,IF(ISERROR(VALUE(J35)),"NA",VALUE(J35/$I$4)))</f>
        <v>0.303951367781155</v>
      </c>
      <c r="L35" s="1">
        <f>IF(AND(ISNUMBER(G35),ISNUMBER($I$6)),$I$6-G35,"N/A")</f>
        <v>-0.80000000000000071</v>
      </c>
      <c r="M35" s="1">
        <f>IF(AND(ISNUMBER(K35),ISNUMBER($I$7)),SQRT(K35^2+($I$7)^2),"N/A")</f>
        <v>0.30997079109986531</v>
      </c>
      <c r="N35" s="1">
        <f>IF(AND(ISNUMBER(L35),ISNUMBER(M35),M35&lt;&gt;0),L35/M35,"NA")</f>
        <v>-2.5808883384185046</v>
      </c>
      <c r="O35" t="s">
        <v>53</v>
      </c>
    </row>
    <row r="36" spans="1:15" x14ac:dyDescent="0.35">
      <c r="A36" s="16">
        <v>26</v>
      </c>
      <c r="B36" s="15" t="s">
        <v>49</v>
      </c>
      <c r="C36" s="14">
        <v>24.9</v>
      </c>
      <c r="D36" s="13" t="s">
        <v>57</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24.9</v>
      </c>
      <c r="H36">
        <f>LEN(TRIM(D36))</f>
        <v>6</v>
      </c>
      <c r="I36" t="str">
        <f>IF(H36&gt;=3,MID(TRIM(D36),1,3),"NO")</f>
        <v>+/-</v>
      </c>
      <c r="J36" t="str">
        <f>IF(TRIM(I36)="+/-",MID(TRIM(D36),4,H36-3),D36)</f>
        <v>0.3</v>
      </c>
      <c r="K36" s="1">
        <f>IF(TRIM(J36)="*****",0,IF(ISERROR(VALUE(J36)),"NA",VALUE(J36/$I$4)))</f>
        <v>0.18237082066869301</v>
      </c>
      <c r="L36" s="1">
        <f>IF(AND(ISNUMBER(G36),ISNUMBER($I$6)),$I$6-G36,"N/A")</f>
        <v>-0.69999999999999929</v>
      </c>
      <c r="M36" s="1">
        <f>IF(AND(ISNUMBER(K36),ISNUMBER($I$7)),SQRT(K36^2+($I$7)^2),"N/A")</f>
        <v>0.19223572402239389</v>
      </c>
      <c r="N36" s="1">
        <f>IF(AND(ISNUMBER(L36),ISNUMBER(M36),M36&lt;&gt;0),L36/M36,"NA")</f>
        <v>-3.641362725683885</v>
      </c>
      <c r="O36" t="s">
        <v>72</v>
      </c>
    </row>
    <row r="37" spans="1:15" x14ac:dyDescent="0.35">
      <c r="A37" s="16">
        <v>26</v>
      </c>
      <c r="B37" s="15" t="s">
        <v>64</v>
      </c>
      <c r="C37" s="14">
        <v>24.9</v>
      </c>
      <c r="D37" s="13" t="s">
        <v>34</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24.9</v>
      </c>
      <c r="H37">
        <f>LEN(TRIM(D37))</f>
        <v>6</v>
      </c>
      <c r="I37" t="str">
        <f>IF(H37&gt;=3,MID(TRIM(D37),1,3),"NO")</f>
        <v>+/-</v>
      </c>
      <c r="J37" t="str">
        <f>IF(TRIM(I37)="+/-",MID(TRIM(D37),4,H37-3),D37)</f>
        <v>0.4</v>
      </c>
      <c r="K37" s="1">
        <f>IF(TRIM(J37)="*****",0,IF(ISERROR(VALUE(J37)),"NA",VALUE(J37/$I$4)))</f>
        <v>0.24316109422492402</v>
      </c>
      <c r="L37" s="1">
        <f>IF(AND(ISNUMBER(G37),ISNUMBER($I$6)),$I$6-G37,"N/A")</f>
        <v>-0.69999999999999929</v>
      </c>
      <c r="M37" s="1">
        <f>IF(AND(ISNUMBER(K37),ISNUMBER($I$7)),SQRT(K37^2+($I$7)^2),"N/A")</f>
        <v>0.25064471888253259</v>
      </c>
      <c r="N37" s="1">
        <f>IF(AND(ISNUMBER(L37),ISNUMBER(M37),M37&lt;&gt;0),L37/M37,"NA")</f>
        <v>-2.7927977222933711</v>
      </c>
      <c r="O37" t="s">
        <v>70</v>
      </c>
    </row>
    <row r="38" spans="1:15" x14ac:dyDescent="0.35">
      <c r="A38" s="16">
        <v>28</v>
      </c>
      <c r="B38" s="15" t="s">
        <v>80</v>
      </c>
      <c r="C38" s="14">
        <v>24.8</v>
      </c>
      <c r="D38" s="13" t="s">
        <v>43</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24.8</v>
      </c>
      <c r="H38">
        <f>LEN(TRIM(D38))</f>
        <v>6</v>
      </c>
      <c r="I38" t="str">
        <f>IF(H38&gt;=3,MID(TRIM(D38),1,3),"NO")</f>
        <v>+/-</v>
      </c>
      <c r="J38" t="str">
        <f>IF(TRIM(I38)="+/-",MID(TRIM(D38),4,H38-3),D38)</f>
        <v>0.5</v>
      </c>
      <c r="K38" s="1">
        <f>IF(TRIM(J38)="*****",0,IF(ISERROR(VALUE(J38)),"NA",VALUE(J38/$I$4)))</f>
        <v>0.303951367781155</v>
      </c>
      <c r="L38" s="1">
        <f>IF(AND(ISNUMBER(G38),ISNUMBER($I$6)),$I$6-G38,"N/A")</f>
        <v>-0.60000000000000142</v>
      </c>
      <c r="M38" s="1">
        <f>IF(AND(ISNUMBER(K38),ISNUMBER($I$7)),SQRT(K38^2+($I$7)^2),"N/A")</f>
        <v>0.30997079109986531</v>
      </c>
      <c r="N38" s="1">
        <f>IF(AND(ISNUMBER(L38),ISNUMBER(M38),M38&lt;&gt;0),L38/M38,"NA")</f>
        <v>-1.9356662538138811</v>
      </c>
      <c r="O38" t="s">
        <v>69</v>
      </c>
    </row>
    <row r="39" spans="1:15" x14ac:dyDescent="0.35">
      <c r="A39" s="16">
        <v>28</v>
      </c>
      <c r="B39" s="15" t="s">
        <v>52</v>
      </c>
      <c r="C39" s="14">
        <v>24.8</v>
      </c>
      <c r="D39" s="13" t="s">
        <v>141</v>
      </c>
      <c r="E39" s="12" t="str">
        <f>IF($B$4=B39,"Geography Selected",
IF(AND(ISNUMBER(N39),ISNUMBER($I$4)),
IF(ABS(N39)&lt;=$I$4,"Not Significantly Different",
IF(ABS(N39)&gt;$I$4,"Significantly Different","Error - Both Z-score and Confidence Level are Numbers but Comparison Failed")),
IF(N39="NA","Statistical Test not applicable","N/A")
))</f>
        <v>Not Significantly Different</v>
      </c>
      <c r="G39">
        <f>IF(ISNUMBER(C39),C39,"NAN")</f>
        <v>24.8</v>
      </c>
      <c r="H39">
        <f>LEN(TRIM(D39))</f>
        <v>6</v>
      </c>
      <c r="I39" t="str">
        <f>IF(H39&gt;=3,MID(TRIM(D39),1,3),"NO")</f>
        <v>+/-</v>
      </c>
      <c r="J39" t="str">
        <f>IF(TRIM(I39)="+/-",MID(TRIM(D39),4,H39-3),D39)</f>
        <v>1.1</v>
      </c>
      <c r="K39" s="1">
        <f>IF(TRIM(J39)="*****",0,IF(ISERROR(VALUE(J39)),"NA",VALUE(J39/$I$4)))</f>
        <v>0.66869300911854113</v>
      </c>
      <c r="L39" s="1">
        <f>IF(AND(ISNUMBER(G39),ISNUMBER($I$6)),$I$6-G39,"N/A")</f>
        <v>-0.60000000000000142</v>
      </c>
      <c r="M39" s="1">
        <f>IF(AND(ISNUMBER(K39),ISNUMBER($I$7)),SQRT(K39^2+($I$7)^2),"N/A")</f>
        <v>0.67145051776214359</v>
      </c>
      <c r="N39" s="1">
        <f>IF(AND(ISNUMBER(L39),ISNUMBER(M39),M39&lt;&gt;0),L39/M39,"NA")</f>
        <v>-0.89358781343965987</v>
      </c>
      <c r="O39" t="s">
        <v>44</v>
      </c>
    </row>
    <row r="40" spans="1:15" x14ac:dyDescent="0.35">
      <c r="A40" s="16">
        <v>30</v>
      </c>
      <c r="B40" s="15" t="s">
        <v>44</v>
      </c>
      <c r="C40" s="14">
        <v>24.7</v>
      </c>
      <c r="D40" s="13" t="s">
        <v>26</v>
      </c>
      <c r="E40" s="12" t="str">
        <f>IF($B$4=B40,"Geography Selected",
IF(AND(ISNUMBER(N40),ISNUMBER($I$4)),
IF(ABS(N40)&lt;=$I$4,"Not Significantly Different",
IF(ABS(N40)&gt;$I$4,"Significantly Different","Error - Both Z-score and Confidence Level are Numbers but Comparison Failed")),
IF(N40="NA","Statistical Test not applicable","N/A")
))</f>
        <v>Not Significantly Different</v>
      </c>
      <c r="G40">
        <f>IF(ISNUMBER(C40),C40,"NAN")</f>
        <v>24.7</v>
      </c>
      <c r="H40">
        <f>LEN(TRIM(D40))</f>
        <v>6</v>
      </c>
      <c r="I40" t="str">
        <f>IF(H40&gt;=3,MID(TRIM(D40),1,3),"NO")</f>
        <v>+/-</v>
      </c>
      <c r="J40" t="str">
        <f>IF(TRIM(I40)="+/-",MID(TRIM(D40),4,H40-3),D40)</f>
        <v>0.6</v>
      </c>
      <c r="K40" s="1">
        <f>IF(TRIM(J40)="*****",0,IF(ISERROR(VALUE(J40)),"NA",VALUE(J40/$I$4)))</f>
        <v>0.36474164133738601</v>
      </c>
      <c r="L40" s="1">
        <f>IF(AND(ISNUMBER(G40),ISNUMBER($I$6)),$I$6-G40,"N/A")</f>
        <v>-0.5</v>
      </c>
      <c r="M40" s="1">
        <f>IF(AND(ISNUMBER(K40),ISNUMBER($I$7)),SQRT(K40^2+($I$7)^2),"N/A")</f>
        <v>0.36977279819442066</v>
      </c>
      <c r="N40" s="1">
        <f>IF(AND(ISNUMBER(L40),ISNUMBER(M40),M40&lt;&gt;0),L40/M40,"NA")</f>
        <v>-1.3521816705865637</v>
      </c>
      <c r="O40" t="s">
        <v>67</v>
      </c>
    </row>
    <row r="41" spans="1:15" x14ac:dyDescent="0.35">
      <c r="A41" s="16">
        <v>31</v>
      </c>
      <c r="B41" s="15" t="s">
        <v>47</v>
      </c>
      <c r="C41" s="14">
        <v>24.6</v>
      </c>
      <c r="D41" s="13" t="s">
        <v>57</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24.6</v>
      </c>
      <c r="H41">
        <f>LEN(TRIM(D41))</f>
        <v>6</v>
      </c>
      <c r="I41" t="str">
        <f>IF(H41&gt;=3,MID(TRIM(D41),1,3),"NO")</f>
        <v>+/-</v>
      </c>
      <c r="J41" t="str">
        <f>IF(TRIM(I41)="+/-",MID(TRIM(D41),4,H41-3),D41)</f>
        <v>0.3</v>
      </c>
      <c r="K41" s="1">
        <f>IF(TRIM(J41)="*****",0,IF(ISERROR(VALUE(J41)),"NA",VALUE(J41/$I$4)))</f>
        <v>0.18237082066869301</v>
      </c>
      <c r="L41" s="1">
        <f>IF(AND(ISNUMBER(G41),ISNUMBER($I$6)),$I$6-G41,"N/A")</f>
        <v>-0.40000000000000213</v>
      </c>
      <c r="M41" s="1">
        <f>IF(AND(ISNUMBER(K41),ISNUMBER($I$7)),SQRT(K41^2+($I$7)^2),"N/A")</f>
        <v>0.19223572402239389</v>
      </c>
      <c r="N41" s="1">
        <f>IF(AND(ISNUMBER(L41),ISNUMBER(M41),M41&lt;&gt;0),L41/M41,"NA")</f>
        <v>-2.0807787003908045</v>
      </c>
      <c r="O41" t="s">
        <v>47</v>
      </c>
    </row>
    <row r="42" spans="1:15" x14ac:dyDescent="0.35">
      <c r="A42" s="16">
        <v>32</v>
      </c>
      <c r="B42" s="15" t="s">
        <v>62</v>
      </c>
      <c r="C42" s="14">
        <v>24.5</v>
      </c>
      <c r="D42" s="13" t="s">
        <v>135</v>
      </c>
      <c r="E42" s="12" t="str">
        <f>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IF(ISNUMBER(C42),C42,"NAN")</f>
        <v>24.5</v>
      </c>
      <c r="H42">
        <f>LEN(TRIM(D42))</f>
        <v>6</v>
      </c>
      <c r="I42" t="str">
        <f>IF(H42&gt;=3,MID(TRIM(D42),1,3),"NO")</f>
        <v>+/-</v>
      </c>
      <c r="J42" t="str">
        <f>IF(TRIM(I42)="+/-",MID(TRIM(D42),4,H42-3),D42)</f>
        <v>1.3</v>
      </c>
      <c r="K42" s="1">
        <f>IF(TRIM(J42)="*****",0,IF(ISERROR(VALUE(J42)),"NA",VALUE(J42/$I$4)))</f>
        <v>0.79027355623100304</v>
      </c>
      <c r="L42" s="1">
        <f>IF(AND(ISNUMBER(G42),ISNUMBER($I$6)),$I$6-G42,"N/A")</f>
        <v>-0.30000000000000071</v>
      </c>
      <c r="M42" s="1">
        <f>IF(AND(ISNUMBER(K42),ISNUMBER($I$7)),SQRT(K42^2+($I$7)^2),"N/A")</f>
        <v>0.79260819516141623</v>
      </c>
      <c r="N42" s="1">
        <f>IF(AND(ISNUMBER(L42),ISNUMBER(M42),M42&lt;&gt;0),L42/M42,"NA")</f>
        <v>-0.37849722199617825</v>
      </c>
      <c r="O42" t="s">
        <v>37</v>
      </c>
    </row>
    <row r="43" spans="1:15" x14ac:dyDescent="0.35">
      <c r="A43" s="16">
        <v>33</v>
      </c>
      <c r="B43" s="15" t="s">
        <v>74</v>
      </c>
      <c r="C43" s="14">
        <v>24.3</v>
      </c>
      <c r="D43" s="13" t="s">
        <v>57</v>
      </c>
      <c r="E43" s="12" t="str">
        <f>IF($B$4=B43,"Geography Selected",
IF(AND(ISNUMBER(N43),ISNUMBER($I$4)),
IF(ABS(N43)&lt;=$I$4,"Not Significantly Different",
IF(ABS(N43)&gt;$I$4,"Significantly Different","Error - Both Z-score and Confidence Level are Numbers but Comparison Failed")),
IF(N43="NA","Statistical Test not applicable","N/A")
))</f>
        <v>Not Significantly Different</v>
      </c>
      <c r="G43">
        <f>IF(ISNUMBER(C43),C43,"NAN")</f>
        <v>24.3</v>
      </c>
      <c r="H43">
        <f>LEN(TRIM(D43))</f>
        <v>6</v>
      </c>
      <c r="I43" t="str">
        <f>IF(H43&gt;=3,MID(TRIM(D43),1,3),"NO")</f>
        <v>+/-</v>
      </c>
      <c r="J43" t="str">
        <f>IF(TRIM(I43)="+/-",MID(TRIM(D43),4,H43-3),D43)</f>
        <v>0.3</v>
      </c>
      <c r="K43" s="1">
        <f>IF(TRIM(J43)="*****",0,IF(ISERROR(VALUE(J43)),"NA",VALUE(J43/$I$4)))</f>
        <v>0.18237082066869301</v>
      </c>
      <c r="L43" s="1">
        <f>IF(AND(ISNUMBER(G43),ISNUMBER($I$6)),$I$6-G43,"N/A")</f>
        <v>-0.10000000000000142</v>
      </c>
      <c r="M43" s="1">
        <f>IF(AND(ISNUMBER(K43),ISNUMBER($I$7)),SQRT(K43^2+($I$7)^2),"N/A")</f>
        <v>0.19223572402239389</v>
      </c>
      <c r="N43" s="1">
        <f>IF(AND(ISNUMBER(L43),ISNUMBER(M43),M43&lt;&gt;0),L43/M43,"NA")</f>
        <v>-0.52019467509770578</v>
      </c>
      <c r="O43" t="s">
        <v>49</v>
      </c>
    </row>
    <row r="44" spans="1:15" x14ac:dyDescent="0.35">
      <c r="A44" s="16">
        <v>34</v>
      </c>
      <c r="B44" s="15" t="s">
        <v>78</v>
      </c>
      <c r="C44" s="14">
        <v>24.2</v>
      </c>
      <c r="D44" s="13" t="s">
        <v>43</v>
      </c>
      <c r="E44" s="12" t="str">
        <f>IF($B$4=B44,"Geography Selected",
IF(AND(ISNUMBER(N44),ISNUMBER($I$4)),
IF(ABS(N44)&lt;=$I$4,"Not Significantly Different",
IF(ABS(N44)&gt;$I$4,"Significantly Different","Error - Both Z-score and Confidence Level are Numbers but Comparison Failed")),
IF(N44="NA","Statistical Test not applicable","N/A")
))</f>
        <v>Not Significantly Different</v>
      </c>
      <c r="G44">
        <f>IF(ISNUMBER(C44),C44,"NAN")</f>
        <v>24.2</v>
      </c>
      <c r="H44">
        <f>LEN(TRIM(D44))</f>
        <v>6</v>
      </c>
      <c r="I44" t="str">
        <f>IF(H44&gt;=3,MID(TRIM(D44),1,3),"NO")</f>
        <v>+/-</v>
      </c>
      <c r="J44" t="str">
        <f>IF(TRIM(I44)="+/-",MID(TRIM(D44),4,H44-3),D44)</f>
        <v>0.5</v>
      </c>
      <c r="K44" s="1">
        <f>IF(TRIM(J44)="*****",0,IF(ISERROR(VALUE(J44)),"NA",VALUE(J44/$I$4)))</f>
        <v>0.303951367781155</v>
      </c>
      <c r="L44" s="1">
        <f>IF(AND(ISNUMBER(G44),ISNUMBER($I$6)),$I$6-G44,"N/A")</f>
        <v>0</v>
      </c>
      <c r="M44" s="1">
        <f>IF(AND(ISNUMBER(K44),ISNUMBER($I$7)),SQRT(K44^2+($I$7)^2),"N/A")</f>
        <v>0.30997079109986531</v>
      </c>
      <c r="N44" s="1">
        <f>IF(AND(ISNUMBER(L44),ISNUMBER(M44),M44&lt;&gt;0),L44/M44,"NA")</f>
        <v>0</v>
      </c>
      <c r="O44" t="s">
        <v>64</v>
      </c>
    </row>
    <row r="45" spans="1:15" x14ac:dyDescent="0.35">
      <c r="A45" s="16">
        <v>35</v>
      </c>
      <c r="B45" s="15" t="s">
        <v>65</v>
      </c>
      <c r="C45" s="14">
        <v>24.1</v>
      </c>
      <c r="D45" s="13" t="s">
        <v>57</v>
      </c>
      <c r="E45" s="12" t="str">
        <f>IF($B$4=B45,"Geography Selected",
IF(AND(ISNUMBER(N45),ISNUMBER($I$4)),
IF(ABS(N45)&lt;=$I$4,"Not Significantly Different",
IF(ABS(N45)&gt;$I$4,"Significantly Different","Error - Both Z-score and Confidence Level are Numbers but Comparison Failed")),
IF(N45="NA","Statistical Test not applicable","N/A")
))</f>
        <v>Not Significantly Different</v>
      </c>
      <c r="G45">
        <f>IF(ISNUMBER(C45),C45,"NAN")</f>
        <v>24.1</v>
      </c>
      <c r="H45">
        <f>LEN(TRIM(D45))</f>
        <v>6</v>
      </c>
      <c r="I45" t="str">
        <f>IF(H45&gt;=3,MID(TRIM(D45),1,3),"NO")</f>
        <v>+/-</v>
      </c>
      <c r="J45" t="str">
        <f>IF(TRIM(I45)="+/-",MID(TRIM(D45),4,H45-3),D45)</f>
        <v>0.3</v>
      </c>
      <c r="K45" s="1">
        <f>IF(TRIM(J45)="*****",0,IF(ISERROR(VALUE(J45)),"NA",VALUE(J45/$I$4)))</f>
        <v>0.18237082066869301</v>
      </c>
      <c r="L45" s="1">
        <f>IF(AND(ISNUMBER(G45),ISNUMBER($I$6)),$I$6-G45,"N/A")</f>
        <v>9.9999999999997868E-2</v>
      </c>
      <c r="M45" s="1">
        <f>IF(AND(ISNUMBER(K45),ISNUMBER($I$7)),SQRT(K45^2+($I$7)^2),"N/A")</f>
        <v>0.19223572402239389</v>
      </c>
      <c r="N45" s="1">
        <f>IF(AND(ISNUMBER(L45),ISNUMBER(M45),M45&lt;&gt;0),L45/M45,"NA")</f>
        <v>0.52019467509768724</v>
      </c>
      <c r="O45" t="s">
        <v>63</v>
      </c>
    </row>
    <row r="46" spans="1:15" x14ac:dyDescent="0.35">
      <c r="A46" s="16">
        <v>35</v>
      </c>
      <c r="B46" s="15" t="s">
        <v>46</v>
      </c>
      <c r="C46" s="14">
        <v>24.1</v>
      </c>
      <c r="D46" s="13" t="s">
        <v>34</v>
      </c>
      <c r="E46" s="12" t="str">
        <f>IF($B$4=B46,"Geography Selected",
IF(AND(ISNUMBER(N46),ISNUMBER($I$4)),
IF(ABS(N46)&lt;=$I$4,"Not Significantly Different",
IF(ABS(N46)&gt;$I$4,"Significantly Different","Error - Both Z-score and Confidence Level are Numbers but Comparison Failed")),
IF(N46="NA","Statistical Test not applicable","N/A")
))</f>
        <v>Not Significantly Different</v>
      </c>
      <c r="G46">
        <f>IF(ISNUMBER(C46),C46,"NAN")</f>
        <v>24.1</v>
      </c>
      <c r="H46">
        <f>LEN(TRIM(D46))</f>
        <v>6</v>
      </c>
      <c r="I46" t="str">
        <f>IF(H46&gt;=3,MID(TRIM(D46),1,3),"NO")</f>
        <v>+/-</v>
      </c>
      <c r="J46" t="str">
        <f>IF(TRIM(I46)="+/-",MID(TRIM(D46),4,H46-3),D46)</f>
        <v>0.4</v>
      </c>
      <c r="K46" s="1">
        <f>IF(TRIM(J46)="*****",0,IF(ISERROR(VALUE(J46)),"NA",VALUE(J46/$I$4)))</f>
        <v>0.24316109422492402</v>
      </c>
      <c r="L46" s="1">
        <f>IF(AND(ISNUMBER(G46),ISNUMBER($I$6)),$I$6-G46,"N/A")</f>
        <v>9.9999999999997868E-2</v>
      </c>
      <c r="M46" s="1">
        <f>IF(AND(ISNUMBER(K46),ISNUMBER($I$7)),SQRT(K46^2+($I$7)^2),"N/A")</f>
        <v>0.25064471888253259</v>
      </c>
      <c r="N46" s="1">
        <f>IF(AND(ISNUMBER(L46),ISNUMBER(M46),M46&lt;&gt;0),L46/M46,"NA")</f>
        <v>0.3989711031847592</v>
      </c>
      <c r="O46" t="s">
        <v>61</v>
      </c>
    </row>
    <row r="47" spans="1:15" x14ac:dyDescent="0.35">
      <c r="A47" s="16">
        <v>37</v>
      </c>
      <c r="B47" s="15" t="s">
        <v>36</v>
      </c>
      <c r="C47" s="14">
        <v>23.9</v>
      </c>
      <c r="D47" s="13" t="s">
        <v>34</v>
      </c>
      <c r="E47" s="12" t="str">
        <f>IF($B$4=B47,"Geography Selected",
IF(AND(ISNUMBER(N47),ISNUMBER($I$4)),
IF(ABS(N47)&lt;=$I$4,"Not Significantly Different",
IF(ABS(N47)&gt;$I$4,"Significantly Different","Error - Both Z-score and Confidence Level are Numbers but Comparison Failed")),
IF(N47="NA","Statistical Test not applicable","N/A")
))</f>
        <v>Not Significantly Different</v>
      </c>
      <c r="G47">
        <f>IF(ISNUMBER(C47),C47,"NAN")</f>
        <v>23.9</v>
      </c>
      <c r="H47">
        <f>LEN(TRIM(D47))</f>
        <v>6</v>
      </c>
      <c r="I47" t="str">
        <f>IF(H47&gt;=3,MID(TRIM(D47),1,3),"NO")</f>
        <v>+/-</v>
      </c>
      <c r="J47" t="str">
        <f>IF(TRIM(I47)="+/-",MID(TRIM(D47),4,H47-3),D47)</f>
        <v>0.4</v>
      </c>
      <c r="K47" s="1">
        <f>IF(TRIM(J47)="*****",0,IF(ISERROR(VALUE(J47)),"NA",VALUE(J47/$I$4)))</f>
        <v>0.24316109422492402</v>
      </c>
      <c r="L47" s="1">
        <f>IF(AND(ISNUMBER(G47),ISNUMBER($I$6)),$I$6-G47,"N/A")</f>
        <v>0.30000000000000071</v>
      </c>
      <c r="M47" s="1">
        <f>IF(AND(ISNUMBER(K47),ISNUMBER($I$7)),SQRT(K47^2+($I$7)^2),"N/A")</f>
        <v>0.25064471888253259</v>
      </c>
      <c r="N47" s="1">
        <f>IF(AND(ISNUMBER(L47),ISNUMBER(M47),M47&lt;&gt;0),L47/M47,"NA")</f>
        <v>1.1969133095543059</v>
      </c>
      <c r="O47" t="s">
        <v>59</v>
      </c>
    </row>
    <row r="48" spans="1:15" x14ac:dyDescent="0.35">
      <c r="A48" s="16">
        <v>38</v>
      </c>
      <c r="B48" s="15" t="s">
        <v>53</v>
      </c>
      <c r="C48" s="14">
        <v>23.7</v>
      </c>
      <c r="D48" s="13" t="s">
        <v>26</v>
      </c>
      <c r="E48" s="12" t="str">
        <f>IF($B$4=B48,"Geography Selected",
IF(AND(ISNUMBER(N48),ISNUMBER($I$4)),
IF(ABS(N48)&lt;=$I$4,"Not Significantly Different",
IF(ABS(N48)&gt;$I$4,"Significantly Different","Error - Both Z-score and Confidence Level are Numbers but Comparison Failed")),
IF(N48="NA","Statistical Test not applicable","N/A")
))</f>
        <v>Not Significantly Different</v>
      </c>
      <c r="G48">
        <f>IF(ISNUMBER(C48),C48,"NAN")</f>
        <v>23.7</v>
      </c>
      <c r="H48">
        <f>LEN(TRIM(D48))</f>
        <v>6</v>
      </c>
      <c r="I48" t="str">
        <f>IF(H48&gt;=3,MID(TRIM(D48),1,3),"NO")</f>
        <v>+/-</v>
      </c>
      <c r="J48" t="str">
        <f>IF(TRIM(I48)="+/-",MID(TRIM(D48),4,H48-3),D48)</f>
        <v>0.6</v>
      </c>
      <c r="K48" s="1">
        <f>IF(TRIM(J48)="*****",0,IF(ISERROR(VALUE(J48)),"NA",VALUE(J48/$I$4)))</f>
        <v>0.36474164133738601</v>
      </c>
      <c r="L48" s="1">
        <f>IF(AND(ISNUMBER(G48),ISNUMBER($I$6)),$I$6-G48,"N/A")</f>
        <v>0.5</v>
      </c>
      <c r="M48" s="1">
        <f>IF(AND(ISNUMBER(K48),ISNUMBER($I$7)),SQRT(K48^2+($I$7)^2),"N/A")</f>
        <v>0.36977279819442066</v>
      </c>
      <c r="N48" s="1">
        <f>IF(AND(ISNUMBER(L48),ISNUMBER(M48),M48&lt;&gt;0),L48/M48,"NA")</f>
        <v>1.3521816705865637</v>
      </c>
      <c r="O48" t="s">
        <v>56</v>
      </c>
    </row>
    <row r="49" spans="1:15" x14ac:dyDescent="0.35">
      <c r="A49" s="16">
        <v>39</v>
      </c>
      <c r="B49" s="15" t="s">
        <v>71</v>
      </c>
      <c r="C49" s="14">
        <v>23.2</v>
      </c>
      <c r="D49" s="13" t="s">
        <v>34</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23.2</v>
      </c>
      <c r="H49">
        <f>LEN(TRIM(D49))</f>
        <v>6</v>
      </c>
      <c r="I49" t="str">
        <f>IF(H49&gt;=3,MID(TRIM(D49),1,3),"NO")</f>
        <v>+/-</v>
      </c>
      <c r="J49" t="str">
        <f>IF(TRIM(I49)="+/-",MID(TRIM(D49),4,H49-3),D49)</f>
        <v>0.4</v>
      </c>
      <c r="K49" s="1">
        <f>IF(TRIM(J49)="*****",0,IF(ISERROR(VALUE(J49)),"NA",VALUE(J49/$I$4)))</f>
        <v>0.24316109422492402</v>
      </c>
      <c r="L49" s="1">
        <f>IF(AND(ISNUMBER(G49),ISNUMBER($I$6)),$I$6-G49,"N/A")</f>
        <v>1</v>
      </c>
      <c r="M49" s="1">
        <f>IF(AND(ISNUMBER(K49),ISNUMBER($I$7)),SQRT(K49^2+($I$7)^2),"N/A")</f>
        <v>0.25064471888253259</v>
      </c>
      <c r="N49" s="1">
        <f>IF(AND(ISNUMBER(L49),ISNUMBER(M49),M49&lt;&gt;0),L49/M49,"NA")</f>
        <v>3.9897110318476767</v>
      </c>
      <c r="O49" t="s">
        <v>54</v>
      </c>
    </row>
    <row r="50" spans="1:15" x14ac:dyDescent="0.35">
      <c r="A50" s="16">
        <v>40</v>
      </c>
      <c r="B50" s="15" t="s">
        <v>73</v>
      </c>
      <c r="C50" s="14">
        <v>22.8</v>
      </c>
      <c r="D50" s="13" t="s">
        <v>43</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22.8</v>
      </c>
      <c r="H50">
        <f>LEN(TRIM(D50))</f>
        <v>6</v>
      </c>
      <c r="I50" t="str">
        <f>IF(H50&gt;=3,MID(TRIM(D50),1,3),"NO")</f>
        <v>+/-</v>
      </c>
      <c r="J50" t="str">
        <f>IF(TRIM(I50)="+/-",MID(TRIM(D50),4,H50-3),D50)</f>
        <v>0.5</v>
      </c>
      <c r="K50" s="1">
        <f>IF(TRIM(J50)="*****",0,IF(ISERROR(VALUE(J50)),"NA",VALUE(J50/$I$4)))</f>
        <v>0.303951367781155</v>
      </c>
      <c r="L50" s="1">
        <f>IF(AND(ISNUMBER(G50),ISNUMBER($I$6)),$I$6-G50,"N/A")</f>
        <v>1.3999999999999986</v>
      </c>
      <c r="M50" s="1">
        <f>IF(AND(ISNUMBER(K50),ISNUMBER($I$7)),SQRT(K50^2+($I$7)^2),"N/A")</f>
        <v>0.30997079109986531</v>
      </c>
      <c r="N50" s="1">
        <f>IF(AND(ISNUMBER(L50),ISNUMBER(M50),M50&lt;&gt;0),L50/M50,"NA")</f>
        <v>4.5165545922323744</v>
      </c>
      <c r="O50" t="s">
        <v>52</v>
      </c>
    </row>
    <row r="51" spans="1:15" x14ac:dyDescent="0.35">
      <c r="A51" s="16">
        <v>41</v>
      </c>
      <c r="B51" s="15" t="s">
        <v>48</v>
      </c>
      <c r="C51" s="14">
        <v>22.6</v>
      </c>
      <c r="D51" s="13" t="s">
        <v>121</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22.6</v>
      </c>
      <c r="H51">
        <f>LEN(TRIM(D51))</f>
        <v>6</v>
      </c>
      <c r="I51" t="str">
        <f>IF(H51&gt;=3,MID(TRIM(D51),1,3),"NO")</f>
        <v>+/-</v>
      </c>
      <c r="J51" t="str">
        <f>IF(TRIM(I51)="+/-",MID(TRIM(D51),4,H51-3),D51)</f>
        <v>0.8</v>
      </c>
      <c r="K51" s="1">
        <f>IF(TRIM(J51)="*****",0,IF(ISERROR(VALUE(J51)),"NA",VALUE(J51/$I$4)))</f>
        <v>0.48632218844984804</v>
      </c>
      <c r="L51" s="1">
        <f>IF(AND(ISNUMBER(G51),ISNUMBER($I$6)),$I$6-G51,"N/A")</f>
        <v>1.5999999999999979</v>
      </c>
      <c r="M51" s="1">
        <f>IF(AND(ISNUMBER(K51),ISNUMBER($I$7)),SQRT(K51^2+($I$7)^2),"N/A")</f>
        <v>0.49010685399991183</v>
      </c>
      <c r="N51" s="1">
        <f>IF(AND(ISNUMBER(L51),ISNUMBER(M51),M51&lt;&gt;0),L51/M51,"NA")</f>
        <v>3.2645942143879623</v>
      </c>
      <c r="O51" t="s">
        <v>50</v>
      </c>
    </row>
    <row r="52" spans="1:15" x14ac:dyDescent="0.35">
      <c r="A52" s="16">
        <v>42</v>
      </c>
      <c r="B52" s="15" t="s">
        <v>45</v>
      </c>
      <c r="C52" s="14">
        <v>22.5</v>
      </c>
      <c r="D52" s="13" t="s">
        <v>57</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22.5</v>
      </c>
      <c r="H52">
        <f>LEN(TRIM(D52))</f>
        <v>6</v>
      </c>
      <c r="I52" t="str">
        <f>IF(H52&gt;=3,MID(TRIM(D52),1,3),"NO")</f>
        <v>+/-</v>
      </c>
      <c r="J52" t="str">
        <f>IF(TRIM(I52)="+/-",MID(TRIM(D52),4,H52-3),D52)</f>
        <v>0.3</v>
      </c>
      <c r="K52" s="1">
        <f>IF(TRIM(J52)="*****",0,IF(ISERROR(VALUE(J52)),"NA",VALUE(J52/$I$4)))</f>
        <v>0.18237082066869301</v>
      </c>
      <c r="L52" s="1">
        <f>IF(AND(ISNUMBER(G52),ISNUMBER($I$6)),$I$6-G52,"N/A")</f>
        <v>1.6999999999999993</v>
      </c>
      <c r="M52" s="1">
        <f>IF(AND(ISNUMBER(K52),ISNUMBER($I$7)),SQRT(K52^2+($I$7)^2),"N/A")</f>
        <v>0.19223572402239389</v>
      </c>
      <c r="N52" s="1">
        <f>IF(AND(ISNUMBER(L52),ISNUMBER(M52),M52&lt;&gt;0),L52/M52,"NA")</f>
        <v>8.8433094766608686</v>
      </c>
      <c r="O52" t="s">
        <v>48</v>
      </c>
    </row>
    <row r="53" spans="1:15" x14ac:dyDescent="0.35">
      <c r="A53" s="16">
        <v>43</v>
      </c>
      <c r="B53" s="15" t="s">
        <v>75</v>
      </c>
      <c r="C53" s="14">
        <v>22.4</v>
      </c>
      <c r="D53" s="13" t="s">
        <v>34</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22.4</v>
      </c>
      <c r="H53">
        <f>LEN(TRIM(D53))</f>
        <v>6</v>
      </c>
      <c r="I53" t="str">
        <f>IF(H53&gt;=3,MID(TRIM(D53),1,3),"NO")</f>
        <v>+/-</v>
      </c>
      <c r="J53" t="str">
        <f>IF(TRIM(I53)="+/-",MID(TRIM(D53),4,H53-3),D53)</f>
        <v>0.4</v>
      </c>
      <c r="K53" s="1">
        <f>IF(TRIM(J53)="*****",0,IF(ISERROR(VALUE(J53)),"NA",VALUE(J53/$I$4)))</f>
        <v>0.24316109422492402</v>
      </c>
      <c r="L53" s="1">
        <f>IF(AND(ISNUMBER(G53),ISNUMBER($I$6)),$I$6-G53,"N/A")</f>
        <v>1.8000000000000007</v>
      </c>
      <c r="M53" s="1">
        <f>IF(AND(ISNUMBER(K53),ISNUMBER($I$7)),SQRT(K53^2+($I$7)^2),"N/A")</f>
        <v>0.25064471888253259</v>
      </c>
      <c r="N53" s="1">
        <f>IF(AND(ISNUMBER(L53),ISNUMBER(M53),M53&lt;&gt;0),L53/M53,"NA")</f>
        <v>7.1814798573258214</v>
      </c>
      <c r="O53" t="s">
        <v>46</v>
      </c>
    </row>
    <row r="54" spans="1:15" x14ac:dyDescent="0.35">
      <c r="A54" s="16">
        <v>44</v>
      </c>
      <c r="B54" s="15" t="s">
        <v>59</v>
      </c>
      <c r="C54" s="14">
        <v>22.2</v>
      </c>
      <c r="D54" s="13" t="s">
        <v>43</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22.2</v>
      </c>
      <c r="H54">
        <f>LEN(TRIM(D54))</f>
        <v>6</v>
      </c>
      <c r="I54" t="str">
        <f>IF(H54&gt;=3,MID(TRIM(D54),1,3),"NO")</f>
        <v>+/-</v>
      </c>
      <c r="J54" t="str">
        <f>IF(TRIM(I54)="+/-",MID(TRIM(D54),4,H54-3),D54)</f>
        <v>0.5</v>
      </c>
      <c r="K54" s="1">
        <f>IF(TRIM(J54)="*****",0,IF(ISERROR(VALUE(J54)),"NA",VALUE(J54/$I$4)))</f>
        <v>0.303951367781155</v>
      </c>
      <c r="L54" s="1">
        <f>IF(AND(ISNUMBER(G54),ISNUMBER($I$6)),$I$6-G54,"N/A")</f>
        <v>2</v>
      </c>
      <c r="M54" s="1">
        <f>IF(AND(ISNUMBER(K54),ISNUMBER($I$7)),SQRT(K54^2+($I$7)^2),"N/A")</f>
        <v>0.30997079109986531</v>
      </c>
      <c r="N54" s="1">
        <f>IF(AND(ISNUMBER(L54),ISNUMBER(M54),M54&lt;&gt;0),L54/M54,"NA")</f>
        <v>6.4522208460462549</v>
      </c>
      <c r="O54" t="s">
        <v>39</v>
      </c>
    </row>
    <row r="55" spans="1:15" x14ac:dyDescent="0.35">
      <c r="A55" s="16">
        <v>45</v>
      </c>
      <c r="B55" s="15" t="s">
        <v>55</v>
      </c>
      <c r="C55" s="14">
        <v>22</v>
      </c>
      <c r="D55" s="13" t="s">
        <v>43</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22</v>
      </c>
      <c r="H55">
        <f>LEN(TRIM(D55))</f>
        <v>6</v>
      </c>
      <c r="I55" t="str">
        <f>IF(H55&gt;=3,MID(TRIM(D55),1,3),"NO")</f>
        <v>+/-</v>
      </c>
      <c r="J55" t="str">
        <f>IF(TRIM(I55)="+/-",MID(TRIM(D55),4,H55-3),D55)</f>
        <v>0.5</v>
      </c>
      <c r="K55" s="1">
        <f>IF(TRIM(J55)="*****",0,IF(ISERROR(VALUE(J55)),"NA",VALUE(J55/$I$4)))</f>
        <v>0.303951367781155</v>
      </c>
      <c r="L55" s="1">
        <f>IF(AND(ISNUMBER(G55),ISNUMBER($I$6)),$I$6-G55,"N/A")</f>
        <v>2.1999999999999993</v>
      </c>
      <c r="M55" s="1">
        <f>IF(AND(ISNUMBER(K55),ISNUMBER($I$7)),SQRT(K55^2+($I$7)^2),"N/A")</f>
        <v>0.30997079109986531</v>
      </c>
      <c r="N55" s="1">
        <f>IF(AND(ISNUMBER(L55),ISNUMBER(M55),M55&lt;&gt;0),L55/M55,"NA")</f>
        <v>7.0974429306508782</v>
      </c>
      <c r="O55" t="s">
        <v>42</v>
      </c>
    </row>
    <row r="56" spans="1:15" x14ac:dyDescent="0.35">
      <c r="A56" s="16">
        <v>46</v>
      </c>
      <c r="B56" s="15" t="s">
        <v>32</v>
      </c>
      <c r="C56" s="14">
        <v>21.6</v>
      </c>
      <c r="D56" s="13" t="s">
        <v>28</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21.6</v>
      </c>
      <c r="H56">
        <f>LEN(TRIM(D56))</f>
        <v>6</v>
      </c>
      <c r="I56" t="str">
        <f>IF(H56&gt;=3,MID(TRIM(D56),1,3),"NO")</f>
        <v>+/-</v>
      </c>
      <c r="J56" t="str">
        <f>IF(TRIM(I56)="+/-",MID(TRIM(D56),4,H56-3),D56)</f>
        <v>0.2</v>
      </c>
      <c r="K56" s="1">
        <f>IF(TRIM(J56)="*****",0,IF(ISERROR(VALUE(J56)),"NA",VALUE(J56/$I$4)))</f>
        <v>0.12158054711246201</v>
      </c>
      <c r="L56" s="1">
        <f>IF(AND(ISNUMBER(G56),ISNUMBER($I$6)),$I$6-G56,"N/A")</f>
        <v>2.5999999999999979</v>
      </c>
      <c r="M56" s="1">
        <f>IF(AND(ISNUMBER(K56),ISNUMBER($I$7)),SQRT(K56^2+($I$7)^2),"N/A")</f>
        <v>0.1359311840425404</v>
      </c>
      <c r="N56" s="1">
        <f>IF(AND(ISNUMBER(L56),ISNUMBER(M56),M56&lt;&gt;0),L56/M56,"NA")</f>
        <v>19.127325479533187</v>
      </c>
      <c r="O56" t="s">
        <v>40</v>
      </c>
    </row>
    <row r="57" spans="1:15" x14ac:dyDescent="0.35">
      <c r="A57" s="16">
        <v>47</v>
      </c>
      <c r="B57" s="15" t="s">
        <v>69</v>
      </c>
      <c r="C57" s="14">
        <v>21.4</v>
      </c>
      <c r="D57" s="13" t="s">
        <v>26</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21.4</v>
      </c>
      <c r="H57">
        <f>LEN(TRIM(D57))</f>
        <v>6</v>
      </c>
      <c r="I57" t="str">
        <f>IF(H57&gt;=3,MID(TRIM(D57),1,3),"NO")</f>
        <v>+/-</v>
      </c>
      <c r="J57" t="str">
        <f>IF(TRIM(I57)="+/-",MID(TRIM(D57),4,H57-3),D57)</f>
        <v>0.6</v>
      </c>
      <c r="K57" s="1">
        <f>IF(TRIM(J57)="*****",0,IF(ISERROR(VALUE(J57)),"NA",VALUE(J57/$I$4)))</f>
        <v>0.36474164133738601</v>
      </c>
      <c r="L57" s="1">
        <f>IF(AND(ISNUMBER(G57),ISNUMBER($I$6)),$I$6-G57,"N/A")</f>
        <v>2.8000000000000007</v>
      </c>
      <c r="M57" s="1">
        <f>IF(AND(ISNUMBER(K57),ISNUMBER($I$7)),SQRT(K57^2+($I$7)^2),"N/A")</f>
        <v>0.36977279819442066</v>
      </c>
      <c r="N57" s="1">
        <f>IF(AND(ISNUMBER(L57),ISNUMBER(M57),M57&lt;&gt;0),L57/M57,"NA")</f>
        <v>7.5722173552847583</v>
      </c>
      <c r="O57" t="s">
        <v>38</v>
      </c>
    </row>
    <row r="58" spans="1:15" x14ac:dyDescent="0.35">
      <c r="A58" s="16">
        <v>48</v>
      </c>
      <c r="B58" s="15" t="s">
        <v>42</v>
      </c>
      <c r="C58" s="14">
        <v>20.5</v>
      </c>
      <c r="D58" s="13" t="s">
        <v>43</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20.5</v>
      </c>
      <c r="H58">
        <f>LEN(TRIM(D58))</f>
        <v>6</v>
      </c>
      <c r="I58" t="str">
        <f>IF(H58&gt;=3,MID(TRIM(D58),1,3),"NO")</f>
        <v>+/-</v>
      </c>
      <c r="J58" t="str">
        <f>IF(TRIM(I58)="+/-",MID(TRIM(D58),4,H58-3),D58)</f>
        <v>0.5</v>
      </c>
      <c r="K58" s="1">
        <f>IF(TRIM(J58)="*****",0,IF(ISERROR(VALUE(J58)),"NA",VALUE(J58/$I$4)))</f>
        <v>0.303951367781155</v>
      </c>
      <c r="L58" s="1">
        <f>IF(AND(ISNUMBER(G58),ISNUMBER($I$6)),$I$6-G58,"N/A")</f>
        <v>3.6999999999999993</v>
      </c>
      <c r="M58" s="1">
        <f>IF(AND(ISNUMBER(K58),ISNUMBER($I$7)),SQRT(K58^2+($I$7)^2),"N/A")</f>
        <v>0.30997079109986531</v>
      </c>
      <c r="N58" s="1">
        <f>IF(AND(ISNUMBER(L58),ISNUMBER(M58),M58&lt;&gt;0),L58/M58,"NA")</f>
        <v>11.936608565185571</v>
      </c>
      <c r="O58" t="s">
        <v>36</v>
      </c>
    </row>
    <row r="59" spans="1:15" x14ac:dyDescent="0.35">
      <c r="A59" s="16">
        <v>49</v>
      </c>
      <c r="B59" s="15" t="s">
        <v>63</v>
      </c>
      <c r="C59" s="14">
        <v>19.8</v>
      </c>
      <c r="D59" s="13" t="s">
        <v>120</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19.8</v>
      </c>
      <c r="H59">
        <f>LEN(TRIM(D59))</f>
        <v>6</v>
      </c>
      <c r="I59" t="str">
        <f>IF(H59&gt;=3,MID(TRIM(D59),1,3),"NO")</f>
        <v>+/-</v>
      </c>
      <c r="J59" t="str">
        <f>IF(TRIM(I59)="+/-",MID(TRIM(D59),4,H59-3),D59)</f>
        <v>0.9</v>
      </c>
      <c r="K59" s="1">
        <f>IF(TRIM(J59)="*****",0,IF(ISERROR(VALUE(J59)),"NA",VALUE(J59/$I$4)))</f>
        <v>0.54711246200607899</v>
      </c>
      <c r="L59" s="1">
        <f>IF(AND(ISNUMBER(G59),ISNUMBER($I$6)),$I$6-G59,"N/A")</f>
        <v>4.3999999999999986</v>
      </c>
      <c r="M59" s="1">
        <f>IF(AND(ISNUMBER(K59),ISNUMBER($I$7)),SQRT(K59^2+($I$7)^2),"N/A")</f>
        <v>0.55047933970440222</v>
      </c>
      <c r="N59" s="1">
        <f>IF(AND(ISNUMBER(L59),ISNUMBER(M59),M59&lt;&gt;0),L59/M59,"NA")</f>
        <v>7.99303385729739</v>
      </c>
      <c r="O59" t="s">
        <v>33</v>
      </c>
    </row>
    <row r="60" spans="1:15" x14ac:dyDescent="0.35">
      <c r="A60" s="16">
        <v>50</v>
      </c>
      <c r="B60" s="15" t="s">
        <v>39</v>
      </c>
      <c r="C60" s="14">
        <v>19.399999999999999</v>
      </c>
      <c r="D60" s="13" t="s">
        <v>28</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19.399999999999999</v>
      </c>
      <c r="H60">
        <f>LEN(TRIM(D60))</f>
        <v>6</v>
      </c>
      <c r="I60" t="str">
        <f>IF(H60&gt;=3,MID(TRIM(D60),1,3),"NO")</f>
        <v>+/-</v>
      </c>
      <c r="J60" t="str">
        <f>IF(TRIM(I60)="+/-",MID(TRIM(D60),4,H60-3),D60)</f>
        <v>0.2</v>
      </c>
      <c r="K60" s="1">
        <f>IF(TRIM(J60)="*****",0,IF(ISERROR(VALUE(J60)),"NA",VALUE(J60/$I$4)))</f>
        <v>0.12158054711246201</v>
      </c>
      <c r="L60" s="1">
        <f>IF(AND(ISNUMBER(G60),ISNUMBER($I$6)),$I$6-G60,"N/A")</f>
        <v>4.8000000000000007</v>
      </c>
      <c r="M60" s="1">
        <f>IF(AND(ISNUMBER(K60),ISNUMBER($I$7)),SQRT(K60^2+($I$7)^2),"N/A")</f>
        <v>0.1359311840425404</v>
      </c>
      <c r="N60" s="1">
        <f>IF(AND(ISNUMBER(L60),ISNUMBER(M60),M60&lt;&gt;0),L60/M60,"NA")</f>
        <v>35.311985500676684</v>
      </c>
      <c r="O60" t="s">
        <v>30</v>
      </c>
    </row>
    <row r="61" spans="1:15" x14ac:dyDescent="0.35">
      <c r="A61" s="16">
        <v>51</v>
      </c>
      <c r="B61" s="15" t="s">
        <v>35</v>
      </c>
      <c r="C61" s="14">
        <v>16.7</v>
      </c>
      <c r="D61" s="13" t="s">
        <v>111</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16.7</v>
      </c>
      <c r="H61">
        <f>LEN(TRIM(D61))</f>
        <v>6</v>
      </c>
      <c r="I61" t="str">
        <f>IF(H61&gt;=3,MID(TRIM(D61),1,3),"NO")</f>
        <v>+/-</v>
      </c>
      <c r="J61" t="str">
        <f>IF(TRIM(I61)="+/-",MID(TRIM(D61),4,H61-3),D61)</f>
        <v>1.0</v>
      </c>
      <c r="K61" s="1">
        <f>IF(TRIM(J61)="*****",0,IF(ISERROR(VALUE(J61)),"NA",VALUE(J61/$I$4)))</f>
        <v>0.60790273556231</v>
      </c>
      <c r="L61" s="1">
        <f>IF(AND(ISNUMBER(G61),ISNUMBER($I$6)),$I$6-G61,"N/A")</f>
        <v>7.5</v>
      </c>
      <c r="M61" s="1">
        <f>IF(AND(ISNUMBER(K61),ISNUMBER($I$7)),SQRT(K61^2+($I$7)^2),"N/A")</f>
        <v>0.61093468821403585</v>
      </c>
      <c r="N61" s="1">
        <f>IF(AND(ISNUMBER(L61),ISNUMBER(M61),M61&lt;&gt;0),L61/M61,"NA")</f>
        <v>12.276271334215741</v>
      </c>
      <c r="O61" t="s">
        <v>27</v>
      </c>
    </row>
    <row r="62" spans="1:15" ht="15" thickBot="1" x14ac:dyDescent="0.4">
      <c r="A62" s="11"/>
      <c r="B62" s="10" t="s">
        <v>25</v>
      </c>
      <c r="C62" s="9">
        <v>18.3</v>
      </c>
      <c r="D62" s="8" t="s">
        <v>26</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18.3</v>
      </c>
      <c r="H62">
        <f>LEN(TRIM(D62))</f>
        <v>6</v>
      </c>
      <c r="I62" t="str">
        <f>IF(H62&gt;=3,MID(TRIM(D62),1,3),"NO")</f>
        <v>+/-</v>
      </c>
      <c r="J62" t="str">
        <f>IF(TRIM(I62)="+/-",MID(TRIM(D62),4,H62-3),D62)</f>
        <v>0.6</v>
      </c>
      <c r="K62" s="1">
        <f>IF(TRIM(J62)="*****",0,IF(ISERROR(VALUE(J62)),"NA",VALUE(J62/$I$4)))</f>
        <v>0.36474164133738601</v>
      </c>
      <c r="L62" s="1">
        <f>IF(AND(ISNUMBER(G62),ISNUMBER($I$6)),$I$6-G62,"N/A")</f>
        <v>5.8999999999999986</v>
      </c>
      <c r="M62" s="1">
        <f>IF(AND(ISNUMBER(K62),ISNUMBER($I$7)),SQRT(K62^2+($I$7)^2),"N/A")</f>
        <v>0.36977279819442066</v>
      </c>
      <c r="N62" s="1">
        <f>IF(AND(ISNUMBER(L62),ISNUMBER(M62),M62&lt;&gt;0),L62/M62,"NA")</f>
        <v>15.955743712921448</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169" priority="1" operator="equal">
      <formula>"OTHER ERROR"</formula>
    </cfRule>
    <cfRule type="cellIs" dxfId="168" priority="2" operator="equal">
      <formula>"Statistical Test not applicable"</formula>
    </cfRule>
    <cfRule type="cellIs" dxfId="167" priority="3" operator="equal">
      <formula>"Geography Selected"</formula>
    </cfRule>
  </conditionalFormatting>
  <conditionalFormatting sqref="E10:J62">
    <cfRule type="cellIs" dxfId="166" priority="4" operator="equal">
      <formula>"Not Significantly Different"</formula>
    </cfRule>
  </conditionalFormatting>
  <conditionalFormatting sqref="F10:J62">
    <cfRule type="cellIs" dxfId="16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EC90A7D-9A48-4C71-AC00-575C8A0EA7EB}">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8A3AA075-1ECF-4870-86A7-A4D0B1F4953D}"/>
    <hyperlink ref="A68" r:id="rId2" xr:uid="{E6A649EC-E251-45B3-9983-FB6CC4E1C20B}"/>
    <hyperlink ref="A66" r:id="rId3" xr:uid="{8EDBA554-A546-4076-996A-67375FA69949}"/>
    <hyperlink ref="A67" r:id="rId4" xr:uid="{5DEE2ACE-97BF-46C8-A5DD-12CF5764C5D3}"/>
  </hyperlinks>
  <pageMargins left="0.7" right="0.7" top="0.75" bottom="0.75" header="0.3" footer="0.3"/>
  <pageSetup orientation="portrait" r:id="rId5"/>
  <drawing r:id="rId6"/>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CAF18-616A-4EF7-AD00-2D4563083E86}">
  <sheetPr codeName="Sheet59"/>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461</v>
      </c>
    </row>
    <row r="2" spans="1:16" x14ac:dyDescent="0.35">
      <c r="A2" s="30" t="s">
        <v>108</v>
      </c>
      <c r="B2" t="s">
        <v>460</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2.4</v>
      </c>
      <c r="C6" t="s">
        <v>102</v>
      </c>
      <c r="H6" s="18" t="s">
        <v>101</v>
      </c>
      <c r="I6">
        <f>VLOOKUP($B$4,$B$9:$K$62,6,FALSE)</f>
        <v>2.4</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2.4</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2.4</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62</v>
      </c>
      <c r="C11" s="14">
        <v>5.7</v>
      </c>
      <c r="D11" s="17" t="s">
        <v>26</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5.7</v>
      </c>
      <c r="H11">
        <f>LEN(TRIM(D11))</f>
        <v>6</v>
      </c>
      <c r="I11" t="str">
        <f>IF(H11&gt;=3,MID(TRIM(D11),1,3),"NO")</f>
        <v>+/-</v>
      </c>
      <c r="J11" t="str">
        <f>IF(TRIM(I11)="+/-",MID(TRIM(D11),4,H11-3),D11)</f>
        <v>0.6</v>
      </c>
      <c r="K11" s="1">
        <f>IF(TRIM(J11)="*****",0,IF(ISERROR(VALUE(J11)),"NA",VALUE(J11/$I$4)))</f>
        <v>0.36474164133738601</v>
      </c>
      <c r="L11" s="1">
        <f>IF(AND(ISNUMBER(G11),ISNUMBER($I$6)),$I$6-G11,"N/A")</f>
        <v>-3.3000000000000003</v>
      </c>
      <c r="M11" s="1">
        <f>IF(AND(ISNUMBER(K11),ISNUMBER($I$7)),SQRT(K11^2+($I$7)^2),"N/A")</f>
        <v>0.36977279819442066</v>
      </c>
      <c r="N11" s="1">
        <f>IF(AND(ISNUMBER(L11),ISNUMBER(M11),M11&lt;&gt;0),L11/M11,"NA")</f>
        <v>-8.9243990258713204</v>
      </c>
      <c r="O11" t="s">
        <v>68</v>
      </c>
    </row>
    <row r="12" spans="1:16" x14ac:dyDescent="0.35">
      <c r="A12" s="16">
        <v>2</v>
      </c>
      <c r="B12" s="15" t="s">
        <v>49</v>
      </c>
      <c r="C12" s="14">
        <v>3.9</v>
      </c>
      <c r="D12" s="13" t="s">
        <v>31</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3.9</v>
      </c>
      <c r="H12">
        <f>LEN(TRIM(D12))</f>
        <v>6</v>
      </c>
      <c r="I12" t="str">
        <f>IF(H12&gt;=3,MID(TRIM(D12),1,3),"NO")</f>
        <v>+/-</v>
      </c>
      <c r="J12" t="str">
        <f>IF(TRIM(I12)="+/-",MID(TRIM(D12),4,H12-3),D12)</f>
        <v>0.1</v>
      </c>
      <c r="K12" s="1">
        <f>IF(TRIM(J12)="*****",0,IF(ISERROR(VALUE(J12)),"NA",VALUE(J12/$I$4)))</f>
        <v>6.0790273556231005E-2</v>
      </c>
      <c r="L12" s="1">
        <f>IF(AND(ISNUMBER(G12),ISNUMBER($I$6)),$I$6-G12,"N/A")</f>
        <v>-1.5</v>
      </c>
      <c r="M12" s="1">
        <f>IF(AND(ISNUMBER(K12),ISNUMBER($I$7)),SQRT(K12^2+($I$7)^2),"N/A")</f>
        <v>8.5970429323592404E-2</v>
      </c>
      <c r="N12" s="1">
        <f>IF(AND(ISNUMBER(L12),ISNUMBER(M12),M12&lt;&gt;0),L12/M12,"NA")</f>
        <v>-17.44785982577806</v>
      </c>
      <c r="O12" t="s">
        <v>62</v>
      </c>
    </row>
    <row r="13" spans="1:16" x14ac:dyDescent="0.35">
      <c r="A13" s="16">
        <v>3</v>
      </c>
      <c r="B13" s="15" t="s">
        <v>32</v>
      </c>
      <c r="C13" s="14">
        <v>3.6</v>
      </c>
      <c r="D13" s="13" t="s">
        <v>31</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3.6</v>
      </c>
      <c r="H13">
        <f>LEN(TRIM(D13))</f>
        <v>6</v>
      </c>
      <c r="I13" t="str">
        <f>IF(H13&gt;=3,MID(TRIM(D13),1,3),"NO")</f>
        <v>+/-</v>
      </c>
      <c r="J13" t="str">
        <f>IF(TRIM(I13)="+/-",MID(TRIM(D13),4,H13-3),D13)</f>
        <v>0.1</v>
      </c>
      <c r="K13" s="1">
        <f>IF(TRIM(J13)="*****",0,IF(ISERROR(VALUE(J13)),"NA",VALUE(J13/$I$4)))</f>
        <v>6.0790273556231005E-2</v>
      </c>
      <c r="L13" s="1">
        <f>IF(AND(ISNUMBER(G13),ISNUMBER($I$6)),$I$6-G13,"N/A")</f>
        <v>-1.2000000000000002</v>
      </c>
      <c r="M13" s="1">
        <f>IF(AND(ISNUMBER(K13),ISNUMBER($I$7)),SQRT(K13^2+($I$7)^2),"N/A")</f>
        <v>8.5970429323592404E-2</v>
      </c>
      <c r="N13" s="1">
        <f>IF(AND(ISNUMBER(L13),ISNUMBER(M13),M13&lt;&gt;0),L13/M13,"NA")</f>
        <v>-13.95828786062245</v>
      </c>
      <c r="O13" t="s">
        <v>58</v>
      </c>
    </row>
    <row r="14" spans="1:16" x14ac:dyDescent="0.35">
      <c r="A14" s="16">
        <v>4</v>
      </c>
      <c r="B14" s="15" t="s">
        <v>71</v>
      </c>
      <c r="C14" s="14">
        <v>3.5</v>
      </c>
      <c r="D14" s="13" t="s">
        <v>28</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3.5</v>
      </c>
      <c r="H14">
        <f>LEN(TRIM(D14))</f>
        <v>6</v>
      </c>
      <c r="I14" t="str">
        <f>IF(H14&gt;=3,MID(TRIM(D14),1,3),"NO")</f>
        <v>+/-</v>
      </c>
      <c r="J14" t="str">
        <f>IF(TRIM(I14)="+/-",MID(TRIM(D14),4,H14-3),D14)</f>
        <v>0.2</v>
      </c>
      <c r="K14" s="1">
        <f>IF(TRIM(J14)="*****",0,IF(ISERROR(VALUE(J14)),"NA",VALUE(J14/$I$4)))</f>
        <v>0.12158054711246201</v>
      </c>
      <c r="L14" s="1">
        <f>IF(AND(ISNUMBER(G14),ISNUMBER($I$6)),$I$6-G14,"N/A")</f>
        <v>-1.1000000000000001</v>
      </c>
      <c r="M14" s="1">
        <f>IF(AND(ISNUMBER(K14),ISNUMBER($I$7)),SQRT(K14^2+($I$7)^2),"N/A")</f>
        <v>0.1359311840425404</v>
      </c>
      <c r="N14" s="1">
        <f>IF(AND(ISNUMBER(L14),ISNUMBER(M14),M14&lt;&gt;0),L14/M14,"NA")</f>
        <v>-8.0923300105717395</v>
      </c>
      <c r="O14" t="s">
        <v>73</v>
      </c>
    </row>
    <row r="15" spans="1:16" x14ac:dyDescent="0.35">
      <c r="A15" s="16">
        <v>5</v>
      </c>
      <c r="B15" s="15" t="s">
        <v>36</v>
      </c>
      <c r="C15" s="14">
        <v>3.4</v>
      </c>
      <c r="D15" s="13" t="s">
        <v>28</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3.4</v>
      </c>
      <c r="H15">
        <f>LEN(TRIM(D15))</f>
        <v>6</v>
      </c>
      <c r="I15" t="str">
        <f>IF(H15&gt;=3,MID(TRIM(D15),1,3),"NO")</f>
        <v>+/-</v>
      </c>
      <c r="J15" t="str">
        <f>IF(TRIM(I15)="+/-",MID(TRIM(D15),4,H15-3),D15)</f>
        <v>0.2</v>
      </c>
      <c r="K15" s="1">
        <f>IF(TRIM(J15)="*****",0,IF(ISERROR(VALUE(J15)),"NA",VALUE(J15/$I$4)))</f>
        <v>0.12158054711246201</v>
      </c>
      <c r="L15" s="1">
        <f>IF(AND(ISNUMBER(G15),ISNUMBER($I$6)),$I$6-G15,"N/A")</f>
        <v>-1</v>
      </c>
      <c r="M15" s="1">
        <f>IF(AND(ISNUMBER(K15),ISNUMBER($I$7)),SQRT(K15^2+($I$7)^2),"N/A")</f>
        <v>0.1359311840425404</v>
      </c>
      <c r="N15" s="1">
        <f>IF(AND(ISNUMBER(L15),ISNUMBER(M15),M15&lt;&gt;0),L15/M15,"NA")</f>
        <v>-7.3566636459743089</v>
      </c>
      <c r="O15" t="s">
        <v>32</v>
      </c>
    </row>
    <row r="16" spans="1:16" x14ac:dyDescent="0.35">
      <c r="A16" s="16">
        <v>5</v>
      </c>
      <c r="B16" s="15" t="s">
        <v>33</v>
      </c>
      <c r="C16" s="14">
        <v>3.4</v>
      </c>
      <c r="D16" s="13" t="s">
        <v>34</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3.4</v>
      </c>
      <c r="H16">
        <f>LEN(TRIM(D16))</f>
        <v>6</v>
      </c>
      <c r="I16" t="str">
        <f>IF(H16&gt;=3,MID(TRIM(D16),1,3),"NO")</f>
        <v>+/-</v>
      </c>
      <c r="J16" t="str">
        <f>IF(TRIM(I16)="+/-",MID(TRIM(D16),4,H16-3),D16)</f>
        <v>0.4</v>
      </c>
      <c r="K16" s="1">
        <f>IF(TRIM(J16)="*****",0,IF(ISERROR(VALUE(J16)),"NA",VALUE(J16/$I$4)))</f>
        <v>0.24316109422492402</v>
      </c>
      <c r="L16" s="1">
        <f>IF(AND(ISNUMBER(G16),ISNUMBER($I$6)),$I$6-G16,"N/A")</f>
        <v>-1</v>
      </c>
      <c r="M16" s="1">
        <f>IF(AND(ISNUMBER(K16),ISNUMBER($I$7)),SQRT(K16^2+($I$7)^2),"N/A")</f>
        <v>0.25064471888253259</v>
      </c>
      <c r="N16" s="1">
        <f>IF(AND(ISNUMBER(L16),ISNUMBER(M16),M16&lt;&gt;0),L16/M16,"NA")</f>
        <v>-3.9897110318476767</v>
      </c>
      <c r="O16" t="s">
        <v>75</v>
      </c>
    </row>
    <row r="17" spans="1:15" x14ac:dyDescent="0.35">
      <c r="A17" s="16">
        <v>7</v>
      </c>
      <c r="B17" s="15" t="s">
        <v>29</v>
      </c>
      <c r="C17" s="14">
        <v>3.3</v>
      </c>
      <c r="D17" s="13" t="s">
        <v>34</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3.3</v>
      </c>
      <c r="H17">
        <f>LEN(TRIM(D17))</f>
        <v>6</v>
      </c>
      <c r="I17" t="str">
        <f>IF(H17&gt;=3,MID(TRIM(D17),1,3),"NO")</f>
        <v>+/-</v>
      </c>
      <c r="J17" t="str">
        <f>IF(TRIM(I17)="+/-",MID(TRIM(D17),4,H17-3),D17)</f>
        <v>0.4</v>
      </c>
      <c r="K17" s="1">
        <f>IF(TRIM(J17)="*****",0,IF(ISERROR(VALUE(J17)),"NA",VALUE(J17/$I$4)))</f>
        <v>0.24316109422492402</v>
      </c>
      <c r="L17" s="1">
        <f>IF(AND(ISNUMBER(G17),ISNUMBER($I$6)),$I$6-G17,"N/A")</f>
        <v>-0.89999999999999991</v>
      </c>
      <c r="M17" s="1">
        <f>IF(AND(ISNUMBER(K17),ISNUMBER($I$7)),SQRT(K17^2+($I$7)^2),"N/A")</f>
        <v>0.25064471888253259</v>
      </c>
      <c r="N17" s="1">
        <f>IF(AND(ISNUMBER(L17),ISNUMBER(M17),M17&lt;&gt;0),L17/M17,"NA")</f>
        <v>-3.5907399286629089</v>
      </c>
      <c r="O17" t="s">
        <v>66</v>
      </c>
    </row>
    <row r="18" spans="1:15" x14ac:dyDescent="0.35">
      <c r="A18" s="16">
        <v>7</v>
      </c>
      <c r="B18" s="15" t="s">
        <v>37</v>
      </c>
      <c r="C18" s="14">
        <v>3.3</v>
      </c>
      <c r="D18" s="13" t="s">
        <v>34</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3.3</v>
      </c>
      <c r="H18">
        <f>LEN(TRIM(D18))</f>
        <v>6</v>
      </c>
      <c r="I18" t="str">
        <f>IF(H18&gt;=3,MID(TRIM(D18),1,3),"NO")</f>
        <v>+/-</v>
      </c>
      <c r="J18" t="str">
        <f>IF(TRIM(I18)="+/-",MID(TRIM(D18),4,H18-3),D18)</f>
        <v>0.4</v>
      </c>
      <c r="K18" s="1">
        <f>IF(TRIM(J18)="*****",0,IF(ISERROR(VALUE(J18)),"NA",VALUE(J18/$I$4)))</f>
        <v>0.24316109422492402</v>
      </c>
      <c r="L18" s="1">
        <f>IF(AND(ISNUMBER(G18),ISNUMBER($I$6)),$I$6-G18,"N/A")</f>
        <v>-0.89999999999999991</v>
      </c>
      <c r="M18" s="1">
        <f>IF(AND(ISNUMBER(K18),ISNUMBER($I$7)),SQRT(K18^2+($I$7)^2),"N/A")</f>
        <v>0.25064471888253259</v>
      </c>
      <c r="N18" s="1">
        <f>IF(AND(ISNUMBER(L18),ISNUMBER(M18),M18&lt;&gt;0),L18/M18,"NA")</f>
        <v>-3.5907399286629089</v>
      </c>
      <c r="O18" t="s">
        <v>60</v>
      </c>
    </row>
    <row r="19" spans="1:15" x14ac:dyDescent="0.35">
      <c r="A19" s="16">
        <v>9</v>
      </c>
      <c r="B19" s="15" t="s">
        <v>56</v>
      </c>
      <c r="C19" s="14">
        <v>3.2</v>
      </c>
      <c r="D19" s="13" t="s">
        <v>57</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3.2</v>
      </c>
      <c r="H19">
        <f>LEN(TRIM(D19))</f>
        <v>6</v>
      </c>
      <c r="I19" t="str">
        <f>IF(H19&gt;=3,MID(TRIM(D19),1,3),"NO")</f>
        <v>+/-</v>
      </c>
      <c r="J19" t="str">
        <f>IF(TRIM(I19)="+/-",MID(TRIM(D19),4,H19-3),D19)</f>
        <v>0.3</v>
      </c>
      <c r="K19" s="1">
        <f>IF(TRIM(J19)="*****",0,IF(ISERROR(VALUE(J19)),"NA",VALUE(J19/$I$4)))</f>
        <v>0.18237082066869301</v>
      </c>
      <c r="L19" s="1">
        <f>IF(AND(ISNUMBER(G19),ISNUMBER($I$6)),$I$6-G19,"N/A")</f>
        <v>-0.80000000000000027</v>
      </c>
      <c r="M19" s="1">
        <f>IF(AND(ISNUMBER(K19),ISNUMBER($I$7)),SQRT(K19^2+($I$7)^2),"N/A")</f>
        <v>0.19223572402239389</v>
      </c>
      <c r="N19" s="1">
        <f>IF(AND(ISNUMBER(L19),ISNUMBER(M19),M19&lt;&gt;0),L19/M19,"NA")</f>
        <v>-4.1615574007815885</v>
      </c>
      <c r="O19" t="s">
        <v>35</v>
      </c>
    </row>
    <row r="20" spans="1:15" x14ac:dyDescent="0.35">
      <c r="A20" s="16">
        <v>9</v>
      </c>
      <c r="B20" s="15" t="s">
        <v>54</v>
      </c>
      <c r="C20" s="14">
        <v>3.2</v>
      </c>
      <c r="D20" s="17" t="s">
        <v>31</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3.2</v>
      </c>
      <c r="H20">
        <f>LEN(TRIM(D20))</f>
        <v>6</v>
      </c>
      <c r="I20" t="str">
        <f>IF(H20&gt;=3,MID(TRIM(D20),1,3),"NO")</f>
        <v>+/-</v>
      </c>
      <c r="J20" t="str">
        <f>IF(TRIM(I20)="+/-",MID(TRIM(D20),4,H20-3),D20)</f>
        <v>0.1</v>
      </c>
      <c r="K20" s="1">
        <f>IF(TRIM(J20)="*****",0,IF(ISERROR(VALUE(J20)),"NA",VALUE(J20/$I$4)))</f>
        <v>6.0790273556231005E-2</v>
      </c>
      <c r="L20" s="1">
        <f>IF(AND(ISNUMBER(G20),ISNUMBER($I$6)),$I$6-G20,"N/A")</f>
        <v>-0.80000000000000027</v>
      </c>
      <c r="M20" s="1">
        <f>IF(AND(ISNUMBER(K20),ISNUMBER($I$7)),SQRT(K20^2+($I$7)^2),"N/A")</f>
        <v>8.5970429323592404E-2</v>
      </c>
      <c r="N20" s="1">
        <f>IF(AND(ISNUMBER(L20),ISNUMBER(M20),M20&lt;&gt;0),L20/M20,"NA")</f>
        <v>-9.3055252404149691</v>
      </c>
      <c r="O20" t="s">
        <v>51</v>
      </c>
    </row>
    <row r="21" spans="1:15" x14ac:dyDescent="0.35">
      <c r="A21" s="16">
        <v>9</v>
      </c>
      <c r="B21" s="15" t="s">
        <v>40</v>
      </c>
      <c r="C21" s="14">
        <v>3.2</v>
      </c>
      <c r="D21" s="13" t="s">
        <v>83</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3.2</v>
      </c>
      <c r="H21">
        <f>LEN(TRIM(D21))</f>
        <v>6</v>
      </c>
      <c r="I21" t="str">
        <f>IF(H21&gt;=3,MID(TRIM(D21),1,3),"NO")</f>
        <v>+/-</v>
      </c>
      <c r="J21" t="str">
        <f>IF(TRIM(I21)="+/-",MID(TRIM(D21),4,H21-3),D21)</f>
        <v>0.7</v>
      </c>
      <c r="K21" s="1">
        <f>IF(TRIM(J21)="*****",0,IF(ISERROR(VALUE(J21)),"NA",VALUE(J21/$I$4)))</f>
        <v>0.42553191489361697</v>
      </c>
      <c r="L21" s="1">
        <f>IF(AND(ISNUMBER(G21),ISNUMBER($I$6)),$I$6-G21,"N/A")</f>
        <v>-0.80000000000000027</v>
      </c>
      <c r="M21" s="1">
        <f>IF(AND(ISNUMBER(K21),ISNUMBER($I$7)),SQRT(K21^2+($I$7)^2),"N/A")</f>
        <v>0.42985214661796195</v>
      </c>
      <c r="N21" s="1">
        <f>IF(AND(ISNUMBER(L21),ISNUMBER(M21),M21&lt;&gt;0),L21/M21,"NA")</f>
        <v>-1.861105048082994</v>
      </c>
      <c r="O21" t="s">
        <v>45</v>
      </c>
    </row>
    <row r="22" spans="1:15" x14ac:dyDescent="0.35">
      <c r="A22" s="16">
        <v>12</v>
      </c>
      <c r="B22" s="15" t="s">
        <v>35</v>
      </c>
      <c r="C22" s="14">
        <v>3</v>
      </c>
      <c r="D22" s="13" t="s">
        <v>121</v>
      </c>
      <c r="E22" s="12" t="str">
        <f>IF($B$4=B22,"Geography Selected",
IF(AND(ISNUMBER(N22),ISNUMBER($I$4)),
IF(ABS(N22)&lt;=$I$4,"Not Significantly Different",
IF(ABS(N22)&gt;$I$4,"Significantly Different","Error - Both Z-score and Confidence Level are Numbers but Comparison Failed")),
IF(N22="NA","Statistical Test not applicable","N/A")
))</f>
        <v>Not Significantly Different</v>
      </c>
      <c r="G22">
        <f>IF(ISNUMBER(C22),C22,"NAN")</f>
        <v>3</v>
      </c>
      <c r="H22">
        <f>LEN(TRIM(D22))</f>
        <v>6</v>
      </c>
      <c r="I22" t="str">
        <f>IF(H22&gt;=3,MID(TRIM(D22),1,3),"NO")</f>
        <v>+/-</v>
      </c>
      <c r="J22" t="str">
        <f>IF(TRIM(I22)="+/-",MID(TRIM(D22),4,H22-3),D22)</f>
        <v>0.8</v>
      </c>
      <c r="K22" s="1">
        <f>IF(TRIM(J22)="*****",0,IF(ISERROR(VALUE(J22)),"NA",VALUE(J22/$I$4)))</f>
        <v>0.48632218844984804</v>
      </c>
      <c r="L22" s="1">
        <f>IF(AND(ISNUMBER(G22),ISNUMBER($I$6)),$I$6-G22,"N/A")</f>
        <v>-0.60000000000000009</v>
      </c>
      <c r="M22" s="1">
        <f>IF(AND(ISNUMBER(K22),ISNUMBER($I$7)),SQRT(K22^2+($I$7)^2),"N/A")</f>
        <v>0.49010685399991183</v>
      </c>
      <c r="N22" s="1">
        <f>IF(AND(ISNUMBER(L22),ISNUMBER(M22),M22&lt;&gt;0),L22/M22,"NA")</f>
        <v>-1.2242228303954876</v>
      </c>
      <c r="O22" t="s">
        <v>29</v>
      </c>
    </row>
    <row r="23" spans="1:15" x14ac:dyDescent="0.35">
      <c r="A23" s="16">
        <v>12</v>
      </c>
      <c r="B23" s="15" t="s">
        <v>77</v>
      </c>
      <c r="C23" s="14">
        <v>3</v>
      </c>
      <c r="D23" s="13" t="s">
        <v>57</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3</v>
      </c>
      <c r="H23">
        <f>LEN(TRIM(D23))</f>
        <v>6</v>
      </c>
      <c r="I23" t="str">
        <f>IF(H23&gt;=3,MID(TRIM(D23),1,3),"NO")</f>
        <v>+/-</v>
      </c>
      <c r="J23" t="str">
        <f>IF(TRIM(I23)="+/-",MID(TRIM(D23),4,H23-3),D23)</f>
        <v>0.3</v>
      </c>
      <c r="K23" s="1">
        <f>IF(TRIM(J23)="*****",0,IF(ISERROR(VALUE(J23)),"NA",VALUE(J23/$I$4)))</f>
        <v>0.18237082066869301</v>
      </c>
      <c r="L23" s="1">
        <f>IF(AND(ISNUMBER(G23),ISNUMBER($I$6)),$I$6-G23,"N/A")</f>
        <v>-0.60000000000000009</v>
      </c>
      <c r="M23" s="1">
        <f>IF(AND(ISNUMBER(K23),ISNUMBER($I$7)),SQRT(K23^2+($I$7)^2),"N/A")</f>
        <v>0.19223572402239389</v>
      </c>
      <c r="N23" s="1">
        <f>IF(AND(ISNUMBER(L23),ISNUMBER(M23),M23&lt;&gt;0),L23/M23,"NA")</f>
        <v>-3.1211680505861907</v>
      </c>
      <c r="O23" t="s">
        <v>82</v>
      </c>
    </row>
    <row r="24" spans="1:15" x14ac:dyDescent="0.35">
      <c r="A24" s="16">
        <v>14</v>
      </c>
      <c r="B24" s="15" t="s">
        <v>52</v>
      </c>
      <c r="C24" s="14">
        <v>2.9</v>
      </c>
      <c r="D24" s="13" t="s">
        <v>26</v>
      </c>
      <c r="E24" s="12" t="str">
        <f>IF($B$4=B24,"Geography Selected",
IF(AND(ISNUMBER(N24),ISNUMBER($I$4)),
IF(ABS(N24)&lt;=$I$4,"Not Significantly Different",
IF(ABS(N24)&gt;$I$4,"Significantly Different","Error - Both Z-score and Confidence Level are Numbers but Comparison Failed")),
IF(N24="NA","Statistical Test not applicable","N/A")
))</f>
        <v>Not Significantly Different</v>
      </c>
      <c r="G24">
        <f>IF(ISNUMBER(C24),C24,"NAN")</f>
        <v>2.9</v>
      </c>
      <c r="H24">
        <f>LEN(TRIM(D24))</f>
        <v>6</v>
      </c>
      <c r="I24" t="str">
        <f>IF(H24&gt;=3,MID(TRIM(D24),1,3),"NO")</f>
        <v>+/-</v>
      </c>
      <c r="J24" t="str">
        <f>IF(TRIM(I24)="+/-",MID(TRIM(D24),4,H24-3),D24)</f>
        <v>0.6</v>
      </c>
      <c r="K24" s="1">
        <f>IF(TRIM(J24)="*****",0,IF(ISERROR(VALUE(J24)),"NA",VALUE(J24/$I$4)))</f>
        <v>0.36474164133738601</v>
      </c>
      <c r="L24" s="1">
        <f>IF(AND(ISNUMBER(G24),ISNUMBER($I$6)),$I$6-G24,"N/A")</f>
        <v>-0.5</v>
      </c>
      <c r="M24" s="1">
        <f>IF(AND(ISNUMBER(K24),ISNUMBER($I$7)),SQRT(K24^2+($I$7)^2),"N/A")</f>
        <v>0.36977279819442066</v>
      </c>
      <c r="N24" s="1">
        <f>IF(AND(ISNUMBER(L24),ISNUMBER(M24),M24&lt;&gt;0),L24/M24,"NA")</f>
        <v>-1.3521816705865637</v>
      </c>
      <c r="O24" t="s">
        <v>65</v>
      </c>
    </row>
    <row r="25" spans="1:15" x14ac:dyDescent="0.35">
      <c r="A25" s="16">
        <v>15</v>
      </c>
      <c r="B25" s="15" t="s">
        <v>44</v>
      </c>
      <c r="C25" s="14">
        <v>2.8</v>
      </c>
      <c r="D25" s="13" t="s">
        <v>57</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2.8</v>
      </c>
      <c r="H25">
        <f>LEN(TRIM(D25))</f>
        <v>6</v>
      </c>
      <c r="I25" t="str">
        <f>IF(H25&gt;=3,MID(TRIM(D25),1,3),"NO")</f>
        <v>+/-</v>
      </c>
      <c r="J25" t="str">
        <f>IF(TRIM(I25)="+/-",MID(TRIM(D25),4,H25-3),D25)</f>
        <v>0.3</v>
      </c>
      <c r="K25" s="1">
        <f>IF(TRIM(J25)="*****",0,IF(ISERROR(VALUE(J25)),"NA",VALUE(J25/$I$4)))</f>
        <v>0.18237082066869301</v>
      </c>
      <c r="L25" s="1">
        <f>IF(AND(ISNUMBER(G25),ISNUMBER($I$6)),$I$6-G25,"N/A")</f>
        <v>-0.39999999999999991</v>
      </c>
      <c r="M25" s="1">
        <f>IF(AND(ISNUMBER(K25),ISNUMBER($I$7)),SQRT(K25^2+($I$7)^2),"N/A")</f>
        <v>0.19223572402239389</v>
      </c>
      <c r="N25" s="1">
        <f>IF(AND(ISNUMBER(L25),ISNUMBER(M25),M25&lt;&gt;0),L25/M25,"NA")</f>
        <v>-2.0807787003907929</v>
      </c>
      <c r="O25" t="s">
        <v>81</v>
      </c>
    </row>
    <row r="26" spans="1:15" x14ac:dyDescent="0.35">
      <c r="A26" s="16">
        <v>16</v>
      </c>
      <c r="B26" s="15" t="s">
        <v>66</v>
      </c>
      <c r="C26" s="14">
        <v>2.7</v>
      </c>
      <c r="D26" s="13" t="s">
        <v>57</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2.7</v>
      </c>
      <c r="H26">
        <f>LEN(TRIM(D26))</f>
        <v>6</v>
      </c>
      <c r="I26" t="str">
        <f>IF(H26&gt;=3,MID(TRIM(D26),1,3),"NO")</f>
        <v>+/-</v>
      </c>
      <c r="J26" t="str">
        <f>IF(TRIM(I26)="+/-",MID(TRIM(D26),4,H26-3),D26)</f>
        <v>0.3</v>
      </c>
      <c r="K26" s="1">
        <f>IF(TRIM(J26)="*****",0,IF(ISERROR(VALUE(J26)),"NA",VALUE(J26/$I$4)))</f>
        <v>0.18237082066869301</v>
      </c>
      <c r="L26" s="1">
        <f>IF(AND(ISNUMBER(G26),ISNUMBER($I$6)),$I$6-G26,"N/A")</f>
        <v>-0.30000000000000027</v>
      </c>
      <c r="M26" s="1">
        <f>IF(AND(ISNUMBER(K26),ISNUMBER($I$7)),SQRT(K26^2+($I$7)^2),"N/A")</f>
        <v>0.19223572402239389</v>
      </c>
      <c r="N26" s="1">
        <f>IF(AND(ISNUMBER(L26),ISNUMBER(M26),M26&lt;&gt;0),L26/M26,"NA")</f>
        <v>-1.5605840252930965</v>
      </c>
      <c r="O26" t="s">
        <v>80</v>
      </c>
    </row>
    <row r="27" spans="1:15" x14ac:dyDescent="0.35">
      <c r="A27" s="16">
        <v>16</v>
      </c>
      <c r="B27" s="15" t="s">
        <v>74</v>
      </c>
      <c r="C27" s="14">
        <v>2.7</v>
      </c>
      <c r="D27" s="13" t="s">
        <v>28</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2.7</v>
      </c>
      <c r="H27">
        <f>LEN(TRIM(D27))</f>
        <v>6</v>
      </c>
      <c r="I27" t="str">
        <f>IF(H27&gt;=3,MID(TRIM(D27),1,3),"NO")</f>
        <v>+/-</v>
      </c>
      <c r="J27" t="str">
        <f>IF(TRIM(I27)="+/-",MID(TRIM(D27),4,H27-3),D27)</f>
        <v>0.2</v>
      </c>
      <c r="K27" s="1">
        <f>IF(TRIM(J27)="*****",0,IF(ISERROR(VALUE(J27)),"NA",VALUE(J27/$I$4)))</f>
        <v>0.12158054711246201</v>
      </c>
      <c r="L27" s="1">
        <f>IF(AND(ISNUMBER(G27),ISNUMBER($I$6)),$I$6-G27,"N/A")</f>
        <v>-0.30000000000000027</v>
      </c>
      <c r="M27" s="1">
        <f>IF(AND(ISNUMBER(K27),ISNUMBER($I$7)),SQRT(K27^2+($I$7)^2),"N/A")</f>
        <v>0.1359311840425404</v>
      </c>
      <c r="N27" s="1">
        <f>IF(AND(ISNUMBER(L27),ISNUMBER(M27),M27&lt;&gt;0),L27/M27,"NA")</f>
        <v>-2.2069990937922945</v>
      </c>
      <c r="O27" t="s">
        <v>78</v>
      </c>
    </row>
    <row r="28" spans="1:15" x14ac:dyDescent="0.35">
      <c r="A28" s="16">
        <v>18</v>
      </c>
      <c r="B28" s="15" t="s">
        <v>60</v>
      </c>
      <c r="C28" s="14">
        <v>2.6</v>
      </c>
      <c r="D28" s="13" t="s">
        <v>26</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2.6</v>
      </c>
      <c r="H28">
        <f>LEN(TRIM(D28))</f>
        <v>6</v>
      </c>
      <c r="I28" t="str">
        <f>IF(H28&gt;=3,MID(TRIM(D28),1,3),"NO")</f>
        <v>+/-</v>
      </c>
      <c r="J28" t="str">
        <f>IF(TRIM(I28)="+/-",MID(TRIM(D28),4,H28-3),D28)</f>
        <v>0.6</v>
      </c>
      <c r="K28" s="1">
        <f>IF(TRIM(J28)="*****",0,IF(ISERROR(VALUE(J28)),"NA",VALUE(J28/$I$4)))</f>
        <v>0.36474164133738601</v>
      </c>
      <c r="L28" s="1">
        <f>IF(AND(ISNUMBER(G28),ISNUMBER($I$6)),$I$6-G28,"N/A")</f>
        <v>-0.20000000000000018</v>
      </c>
      <c r="M28" s="1">
        <f>IF(AND(ISNUMBER(K28),ISNUMBER($I$7)),SQRT(K28^2+($I$7)^2),"N/A")</f>
        <v>0.36977279819442066</v>
      </c>
      <c r="N28" s="1">
        <f>IF(AND(ISNUMBER(L28),ISNUMBER(M28),M28&lt;&gt;0),L28/M28,"NA")</f>
        <v>-0.54087266823462599</v>
      </c>
      <c r="O28" t="s">
        <v>79</v>
      </c>
    </row>
    <row r="29" spans="1:15" x14ac:dyDescent="0.35">
      <c r="A29" s="16">
        <v>19</v>
      </c>
      <c r="B29" s="15" t="s">
        <v>76</v>
      </c>
      <c r="C29" s="14">
        <v>2.5</v>
      </c>
      <c r="D29" s="13" t="s">
        <v>31</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2.5</v>
      </c>
      <c r="H29">
        <f>LEN(TRIM(D29))</f>
        <v>6</v>
      </c>
      <c r="I29" t="str">
        <f>IF(H29&gt;=3,MID(TRIM(D29),1,3),"NO")</f>
        <v>+/-</v>
      </c>
      <c r="J29" t="str">
        <f>IF(TRIM(I29)="+/-",MID(TRIM(D29),4,H29-3),D29)</f>
        <v>0.1</v>
      </c>
      <c r="K29" s="1">
        <f>IF(TRIM(J29)="*****",0,IF(ISERROR(VALUE(J29)),"NA",VALUE(J29/$I$4)))</f>
        <v>6.0790273556231005E-2</v>
      </c>
      <c r="L29" s="1">
        <f>IF(AND(ISNUMBER(G29),ISNUMBER($I$6)),$I$6-G29,"N/A")</f>
        <v>-0.10000000000000009</v>
      </c>
      <c r="M29" s="1">
        <f>IF(AND(ISNUMBER(K29),ISNUMBER($I$7)),SQRT(K29^2+($I$7)^2),"N/A")</f>
        <v>8.5970429323592404E-2</v>
      </c>
      <c r="N29" s="1">
        <f>IF(AND(ISNUMBER(L29),ISNUMBER(M29),M29&lt;&gt;0),L29/M29,"NA")</f>
        <v>-1.1631906550518718</v>
      </c>
      <c r="O29" t="s">
        <v>55</v>
      </c>
    </row>
    <row r="30" spans="1:15" x14ac:dyDescent="0.35">
      <c r="A30" s="16">
        <v>19</v>
      </c>
      <c r="B30" s="15" t="s">
        <v>59</v>
      </c>
      <c r="C30" s="14">
        <v>2.5</v>
      </c>
      <c r="D30" s="13" t="s">
        <v>28</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2.5</v>
      </c>
      <c r="H30">
        <f>LEN(TRIM(D30))</f>
        <v>6</v>
      </c>
      <c r="I30" t="str">
        <f>IF(H30&gt;=3,MID(TRIM(D30),1,3),"NO")</f>
        <v>+/-</v>
      </c>
      <c r="J30" t="str">
        <f>IF(TRIM(I30)="+/-",MID(TRIM(D30),4,H30-3),D30)</f>
        <v>0.2</v>
      </c>
      <c r="K30" s="1">
        <f>IF(TRIM(J30)="*****",0,IF(ISERROR(VALUE(J30)),"NA",VALUE(J30/$I$4)))</f>
        <v>0.12158054711246201</v>
      </c>
      <c r="L30" s="1">
        <f>IF(AND(ISNUMBER(G30),ISNUMBER($I$6)),$I$6-G30,"N/A")</f>
        <v>-0.10000000000000009</v>
      </c>
      <c r="M30" s="1">
        <f>IF(AND(ISNUMBER(K30),ISNUMBER($I$7)),SQRT(K30^2+($I$7)^2),"N/A")</f>
        <v>0.1359311840425404</v>
      </c>
      <c r="N30" s="1">
        <f>IF(AND(ISNUMBER(L30),ISNUMBER(M30),M30&lt;&gt;0),L30/M30,"NA")</f>
        <v>-0.73566636459743151</v>
      </c>
      <c r="O30" t="s">
        <v>77</v>
      </c>
    </row>
    <row r="31" spans="1:15" x14ac:dyDescent="0.35">
      <c r="A31" s="16">
        <v>21</v>
      </c>
      <c r="B31" s="15" t="s">
        <v>82</v>
      </c>
      <c r="C31" s="14">
        <v>2.4</v>
      </c>
      <c r="D31" s="13" t="s">
        <v>57</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2.4</v>
      </c>
      <c r="H31">
        <f>LEN(TRIM(D31))</f>
        <v>6</v>
      </c>
      <c r="I31" t="str">
        <f>IF(H31&gt;=3,MID(TRIM(D31),1,3),"NO")</f>
        <v>+/-</v>
      </c>
      <c r="J31" t="str">
        <f>IF(TRIM(I31)="+/-",MID(TRIM(D31),4,H31-3),D31)</f>
        <v>0.3</v>
      </c>
      <c r="K31" s="1">
        <f>IF(TRIM(J31)="*****",0,IF(ISERROR(VALUE(J31)),"NA",VALUE(J31/$I$4)))</f>
        <v>0.18237082066869301</v>
      </c>
      <c r="L31" s="1">
        <f>IF(AND(ISNUMBER(G31),ISNUMBER($I$6)),$I$6-G31,"N/A")</f>
        <v>0</v>
      </c>
      <c r="M31" s="1">
        <f>IF(AND(ISNUMBER(K31),ISNUMBER($I$7)),SQRT(K31^2+($I$7)^2),"N/A")</f>
        <v>0.19223572402239389</v>
      </c>
      <c r="N31" s="1">
        <f>IF(AND(ISNUMBER(L31),ISNUMBER(M31),M31&lt;&gt;0),L31/M31,"NA")</f>
        <v>0</v>
      </c>
      <c r="O31" t="s">
        <v>41</v>
      </c>
    </row>
    <row r="32" spans="1:15" x14ac:dyDescent="0.35">
      <c r="A32" s="16">
        <v>21</v>
      </c>
      <c r="B32" s="15" t="s">
        <v>65</v>
      </c>
      <c r="C32" s="14">
        <v>2.4</v>
      </c>
      <c r="D32" s="13" t="s">
        <v>31</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2.4</v>
      </c>
      <c r="H32">
        <f>LEN(TRIM(D32))</f>
        <v>6</v>
      </c>
      <c r="I32" t="str">
        <f>IF(H32&gt;=3,MID(TRIM(D32),1,3),"NO")</f>
        <v>+/-</v>
      </c>
      <c r="J32" t="str">
        <f>IF(TRIM(I32)="+/-",MID(TRIM(D32),4,H32-3),D32)</f>
        <v>0.1</v>
      </c>
      <c r="K32" s="1">
        <f>IF(TRIM(J32)="*****",0,IF(ISERROR(VALUE(J32)),"NA",VALUE(J32/$I$4)))</f>
        <v>6.0790273556231005E-2</v>
      </c>
      <c r="L32" s="1">
        <f>IF(AND(ISNUMBER(G32),ISNUMBER($I$6)),$I$6-G32,"N/A")</f>
        <v>0</v>
      </c>
      <c r="M32" s="1">
        <f>IF(AND(ISNUMBER(K32),ISNUMBER($I$7)),SQRT(K32^2+($I$7)^2),"N/A")</f>
        <v>8.5970429323592404E-2</v>
      </c>
      <c r="N32" s="1">
        <f>IF(AND(ISNUMBER(L32),ISNUMBER(M32),M32&lt;&gt;0),L32/M32,"NA")</f>
        <v>0</v>
      </c>
      <c r="O32" t="s">
        <v>71</v>
      </c>
    </row>
    <row r="33" spans="1:15" x14ac:dyDescent="0.35">
      <c r="A33" s="16">
        <v>23</v>
      </c>
      <c r="B33" s="15" t="s">
        <v>41</v>
      </c>
      <c r="C33" s="14">
        <v>2.2000000000000002</v>
      </c>
      <c r="D33" s="13" t="s">
        <v>28</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2.2000000000000002</v>
      </c>
      <c r="H33">
        <f>LEN(TRIM(D33))</f>
        <v>6</v>
      </c>
      <c r="I33" t="str">
        <f>IF(H33&gt;=3,MID(TRIM(D33),1,3),"NO")</f>
        <v>+/-</v>
      </c>
      <c r="J33" t="str">
        <f>IF(TRIM(I33)="+/-",MID(TRIM(D33),4,H33-3),D33)</f>
        <v>0.2</v>
      </c>
      <c r="K33" s="1">
        <f>IF(TRIM(J33)="*****",0,IF(ISERROR(VALUE(J33)),"NA",VALUE(J33/$I$4)))</f>
        <v>0.12158054711246201</v>
      </c>
      <c r="L33" s="1">
        <f>IF(AND(ISNUMBER(G33),ISNUMBER($I$6)),$I$6-G33,"N/A")</f>
        <v>0.19999999999999973</v>
      </c>
      <c r="M33" s="1">
        <f>IF(AND(ISNUMBER(K33),ISNUMBER($I$7)),SQRT(K33^2+($I$7)^2),"N/A")</f>
        <v>0.1359311840425404</v>
      </c>
      <c r="N33" s="1">
        <f>IF(AND(ISNUMBER(L33),ISNUMBER(M33),M33&lt;&gt;0),L33/M33,"NA")</f>
        <v>1.4713327291948597</v>
      </c>
      <c r="O33" t="s">
        <v>76</v>
      </c>
    </row>
    <row r="34" spans="1:15" x14ac:dyDescent="0.35">
      <c r="A34" s="16">
        <v>24</v>
      </c>
      <c r="B34" s="15" t="s">
        <v>75</v>
      </c>
      <c r="C34" s="14">
        <v>2.1</v>
      </c>
      <c r="D34" s="13" t="s">
        <v>28</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2.1</v>
      </c>
      <c r="H34">
        <f>LEN(TRIM(D34))</f>
        <v>6</v>
      </c>
      <c r="I34" t="str">
        <f>IF(H34&gt;=3,MID(TRIM(D34),1,3),"NO")</f>
        <v>+/-</v>
      </c>
      <c r="J34" t="str">
        <f>IF(TRIM(I34)="+/-",MID(TRIM(D34),4,H34-3),D34)</f>
        <v>0.2</v>
      </c>
      <c r="K34" s="1">
        <f>IF(TRIM(J34)="*****",0,IF(ISERROR(VALUE(J34)),"NA",VALUE(J34/$I$4)))</f>
        <v>0.12158054711246201</v>
      </c>
      <c r="L34" s="1">
        <f>IF(AND(ISNUMBER(G34),ISNUMBER($I$6)),$I$6-G34,"N/A")</f>
        <v>0.29999999999999982</v>
      </c>
      <c r="M34" s="1">
        <f>IF(AND(ISNUMBER(K34),ISNUMBER($I$7)),SQRT(K34^2+($I$7)^2),"N/A")</f>
        <v>0.1359311840425404</v>
      </c>
      <c r="N34" s="1">
        <f>IF(AND(ISNUMBER(L34),ISNUMBER(M34),M34&lt;&gt;0),L34/M34,"NA")</f>
        <v>2.2069990937922914</v>
      </c>
      <c r="O34" t="s">
        <v>74</v>
      </c>
    </row>
    <row r="35" spans="1:15" x14ac:dyDescent="0.35">
      <c r="A35" s="16">
        <v>24</v>
      </c>
      <c r="B35" s="15" t="s">
        <v>47</v>
      </c>
      <c r="C35" s="14">
        <v>2.1</v>
      </c>
      <c r="D35" s="13" t="s">
        <v>28</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2.1</v>
      </c>
      <c r="H35">
        <f>LEN(TRIM(D35))</f>
        <v>6</v>
      </c>
      <c r="I35" t="str">
        <f>IF(H35&gt;=3,MID(TRIM(D35),1,3),"NO")</f>
        <v>+/-</v>
      </c>
      <c r="J35" t="str">
        <f>IF(TRIM(I35)="+/-",MID(TRIM(D35),4,H35-3),D35)</f>
        <v>0.2</v>
      </c>
      <c r="K35" s="1">
        <f>IF(TRIM(J35)="*****",0,IF(ISERROR(VALUE(J35)),"NA",VALUE(J35/$I$4)))</f>
        <v>0.12158054711246201</v>
      </c>
      <c r="L35" s="1">
        <f>IF(AND(ISNUMBER(G35),ISNUMBER($I$6)),$I$6-G35,"N/A")</f>
        <v>0.29999999999999982</v>
      </c>
      <c r="M35" s="1">
        <f>IF(AND(ISNUMBER(K35),ISNUMBER($I$7)),SQRT(K35^2+($I$7)^2),"N/A")</f>
        <v>0.1359311840425404</v>
      </c>
      <c r="N35" s="1">
        <f>IF(AND(ISNUMBER(L35),ISNUMBER(M35),M35&lt;&gt;0),L35/M35,"NA")</f>
        <v>2.2069990937922914</v>
      </c>
      <c r="O35" t="s">
        <v>53</v>
      </c>
    </row>
    <row r="36" spans="1:15" x14ac:dyDescent="0.35">
      <c r="A36" s="16">
        <v>26</v>
      </c>
      <c r="B36" s="15" t="s">
        <v>61</v>
      </c>
      <c r="C36" s="14">
        <v>2</v>
      </c>
      <c r="D36" s="13" t="s">
        <v>31</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2</v>
      </c>
      <c r="H36">
        <f>LEN(TRIM(D36))</f>
        <v>6</v>
      </c>
      <c r="I36" t="str">
        <f>IF(H36&gt;=3,MID(TRIM(D36),1,3),"NO")</f>
        <v>+/-</v>
      </c>
      <c r="J36" t="str">
        <f>IF(TRIM(I36)="+/-",MID(TRIM(D36),4,H36-3),D36)</f>
        <v>0.1</v>
      </c>
      <c r="K36" s="1">
        <f>IF(TRIM(J36)="*****",0,IF(ISERROR(VALUE(J36)),"NA",VALUE(J36/$I$4)))</f>
        <v>6.0790273556231005E-2</v>
      </c>
      <c r="L36" s="1">
        <f>IF(AND(ISNUMBER(G36),ISNUMBER($I$6)),$I$6-G36,"N/A")</f>
        <v>0.39999999999999991</v>
      </c>
      <c r="M36" s="1">
        <f>IF(AND(ISNUMBER(K36),ISNUMBER($I$7)),SQRT(K36^2+($I$7)^2),"N/A")</f>
        <v>8.5970429323592404E-2</v>
      </c>
      <c r="N36" s="1">
        <f>IF(AND(ISNUMBER(L36),ISNUMBER(M36),M36&lt;&gt;0),L36/M36,"NA")</f>
        <v>4.6527626202074819</v>
      </c>
      <c r="O36" t="s">
        <v>72</v>
      </c>
    </row>
    <row r="37" spans="1:15" x14ac:dyDescent="0.35">
      <c r="A37" s="16">
        <v>26</v>
      </c>
      <c r="B37" s="15" t="s">
        <v>48</v>
      </c>
      <c r="C37" s="14">
        <v>2</v>
      </c>
      <c r="D37" s="13" t="s">
        <v>43</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2</v>
      </c>
      <c r="H37">
        <f>LEN(TRIM(D37))</f>
        <v>6</v>
      </c>
      <c r="I37" t="str">
        <f>IF(H37&gt;=3,MID(TRIM(D37),1,3),"NO")</f>
        <v>+/-</v>
      </c>
      <c r="J37" t="str">
        <f>IF(TRIM(I37)="+/-",MID(TRIM(D37),4,H37-3),D37)</f>
        <v>0.5</v>
      </c>
      <c r="K37" s="1">
        <f>IF(TRIM(J37)="*****",0,IF(ISERROR(VALUE(J37)),"NA",VALUE(J37/$I$4)))</f>
        <v>0.303951367781155</v>
      </c>
      <c r="L37" s="1">
        <f>IF(AND(ISNUMBER(G37),ISNUMBER($I$6)),$I$6-G37,"N/A")</f>
        <v>0.39999999999999991</v>
      </c>
      <c r="M37" s="1">
        <f>IF(AND(ISNUMBER(K37),ISNUMBER($I$7)),SQRT(K37^2+($I$7)^2),"N/A")</f>
        <v>0.30997079109986531</v>
      </c>
      <c r="N37" s="1">
        <f>IF(AND(ISNUMBER(L37),ISNUMBER(M37),M37&lt;&gt;0),L37/M37,"NA")</f>
        <v>1.2904441692092508</v>
      </c>
      <c r="O37" t="s">
        <v>70</v>
      </c>
    </row>
    <row r="38" spans="1:15" x14ac:dyDescent="0.35">
      <c r="A38" s="16">
        <v>28</v>
      </c>
      <c r="B38" s="15" t="s">
        <v>51</v>
      </c>
      <c r="C38" s="14">
        <v>1.9</v>
      </c>
      <c r="D38" s="13" t="s">
        <v>31</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1.9</v>
      </c>
      <c r="H38">
        <f>LEN(TRIM(D38))</f>
        <v>6</v>
      </c>
      <c r="I38" t="str">
        <f>IF(H38&gt;=3,MID(TRIM(D38),1,3),"NO")</f>
        <v>+/-</v>
      </c>
      <c r="J38" t="str">
        <f>IF(TRIM(I38)="+/-",MID(TRIM(D38),4,H38-3),D38)</f>
        <v>0.1</v>
      </c>
      <c r="K38" s="1">
        <f>IF(TRIM(J38)="*****",0,IF(ISERROR(VALUE(J38)),"NA",VALUE(J38/$I$4)))</f>
        <v>6.0790273556231005E-2</v>
      </c>
      <c r="L38" s="1">
        <f>IF(AND(ISNUMBER(G38),ISNUMBER($I$6)),$I$6-G38,"N/A")</f>
        <v>0.5</v>
      </c>
      <c r="M38" s="1">
        <f>IF(AND(ISNUMBER(K38),ISNUMBER($I$7)),SQRT(K38^2+($I$7)^2),"N/A")</f>
        <v>8.5970429323592404E-2</v>
      </c>
      <c r="N38" s="1">
        <f>IF(AND(ISNUMBER(L38),ISNUMBER(M38),M38&lt;&gt;0),L38/M38,"NA")</f>
        <v>5.8159532752593535</v>
      </c>
      <c r="O38" t="s">
        <v>69</v>
      </c>
    </row>
    <row r="39" spans="1:15" x14ac:dyDescent="0.35">
      <c r="A39" s="16">
        <v>28</v>
      </c>
      <c r="B39" s="15" t="s">
        <v>67</v>
      </c>
      <c r="C39" s="14">
        <v>1.9</v>
      </c>
      <c r="D39" s="13" t="s">
        <v>57</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1.9</v>
      </c>
      <c r="H39">
        <f>LEN(TRIM(D39))</f>
        <v>6</v>
      </c>
      <c r="I39" t="str">
        <f>IF(H39&gt;=3,MID(TRIM(D39),1,3),"NO")</f>
        <v>+/-</v>
      </c>
      <c r="J39" t="str">
        <f>IF(TRIM(I39)="+/-",MID(TRIM(D39),4,H39-3),D39)</f>
        <v>0.3</v>
      </c>
      <c r="K39" s="1">
        <f>IF(TRIM(J39)="*****",0,IF(ISERROR(VALUE(J39)),"NA",VALUE(J39/$I$4)))</f>
        <v>0.18237082066869301</v>
      </c>
      <c r="L39" s="1">
        <f>IF(AND(ISNUMBER(G39),ISNUMBER($I$6)),$I$6-G39,"N/A")</f>
        <v>0.5</v>
      </c>
      <c r="M39" s="1">
        <f>IF(AND(ISNUMBER(K39),ISNUMBER($I$7)),SQRT(K39^2+($I$7)^2),"N/A")</f>
        <v>0.19223572402239389</v>
      </c>
      <c r="N39" s="1">
        <f>IF(AND(ISNUMBER(L39),ISNUMBER(M39),M39&lt;&gt;0),L39/M39,"NA")</f>
        <v>2.6009733754884921</v>
      </c>
      <c r="O39" t="s">
        <v>44</v>
      </c>
    </row>
    <row r="40" spans="1:15" x14ac:dyDescent="0.35">
      <c r="A40" s="16">
        <v>28</v>
      </c>
      <c r="B40" s="15" t="s">
        <v>38</v>
      </c>
      <c r="C40" s="14">
        <v>1.9</v>
      </c>
      <c r="D40" s="13" t="s">
        <v>28</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1.9</v>
      </c>
      <c r="H40">
        <f>LEN(TRIM(D40))</f>
        <v>6</v>
      </c>
      <c r="I40" t="str">
        <f>IF(H40&gt;=3,MID(TRIM(D40),1,3),"NO")</f>
        <v>+/-</v>
      </c>
      <c r="J40" t="str">
        <f>IF(TRIM(I40)="+/-",MID(TRIM(D40),4,H40-3),D40)</f>
        <v>0.2</v>
      </c>
      <c r="K40" s="1">
        <f>IF(TRIM(J40)="*****",0,IF(ISERROR(VALUE(J40)),"NA",VALUE(J40/$I$4)))</f>
        <v>0.12158054711246201</v>
      </c>
      <c r="L40" s="1">
        <f>IF(AND(ISNUMBER(G40),ISNUMBER($I$6)),$I$6-G40,"N/A")</f>
        <v>0.5</v>
      </c>
      <c r="M40" s="1">
        <f>IF(AND(ISNUMBER(K40),ISNUMBER($I$7)),SQRT(K40^2+($I$7)^2),"N/A")</f>
        <v>0.1359311840425404</v>
      </c>
      <c r="N40" s="1">
        <f>IF(AND(ISNUMBER(L40),ISNUMBER(M40),M40&lt;&gt;0),L40/M40,"NA")</f>
        <v>3.6783318229871544</v>
      </c>
      <c r="O40" t="s">
        <v>67</v>
      </c>
    </row>
    <row r="41" spans="1:15" x14ac:dyDescent="0.35">
      <c r="A41" s="16">
        <v>31</v>
      </c>
      <c r="B41" s="15" t="s">
        <v>30</v>
      </c>
      <c r="C41" s="14">
        <v>1.8</v>
      </c>
      <c r="D41" s="13" t="s">
        <v>28</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1.8</v>
      </c>
      <c r="H41">
        <f>LEN(TRIM(D41))</f>
        <v>6</v>
      </c>
      <c r="I41" t="str">
        <f>IF(H41&gt;=3,MID(TRIM(D41),1,3),"NO")</f>
        <v>+/-</v>
      </c>
      <c r="J41" t="str">
        <f>IF(TRIM(I41)="+/-",MID(TRIM(D41),4,H41-3),D41)</f>
        <v>0.2</v>
      </c>
      <c r="K41" s="1">
        <f>IF(TRIM(J41)="*****",0,IF(ISERROR(VALUE(J41)),"NA",VALUE(J41/$I$4)))</f>
        <v>0.12158054711246201</v>
      </c>
      <c r="L41" s="1">
        <f>IF(AND(ISNUMBER(G41),ISNUMBER($I$6)),$I$6-G41,"N/A")</f>
        <v>0.59999999999999987</v>
      </c>
      <c r="M41" s="1">
        <f>IF(AND(ISNUMBER(K41),ISNUMBER($I$7)),SQRT(K41^2+($I$7)^2),"N/A")</f>
        <v>0.1359311840425404</v>
      </c>
      <c r="N41" s="1">
        <f>IF(AND(ISNUMBER(L41),ISNUMBER(M41),M41&lt;&gt;0),L41/M41,"NA")</f>
        <v>4.4139981875845837</v>
      </c>
      <c r="O41" t="s">
        <v>47</v>
      </c>
    </row>
    <row r="42" spans="1:15" x14ac:dyDescent="0.35">
      <c r="A42" s="16">
        <v>32</v>
      </c>
      <c r="B42" s="15" t="s">
        <v>68</v>
      </c>
      <c r="C42" s="14">
        <v>1.7</v>
      </c>
      <c r="D42" s="13" t="s">
        <v>28</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1.7</v>
      </c>
      <c r="H42">
        <f>LEN(TRIM(D42))</f>
        <v>6</v>
      </c>
      <c r="I42" t="str">
        <f>IF(H42&gt;=3,MID(TRIM(D42),1,3),"NO")</f>
        <v>+/-</v>
      </c>
      <c r="J42" t="str">
        <f>IF(TRIM(I42)="+/-",MID(TRIM(D42),4,H42-3),D42)</f>
        <v>0.2</v>
      </c>
      <c r="K42" s="1">
        <f>IF(TRIM(J42)="*****",0,IF(ISERROR(VALUE(J42)),"NA",VALUE(J42/$I$4)))</f>
        <v>0.12158054711246201</v>
      </c>
      <c r="L42" s="1">
        <f>IF(AND(ISNUMBER(G42),ISNUMBER($I$6)),$I$6-G42,"N/A")</f>
        <v>0.7</v>
      </c>
      <c r="M42" s="1">
        <f>IF(AND(ISNUMBER(K42),ISNUMBER($I$7)),SQRT(K42^2+($I$7)^2),"N/A")</f>
        <v>0.1359311840425404</v>
      </c>
      <c r="N42" s="1">
        <f>IF(AND(ISNUMBER(L42),ISNUMBER(M42),M42&lt;&gt;0),L42/M42,"NA")</f>
        <v>5.1496645521820152</v>
      </c>
      <c r="O42" t="s">
        <v>37</v>
      </c>
    </row>
    <row r="43" spans="1:15" x14ac:dyDescent="0.35">
      <c r="A43" s="16">
        <v>32</v>
      </c>
      <c r="B43" s="15" t="s">
        <v>58</v>
      </c>
      <c r="C43" s="14">
        <v>1.7</v>
      </c>
      <c r="D43" s="13" t="s">
        <v>28</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1.7</v>
      </c>
      <c r="H43">
        <f>LEN(TRIM(D43))</f>
        <v>6</v>
      </c>
      <c r="I43" t="str">
        <f>IF(H43&gt;=3,MID(TRIM(D43),1,3),"NO")</f>
        <v>+/-</v>
      </c>
      <c r="J43" t="str">
        <f>IF(TRIM(I43)="+/-",MID(TRIM(D43),4,H43-3),D43)</f>
        <v>0.2</v>
      </c>
      <c r="K43" s="1">
        <f>IF(TRIM(J43)="*****",0,IF(ISERROR(VALUE(J43)),"NA",VALUE(J43/$I$4)))</f>
        <v>0.12158054711246201</v>
      </c>
      <c r="L43" s="1">
        <f>IF(AND(ISNUMBER(G43),ISNUMBER($I$6)),$I$6-G43,"N/A")</f>
        <v>0.7</v>
      </c>
      <c r="M43" s="1">
        <f>IF(AND(ISNUMBER(K43),ISNUMBER($I$7)),SQRT(K43^2+($I$7)^2),"N/A")</f>
        <v>0.1359311840425404</v>
      </c>
      <c r="N43" s="1">
        <f>IF(AND(ISNUMBER(L43),ISNUMBER(M43),M43&lt;&gt;0),L43/M43,"NA")</f>
        <v>5.1496645521820152</v>
      </c>
      <c r="O43" t="s">
        <v>49</v>
      </c>
    </row>
    <row r="44" spans="1:15" x14ac:dyDescent="0.35">
      <c r="A44" s="16">
        <v>32</v>
      </c>
      <c r="B44" s="15" t="s">
        <v>45</v>
      </c>
      <c r="C44" s="14">
        <v>1.7</v>
      </c>
      <c r="D44" s="13" t="s">
        <v>31</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1.7</v>
      </c>
      <c r="H44">
        <f>LEN(TRIM(D44))</f>
        <v>6</v>
      </c>
      <c r="I44" t="str">
        <f>IF(H44&gt;=3,MID(TRIM(D44),1,3),"NO")</f>
        <v>+/-</v>
      </c>
      <c r="J44" t="str">
        <f>IF(TRIM(I44)="+/-",MID(TRIM(D44),4,H44-3),D44)</f>
        <v>0.1</v>
      </c>
      <c r="K44" s="1">
        <f>IF(TRIM(J44)="*****",0,IF(ISERROR(VALUE(J44)),"NA",VALUE(J44/$I$4)))</f>
        <v>6.0790273556231005E-2</v>
      </c>
      <c r="L44" s="1">
        <f>IF(AND(ISNUMBER(G44),ISNUMBER($I$6)),$I$6-G44,"N/A")</f>
        <v>0.7</v>
      </c>
      <c r="M44" s="1">
        <f>IF(AND(ISNUMBER(K44),ISNUMBER($I$7)),SQRT(K44^2+($I$7)^2),"N/A")</f>
        <v>8.5970429323592404E-2</v>
      </c>
      <c r="N44" s="1">
        <f>IF(AND(ISNUMBER(L44),ISNUMBER(M44),M44&lt;&gt;0),L44/M44,"NA")</f>
        <v>8.1423345853630948</v>
      </c>
      <c r="O44" t="s">
        <v>64</v>
      </c>
    </row>
    <row r="45" spans="1:15" x14ac:dyDescent="0.35">
      <c r="A45" s="16">
        <v>32</v>
      </c>
      <c r="B45" s="15" t="s">
        <v>81</v>
      </c>
      <c r="C45" s="14">
        <v>1.7</v>
      </c>
      <c r="D45" s="13" t="s">
        <v>31</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1.7</v>
      </c>
      <c r="H45">
        <f>LEN(TRIM(D45))</f>
        <v>6</v>
      </c>
      <c r="I45" t="str">
        <f>IF(H45&gt;=3,MID(TRIM(D45),1,3),"NO")</f>
        <v>+/-</v>
      </c>
      <c r="J45" t="str">
        <f>IF(TRIM(I45)="+/-",MID(TRIM(D45),4,H45-3),D45)</f>
        <v>0.1</v>
      </c>
      <c r="K45" s="1">
        <f>IF(TRIM(J45)="*****",0,IF(ISERROR(VALUE(J45)),"NA",VALUE(J45/$I$4)))</f>
        <v>6.0790273556231005E-2</v>
      </c>
      <c r="L45" s="1">
        <f>IF(AND(ISNUMBER(G45),ISNUMBER($I$6)),$I$6-G45,"N/A")</f>
        <v>0.7</v>
      </c>
      <c r="M45" s="1">
        <f>IF(AND(ISNUMBER(K45),ISNUMBER($I$7)),SQRT(K45^2+($I$7)^2),"N/A")</f>
        <v>8.5970429323592404E-2</v>
      </c>
      <c r="N45" s="1">
        <f>IF(AND(ISNUMBER(L45),ISNUMBER(M45),M45&lt;&gt;0),L45/M45,"NA")</f>
        <v>8.1423345853630948</v>
      </c>
      <c r="O45" t="s">
        <v>63</v>
      </c>
    </row>
    <row r="46" spans="1:15" x14ac:dyDescent="0.35">
      <c r="A46" s="16">
        <v>32</v>
      </c>
      <c r="B46" s="15" t="s">
        <v>79</v>
      </c>
      <c r="C46" s="14">
        <v>1.7</v>
      </c>
      <c r="D46" s="13" t="s">
        <v>28</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1.7</v>
      </c>
      <c r="H46">
        <f>LEN(TRIM(D46))</f>
        <v>6</v>
      </c>
      <c r="I46" t="str">
        <f>IF(H46&gt;=3,MID(TRIM(D46),1,3),"NO")</f>
        <v>+/-</v>
      </c>
      <c r="J46" t="str">
        <f>IF(TRIM(I46)="+/-",MID(TRIM(D46),4,H46-3),D46)</f>
        <v>0.2</v>
      </c>
      <c r="K46" s="1">
        <f>IF(TRIM(J46)="*****",0,IF(ISERROR(VALUE(J46)),"NA",VALUE(J46/$I$4)))</f>
        <v>0.12158054711246201</v>
      </c>
      <c r="L46" s="1">
        <f>IF(AND(ISNUMBER(G46),ISNUMBER($I$6)),$I$6-G46,"N/A")</f>
        <v>0.7</v>
      </c>
      <c r="M46" s="1">
        <f>IF(AND(ISNUMBER(K46),ISNUMBER($I$7)),SQRT(K46^2+($I$7)^2),"N/A")</f>
        <v>0.1359311840425404</v>
      </c>
      <c r="N46" s="1">
        <f>IF(AND(ISNUMBER(L46),ISNUMBER(M46),M46&lt;&gt;0),L46/M46,"NA")</f>
        <v>5.1496645521820152</v>
      </c>
      <c r="O46" t="s">
        <v>61</v>
      </c>
    </row>
    <row r="47" spans="1:15" x14ac:dyDescent="0.35">
      <c r="A47" s="16">
        <v>32</v>
      </c>
      <c r="B47" s="15" t="s">
        <v>63</v>
      </c>
      <c r="C47" s="14">
        <v>1.7</v>
      </c>
      <c r="D47" s="13" t="s">
        <v>57</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1.7</v>
      </c>
      <c r="H47">
        <f>LEN(TRIM(D47))</f>
        <v>6</v>
      </c>
      <c r="I47" t="str">
        <f>IF(H47&gt;=3,MID(TRIM(D47),1,3),"NO")</f>
        <v>+/-</v>
      </c>
      <c r="J47" t="str">
        <f>IF(TRIM(I47)="+/-",MID(TRIM(D47),4,H47-3),D47)</f>
        <v>0.3</v>
      </c>
      <c r="K47" s="1">
        <f>IF(TRIM(J47)="*****",0,IF(ISERROR(VALUE(J47)),"NA",VALUE(J47/$I$4)))</f>
        <v>0.18237082066869301</v>
      </c>
      <c r="L47" s="1">
        <f>IF(AND(ISNUMBER(G47),ISNUMBER($I$6)),$I$6-G47,"N/A")</f>
        <v>0.7</v>
      </c>
      <c r="M47" s="1">
        <f>IF(AND(ISNUMBER(K47),ISNUMBER($I$7)),SQRT(K47^2+($I$7)^2),"N/A")</f>
        <v>0.19223572402239389</v>
      </c>
      <c r="N47" s="1">
        <f>IF(AND(ISNUMBER(L47),ISNUMBER(M47),M47&lt;&gt;0),L47/M47,"NA")</f>
        <v>3.6413627256838885</v>
      </c>
      <c r="O47" t="s">
        <v>59</v>
      </c>
    </row>
    <row r="48" spans="1:15" x14ac:dyDescent="0.35">
      <c r="A48" s="16">
        <v>32</v>
      </c>
      <c r="B48" s="15" t="s">
        <v>46</v>
      </c>
      <c r="C48" s="14">
        <v>1.7</v>
      </c>
      <c r="D48" s="13" t="s">
        <v>31</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1.7</v>
      </c>
      <c r="H48">
        <f>LEN(TRIM(D48))</f>
        <v>6</v>
      </c>
      <c r="I48" t="str">
        <f>IF(H48&gt;=3,MID(TRIM(D48),1,3),"NO")</f>
        <v>+/-</v>
      </c>
      <c r="J48" t="str">
        <f>IF(TRIM(I48)="+/-",MID(TRIM(D48),4,H48-3),D48)</f>
        <v>0.1</v>
      </c>
      <c r="K48" s="1">
        <f>IF(TRIM(J48)="*****",0,IF(ISERROR(VALUE(J48)),"NA",VALUE(J48/$I$4)))</f>
        <v>6.0790273556231005E-2</v>
      </c>
      <c r="L48" s="1">
        <f>IF(AND(ISNUMBER(G48),ISNUMBER($I$6)),$I$6-G48,"N/A")</f>
        <v>0.7</v>
      </c>
      <c r="M48" s="1">
        <f>IF(AND(ISNUMBER(K48),ISNUMBER($I$7)),SQRT(K48^2+($I$7)^2),"N/A")</f>
        <v>8.5970429323592404E-2</v>
      </c>
      <c r="N48" s="1">
        <f>IF(AND(ISNUMBER(L48),ISNUMBER(M48),M48&lt;&gt;0),L48/M48,"NA")</f>
        <v>8.1423345853630948</v>
      </c>
      <c r="O48" t="s">
        <v>56</v>
      </c>
    </row>
    <row r="49" spans="1:15" x14ac:dyDescent="0.35">
      <c r="A49" s="16">
        <v>39</v>
      </c>
      <c r="B49" s="15" t="s">
        <v>72</v>
      </c>
      <c r="C49" s="14">
        <v>1.6</v>
      </c>
      <c r="D49" s="13" t="s">
        <v>28</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1.6</v>
      </c>
      <c r="H49">
        <f>LEN(TRIM(D49))</f>
        <v>6</v>
      </c>
      <c r="I49" t="str">
        <f>IF(H49&gt;=3,MID(TRIM(D49),1,3),"NO")</f>
        <v>+/-</v>
      </c>
      <c r="J49" t="str">
        <f>IF(TRIM(I49)="+/-",MID(TRIM(D49),4,H49-3),D49)</f>
        <v>0.2</v>
      </c>
      <c r="K49" s="1">
        <f>IF(TRIM(J49)="*****",0,IF(ISERROR(VALUE(J49)),"NA",VALUE(J49/$I$4)))</f>
        <v>0.12158054711246201</v>
      </c>
      <c r="L49" s="1">
        <f>IF(AND(ISNUMBER(G49),ISNUMBER($I$6)),$I$6-G49,"N/A")</f>
        <v>0.79999999999999982</v>
      </c>
      <c r="M49" s="1">
        <f>IF(AND(ISNUMBER(K49),ISNUMBER($I$7)),SQRT(K49^2+($I$7)^2),"N/A")</f>
        <v>0.1359311840425404</v>
      </c>
      <c r="N49" s="1">
        <f>IF(AND(ISNUMBER(L49),ISNUMBER(M49),M49&lt;&gt;0),L49/M49,"NA")</f>
        <v>5.8853309167794459</v>
      </c>
      <c r="O49" t="s">
        <v>54</v>
      </c>
    </row>
    <row r="50" spans="1:15" x14ac:dyDescent="0.35">
      <c r="A50" s="16">
        <v>39</v>
      </c>
      <c r="B50" s="15" t="s">
        <v>70</v>
      </c>
      <c r="C50" s="14">
        <v>1.6</v>
      </c>
      <c r="D50" s="13" t="s">
        <v>57</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1.6</v>
      </c>
      <c r="H50">
        <f>LEN(TRIM(D50))</f>
        <v>6</v>
      </c>
      <c r="I50" t="str">
        <f>IF(H50&gt;=3,MID(TRIM(D50),1,3),"NO")</f>
        <v>+/-</v>
      </c>
      <c r="J50" t="str">
        <f>IF(TRIM(I50)="+/-",MID(TRIM(D50),4,H50-3),D50)</f>
        <v>0.3</v>
      </c>
      <c r="K50" s="1">
        <f>IF(TRIM(J50)="*****",0,IF(ISERROR(VALUE(J50)),"NA",VALUE(J50/$I$4)))</f>
        <v>0.18237082066869301</v>
      </c>
      <c r="L50" s="1">
        <f>IF(AND(ISNUMBER(G50),ISNUMBER($I$6)),$I$6-G50,"N/A")</f>
        <v>0.79999999999999982</v>
      </c>
      <c r="M50" s="1">
        <f>IF(AND(ISNUMBER(K50),ISNUMBER($I$7)),SQRT(K50^2+($I$7)^2),"N/A")</f>
        <v>0.19223572402239389</v>
      </c>
      <c r="N50" s="1">
        <f>IF(AND(ISNUMBER(L50),ISNUMBER(M50),M50&lt;&gt;0),L50/M50,"NA")</f>
        <v>4.1615574007815859</v>
      </c>
      <c r="O50" t="s">
        <v>52</v>
      </c>
    </row>
    <row r="51" spans="1:15" x14ac:dyDescent="0.35">
      <c r="A51" s="16">
        <v>39</v>
      </c>
      <c r="B51" s="15" t="s">
        <v>64</v>
      </c>
      <c r="C51" s="14">
        <v>1.6</v>
      </c>
      <c r="D51" s="13" t="s">
        <v>31</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1.6</v>
      </c>
      <c r="H51">
        <f>LEN(TRIM(D51))</f>
        <v>6</v>
      </c>
      <c r="I51" t="str">
        <f>IF(H51&gt;=3,MID(TRIM(D51),1,3),"NO")</f>
        <v>+/-</v>
      </c>
      <c r="J51" t="str">
        <f>IF(TRIM(I51)="+/-",MID(TRIM(D51),4,H51-3),D51)</f>
        <v>0.1</v>
      </c>
      <c r="K51" s="1">
        <f>IF(TRIM(J51)="*****",0,IF(ISERROR(VALUE(J51)),"NA",VALUE(J51/$I$4)))</f>
        <v>6.0790273556231005E-2</v>
      </c>
      <c r="L51" s="1">
        <f>IF(AND(ISNUMBER(G51),ISNUMBER($I$6)),$I$6-G51,"N/A")</f>
        <v>0.79999999999999982</v>
      </c>
      <c r="M51" s="1">
        <f>IF(AND(ISNUMBER(K51),ISNUMBER($I$7)),SQRT(K51^2+($I$7)^2),"N/A")</f>
        <v>8.5970429323592404E-2</v>
      </c>
      <c r="N51" s="1">
        <f>IF(AND(ISNUMBER(L51),ISNUMBER(M51),M51&lt;&gt;0),L51/M51,"NA")</f>
        <v>9.3055252404149638</v>
      </c>
      <c r="O51" t="s">
        <v>50</v>
      </c>
    </row>
    <row r="52" spans="1:15" x14ac:dyDescent="0.35">
      <c r="A52" s="16">
        <v>39</v>
      </c>
      <c r="B52" s="15" t="s">
        <v>39</v>
      </c>
      <c r="C52" s="14">
        <v>1.6</v>
      </c>
      <c r="D52" s="13" t="s">
        <v>31</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1.6</v>
      </c>
      <c r="H52">
        <f>LEN(TRIM(D52))</f>
        <v>6</v>
      </c>
      <c r="I52" t="str">
        <f>IF(H52&gt;=3,MID(TRIM(D52),1,3),"NO")</f>
        <v>+/-</v>
      </c>
      <c r="J52" t="str">
        <f>IF(TRIM(I52)="+/-",MID(TRIM(D52),4,H52-3),D52)</f>
        <v>0.1</v>
      </c>
      <c r="K52" s="1">
        <f>IF(TRIM(J52)="*****",0,IF(ISERROR(VALUE(J52)),"NA",VALUE(J52/$I$4)))</f>
        <v>6.0790273556231005E-2</v>
      </c>
      <c r="L52" s="1">
        <f>IF(AND(ISNUMBER(G52),ISNUMBER($I$6)),$I$6-G52,"N/A")</f>
        <v>0.79999999999999982</v>
      </c>
      <c r="M52" s="1">
        <f>IF(AND(ISNUMBER(K52),ISNUMBER($I$7)),SQRT(K52^2+($I$7)^2),"N/A")</f>
        <v>8.5970429323592404E-2</v>
      </c>
      <c r="N52" s="1">
        <f>IF(AND(ISNUMBER(L52),ISNUMBER(M52),M52&lt;&gt;0),L52/M52,"NA")</f>
        <v>9.3055252404149638</v>
      </c>
      <c r="O52" t="s">
        <v>48</v>
      </c>
    </row>
    <row r="53" spans="1:15" x14ac:dyDescent="0.35">
      <c r="A53" s="16">
        <v>43</v>
      </c>
      <c r="B53" s="15" t="s">
        <v>80</v>
      </c>
      <c r="C53" s="14">
        <v>1.5</v>
      </c>
      <c r="D53" s="13" t="s">
        <v>31</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1.5</v>
      </c>
      <c r="H53">
        <f>LEN(TRIM(D53))</f>
        <v>6</v>
      </c>
      <c r="I53" t="str">
        <f>IF(H53&gt;=3,MID(TRIM(D53),1,3),"NO")</f>
        <v>+/-</v>
      </c>
      <c r="J53" t="str">
        <f>IF(TRIM(I53)="+/-",MID(TRIM(D53),4,H53-3),D53)</f>
        <v>0.1</v>
      </c>
      <c r="K53" s="1">
        <f>IF(TRIM(J53)="*****",0,IF(ISERROR(VALUE(J53)),"NA",VALUE(J53/$I$4)))</f>
        <v>6.0790273556231005E-2</v>
      </c>
      <c r="L53" s="1">
        <f>IF(AND(ISNUMBER(G53),ISNUMBER($I$6)),$I$6-G53,"N/A")</f>
        <v>0.89999999999999991</v>
      </c>
      <c r="M53" s="1">
        <f>IF(AND(ISNUMBER(K53),ISNUMBER($I$7)),SQRT(K53^2+($I$7)^2),"N/A")</f>
        <v>8.5970429323592404E-2</v>
      </c>
      <c r="N53" s="1">
        <f>IF(AND(ISNUMBER(L53),ISNUMBER(M53),M53&lt;&gt;0),L53/M53,"NA")</f>
        <v>10.468715895466834</v>
      </c>
      <c r="O53" t="s">
        <v>46</v>
      </c>
    </row>
    <row r="54" spans="1:15" x14ac:dyDescent="0.35">
      <c r="A54" s="16">
        <v>43</v>
      </c>
      <c r="B54" s="15" t="s">
        <v>53</v>
      </c>
      <c r="C54" s="14">
        <v>1.5</v>
      </c>
      <c r="D54" s="13" t="s">
        <v>28</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1.5</v>
      </c>
      <c r="H54">
        <f>LEN(TRIM(D54))</f>
        <v>6</v>
      </c>
      <c r="I54" t="str">
        <f>IF(H54&gt;=3,MID(TRIM(D54),1,3),"NO")</f>
        <v>+/-</v>
      </c>
      <c r="J54" t="str">
        <f>IF(TRIM(I54)="+/-",MID(TRIM(D54),4,H54-3),D54)</f>
        <v>0.2</v>
      </c>
      <c r="K54" s="1">
        <f>IF(TRIM(J54)="*****",0,IF(ISERROR(VALUE(J54)),"NA",VALUE(J54/$I$4)))</f>
        <v>0.12158054711246201</v>
      </c>
      <c r="L54" s="1">
        <f>IF(AND(ISNUMBER(G54),ISNUMBER($I$6)),$I$6-G54,"N/A")</f>
        <v>0.89999999999999991</v>
      </c>
      <c r="M54" s="1">
        <f>IF(AND(ISNUMBER(K54),ISNUMBER($I$7)),SQRT(K54^2+($I$7)^2),"N/A")</f>
        <v>0.1359311840425404</v>
      </c>
      <c r="N54" s="1">
        <f>IF(AND(ISNUMBER(L54),ISNUMBER(M54),M54&lt;&gt;0),L54/M54,"NA")</f>
        <v>6.6209972813768774</v>
      </c>
      <c r="O54" t="s">
        <v>39</v>
      </c>
    </row>
    <row r="55" spans="1:15" x14ac:dyDescent="0.35">
      <c r="A55" s="16">
        <v>43</v>
      </c>
      <c r="B55" s="15" t="s">
        <v>69</v>
      </c>
      <c r="C55" s="14">
        <v>1.5</v>
      </c>
      <c r="D55" s="13" t="s">
        <v>57</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1.5</v>
      </c>
      <c r="H55">
        <f>LEN(TRIM(D55))</f>
        <v>6</v>
      </c>
      <c r="I55" t="str">
        <f>IF(H55&gt;=3,MID(TRIM(D55),1,3),"NO")</f>
        <v>+/-</v>
      </c>
      <c r="J55" t="str">
        <f>IF(TRIM(I55)="+/-",MID(TRIM(D55),4,H55-3),D55)</f>
        <v>0.3</v>
      </c>
      <c r="K55" s="1">
        <f>IF(TRIM(J55)="*****",0,IF(ISERROR(VALUE(J55)),"NA",VALUE(J55/$I$4)))</f>
        <v>0.18237082066869301</v>
      </c>
      <c r="L55" s="1">
        <f>IF(AND(ISNUMBER(G55),ISNUMBER($I$6)),$I$6-G55,"N/A")</f>
        <v>0.89999999999999991</v>
      </c>
      <c r="M55" s="1">
        <f>IF(AND(ISNUMBER(K55),ISNUMBER($I$7)),SQRT(K55^2+($I$7)^2),"N/A")</f>
        <v>0.19223572402239389</v>
      </c>
      <c r="N55" s="1">
        <f>IF(AND(ISNUMBER(L55),ISNUMBER(M55),M55&lt;&gt;0),L55/M55,"NA")</f>
        <v>4.6817520758792845</v>
      </c>
      <c r="O55" t="s">
        <v>42</v>
      </c>
    </row>
    <row r="56" spans="1:15" x14ac:dyDescent="0.35">
      <c r="A56" s="16">
        <v>46</v>
      </c>
      <c r="B56" s="15" t="s">
        <v>73</v>
      </c>
      <c r="C56" s="14">
        <v>1.4</v>
      </c>
      <c r="D56" s="13" t="s">
        <v>28</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1.4</v>
      </c>
      <c r="H56">
        <f>LEN(TRIM(D56))</f>
        <v>6</v>
      </c>
      <c r="I56" t="str">
        <f>IF(H56&gt;=3,MID(TRIM(D56),1,3),"NO")</f>
        <v>+/-</v>
      </c>
      <c r="J56" t="str">
        <f>IF(TRIM(I56)="+/-",MID(TRIM(D56),4,H56-3),D56)</f>
        <v>0.2</v>
      </c>
      <c r="K56" s="1">
        <f>IF(TRIM(J56)="*****",0,IF(ISERROR(VALUE(J56)),"NA",VALUE(J56/$I$4)))</f>
        <v>0.12158054711246201</v>
      </c>
      <c r="L56" s="1">
        <f>IF(AND(ISNUMBER(G56),ISNUMBER($I$6)),$I$6-G56,"N/A")</f>
        <v>1</v>
      </c>
      <c r="M56" s="1">
        <f>IF(AND(ISNUMBER(K56),ISNUMBER($I$7)),SQRT(K56^2+($I$7)^2),"N/A")</f>
        <v>0.1359311840425404</v>
      </c>
      <c r="N56" s="1">
        <f>IF(AND(ISNUMBER(L56),ISNUMBER(M56),M56&lt;&gt;0),L56/M56,"NA")</f>
        <v>7.3566636459743089</v>
      </c>
      <c r="O56" t="s">
        <v>40</v>
      </c>
    </row>
    <row r="57" spans="1:15" x14ac:dyDescent="0.35">
      <c r="A57" s="16">
        <v>46</v>
      </c>
      <c r="B57" s="15" t="s">
        <v>78</v>
      </c>
      <c r="C57" s="14">
        <v>1.4</v>
      </c>
      <c r="D57" s="13" t="s">
        <v>28</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1.4</v>
      </c>
      <c r="H57">
        <f>LEN(TRIM(D57))</f>
        <v>6</v>
      </c>
      <c r="I57" t="str">
        <f>IF(H57&gt;=3,MID(TRIM(D57),1,3),"NO")</f>
        <v>+/-</v>
      </c>
      <c r="J57" t="str">
        <f>IF(TRIM(I57)="+/-",MID(TRIM(D57),4,H57-3),D57)</f>
        <v>0.2</v>
      </c>
      <c r="K57" s="1">
        <f>IF(TRIM(J57)="*****",0,IF(ISERROR(VALUE(J57)),"NA",VALUE(J57/$I$4)))</f>
        <v>0.12158054711246201</v>
      </c>
      <c r="L57" s="1">
        <f>IF(AND(ISNUMBER(G57),ISNUMBER($I$6)),$I$6-G57,"N/A")</f>
        <v>1</v>
      </c>
      <c r="M57" s="1">
        <f>IF(AND(ISNUMBER(K57),ISNUMBER($I$7)),SQRT(K57^2+($I$7)^2),"N/A")</f>
        <v>0.1359311840425404</v>
      </c>
      <c r="N57" s="1">
        <f>IF(AND(ISNUMBER(L57),ISNUMBER(M57),M57&lt;&gt;0),L57/M57,"NA")</f>
        <v>7.3566636459743089</v>
      </c>
      <c r="O57" t="s">
        <v>38</v>
      </c>
    </row>
    <row r="58" spans="1:15" x14ac:dyDescent="0.35">
      <c r="A58" s="16">
        <v>46</v>
      </c>
      <c r="B58" s="15" t="s">
        <v>42</v>
      </c>
      <c r="C58" s="14">
        <v>1.4</v>
      </c>
      <c r="D58" s="13" t="s">
        <v>28</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1.4</v>
      </c>
      <c r="H58">
        <f>LEN(TRIM(D58))</f>
        <v>6</v>
      </c>
      <c r="I58" t="str">
        <f>IF(H58&gt;=3,MID(TRIM(D58),1,3),"NO")</f>
        <v>+/-</v>
      </c>
      <c r="J58" t="str">
        <f>IF(TRIM(I58)="+/-",MID(TRIM(D58),4,H58-3),D58)</f>
        <v>0.2</v>
      </c>
      <c r="K58" s="1">
        <f>IF(TRIM(J58)="*****",0,IF(ISERROR(VALUE(J58)),"NA",VALUE(J58/$I$4)))</f>
        <v>0.12158054711246201</v>
      </c>
      <c r="L58" s="1">
        <f>IF(AND(ISNUMBER(G58),ISNUMBER($I$6)),$I$6-G58,"N/A")</f>
        <v>1</v>
      </c>
      <c r="M58" s="1">
        <f>IF(AND(ISNUMBER(K58),ISNUMBER($I$7)),SQRT(K58^2+($I$7)^2),"N/A")</f>
        <v>0.1359311840425404</v>
      </c>
      <c r="N58" s="1">
        <f>IF(AND(ISNUMBER(L58),ISNUMBER(M58),M58&lt;&gt;0),L58/M58,"NA")</f>
        <v>7.3566636459743089</v>
      </c>
      <c r="O58" t="s">
        <v>36</v>
      </c>
    </row>
    <row r="59" spans="1:15" x14ac:dyDescent="0.35">
      <c r="A59" s="16">
        <v>49</v>
      </c>
      <c r="B59" s="15" t="s">
        <v>27</v>
      </c>
      <c r="C59" s="14">
        <v>1.2</v>
      </c>
      <c r="D59" s="13" t="s">
        <v>34</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1.2</v>
      </c>
      <c r="H59">
        <f>LEN(TRIM(D59))</f>
        <v>6</v>
      </c>
      <c r="I59" t="str">
        <f>IF(H59&gt;=3,MID(TRIM(D59),1,3),"NO")</f>
        <v>+/-</v>
      </c>
      <c r="J59" t="str">
        <f>IF(TRIM(I59)="+/-",MID(TRIM(D59),4,H59-3),D59)</f>
        <v>0.4</v>
      </c>
      <c r="K59" s="1">
        <f>IF(TRIM(J59)="*****",0,IF(ISERROR(VALUE(J59)),"NA",VALUE(J59/$I$4)))</f>
        <v>0.24316109422492402</v>
      </c>
      <c r="L59" s="1">
        <f>IF(AND(ISNUMBER(G59),ISNUMBER($I$6)),$I$6-G59,"N/A")</f>
        <v>1.2</v>
      </c>
      <c r="M59" s="1">
        <f>IF(AND(ISNUMBER(K59),ISNUMBER($I$7)),SQRT(K59^2+($I$7)^2),"N/A")</f>
        <v>0.25064471888253259</v>
      </c>
      <c r="N59" s="1">
        <f>IF(AND(ISNUMBER(L59),ISNUMBER(M59),M59&lt;&gt;0),L59/M59,"NA")</f>
        <v>4.7876532382172119</v>
      </c>
      <c r="O59" t="s">
        <v>33</v>
      </c>
    </row>
    <row r="60" spans="1:15" x14ac:dyDescent="0.35">
      <c r="A60" s="16">
        <v>50</v>
      </c>
      <c r="B60" s="15" t="s">
        <v>55</v>
      </c>
      <c r="C60" s="14">
        <v>1.1000000000000001</v>
      </c>
      <c r="D60" s="13" t="s">
        <v>31</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1.1000000000000001</v>
      </c>
      <c r="H60">
        <f>LEN(TRIM(D60))</f>
        <v>6</v>
      </c>
      <c r="I60" t="str">
        <f>IF(H60&gt;=3,MID(TRIM(D60),1,3),"NO")</f>
        <v>+/-</v>
      </c>
      <c r="J60" t="str">
        <f>IF(TRIM(I60)="+/-",MID(TRIM(D60),4,H60-3),D60)</f>
        <v>0.1</v>
      </c>
      <c r="K60" s="1">
        <f>IF(TRIM(J60)="*****",0,IF(ISERROR(VALUE(J60)),"NA",VALUE(J60/$I$4)))</f>
        <v>6.0790273556231005E-2</v>
      </c>
      <c r="L60" s="1">
        <f>IF(AND(ISNUMBER(G60),ISNUMBER($I$6)),$I$6-G60,"N/A")</f>
        <v>1.2999999999999998</v>
      </c>
      <c r="M60" s="1">
        <f>IF(AND(ISNUMBER(K60),ISNUMBER($I$7)),SQRT(K60^2+($I$7)^2),"N/A")</f>
        <v>8.5970429323592404E-2</v>
      </c>
      <c r="N60" s="1">
        <f>IF(AND(ISNUMBER(L60),ISNUMBER(M60),M60&lt;&gt;0),L60/M60,"NA")</f>
        <v>15.121478515674317</v>
      </c>
      <c r="O60" t="s">
        <v>30</v>
      </c>
    </row>
    <row r="61" spans="1:15" x14ac:dyDescent="0.35">
      <c r="A61" s="16">
        <v>50</v>
      </c>
      <c r="B61" s="15" t="s">
        <v>50</v>
      </c>
      <c r="C61" s="14">
        <v>1.1000000000000001</v>
      </c>
      <c r="D61" s="13" t="s">
        <v>31</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1.1000000000000001</v>
      </c>
      <c r="H61">
        <f>LEN(TRIM(D61))</f>
        <v>6</v>
      </c>
      <c r="I61" t="str">
        <f>IF(H61&gt;=3,MID(TRIM(D61),1,3),"NO")</f>
        <v>+/-</v>
      </c>
      <c r="J61" t="str">
        <f>IF(TRIM(I61)="+/-",MID(TRIM(D61),4,H61-3),D61)</f>
        <v>0.1</v>
      </c>
      <c r="K61" s="1">
        <f>IF(TRIM(J61)="*****",0,IF(ISERROR(VALUE(J61)),"NA",VALUE(J61/$I$4)))</f>
        <v>6.0790273556231005E-2</v>
      </c>
      <c r="L61" s="1">
        <f>IF(AND(ISNUMBER(G61),ISNUMBER($I$6)),$I$6-G61,"N/A")</f>
        <v>1.2999999999999998</v>
      </c>
      <c r="M61" s="1">
        <f>IF(AND(ISNUMBER(K61),ISNUMBER($I$7)),SQRT(K61^2+($I$7)^2),"N/A")</f>
        <v>8.5970429323592404E-2</v>
      </c>
      <c r="N61" s="1">
        <f>IF(AND(ISNUMBER(L61),ISNUMBER(M61),M61&lt;&gt;0),L61/M61,"NA")</f>
        <v>15.121478515674317</v>
      </c>
      <c r="O61" t="s">
        <v>27</v>
      </c>
    </row>
    <row r="62" spans="1:15" ht="15" thickBot="1" x14ac:dyDescent="0.4">
      <c r="A62" s="11"/>
      <c r="B62" s="10" t="s">
        <v>25</v>
      </c>
      <c r="C62" s="9">
        <v>2.9</v>
      </c>
      <c r="D62" s="8" t="s">
        <v>28</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2.9</v>
      </c>
      <c r="H62">
        <f>LEN(TRIM(D62))</f>
        <v>6</v>
      </c>
      <c r="I62" t="str">
        <f>IF(H62&gt;=3,MID(TRIM(D62),1,3),"NO")</f>
        <v>+/-</v>
      </c>
      <c r="J62" t="str">
        <f>IF(TRIM(I62)="+/-",MID(TRIM(D62),4,H62-3),D62)</f>
        <v>0.2</v>
      </c>
      <c r="K62" s="1">
        <f>IF(TRIM(J62)="*****",0,IF(ISERROR(VALUE(J62)),"NA",VALUE(J62/$I$4)))</f>
        <v>0.12158054711246201</v>
      </c>
      <c r="L62" s="1">
        <f>IF(AND(ISNUMBER(G62),ISNUMBER($I$6)),$I$6-G62,"N/A")</f>
        <v>-0.5</v>
      </c>
      <c r="M62" s="1">
        <f>IF(AND(ISNUMBER(K62),ISNUMBER($I$7)),SQRT(K62^2+($I$7)^2),"N/A")</f>
        <v>0.1359311840425404</v>
      </c>
      <c r="N62" s="1">
        <f>IF(AND(ISNUMBER(L62),ISNUMBER(M62),M62&lt;&gt;0),L62/M62,"NA")</f>
        <v>-3.6783318229871544</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164" priority="1" operator="equal">
      <formula>"OTHER ERROR"</formula>
    </cfRule>
    <cfRule type="cellIs" dxfId="163" priority="2" operator="equal">
      <formula>"Statistical Test not applicable"</formula>
    </cfRule>
    <cfRule type="cellIs" dxfId="162" priority="3" operator="equal">
      <formula>"Geography Selected"</formula>
    </cfRule>
  </conditionalFormatting>
  <conditionalFormatting sqref="E10:J62">
    <cfRule type="cellIs" dxfId="161" priority="4" operator="equal">
      <formula>"Not Significantly Different"</formula>
    </cfRule>
  </conditionalFormatting>
  <conditionalFormatting sqref="F10:J62">
    <cfRule type="cellIs" dxfId="16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93075F0-6DF8-46FB-8EC9-F557588A28EA}">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2ADFF875-4B49-43CC-8C25-45DBF7B4DD1A}"/>
    <hyperlink ref="A68" r:id="rId2" xr:uid="{D14BA62D-45E2-4747-927F-4A13F715B1CD}"/>
    <hyperlink ref="A66" r:id="rId3" xr:uid="{71B8372B-48AF-471F-8697-0C6CC8E3877C}"/>
    <hyperlink ref="A67" r:id="rId4" xr:uid="{01F3094F-9E11-4DC0-BEFA-54A26F10BF7D}"/>
  </hyperlinks>
  <pageMargins left="0.7" right="0.7" top="0.75" bottom="0.75" header="0.3" footer="0.3"/>
  <pageSetup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31990-3013-4DCC-A075-53AC73875862}">
  <sheetPr codeName="Sheet6"/>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117</v>
      </c>
    </row>
    <row r="2" spans="1:16" x14ac:dyDescent="0.35">
      <c r="A2" s="30" t="s">
        <v>108</v>
      </c>
      <c r="B2" t="s">
        <v>116</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6</v>
      </c>
      <c r="C6" t="s">
        <v>102</v>
      </c>
      <c r="H6" s="18" t="s">
        <v>101</v>
      </c>
      <c r="I6">
        <f>VLOOKUP($B$4,$B$9:$K$62,6,FALSE)</f>
        <v>6</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6</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6</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29</v>
      </c>
      <c r="C11" s="14">
        <v>36.700000000000003</v>
      </c>
      <c r="D11" s="17" t="s">
        <v>26</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36.700000000000003</v>
      </c>
      <c r="H11">
        <f>LEN(TRIM(D11))</f>
        <v>6</v>
      </c>
      <c r="I11" t="str">
        <f>IF(H11&gt;=3,MID(TRIM(D11),1,3),"NO")</f>
        <v>+/-</v>
      </c>
      <c r="J11" t="str">
        <f>IF(TRIM(I11)="+/-",MID(TRIM(D11),4,H11-3),D11)</f>
        <v>0.6</v>
      </c>
      <c r="K11" s="1">
        <f>IF(TRIM(J11)="*****",0,IF(ISERROR(VALUE(J11)),"NA",VALUE(J11/$I$4)))</f>
        <v>0.36474164133738601</v>
      </c>
      <c r="L11" s="1">
        <f>IF(AND(ISNUMBER(G11),ISNUMBER($I$6)),$I$6-G11,"N/A")</f>
        <v>-30.700000000000003</v>
      </c>
      <c r="M11" s="1">
        <f>IF(AND(ISNUMBER(K11),ISNUMBER($I$7)),SQRT(K11^2+($I$7)^2),"N/A")</f>
        <v>0.36977279819442066</v>
      </c>
      <c r="N11" s="1">
        <f>IF(AND(ISNUMBER(L11),ISNUMBER(M11),M11&lt;&gt;0),L11/M11,"NA")</f>
        <v>-83.023954574015022</v>
      </c>
      <c r="O11" t="s">
        <v>68</v>
      </c>
    </row>
    <row r="12" spans="1:16" x14ac:dyDescent="0.35">
      <c r="A12" s="16">
        <v>2</v>
      </c>
      <c r="B12" s="15" t="s">
        <v>32</v>
      </c>
      <c r="C12" s="14">
        <v>15.8</v>
      </c>
      <c r="D12" s="13" t="s">
        <v>31</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15.8</v>
      </c>
      <c r="H12">
        <f>LEN(TRIM(D12))</f>
        <v>6</v>
      </c>
      <c r="I12" t="str">
        <f>IF(H12&gt;=3,MID(TRIM(D12),1,3),"NO")</f>
        <v>+/-</v>
      </c>
      <c r="J12" t="str">
        <f>IF(TRIM(I12)="+/-",MID(TRIM(D12),4,H12-3),D12)</f>
        <v>0.1</v>
      </c>
      <c r="K12" s="1">
        <f>IF(TRIM(J12)="*****",0,IF(ISERROR(VALUE(J12)),"NA",VALUE(J12/$I$4)))</f>
        <v>6.0790273556231005E-2</v>
      </c>
      <c r="L12" s="1">
        <f>IF(AND(ISNUMBER(G12),ISNUMBER($I$6)),$I$6-G12,"N/A")</f>
        <v>-9.8000000000000007</v>
      </c>
      <c r="M12" s="1">
        <f>IF(AND(ISNUMBER(K12),ISNUMBER($I$7)),SQRT(K12^2+($I$7)^2),"N/A")</f>
        <v>8.5970429323592404E-2</v>
      </c>
      <c r="N12" s="1">
        <f>IF(AND(ISNUMBER(L12),ISNUMBER(M12),M12&lt;&gt;0),L12/M12,"NA")</f>
        <v>-113.99268419508334</v>
      </c>
      <c r="O12" t="s">
        <v>62</v>
      </c>
    </row>
    <row r="13" spans="1:16" x14ac:dyDescent="0.35">
      <c r="A13" s="16">
        <v>3</v>
      </c>
      <c r="B13" s="15" t="s">
        <v>47</v>
      </c>
      <c r="C13" s="14">
        <v>10.199999999999999</v>
      </c>
      <c r="D13" s="13" t="s">
        <v>31</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10.199999999999999</v>
      </c>
      <c r="H13">
        <f>LEN(TRIM(D13))</f>
        <v>6</v>
      </c>
      <c r="I13" t="str">
        <f>IF(H13&gt;=3,MID(TRIM(D13),1,3),"NO")</f>
        <v>+/-</v>
      </c>
      <c r="J13" t="str">
        <f>IF(TRIM(I13)="+/-",MID(TRIM(D13),4,H13-3),D13)</f>
        <v>0.1</v>
      </c>
      <c r="K13" s="1">
        <f>IF(TRIM(J13)="*****",0,IF(ISERROR(VALUE(J13)),"NA",VALUE(J13/$I$4)))</f>
        <v>6.0790273556231005E-2</v>
      </c>
      <c r="L13" s="1">
        <f>IF(AND(ISNUMBER(G13),ISNUMBER($I$6)),$I$6-G13,"N/A")</f>
        <v>-4.1999999999999993</v>
      </c>
      <c r="M13" s="1">
        <f>IF(AND(ISNUMBER(K13),ISNUMBER($I$7)),SQRT(K13^2+($I$7)^2),"N/A")</f>
        <v>8.5970429323592404E-2</v>
      </c>
      <c r="N13" s="1">
        <f>IF(AND(ISNUMBER(L13),ISNUMBER(M13),M13&lt;&gt;0),L13/M13,"NA")</f>
        <v>-48.854007512178562</v>
      </c>
      <c r="O13" t="s">
        <v>58</v>
      </c>
    </row>
    <row r="14" spans="1:16" x14ac:dyDescent="0.35">
      <c r="A14" s="16">
        <v>4</v>
      </c>
      <c r="B14" s="15" t="s">
        <v>36</v>
      </c>
      <c r="C14" s="14">
        <v>10</v>
      </c>
      <c r="D14" s="13" t="s">
        <v>31</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10</v>
      </c>
      <c r="H14">
        <f>LEN(TRIM(D14))</f>
        <v>6</v>
      </c>
      <c r="I14" t="str">
        <f>IF(H14&gt;=3,MID(TRIM(D14),1,3),"NO")</f>
        <v>+/-</v>
      </c>
      <c r="J14" t="str">
        <f>IF(TRIM(I14)="+/-",MID(TRIM(D14),4,H14-3),D14)</f>
        <v>0.1</v>
      </c>
      <c r="K14" s="1">
        <f>IF(TRIM(J14)="*****",0,IF(ISERROR(VALUE(J14)),"NA",VALUE(J14/$I$4)))</f>
        <v>6.0790273556231005E-2</v>
      </c>
      <c r="L14" s="1">
        <f>IF(AND(ISNUMBER(G14),ISNUMBER($I$6)),$I$6-G14,"N/A")</f>
        <v>-4</v>
      </c>
      <c r="M14" s="1">
        <f>IF(AND(ISNUMBER(K14),ISNUMBER($I$7)),SQRT(K14^2+($I$7)^2),"N/A")</f>
        <v>8.5970429323592404E-2</v>
      </c>
      <c r="N14" s="1">
        <f>IF(AND(ISNUMBER(L14),ISNUMBER(M14),M14&lt;&gt;0),L14/M14,"NA")</f>
        <v>-46.527626202074828</v>
      </c>
      <c r="O14" t="s">
        <v>73</v>
      </c>
    </row>
    <row r="15" spans="1:16" x14ac:dyDescent="0.35">
      <c r="A15" s="16">
        <v>5</v>
      </c>
      <c r="B15" s="15" t="s">
        <v>44</v>
      </c>
      <c r="C15" s="14">
        <v>9.1</v>
      </c>
      <c r="D15" s="13" t="s">
        <v>28</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9.1</v>
      </c>
      <c r="H15">
        <f>LEN(TRIM(D15))</f>
        <v>6</v>
      </c>
      <c r="I15" t="str">
        <f>IF(H15&gt;=3,MID(TRIM(D15),1,3),"NO")</f>
        <v>+/-</v>
      </c>
      <c r="J15" t="str">
        <f>IF(TRIM(I15)="+/-",MID(TRIM(D15),4,H15-3),D15)</f>
        <v>0.2</v>
      </c>
      <c r="K15" s="1">
        <f>IF(TRIM(J15)="*****",0,IF(ISERROR(VALUE(J15)),"NA",VALUE(J15/$I$4)))</f>
        <v>0.12158054711246201</v>
      </c>
      <c r="L15" s="1">
        <f>IF(AND(ISNUMBER(G15),ISNUMBER($I$6)),$I$6-G15,"N/A")</f>
        <v>-3.0999999999999996</v>
      </c>
      <c r="M15" s="1">
        <f>IF(AND(ISNUMBER(K15),ISNUMBER($I$7)),SQRT(K15^2+($I$7)^2),"N/A")</f>
        <v>0.1359311840425404</v>
      </c>
      <c r="N15" s="1">
        <f>IF(AND(ISNUMBER(L15),ISNUMBER(M15),M15&lt;&gt;0),L15/M15,"NA")</f>
        <v>-22.805657302520356</v>
      </c>
      <c r="O15" t="s">
        <v>32</v>
      </c>
    </row>
    <row r="16" spans="1:16" x14ac:dyDescent="0.35">
      <c r="A16" s="16">
        <v>5</v>
      </c>
      <c r="B16" s="15" t="s">
        <v>49</v>
      </c>
      <c r="C16" s="14">
        <v>9.1</v>
      </c>
      <c r="D16" s="13" t="s">
        <v>31</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9.1</v>
      </c>
      <c r="H16">
        <f>LEN(TRIM(D16))</f>
        <v>6</v>
      </c>
      <c r="I16" t="str">
        <f>IF(H16&gt;=3,MID(TRIM(D16),1,3),"NO")</f>
        <v>+/-</v>
      </c>
      <c r="J16" t="str">
        <f>IF(TRIM(I16)="+/-",MID(TRIM(D16),4,H16-3),D16)</f>
        <v>0.1</v>
      </c>
      <c r="K16" s="1">
        <f>IF(TRIM(J16)="*****",0,IF(ISERROR(VALUE(J16)),"NA",VALUE(J16/$I$4)))</f>
        <v>6.0790273556231005E-2</v>
      </c>
      <c r="L16" s="1">
        <f>IF(AND(ISNUMBER(G16),ISNUMBER($I$6)),$I$6-G16,"N/A")</f>
        <v>-3.0999999999999996</v>
      </c>
      <c r="M16" s="1">
        <f>IF(AND(ISNUMBER(K16),ISNUMBER($I$7)),SQRT(K16^2+($I$7)^2),"N/A")</f>
        <v>8.5970429323592404E-2</v>
      </c>
      <c r="N16" s="1">
        <f>IF(AND(ISNUMBER(L16),ISNUMBER(M16),M16&lt;&gt;0),L16/M16,"NA")</f>
        <v>-36.058910306607984</v>
      </c>
      <c r="O16" t="s">
        <v>75</v>
      </c>
    </row>
    <row r="17" spans="1:15" x14ac:dyDescent="0.35">
      <c r="A17" s="16">
        <v>7</v>
      </c>
      <c r="B17" s="15" t="s">
        <v>71</v>
      </c>
      <c r="C17" s="14">
        <v>7.4</v>
      </c>
      <c r="D17" s="13" t="s">
        <v>31</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7.4</v>
      </c>
      <c r="H17">
        <f>LEN(TRIM(D17))</f>
        <v>6</v>
      </c>
      <c r="I17" t="str">
        <f>IF(H17&gt;=3,MID(TRIM(D17),1,3),"NO")</f>
        <v>+/-</v>
      </c>
      <c r="J17" t="str">
        <f>IF(TRIM(I17)="+/-",MID(TRIM(D17),4,H17-3),D17)</f>
        <v>0.1</v>
      </c>
      <c r="K17" s="1">
        <f>IF(TRIM(J17)="*****",0,IF(ISERROR(VALUE(J17)),"NA",VALUE(J17/$I$4)))</f>
        <v>6.0790273556231005E-2</v>
      </c>
      <c r="L17" s="1">
        <f>IF(AND(ISNUMBER(G17),ISNUMBER($I$6)),$I$6-G17,"N/A")</f>
        <v>-1.4000000000000004</v>
      </c>
      <c r="M17" s="1">
        <f>IF(AND(ISNUMBER(K17),ISNUMBER($I$7)),SQRT(K17^2+($I$7)^2),"N/A")</f>
        <v>8.5970429323592404E-2</v>
      </c>
      <c r="N17" s="1">
        <f>IF(AND(ISNUMBER(L17),ISNUMBER(M17),M17&lt;&gt;0),L17/M17,"NA")</f>
        <v>-16.284669170726193</v>
      </c>
      <c r="O17" t="s">
        <v>66</v>
      </c>
    </row>
    <row r="18" spans="1:15" x14ac:dyDescent="0.35">
      <c r="A18" s="16">
        <v>8</v>
      </c>
      <c r="B18" s="15" t="s">
        <v>38</v>
      </c>
      <c r="C18" s="14">
        <v>6.9</v>
      </c>
      <c r="D18" s="13" t="s">
        <v>31</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6.9</v>
      </c>
      <c r="H18">
        <f>LEN(TRIM(D18))</f>
        <v>6</v>
      </c>
      <c r="I18" t="str">
        <f>IF(H18&gt;=3,MID(TRIM(D18),1,3),"NO")</f>
        <v>+/-</v>
      </c>
      <c r="J18" t="str">
        <f>IF(TRIM(I18)="+/-",MID(TRIM(D18),4,H18-3),D18)</f>
        <v>0.1</v>
      </c>
      <c r="K18" s="1">
        <f>IF(TRIM(J18)="*****",0,IF(ISERROR(VALUE(J18)),"NA",VALUE(J18/$I$4)))</f>
        <v>6.0790273556231005E-2</v>
      </c>
      <c r="L18" s="1">
        <f>IF(AND(ISNUMBER(G18),ISNUMBER($I$6)),$I$6-G18,"N/A")</f>
        <v>-0.90000000000000036</v>
      </c>
      <c r="M18" s="1">
        <f>IF(AND(ISNUMBER(K18),ISNUMBER($I$7)),SQRT(K18^2+($I$7)^2),"N/A")</f>
        <v>8.5970429323592404E-2</v>
      </c>
      <c r="N18" s="1">
        <f>IF(AND(ISNUMBER(L18),ISNUMBER(M18),M18&lt;&gt;0),L18/M18,"NA")</f>
        <v>-10.46871589546684</v>
      </c>
      <c r="O18" t="s">
        <v>60</v>
      </c>
    </row>
    <row r="19" spans="1:15" x14ac:dyDescent="0.35">
      <c r="A19" s="16">
        <v>9</v>
      </c>
      <c r="B19" s="15" t="s">
        <v>41</v>
      </c>
      <c r="C19" s="14">
        <v>6.6</v>
      </c>
      <c r="D19" s="13" t="s">
        <v>31</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6.6</v>
      </c>
      <c r="H19">
        <f>LEN(TRIM(D19))</f>
        <v>6</v>
      </c>
      <c r="I19" t="str">
        <f>IF(H19&gt;=3,MID(TRIM(D19),1,3),"NO")</f>
        <v>+/-</v>
      </c>
      <c r="J19" t="str">
        <f>IF(TRIM(I19)="+/-",MID(TRIM(D19),4,H19-3),D19)</f>
        <v>0.1</v>
      </c>
      <c r="K19" s="1">
        <f>IF(TRIM(J19)="*****",0,IF(ISERROR(VALUE(J19)),"NA",VALUE(J19/$I$4)))</f>
        <v>6.0790273556231005E-2</v>
      </c>
      <c r="L19" s="1">
        <f>IF(AND(ISNUMBER(G19),ISNUMBER($I$6)),$I$6-G19,"N/A")</f>
        <v>-0.59999999999999964</v>
      </c>
      <c r="M19" s="1">
        <f>IF(AND(ISNUMBER(K19),ISNUMBER($I$7)),SQRT(K19^2+($I$7)^2),"N/A")</f>
        <v>8.5970429323592404E-2</v>
      </c>
      <c r="N19" s="1">
        <f>IF(AND(ISNUMBER(L19),ISNUMBER(M19),M19&lt;&gt;0),L19/M19,"NA")</f>
        <v>-6.9791439303112197</v>
      </c>
      <c r="O19" t="s">
        <v>35</v>
      </c>
    </row>
    <row r="20" spans="1:15" x14ac:dyDescent="0.35">
      <c r="A20" s="16">
        <v>10</v>
      </c>
      <c r="B20" s="15" t="s">
        <v>65</v>
      </c>
      <c r="C20" s="14">
        <v>6</v>
      </c>
      <c r="D20" s="17" t="s">
        <v>31</v>
      </c>
      <c r="E20" s="12" t="str">
        <f>IF($B$4=B20,"Geography Selected",
IF(AND(ISNUMBER(N20),ISNUMBER($I$4)),
IF(ABS(N20)&lt;=$I$4,"Not Significantly Different",
IF(ABS(N20)&gt;$I$4,"Significantly Different","Error - Both Z-score and Confidence Level are Numbers but Comparison Failed")),
IF(N20="NA","Statistical Test not applicable","N/A")
))</f>
        <v>Not Significantly Different</v>
      </c>
      <c r="G20">
        <f>IF(ISNUMBER(C20),C20,"NAN")</f>
        <v>6</v>
      </c>
      <c r="H20">
        <f>LEN(TRIM(D20))</f>
        <v>6</v>
      </c>
      <c r="I20" t="str">
        <f>IF(H20&gt;=3,MID(TRIM(D20),1,3),"NO")</f>
        <v>+/-</v>
      </c>
      <c r="J20" t="str">
        <f>IF(TRIM(I20)="+/-",MID(TRIM(D20),4,H20-3),D20)</f>
        <v>0.1</v>
      </c>
      <c r="K20" s="1">
        <f>IF(TRIM(J20)="*****",0,IF(ISERROR(VALUE(J20)),"NA",VALUE(J20/$I$4)))</f>
        <v>6.0790273556231005E-2</v>
      </c>
      <c r="L20" s="1">
        <f>IF(AND(ISNUMBER(G20),ISNUMBER($I$6)),$I$6-G20,"N/A")</f>
        <v>0</v>
      </c>
      <c r="M20" s="1">
        <f>IF(AND(ISNUMBER(K20),ISNUMBER($I$7)),SQRT(K20^2+($I$7)^2),"N/A")</f>
        <v>8.5970429323592404E-2</v>
      </c>
      <c r="N20" s="1">
        <f>IF(AND(ISNUMBER(L20),ISNUMBER(M20),M20&lt;&gt;0),L20/M20,"NA")</f>
        <v>0</v>
      </c>
      <c r="O20" t="s">
        <v>51</v>
      </c>
    </row>
    <row r="21" spans="1:15" x14ac:dyDescent="0.35">
      <c r="A21" s="16">
        <v>11</v>
      </c>
      <c r="B21" s="15" t="s">
        <v>62</v>
      </c>
      <c r="C21" s="14">
        <v>5.9</v>
      </c>
      <c r="D21" s="13" t="s">
        <v>34</v>
      </c>
      <c r="E21" s="12" t="str">
        <f>IF($B$4=B21,"Geography Selected",
IF(AND(ISNUMBER(N21),ISNUMBER($I$4)),
IF(ABS(N21)&lt;=$I$4,"Not Significantly Different",
IF(ABS(N21)&gt;$I$4,"Significantly Different","Error - Both Z-score and Confidence Level are Numbers but Comparison Failed")),
IF(N21="NA","Statistical Test not applicable","N/A")
))</f>
        <v>Not Significantly Different</v>
      </c>
      <c r="G21">
        <f>IF(ISNUMBER(C21),C21,"NAN")</f>
        <v>5.9</v>
      </c>
      <c r="H21">
        <f>LEN(TRIM(D21))</f>
        <v>6</v>
      </c>
      <c r="I21" t="str">
        <f>IF(H21&gt;=3,MID(TRIM(D21),1,3),"NO")</f>
        <v>+/-</v>
      </c>
      <c r="J21" t="str">
        <f>IF(TRIM(I21)="+/-",MID(TRIM(D21),4,H21-3),D21)</f>
        <v>0.4</v>
      </c>
      <c r="K21" s="1">
        <f>IF(TRIM(J21)="*****",0,IF(ISERROR(VALUE(J21)),"NA",VALUE(J21/$I$4)))</f>
        <v>0.24316109422492402</v>
      </c>
      <c r="L21" s="1">
        <f>IF(AND(ISNUMBER(G21),ISNUMBER($I$6)),$I$6-G21,"N/A")</f>
        <v>9.9999999999999645E-2</v>
      </c>
      <c r="M21" s="1">
        <f>IF(AND(ISNUMBER(K21),ISNUMBER($I$7)),SQRT(K21^2+($I$7)^2),"N/A")</f>
        <v>0.25064471888253259</v>
      </c>
      <c r="N21" s="1">
        <f>IF(AND(ISNUMBER(L21),ISNUMBER(M21),M21&lt;&gt;0),L21/M21,"NA")</f>
        <v>0.39897110318476625</v>
      </c>
      <c r="O21" t="s">
        <v>45</v>
      </c>
    </row>
    <row r="22" spans="1:15" x14ac:dyDescent="0.35">
      <c r="A22" s="16">
        <v>12</v>
      </c>
      <c r="B22" s="15" t="s">
        <v>39</v>
      </c>
      <c r="C22" s="14">
        <v>5.7</v>
      </c>
      <c r="D22" s="13" t="s">
        <v>31</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5.7</v>
      </c>
      <c r="H22">
        <f>LEN(TRIM(D22))</f>
        <v>6</v>
      </c>
      <c r="I22" t="str">
        <f>IF(H22&gt;=3,MID(TRIM(D22),1,3),"NO")</f>
        <v>+/-</v>
      </c>
      <c r="J22" t="str">
        <f>IF(TRIM(I22)="+/-",MID(TRIM(D22),4,H22-3),D22)</f>
        <v>0.1</v>
      </c>
      <c r="K22" s="1">
        <f>IF(TRIM(J22)="*****",0,IF(ISERROR(VALUE(J22)),"NA",VALUE(J22/$I$4)))</f>
        <v>6.0790273556231005E-2</v>
      </c>
      <c r="L22" s="1">
        <f>IF(AND(ISNUMBER(G22),ISNUMBER($I$6)),$I$6-G22,"N/A")</f>
        <v>0.29999999999999982</v>
      </c>
      <c r="M22" s="1">
        <f>IF(AND(ISNUMBER(K22),ISNUMBER($I$7)),SQRT(K22^2+($I$7)^2),"N/A")</f>
        <v>8.5970429323592404E-2</v>
      </c>
      <c r="N22" s="1">
        <f>IF(AND(ISNUMBER(L22),ISNUMBER(M22),M22&lt;&gt;0),L22/M22,"NA")</f>
        <v>3.4895719651556099</v>
      </c>
      <c r="O22" t="s">
        <v>29</v>
      </c>
    </row>
    <row r="23" spans="1:15" x14ac:dyDescent="0.35">
      <c r="A23" s="16">
        <v>13</v>
      </c>
      <c r="B23" s="15" t="s">
        <v>74</v>
      </c>
      <c r="C23" s="14">
        <v>5.2</v>
      </c>
      <c r="D23" s="13" t="s">
        <v>31</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5.2</v>
      </c>
      <c r="H23">
        <f>LEN(TRIM(D23))</f>
        <v>6</v>
      </c>
      <c r="I23" t="str">
        <f>IF(H23&gt;=3,MID(TRIM(D23),1,3),"NO")</f>
        <v>+/-</v>
      </c>
      <c r="J23" t="str">
        <f>IF(TRIM(I23)="+/-",MID(TRIM(D23),4,H23-3),D23)</f>
        <v>0.1</v>
      </c>
      <c r="K23" s="1">
        <f>IF(TRIM(J23)="*****",0,IF(ISERROR(VALUE(J23)),"NA",VALUE(J23/$I$4)))</f>
        <v>6.0790273556231005E-2</v>
      </c>
      <c r="L23" s="1">
        <f>IF(AND(ISNUMBER(G23),ISNUMBER($I$6)),$I$6-G23,"N/A")</f>
        <v>0.79999999999999982</v>
      </c>
      <c r="M23" s="1">
        <f>IF(AND(ISNUMBER(K23),ISNUMBER($I$7)),SQRT(K23^2+($I$7)^2),"N/A")</f>
        <v>8.5970429323592404E-2</v>
      </c>
      <c r="N23" s="1">
        <f>IF(AND(ISNUMBER(L23),ISNUMBER(M23),M23&lt;&gt;0),L23/M23,"NA")</f>
        <v>9.3055252404149638</v>
      </c>
      <c r="O23" t="s">
        <v>82</v>
      </c>
    </row>
    <row r="24" spans="1:15" x14ac:dyDescent="0.35">
      <c r="A24" s="16">
        <v>14</v>
      </c>
      <c r="B24" s="15" t="s">
        <v>66</v>
      </c>
      <c r="C24" s="14">
        <v>4.9000000000000004</v>
      </c>
      <c r="D24" s="13" t="s">
        <v>31</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4.9000000000000004</v>
      </c>
      <c r="H24">
        <f>LEN(TRIM(D24))</f>
        <v>6</v>
      </c>
      <c r="I24" t="str">
        <f>IF(H24&gt;=3,MID(TRIM(D24),1,3),"NO")</f>
        <v>+/-</v>
      </c>
      <c r="J24" t="str">
        <f>IF(TRIM(I24)="+/-",MID(TRIM(D24),4,H24-3),D24)</f>
        <v>0.1</v>
      </c>
      <c r="K24" s="1">
        <f>IF(TRIM(J24)="*****",0,IF(ISERROR(VALUE(J24)),"NA",VALUE(J24/$I$4)))</f>
        <v>6.0790273556231005E-2</v>
      </c>
      <c r="L24" s="1">
        <f>IF(AND(ISNUMBER(G24),ISNUMBER($I$6)),$I$6-G24,"N/A")</f>
        <v>1.0999999999999996</v>
      </c>
      <c r="M24" s="1">
        <f>IF(AND(ISNUMBER(K24),ISNUMBER($I$7)),SQRT(K24^2+($I$7)^2),"N/A")</f>
        <v>8.5970429323592404E-2</v>
      </c>
      <c r="N24" s="1">
        <f>IF(AND(ISNUMBER(L24),ISNUMBER(M24),M24&lt;&gt;0),L24/M24,"NA")</f>
        <v>12.795097205570574</v>
      </c>
      <c r="O24" t="s">
        <v>65</v>
      </c>
    </row>
    <row r="25" spans="1:15" x14ac:dyDescent="0.35">
      <c r="A25" s="16">
        <v>15</v>
      </c>
      <c r="B25" s="15" t="s">
        <v>56</v>
      </c>
      <c r="C25" s="14">
        <v>4.5999999999999996</v>
      </c>
      <c r="D25" s="13" t="s">
        <v>31</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4.5999999999999996</v>
      </c>
      <c r="H25">
        <f>LEN(TRIM(D25))</f>
        <v>6</v>
      </c>
      <c r="I25" t="str">
        <f>IF(H25&gt;=3,MID(TRIM(D25),1,3),"NO")</f>
        <v>+/-</v>
      </c>
      <c r="J25" t="str">
        <f>IF(TRIM(I25)="+/-",MID(TRIM(D25),4,H25-3),D25)</f>
        <v>0.1</v>
      </c>
      <c r="K25" s="1">
        <f>IF(TRIM(J25)="*****",0,IF(ISERROR(VALUE(J25)),"NA",VALUE(J25/$I$4)))</f>
        <v>6.0790273556231005E-2</v>
      </c>
      <c r="L25" s="1">
        <f>IF(AND(ISNUMBER(G25),ISNUMBER($I$6)),$I$6-G25,"N/A")</f>
        <v>1.4000000000000004</v>
      </c>
      <c r="M25" s="1">
        <f>IF(AND(ISNUMBER(K25),ISNUMBER($I$7)),SQRT(K25^2+($I$7)^2),"N/A")</f>
        <v>8.5970429323592404E-2</v>
      </c>
      <c r="N25" s="1">
        <f>IF(AND(ISNUMBER(L25),ISNUMBER(M25),M25&lt;&gt;0),L25/M25,"NA")</f>
        <v>16.284669170726193</v>
      </c>
      <c r="O25" t="s">
        <v>81</v>
      </c>
    </row>
    <row r="26" spans="1:15" x14ac:dyDescent="0.35">
      <c r="A26" s="16">
        <v>16</v>
      </c>
      <c r="B26" s="15" t="s">
        <v>45</v>
      </c>
      <c r="C26" s="14">
        <v>4.5</v>
      </c>
      <c r="D26" s="13" t="s">
        <v>31</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4.5</v>
      </c>
      <c r="H26">
        <f>LEN(TRIM(D26))</f>
        <v>6</v>
      </c>
      <c r="I26" t="str">
        <f>IF(H26&gt;=3,MID(TRIM(D26),1,3),"NO")</f>
        <v>+/-</v>
      </c>
      <c r="J26" t="str">
        <f>IF(TRIM(I26)="+/-",MID(TRIM(D26),4,H26-3),D26)</f>
        <v>0.1</v>
      </c>
      <c r="K26" s="1">
        <f>IF(TRIM(J26)="*****",0,IF(ISERROR(VALUE(J26)),"NA",VALUE(J26/$I$4)))</f>
        <v>6.0790273556231005E-2</v>
      </c>
      <c r="L26" s="1">
        <f>IF(AND(ISNUMBER(G26),ISNUMBER($I$6)),$I$6-G26,"N/A")</f>
        <v>1.5</v>
      </c>
      <c r="M26" s="1">
        <f>IF(AND(ISNUMBER(K26),ISNUMBER($I$7)),SQRT(K26^2+($I$7)^2),"N/A")</f>
        <v>8.5970429323592404E-2</v>
      </c>
      <c r="N26" s="1">
        <f>IF(AND(ISNUMBER(L26),ISNUMBER(M26),M26&lt;&gt;0),L26/M26,"NA")</f>
        <v>17.44785982577806</v>
      </c>
      <c r="O26" t="s">
        <v>80</v>
      </c>
    </row>
    <row r="27" spans="1:15" x14ac:dyDescent="0.35">
      <c r="A27" s="16">
        <v>17</v>
      </c>
      <c r="B27" s="15" t="s">
        <v>60</v>
      </c>
      <c r="C27" s="14">
        <v>4.3</v>
      </c>
      <c r="D27" s="13" t="s">
        <v>28</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4.3</v>
      </c>
      <c r="H27">
        <f>LEN(TRIM(D27))</f>
        <v>6</v>
      </c>
      <c r="I27" t="str">
        <f>IF(H27&gt;=3,MID(TRIM(D27),1,3),"NO")</f>
        <v>+/-</v>
      </c>
      <c r="J27" t="str">
        <f>IF(TRIM(I27)="+/-",MID(TRIM(D27),4,H27-3),D27)</f>
        <v>0.2</v>
      </c>
      <c r="K27" s="1">
        <f>IF(TRIM(J27)="*****",0,IF(ISERROR(VALUE(J27)),"NA",VALUE(J27/$I$4)))</f>
        <v>0.12158054711246201</v>
      </c>
      <c r="L27" s="1">
        <f>IF(AND(ISNUMBER(G27),ISNUMBER($I$6)),$I$6-G27,"N/A")</f>
        <v>1.7000000000000002</v>
      </c>
      <c r="M27" s="1">
        <f>IF(AND(ISNUMBER(K27),ISNUMBER($I$7)),SQRT(K27^2+($I$7)^2),"N/A")</f>
        <v>0.1359311840425404</v>
      </c>
      <c r="N27" s="1">
        <f>IF(AND(ISNUMBER(L27),ISNUMBER(M27),M27&lt;&gt;0),L27/M27,"NA")</f>
        <v>12.506328198156325</v>
      </c>
      <c r="O27" t="s">
        <v>78</v>
      </c>
    </row>
    <row r="28" spans="1:15" x14ac:dyDescent="0.35">
      <c r="A28" s="16">
        <v>18</v>
      </c>
      <c r="B28" s="15" t="s">
        <v>35</v>
      </c>
      <c r="C28" s="14">
        <v>4.2</v>
      </c>
      <c r="D28" s="13" t="s">
        <v>28</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4.2</v>
      </c>
      <c r="H28">
        <f>LEN(TRIM(D28))</f>
        <v>6</v>
      </c>
      <c r="I28" t="str">
        <f>IF(H28&gt;=3,MID(TRIM(D28),1,3),"NO")</f>
        <v>+/-</v>
      </c>
      <c r="J28" t="str">
        <f>IF(TRIM(I28)="+/-",MID(TRIM(D28),4,H28-3),D28)</f>
        <v>0.2</v>
      </c>
      <c r="K28" s="1">
        <f>IF(TRIM(J28)="*****",0,IF(ISERROR(VALUE(J28)),"NA",VALUE(J28/$I$4)))</f>
        <v>0.12158054711246201</v>
      </c>
      <c r="L28" s="1">
        <f>IF(AND(ISNUMBER(G28),ISNUMBER($I$6)),$I$6-G28,"N/A")</f>
        <v>1.7999999999999998</v>
      </c>
      <c r="M28" s="1">
        <f>IF(AND(ISNUMBER(K28),ISNUMBER($I$7)),SQRT(K28^2+($I$7)^2),"N/A")</f>
        <v>0.1359311840425404</v>
      </c>
      <c r="N28" s="1">
        <f>IF(AND(ISNUMBER(L28),ISNUMBER(M28),M28&lt;&gt;0),L28/M28,"NA")</f>
        <v>13.241994562753755</v>
      </c>
      <c r="O28" t="s">
        <v>79</v>
      </c>
    </row>
    <row r="29" spans="1:15" x14ac:dyDescent="0.35">
      <c r="A29" s="16">
        <v>19</v>
      </c>
      <c r="B29" s="15" t="s">
        <v>54</v>
      </c>
      <c r="C29" s="14">
        <v>3.9</v>
      </c>
      <c r="D29" s="13" t="s">
        <v>31</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3.9</v>
      </c>
      <c r="H29">
        <f>LEN(TRIM(D29))</f>
        <v>6</v>
      </c>
      <c r="I29" t="str">
        <f>IF(H29&gt;=3,MID(TRIM(D29),1,3),"NO")</f>
        <v>+/-</v>
      </c>
      <c r="J29" t="str">
        <f>IF(TRIM(I29)="+/-",MID(TRIM(D29),4,H29-3),D29)</f>
        <v>0.1</v>
      </c>
      <c r="K29" s="1">
        <f>IF(TRIM(J29)="*****",0,IF(ISERROR(VALUE(J29)),"NA",VALUE(J29/$I$4)))</f>
        <v>6.0790273556231005E-2</v>
      </c>
      <c r="L29" s="1">
        <f>IF(AND(ISNUMBER(G29),ISNUMBER($I$6)),$I$6-G29,"N/A")</f>
        <v>2.1</v>
      </c>
      <c r="M29" s="1">
        <f>IF(AND(ISNUMBER(K29),ISNUMBER($I$7)),SQRT(K29^2+($I$7)^2),"N/A")</f>
        <v>8.5970429323592404E-2</v>
      </c>
      <c r="N29" s="1">
        <f>IF(AND(ISNUMBER(L29),ISNUMBER(M29),M29&lt;&gt;0),L29/M29,"NA")</f>
        <v>24.427003756089285</v>
      </c>
      <c r="O29" t="s">
        <v>55</v>
      </c>
    </row>
    <row r="30" spans="1:15" x14ac:dyDescent="0.35">
      <c r="A30" s="16">
        <v>20</v>
      </c>
      <c r="B30" s="15" t="s">
        <v>58</v>
      </c>
      <c r="C30" s="14">
        <v>3.6</v>
      </c>
      <c r="D30" s="13" t="s">
        <v>31</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3.6</v>
      </c>
      <c r="H30">
        <f>LEN(TRIM(D30))</f>
        <v>6</v>
      </c>
      <c r="I30" t="str">
        <f>IF(H30&gt;=3,MID(TRIM(D30),1,3),"NO")</f>
        <v>+/-</v>
      </c>
      <c r="J30" t="str">
        <f>IF(TRIM(I30)="+/-",MID(TRIM(D30),4,H30-3),D30)</f>
        <v>0.1</v>
      </c>
      <c r="K30" s="1">
        <f>IF(TRIM(J30)="*****",0,IF(ISERROR(VALUE(J30)),"NA",VALUE(J30/$I$4)))</f>
        <v>6.0790273556231005E-2</v>
      </c>
      <c r="L30" s="1">
        <f>IF(AND(ISNUMBER(G30),ISNUMBER($I$6)),$I$6-G30,"N/A")</f>
        <v>2.4</v>
      </c>
      <c r="M30" s="1">
        <f>IF(AND(ISNUMBER(K30),ISNUMBER($I$7)),SQRT(K30^2+($I$7)^2),"N/A")</f>
        <v>8.5970429323592404E-2</v>
      </c>
      <c r="N30" s="1">
        <f>IF(AND(ISNUMBER(L30),ISNUMBER(M30),M30&lt;&gt;0),L30/M30,"NA")</f>
        <v>27.916575721244897</v>
      </c>
      <c r="O30" t="s">
        <v>77</v>
      </c>
    </row>
    <row r="31" spans="1:15" x14ac:dyDescent="0.35">
      <c r="A31" s="16">
        <v>21</v>
      </c>
      <c r="B31" s="15" t="s">
        <v>76</v>
      </c>
      <c r="C31" s="14">
        <v>3.4</v>
      </c>
      <c r="D31" s="13" t="s">
        <v>31</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3.4</v>
      </c>
      <c r="H31">
        <f>LEN(TRIM(D31))</f>
        <v>6</v>
      </c>
      <c r="I31" t="str">
        <f>IF(H31&gt;=3,MID(TRIM(D31),1,3),"NO")</f>
        <v>+/-</v>
      </c>
      <c r="J31" t="str">
        <f>IF(TRIM(I31)="+/-",MID(TRIM(D31),4,H31-3),D31)</f>
        <v>0.1</v>
      </c>
      <c r="K31" s="1">
        <f>IF(TRIM(J31)="*****",0,IF(ISERROR(VALUE(J31)),"NA",VALUE(J31/$I$4)))</f>
        <v>6.0790273556231005E-2</v>
      </c>
      <c r="L31" s="1">
        <f>IF(AND(ISNUMBER(G31),ISNUMBER($I$6)),$I$6-G31,"N/A")</f>
        <v>2.6</v>
      </c>
      <c r="M31" s="1">
        <f>IF(AND(ISNUMBER(K31),ISNUMBER($I$7)),SQRT(K31^2+($I$7)^2),"N/A")</f>
        <v>8.5970429323592404E-2</v>
      </c>
      <c r="N31" s="1">
        <f>IF(AND(ISNUMBER(L31),ISNUMBER(M31),M31&lt;&gt;0),L31/M31,"NA")</f>
        <v>30.242957031348638</v>
      </c>
      <c r="O31" t="s">
        <v>41</v>
      </c>
    </row>
    <row r="32" spans="1:15" x14ac:dyDescent="0.35">
      <c r="A32" s="16">
        <v>21</v>
      </c>
      <c r="B32" s="15" t="s">
        <v>52</v>
      </c>
      <c r="C32" s="14">
        <v>3.4</v>
      </c>
      <c r="D32" s="13" t="s">
        <v>57</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3.4</v>
      </c>
      <c r="H32">
        <f>LEN(TRIM(D32))</f>
        <v>6</v>
      </c>
      <c r="I32" t="str">
        <f>IF(H32&gt;=3,MID(TRIM(D32),1,3),"NO")</f>
        <v>+/-</v>
      </c>
      <c r="J32" t="str">
        <f>IF(TRIM(I32)="+/-",MID(TRIM(D32),4,H32-3),D32)</f>
        <v>0.3</v>
      </c>
      <c r="K32" s="1">
        <f>IF(TRIM(J32)="*****",0,IF(ISERROR(VALUE(J32)),"NA",VALUE(J32/$I$4)))</f>
        <v>0.18237082066869301</v>
      </c>
      <c r="L32" s="1">
        <f>IF(AND(ISNUMBER(G32),ISNUMBER($I$6)),$I$6-G32,"N/A")</f>
        <v>2.6</v>
      </c>
      <c r="M32" s="1">
        <f>IF(AND(ISNUMBER(K32),ISNUMBER($I$7)),SQRT(K32^2+($I$7)^2),"N/A")</f>
        <v>0.19223572402239389</v>
      </c>
      <c r="N32" s="1">
        <f>IF(AND(ISNUMBER(L32),ISNUMBER(M32),M32&lt;&gt;0),L32/M32,"NA")</f>
        <v>13.525061552540159</v>
      </c>
      <c r="O32" t="s">
        <v>71</v>
      </c>
    </row>
    <row r="33" spans="1:15" x14ac:dyDescent="0.35">
      <c r="A33" s="16">
        <v>23</v>
      </c>
      <c r="B33" s="15" t="s">
        <v>75</v>
      </c>
      <c r="C33" s="14">
        <v>3.3</v>
      </c>
      <c r="D33" s="13" t="s">
        <v>31</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3.3</v>
      </c>
      <c r="H33">
        <f>LEN(TRIM(D33))</f>
        <v>6</v>
      </c>
      <c r="I33" t="str">
        <f>IF(H33&gt;=3,MID(TRIM(D33),1,3),"NO")</f>
        <v>+/-</v>
      </c>
      <c r="J33" t="str">
        <f>IF(TRIM(I33)="+/-",MID(TRIM(D33),4,H33-3),D33)</f>
        <v>0.1</v>
      </c>
      <c r="K33" s="1">
        <f>IF(TRIM(J33)="*****",0,IF(ISERROR(VALUE(J33)),"NA",VALUE(J33/$I$4)))</f>
        <v>6.0790273556231005E-2</v>
      </c>
      <c r="L33" s="1">
        <f>IF(AND(ISNUMBER(G33),ISNUMBER($I$6)),$I$6-G33,"N/A")</f>
        <v>2.7</v>
      </c>
      <c r="M33" s="1">
        <f>IF(AND(ISNUMBER(K33),ISNUMBER($I$7)),SQRT(K33^2+($I$7)^2),"N/A")</f>
        <v>8.5970429323592404E-2</v>
      </c>
      <c r="N33" s="1">
        <f>IF(AND(ISNUMBER(L33),ISNUMBER(M33),M33&lt;&gt;0),L33/M33,"NA")</f>
        <v>31.406147686400512</v>
      </c>
      <c r="O33" t="s">
        <v>76</v>
      </c>
    </row>
    <row r="34" spans="1:15" x14ac:dyDescent="0.35">
      <c r="A34" s="16">
        <v>23</v>
      </c>
      <c r="B34" s="15" t="s">
        <v>64</v>
      </c>
      <c r="C34" s="14">
        <v>3.3</v>
      </c>
      <c r="D34" s="13" t="s">
        <v>31</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3.3</v>
      </c>
      <c r="H34">
        <f>LEN(TRIM(D34))</f>
        <v>6</v>
      </c>
      <c r="I34" t="str">
        <f>IF(H34&gt;=3,MID(TRIM(D34),1,3),"NO")</f>
        <v>+/-</v>
      </c>
      <c r="J34" t="str">
        <f>IF(TRIM(I34)="+/-",MID(TRIM(D34),4,H34-3),D34)</f>
        <v>0.1</v>
      </c>
      <c r="K34" s="1">
        <f>IF(TRIM(J34)="*****",0,IF(ISERROR(VALUE(J34)),"NA",VALUE(J34/$I$4)))</f>
        <v>6.0790273556231005E-2</v>
      </c>
      <c r="L34" s="1">
        <f>IF(AND(ISNUMBER(G34),ISNUMBER($I$6)),$I$6-G34,"N/A")</f>
        <v>2.7</v>
      </c>
      <c r="M34" s="1">
        <f>IF(AND(ISNUMBER(K34),ISNUMBER($I$7)),SQRT(K34^2+($I$7)^2),"N/A")</f>
        <v>8.5970429323592404E-2</v>
      </c>
      <c r="N34" s="1">
        <f>IF(AND(ISNUMBER(L34),ISNUMBER(M34),M34&lt;&gt;0),L34/M34,"NA")</f>
        <v>31.406147686400512</v>
      </c>
      <c r="O34" t="s">
        <v>74</v>
      </c>
    </row>
    <row r="35" spans="1:15" x14ac:dyDescent="0.35">
      <c r="A35" s="16">
        <v>25</v>
      </c>
      <c r="B35" s="15" t="s">
        <v>51</v>
      </c>
      <c r="C35" s="14">
        <v>3</v>
      </c>
      <c r="D35" s="13" t="s">
        <v>31</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3</v>
      </c>
      <c r="H35">
        <f>LEN(TRIM(D35))</f>
        <v>6</v>
      </c>
      <c r="I35" t="str">
        <f>IF(H35&gt;=3,MID(TRIM(D35),1,3),"NO")</f>
        <v>+/-</v>
      </c>
      <c r="J35" t="str">
        <f>IF(TRIM(I35)="+/-",MID(TRIM(D35),4,H35-3),D35)</f>
        <v>0.1</v>
      </c>
      <c r="K35" s="1">
        <f>IF(TRIM(J35)="*****",0,IF(ISERROR(VALUE(J35)),"NA",VALUE(J35/$I$4)))</f>
        <v>6.0790273556231005E-2</v>
      </c>
      <c r="L35" s="1">
        <f>IF(AND(ISNUMBER(G35),ISNUMBER($I$6)),$I$6-G35,"N/A")</f>
        <v>3</v>
      </c>
      <c r="M35" s="1">
        <f>IF(AND(ISNUMBER(K35),ISNUMBER($I$7)),SQRT(K35^2+($I$7)^2),"N/A")</f>
        <v>8.5970429323592404E-2</v>
      </c>
      <c r="N35" s="1">
        <f>IF(AND(ISNUMBER(L35),ISNUMBER(M35),M35&lt;&gt;0),L35/M35,"NA")</f>
        <v>34.895719651556121</v>
      </c>
      <c r="O35" t="s">
        <v>53</v>
      </c>
    </row>
    <row r="36" spans="1:15" x14ac:dyDescent="0.35">
      <c r="A36" s="16">
        <v>25</v>
      </c>
      <c r="B36" s="15" t="s">
        <v>30</v>
      </c>
      <c r="C36" s="14">
        <v>3</v>
      </c>
      <c r="D36" s="13" t="s">
        <v>31</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3</v>
      </c>
      <c r="H36">
        <f>LEN(TRIM(D36))</f>
        <v>6</v>
      </c>
      <c r="I36" t="str">
        <f>IF(H36&gt;=3,MID(TRIM(D36),1,3),"NO")</f>
        <v>+/-</v>
      </c>
      <c r="J36" t="str">
        <f>IF(TRIM(I36)="+/-",MID(TRIM(D36),4,H36-3),D36)</f>
        <v>0.1</v>
      </c>
      <c r="K36" s="1">
        <f>IF(TRIM(J36)="*****",0,IF(ISERROR(VALUE(J36)),"NA",VALUE(J36/$I$4)))</f>
        <v>6.0790273556231005E-2</v>
      </c>
      <c r="L36" s="1">
        <f>IF(AND(ISNUMBER(G36),ISNUMBER($I$6)),$I$6-G36,"N/A")</f>
        <v>3</v>
      </c>
      <c r="M36" s="1">
        <f>IF(AND(ISNUMBER(K36),ISNUMBER($I$7)),SQRT(K36^2+($I$7)^2),"N/A")</f>
        <v>8.5970429323592404E-2</v>
      </c>
      <c r="N36" s="1">
        <f>IF(AND(ISNUMBER(L36),ISNUMBER(M36),M36&lt;&gt;0),L36/M36,"NA")</f>
        <v>34.895719651556121</v>
      </c>
      <c r="O36" t="s">
        <v>72</v>
      </c>
    </row>
    <row r="37" spans="1:15" x14ac:dyDescent="0.35">
      <c r="A37" s="16">
        <v>27</v>
      </c>
      <c r="B37" s="15" t="s">
        <v>81</v>
      </c>
      <c r="C37" s="14">
        <v>2.7</v>
      </c>
      <c r="D37" s="13" t="s">
        <v>31</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2.7</v>
      </c>
      <c r="H37">
        <f>LEN(TRIM(D37))</f>
        <v>6</v>
      </c>
      <c r="I37" t="str">
        <f>IF(H37&gt;=3,MID(TRIM(D37),1,3),"NO")</f>
        <v>+/-</v>
      </c>
      <c r="J37" t="str">
        <f>IF(TRIM(I37)="+/-",MID(TRIM(D37),4,H37-3),D37)</f>
        <v>0.1</v>
      </c>
      <c r="K37" s="1">
        <f>IF(TRIM(J37)="*****",0,IF(ISERROR(VALUE(J37)),"NA",VALUE(J37/$I$4)))</f>
        <v>6.0790273556231005E-2</v>
      </c>
      <c r="L37" s="1">
        <f>IF(AND(ISNUMBER(G37),ISNUMBER($I$6)),$I$6-G37,"N/A")</f>
        <v>3.3</v>
      </c>
      <c r="M37" s="1">
        <f>IF(AND(ISNUMBER(K37),ISNUMBER($I$7)),SQRT(K37^2+($I$7)^2),"N/A")</f>
        <v>8.5970429323592404E-2</v>
      </c>
      <c r="N37" s="1">
        <f>IF(AND(ISNUMBER(L37),ISNUMBER(M37),M37&lt;&gt;0),L37/M37,"NA")</f>
        <v>38.385291616711733</v>
      </c>
      <c r="O37" t="s">
        <v>70</v>
      </c>
    </row>
    <row r="38" spans="1:15" x14ac:dyDescent="0.35">
      <c r="A38" s="16">
        <v>28</v>
      </c>
      <c r="B38" s="15" t="s">
        <v>78</v>
      </c>
      <c r="C38" s="14">
        <v>2.6</v>
      </c>
      <c r="D38" s="13" t="s">
        <v>31</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2.6</v>
      </c>
      <c r="H38">
        <f>LEN(TRIM(D38))</f>
        <v>6</v>
      </c>
      <c r="I38" t="str">
        <f>IF(H38&gt;=3,MID(TRIM(D38),1,3),"NO")</f>
        <v>+/-</v>
      </c>
      <c r="J38" t="str">
        <f>IF(TRIM(I38)="+/-",MID(TRIM(D38),4,H38-3),D38)</f>
        <v>0.1</v>
      </c>
      <c r="K38" s="1">
        <f>IF(TRIM(J38)="*****",0,IF(ISERROR(VALUE(J38)),"NA",VALUE(J38/$I$4)))</f>
        <v>6.0790273556231005E-2</v>
      </c>
      <c r="L38" s="1">
        <f>IF(AND(ISNUMBER(G38),ISNUMBER($I$6)),$I$6-G38,"N/A")</f>
        <v>3.4</v>
      </c>
      <c r="M38" s="1">
        <f>IF(AND(ISNUMBER(K38),ISNUMBER($I$7)),SQRT(K38^2+($I$7)^2),"N/A")</f>
        <v>8.5970429323592404E-2</v>
      </c>
      <c r="N38" s="1">
        <f>IF(AND(ISNUMBER(L38),ISNUMBER(M38),M38&lt;&gt;0),L38/M38,"NA")</f>
        <v>39.548482271763604</v>
      </c>
      <c r="O38" t="s">
        <v>69</v>
      </c>
    </row>
    <row r="39" spans="1:15" x14ac:dyDescent="0.35">
      <c r="A39" s="16">
        <v>28</v>
      </c>
      <c r="B39" s="15" t="s">
        <v>67</v>
      </c>
      <c r="C39" s="14">
        <v>2.6</v>
      </c>
      <c r="D39" s="13" t="s">
        <v>28</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2.6</v>
      </c>
      <c r="H39">
        <f>LEN(TRIM(D39))</f>
        <v>6</v>
      </c>
      <c r="I39" t="str">
        <f>IF(H39&gt;=3,MID(TRIM(D39),1,3),"NO")</f>
        <v>+/-</v>
      </c>
      <c r="J39" t="str">
        <f>IF(TRIM(I39)="+/-",MID(TRIM(D39),4,H39-3),D39)</f>
        <v>0.2</v>
      </c>
      <c r="K39" s="1">
        <f>IF(TRIM(J39)="*****",0,IF(ISERROR(VALUE(J39)),"NA",VALUE(J39/$I$4)))</f>
        <v>0.12158054711246201</v>
      </c>
      <c r="L39" s="1">
        <f>IF(AND(ISNUMBER(G39),ISNUMBER($I$6)),$I$6-G39,"N/A")</f>
        <v>3.4</v>
      </c>
      <c r="M39" s="1">
        <f>IF(AND(ISNUMBER(K39),ISNUMBER($I$7)),SQRT(K39^2+($I$7)^2),"N/A")</f>
        <v>0.1359311840425404</v>
      </c>
      <c r="N39" s="1">
        <f>IF(AND(ISNUMBER(L39),ISNUMBER(M39),M39&lt;&gt;0),L39/M39,"NA")</f>
        <v>25.01265639631265</v>
      </c>
      <c r="O39" t="s">
        <v>44</v>
      </c>
    </row>
    <row r="40" spans="1:15" x14ac:dyDescent="0.35">
      <c r="A40" s="16">
        <v>28</v>
      </c>
      <c r="B40" s="15" t="s">
        <v>61</v>
      </c>
      <c r="C40" s="14">
        <v>2.6</v>
      </c>
      <c r="D40" s="13" t="s">
        <v>31</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2.6</v>
      </c>
      <c r="H40">
        <f>LEN(TRIM(D40))</f>
        <v>6</v>
      </c>
      <c r="I40" t="str">
        <f>IF(H40&gt;=3,MID(TRIM(D40),1,3),"NO")</f>
        <v>+/-</v>
      </c>
      <c r="J40" t="str">
        <f>IF(TRIM(I40)="+/-",MID(TRIM(D40),4,H40-3),D40)</f>
        <v>0.1</v>
      </c>
      <c r="K40" s="1">
        <f>IF(TRIM(J40)="*****",0,IF(ISERROR(VALUE(J40)),"NA",VALUE(J40/$I$4)))</f>
        <v>6.0790273556231005E-2</v>
      </c>
      <c r="L40" s="1">
        <f>IF(AND(ISNUMBER(G40),ISNUMBER($I$6)),$I$6-G40,"N/A")</f>
        <v>3.4</v>
      </c>
      <c r="M40" s="1">
        <f>IF(AND(ISNUMBER(K40),ISNUMBER($I$7)),SQRT(K40^2+($I$7)^2),"N/A")</f>
        <v>8.5970429323592404E-2</v>
      </c>
      <c r="N40" s="1">
        <f>IF(AND(ISNUMBER(L40),ISNUMBER(M40),M40&lt;&gt;0),L40/M40,"NA")</f>
        <v>39.548482271763604</v>
      </c>
      <c r="O40" t="s">
        <v>67</v>
      </c>
    </row>
    <row r="41" spans="1:15" x14ac:dyDescent="0.35">
      <c r="A41" s="16">
        <v>31</v>
      </c>
      <c r="B41" s="15" t="s">
        <v>69</v>
      </c>
      <c r="C41" s="14">
        <v>2.5</v>
      </c>
      <c r="D41" s="13" t="s">
        <v>28</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2.5</v>
      </c>
      <c r="H41">
        <f>LEN(TRIM(D41))</f>
        <v>6</v>
      </c>
      <c r="I41" t="str">
        <f>IF(H41&gt;=3,MID(TRIM(D41),1,3),"NO")</f>
        <v>+/-</v>
      </c>
      <c r="J41" t="str">
        <f>IF(TRIM(I41)="+/-",MID(TRIM(D41),4,H41-3),D41)</f>
        <v>0.2</v>
      </c>
      <c r="K41" s="1">
        <f>IF(TRIM(J41)="*****",0,IF(ISERROR(VALUE(J41)),"NA",VALUE(J41/$I$4)))</f>
        <v>0.12158054711246201</v>
      </c>
      <c r="L41" s="1">
        <f>IF(AND(ISNUMBER(G41),ISNUMBER($I$6)),$I$6-G41,"N/A")</f>
        <v>3.5</v>
      </c>
      <c r="M41" s="1">
        <f>IF(AND(ISNUMBER(K41),ISNUMBER($I$7)),SQRT(K41^2+($I$7)^2),"N/A")</f>
        <v>0.1359311840425404</v>
      </c>
      <c r="N41" s="1">
        <f>IF(AND(ISNUMBER(L41),ISNUMBER(M41),M41&lt;&gt;0),L41/M41,"NA")</f>
        <v>25.748322760910082</v>
      </c>
      <c r="O41" t="s">
        <v>47</v>
      </c>
    </row>
    <row r="42" spans="1:15" x14ac:dyDescent="0.35">
      <c r="A42" s="16">
        <v>31</v>
      </c>
      <c r="B42" s="15" t="s">
        <v>42</v>
      </c>
      <c r="C42" s="14">
        <v>2.5</v>
      </c>
      <c r="D42" s="13" t="s">
        <v>31</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2.5</v>
      </c>
      <c r="H42">
        <f>LEN(TRIM(D42))</f>
        <v>6</v>
      </c>
      <c r="I42" t="str">
        <f>IF(H42&gt;=3,MID(TRIM(D42),1,3),"NO")</f>
        <v>+/-</v>
      </c>
      <c r="J42" t="str">
        <f>IF(TRIM(I42)="+/-",MID(TRIM(D42),4,H42-3),D42)</f>
        <v>0.1</v>
      </c>
      <c r="K42" s="1">
        <f>IF(TRIM(J42)="*****",0,IF(ISERROR(VALUE(J42)),"NA",VALUE(J42/$I$4)))</f>
        <v>6.0790273556231005E-2</v>
      </c>
      <c r="L42" s="1">
        <f>IF(AND(ISNUMBER(G42),ISNUMBER($I$6)),$I$6-G42,"N/A")</f>
        <v>3.5</v>
      </c>
      <c r="M42" s="1">
        <f>IF(AND(ISNUMBER(K42),ISNUMBER($I$7)),SQRT(K42^2+($I$7)^2),"N/A")</f>
        <v>8.5970429323592404E-2</v>
      </c>
      <c r="N42" s="1">
        <f>IF(AND(ISNUMBER(L42),ISNUMBER(M42),M42&lt;&gt;0),L42/M42,"NA")</f>
        <v>40.711672926815474</v>
      </c>
      <c r="O42" t="s">
        <v>37</v>
      </c>
    </row>
    <row r="43" spans="1:15" x14ac:dyDescent="0.35">
      <c r="A43" s="16">
        <v>33</v>
      </c>
      <c r="B43" s="15" t="s">
        <v>80</v>
      </c>
      <c r="C43" s="14">
        <v>2.4</v>
      </c>
      <c r="D43" s="13" t="s">
        <v>31</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2.4</v>
      </c>
      <c r="H43">
        <f>LEN(TRIM(D43))</f>
        <v>6</v>
      </c>
      <c r="I43" t="str">
        <f>IF(H43&gt;=3,MID(TRIM(D43),1,3),"NO")</f>
        <v>+/-</v>
      </c>
      <c r="J43" t="str">
        <f>IF(TRIM(I43)="+/-",MID(TRIM(D43),4,H43-3),D43)</f>
        <v>0.1</v>
      </c>
      <c r="K43" s="1">
        <f>IF(TRIM(J43)="*****",0,IF(ISERROR(VALUE(J43)),"NA",VALUE(J43/$I$4)))</f>
        <v>6.0790273556231005E-2</v>
      </c>
      <c r="L43" s="1">
        <f>IF(AND(ISNUMBER(G43),ISNUMBER($I$6)),$I$6-G43,"N/A")</f>
        <v>3.6</v>
      </c>
      <c r="M43" s="1">
        <f>IF(AND(ISNUMBER(K43),ISNUMBER($I$7)),SQRT(K43^2+($I$7)^2),"N/A")</f>
        <v>8.5970429323592404E-2</v>
      </c>
      <c r="N43" s="1">
        <f>IF(AND(ISNUMBER(L43),ISNUMBER(M43),M43&lt;&gt;0),L43/M43,"NA")</f>
        <v>41.874863581867345</v>
      </c>
      <c r="O43" t="s">
        <v>49</v>
      </c>
    </row>
    <row r="44" spans="1:15" x14ac:dyDescent="0.35">
      <c r="A44" s="16">
        <v>34</v>
      </c>
      <c r="B44" s="15" t="s">
        <v>59</v>
      </c>
      <c r="C44" s="14">
        <v>2.2999999999999998</v>
      </c>
      <c r="D44" s="13" t="s">
        <v>31</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2.2999999999999998</v>
      </c>
      <c r="H44">
        <f>LEN(TRIM(D44))</f>
        <v>6</v>
      </c>
      <c r="I44" t="str">
        <f>IF(H44&gt;=3,MID(TRIM(D44),1,3),"NO")</f>
        <v>+/-</v>
      </c>
      <c r="J44" t="str">
        <f>IF(TRIM(I44)="+/-",MID(TRIM(D44),4,H44-3),D44)</f>
        <v>0.1</v>
      </c>
      <c r="K44" s="1">
        <f>IF(TRIM(J44)="*****",0,IF(ISERROR(VALUE(J44)),"NA",VALUE(J44/$I$4)))</f>
        <v>6.0790273556231005E-2</v>
      </c>
      <c r="L44" s="1">
        <f>IF(AND(ISNUMBER(G44),ISNUMBER($I$6)),$I$6-G44,"N/A")</f>
        <v>3.7</v>
      </c>
      <c r="M44" s="1">
        <f>IF(AND(ISNUMBER(K44),ISNUMBER($I$7)),SQRT(K44^2+($I$7)^2),"N/A")</f>
        <v>8.5970429323592404E-2</v>
      </c>
      <c r="N44" s="1">
        <f>IF(AND(ISNUMBER(L44),ISNUMBER(M44),M44&lt;&gt;0),L44/M44,"NA")</f>
        <v>43.038054236919216</v>
      </c>
      <c r="O44" t="s">
        <v>64</v>
      </c>
    </row>
    <row r="45" spans="1:15" x14ac:dyDescent="0.35">
      <c r="A45" s="16">
        <v>35</v>
      </c>
      <c r="B45" s="15" t="s">
        <v>72</v>
      </c>
      <c r="C45" s="14">
        <v>2.1</v>
      </c>
      <c r="D45" s="13" t="s">
        <v>31</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2.1</v>
      </c>
      <c r="H45">
        <f>LEN(TRIM(D45))</f>
        <v>6</v>
      </c>
      <c r="I45" t="str">
        <f>IF(H45&gt;=3,MID(TRIM(D45),1,3),"NO")</f>
        <v>+/-</v>
      </c>
      <c r="J45" t="str">
        <f>IF(TRIM(I45)="+/-",MID(TRIM(D45),4,H45-3),D45)</f>
        <v>0.1</v>
      </c>
      <c r="K45" s="1">
        <f>IF(TRIM(J45)="*****",0,IF(ISERROR(VALUE(J45)),"NA",VALUE(J45/$I$4)))</f>
        <v>6.0790273556231005E-2</v>
      </c>
      <c r="L45" s="1">
        <f>IF(AND(ISNUMBER(G45),ISNUMBER($I$6)),$I$6-G45,"N/A")</f>
        <v>3.9</v>
      </c>
      <c r="M45" s="1">
        <f>IF(AND(ISNUMBER(K45),ISNUMBER($I$7)),SQRT(K45^2+($I$7)^2),"N/A")</f>
        <v>8.5970429323592404E-2</v>
      </c>
      <c r="N45" s="1">
        <f>IF(AND(ISNUMBER(L45),ISNUMBER(M45),M45&lt;&gt;0),L45/M45,"NA")</f>
        <v>45.364435547022957</v>
      </c>
      <c r="O45" t="s">
        <v>63</v>
      </c>
    </row>
    <row r="46" spans="1:15" x14ac:dyDescent="0.35">
      <c r="A46" s="16">
        <v>36</v>
      </c>
      <c r="B46" s="15" t="s">
        <v>55</v>
      </c>
      <c r="C46" s="14">
        <v>1.8</v>
      </c>
      <c r="D46" s="13" t="s">
        <v>31</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1.8</v>
      </c>
      <c r="H46">
        <f>LEN(TRIM(D46))</f>
        <v>6</v>
      </c>
      <c r="I46" t="str">
        <f>IF(H46&gt;=3,MID(TRIM(D46),1,3),"NO")</f>
        <v>+/-</v>
      </c>
      <c r="J46" t="str">
        <f>IF(TRIM(I46)="+/-",MID(TRIM(D46),4,H46-3),D46)</f>
        <v>0.1</v>
      </c>
      <c r="K46" s="1">
        <f>IF(TRIM(J46)="*****",0,IF(ISERROR(VALUE(J46)),"NA",VALUE(J46/$I$4)))</f>
        <v>6.0790273556231005E-2</v>
      </c>
      <c r="L46" s="1">
        <f>IF(AND(ISNUMBER(G46),ISNUMBER($I$6)),$I$6-G46,"N/A")</f>
        <v>4.2</v>
      </c>
      <c r="M46" s="1">
        <f>IF(AND(ISNUMBER(K46),ISNUMBER($I$7)),SQRT(K46^2+($I$7)^2),"N/A")</f>
        <v>8.5970429323592404E-2</v>
      </c>
      <c r="N46" s="1">
        <f>IF(AND(ISNUMBER(L46),ISNUMBER(M46),M46&lt;&gt;0),L46/M46,"NA")</f>
        <v>48.854007512178569</v>
      </c>
      <c r="O46" t="s">
        <v>61</v>
      </c>
    </row>
    <row r="47" spans="1:15" x14ac:dyDescent="0.35">
      <c r="A47" s="16">
        <v>36</v>
      </c>
      <c r="B47" s="15" t="s">
        <v>37</v>
      </c>
      <c r="C47" s="14">
        <v>1.8</v>
      </c>
      <c r="D47" s="13" t="s">
        <v>28</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1.8</v>
      </c>
      <c r="H47">
        <f>LEN(TRIM(D47))</f>
        <v>6</v>
      </c>
      <c r="I47" t="str">
        <f>IF(H47&gt;=3,MID(TRIM(D47),1,3),"NO")</f>
        <v>+/-</v>
      </c>
      <c r="J47" t="str">
        <f>IF(TRIM(I47)="+/-",MID(TRIM(D47),4,H47-3),D47)</f>
        <v>0.2</v>
      </c>
      <c r="K47" s="1">
        <f>IF(TRIM(J47)="*****",0,IF(ISERROR(VALUE(J47)),"NA",VALUE(J47/$I$4)))</f>
        <v>0.12158054711246201</v>
      </c>
      <c r="L47" s="1">
        <f>IF(AND(ISNUMBER(G47),ISNUMBER($I$6)),$I$6-G47,"N/A")</f>
        <v>4.2</v>
      </c>
      <c r="M47" s="1">
        <f>IF(AND(ISNUMBER(K47),ISNUMBER($I$7)),SQRT(K47^2+($I$7)^2),"N/A")</f>
        <v>0.1359311840425404</v>
      </c>
      <c r="N47" s="1">
        <f>IF(AND(ISNUMBER(L47),ISNUMBER(M47),M47&lt;&gt;0),L47/M47,"NA")</f>
        <v>30.897987313092099</v>
      </c>
      <c r="O47" t="s">
        <v>59</v>
      </c>
    </row>
    <row r="48" spans="1:15" x14ac:dyDescent="0.35">
      <c r="A48" s="16">
        <v>36</v>
      </c>
      <c r="B48" s="15" t="s">
        <v>50</v>
      </c>
      <c r="C48" s="14">
        <v>1.8</v>
      </c>
      <c r="D48" s="13" t="s">
        <v>31</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1.8</v>
      </c>
      <c r="H48">
        <f>LEN(TRIM(D48))</f>
        <v>6</v>
      </c>
      <c r="I48" t="str">
        <f>IF(H48&gt;=3,MID(TRIM(D48),1,3),"NO")</f>
        <v>+/-</v>
      </c>
      <c r="J48" t="str">
        <f>IF(TRIM(I48)="+/-",MID(TRIM(D48),4,H48-3),D48)</f>
        <v>0.1</v>
      </c>
      <c r="K48" s="1">
        <f>IF(TRIM(J48)="*****",0,IF(ISERROR(VALUE(J48)),"NA",VALUE(J48/$I$4)))</f>
        <v>6.0790273556231005E-2</v>
      </c>
      <c r="L48" s="1">
        <f>IF(AND(ISNUMBER(G48),ISNUMBER($I$6)),$I$6-G48,"N/A")</f>
        <v>4.2</v>
      </c>
      <c r="M48" s="1">
        <f>IF(AND(ISNUMBER(K48),ISNUMBER($I$7)),SQRT(K48^2+($I$7)^2),"N/A")</f>
        <v>8.5970429323592404E-2</v>
      </c>
      <c r="N48" s="1">
        <f>IF(AND(ISNUMBER(L48),ISNUMBER(M48),M48&lt;&gt;0),L48/M48,"NA")</f>
        <v>48.854007512178569</v>
      </c>
      <c r="O48" t="s">
        <v>56</v>
      </c>
    </row>
    <row r="49" spans="1:15" x14ac:dyDescent="0.35">
      <c r="A49" s="16">
        <v>36</v>
      </c>
      <c r="B49" s="15" t="s">
        <v>46</v>
      </c>
      <c r="C49" s="14">
        <v>1.8</v>
      </c>
      <c r="D49" s="13" t="s">
        <v>31</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1.8</v>
      </c>
      <c r="H49">
        <f>LEN(TRIM(D49))</f>
        <v>6</v>
      </c>
      <c r="I49" t="str">
        <f>IF(H49&gt;=3,MID(TRIM(D49),1,3),"NO")</f>
        <v>+/-</v>
      </c>
      <c r="J49" t="str">
        <f>IF(TRIM(I49)="+/-",MID(TRIM(D49),4,H49-3),D49)</f>
        <v>0.1</v>
      </c>
      <c r="K49" s="1">
        <f>IF(TRIM(J49)="*****",0,IF(ISERROR(VALUE(J49)),"NA",VALUE(J49/$I$4)))</f>
        <v>6.0790273556231005E-2</v>
      </c>
      <c r="L49" s="1">
        <f>IF(AND(ISNUMBER(G49),ISNUMBER($I$6)),$I$6-G49,"N/A")</f>
        <v>4.2</v>
      </c>
      <c r="M49" s="1">
        <f>IF(AND(ISNUMBER(K49),ISNUMBER($I$7)),SQRT(K49^2+($I$7)^2),"N/A")</f>
        <v>8.5970429323592404E-2</v>
      </c>
      <c r="N49" s="1">
        <f>IF(AND(ISNUMBER(L49),ISNUMBER(M49),M49&lt;&gt;0),L49/M49,"NA")</f>
        <v>48.854007512178569</v>
      </c>
      <c r="O49" t="s">
        <v>54</v>
      </c>
    </row>
    <row r="50" spans="1:15" x14ac:dyDescent="0.35">
      <c r="A50" s="16">
        <v>40</v>
      </c>
      <c r="B50" s="15" t="s">
        <v>73</v>
      </c>
      <c r="C50" s="14">
        <v>1.7</v>
      </c>
      <c r="D50" s="13" t="s">
        <v>31</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1.7</v>
      </c>
      <c r="H50">
        <f>LEN(TRIM(D50))</f>
        <v>6</v>
      </c>
      <c r="I50" t="str">
        <f>IF(H50&gt;=3,MID(TRIM(D50),1,3),"NO")</f>
        <v>+/-</v>
      </c>
      <c r="J50" t="str">
        <f>IF(TRIM(I50)="+/-",MID(TRIM(D50),4,H50-3),D50)</f>
        <v>0.1</v>
      </c>
      <c r="K50" s="1">
        <f>IF(TRIM(J50)="*****",0,IF(ISERROR(VALUE(J50)),"NA",VALUE(J50/$I$4)))</f>
        <v>6.0790273556231005E-2</v>
      </c>
      <c r="L50" s="1">
        <f>IF(AND(ISNUMBER(G50),ISNUMBER($I$6)),$I$6-G50,"N/A")</f>
        <v>4.3</v>
      </c>
      <c r="M50" s="1">
        <f>IF(AND(ISNUMBER(K50),ISNUMBER($I$7)),SQRT(K50^2+($I$7)^2),"N/A")</f>
        <v>8.5970429323592404E-2</v>
      </c>
      <c r="N50" s="1">
        <f>IF(AND(ISNUMBER(L50),ISNUMBER(M50),M50&lt;&gt;0),L50/M50,"NA")</f>
        <v>50.01719816723044</v>
      </c>
      <c r="O50" t="s">
        <v>52</v>
      </c>
    </row>
    <row r="51" spans="1:15" x14ac:dyDescent="0.35">
      <c r="A51" s="16">
        <v>40</v>
      </c>
      <c r="B51" s="15" t="s">
        <v>40</v>
      </c>
      <c r="C51" s="14">
        <v>1.7</v>
      </c>
      <c r="D51" s="13" t="s">
        <v>28</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1.7</v>
      </c>
      <c r="H51">
        <f>LEN(TRIM(D51))</f>
        <v>6</v>
      </c>
      <c r="I51" t="str">
        <f>IF(H51&gt;=3,MID(TRIM(D51),1,3),"NO")</f>
        <v>+/-</v>
      </c>
      <c r="J51" t="str">
        <f>IF(TRIM(I51)="+/-",MID(TRIM(D51),4,H51-3),D51)</f>
        <v>0.2</v>
      </c>
      <c r="K51" s="1">
        <f>IF(TRIM(J51)="*****",0,IF(ISERROR(VALUE(J51)),"NA",VALUE(J51/$I$4)))</f>
        <v>0.12158054711246201</v>
      </c>
      <c r="L51" s="1">
        <f>IF(AND(ISNUMBER(G51),ISNUMBER($I$6)),$I$6-G51,"N/A")</f>
        <v>4.3</v>
      </c>
      <c r="M51" s="1">
        <f>IF(AND(ISNUMBER(K51),ISNUMBER($I$7)),SQRT(K51^2+($I$7)^2),"N/A")</f>
        <v>0.1359311840425404</v>
      </c>
      <c r="N51" s="1">
        <f>IF(AND(ISNUMBER(L51),ISNUMBER(M51),M51&lt;&gt;0),L51/M51,"NA")</f>
        <v>31.633653677689527</v>
      </c>
      <c r="O51" t="s">
        <v>50</v>
      </c>
    </row>
    <row r="52" spans="1:15" x14ac:dyDescent="0.35">
      <c r="A52" s="16">
        <v>42</v>
      </c>
      <c r="B52" s="15" t="s">
        <v>68</v>
      </c>
      <c r="C52" s="14">
        <v>1.5</v>
      </c>
      <c r="D52" s="13" t="s">
        <v>31</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1.5</v>
      </c>
      <c r="H52">
        <f>LEN(TRIM(D52))</f>
        <v>6</v>
      </c>
      <c r="I52" t="str">
        <f>IF(H52&gt;=3,MID(TRIM(D52),1,3),"NO")</f>
        <v>+/-</v>
      </c>
      <c r="J52" t="str">
        <f>IF(TRIM(I52)="+/-",MID(TRIM(D52),4,H52-3),D52)</f>
        <v>0.1</v>
      </c>
      <c r="K52" s="1">
        <f>IF(TRIM(J52)="*****",0,IF(ISERROR(VALUE(J52)),"NA",VALUE(J52/$I$4)))</f>
        <v>6.0790273556231005E-2</v>
      </c>
      <c r="L52" s="1">
        <f>IF(AND(ISNUMBER(G52),ISNUMBER($I$6)),$I$6-G52,"N/A")</f>
        <v>4.5</v>
      </c>
      <c r="M52" s="1">
        <f>IF(AND(ISNUMBER(K52),ISNUMBER($I$7)),SQRT(K52^2+($I$7)^2),"N/A")</f>
        <v>8.5970429323592404E-2</v>
      </c>
      <c r="N52" s="1">
        <f>IF(AND(ISNUMBER(L52),ISNUMBER(M52),M52&lt;&gt;0),L52/M52,"NA")</f>
        <v>52.343579477334181</v>
      </c>
      <c r="O52" t="s">
        <v>48</v>
      </c>
    </row>
    <row r="53" spans="1:15" x14ac:dyDescent="0.35">
      <c r="A53" s="16">
        <v>42</v>
      </c>
      <c r="B53" s="15" t="s">
        <v>63</v>
      </c>
      <c r="C53" s="14">
        <v>1.5</v>
      </c>
      <c r="D53" s="13" t="s">
        <v>28</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1.5</v>
      </c>
      <c r="H53">
        <f>LEN(TRIM(D53))</f>
        <v>6</v>
      </c>
      <c r="I53" t="str">
        <f>IF(H53&gt;=3,MID(TRIM(D53),1,3),"NO")</f>
        <v>+/-</v>
      </c>
      <c r="J53" t="str">
        <f>IF(TRIM(I53)="+/-",MID(TRIM(D53),4,H53-3),D53)</f>
        <v>0.2</v>
      </c>
      <c r="K53" s="1">
        <f>IF(TRIM(J53)="*****",0,IF(ISERROR(VALUE(J53)),"NA",VALUE(J53/$I$4)))</f>
        <v>0.12158054711246201</v>
      </c>
      <c r="L53" s="1">
        <f>IF(AND(ISNUMBER(G53),ISNUMBER($I$6)),$I$6-G53,"N/A")</f>
        <v>4.5</v>
      </c>
      <c r="M53" s="1">
        <f>IF(AND(ISNUMBER(K53),ISNUMBER($I$7)),SQRT(K53^2+($I$7)^2),"N/A")</f>
        <v>0.1359311840425404</v>
      </c>
      <c r="N53" s="1">
        <f>IF(AND(ISNUMBER(L53),ISNUMBER(M53),M53&lt;&gt;0),L53/M53,"NA")</f>
        <v>33.104986406884386</v>
      </c>
      <c r="O53" t="s">
        <v>46</v>
      </c>
    </row>
    <row r="54" spans="1:15" x14ac:dyDescent="0.35">
      <c r="A54" s="16">
        <v>42</v>
      </c>
      <c r="B54" s="15" t="s">
        <v>48</v>
      </c>
      <c r="C54" s="14">
        <v>1.5</v>
      </c>
      <c r="D54" s="13" t="s">
        <v>28</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1.5</v>
      </c>
      <c r="H54">
        <f>LEN(TRIM(D54))</f>
        <v>6</v>
      </c>
      <c r="I54" t="str">
        <f>IF(H54&gt;=3,MID(TRIM(D54),1,3),"NO")</f>
        <v>+/-</v>
      </c>
      <c r="J54" t="str">
        <f>IF(TRIM(I54)="+/-",MID(TRIM(D54),4,H54-3),D54)</f>
        <v>0.2</v>
      </c>
      <c r="K54" s="1">
        <f>IF(TRIM(J54)="*****",0,IF(ISERROR(VALUE(J54)),"NA",VALUE(J54/$I$4)))</f>
        <v>0.12158054711246201</v>
      </c>
      <c r="L54" s="1">
        <f>IF(AND(ISNUMBER(G54),ISNUMBER($I$6)),$I$6-G54,"N/A")</f>
        <v>4.5</v>
      </c>
      <c r="M54" s="1">
        <f>IF(AND(ISNUMBER(K54),ISNUMBER($I$7)),SQRT(K54^2+($I$7)^2),"N/A")</f>
        <v>0.1359311840425404</v>
      </c>
      <c r="N54" s="1">
        <f>IF(AND(ISNUMBER(L54),ISNUMBER(M54),M54&lt;&gt;0),L54/M54,"NA")</f>
        <v>33.104986406884386</v>
      </c>
      <c r="O54" t="s">
        <v>39</v>
      </c>
    </row>
    <row r="55" spans="1:15" x14ac:dyDescent="0.35">
      <c r="A55" s="16">
        <v>45</v>
      </c>
      <c r="B55" s="15" t="s">
        <v>82</v>
      </c>
      <c r="C55" s="14">
        <v>1.4</v>
      </c>
      <c r="D55" s="13" t="s">
        <v>31</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1.4</v>
      </c>
      <c r="H55">
        <f>LEN(TRIM(D55))</f>
        <v>6</v>
      </c>
      <c r="I55" t="str">
        <f>IF(H55&gt;=3,MID(TRIM(D55),1,3),"NO")</f>
        <v>+/-</v>
      </c>
      <c r="J55" t="str">
        <f>IF(TRIM(I55)="+/-",MID(TRIM(D55),4,H55-3),D55)</f>
        <v>0.1</v>
      </c>
      <c r="K55" s="1">
        <f>IF(TRIM(J55)="*****",0,IF(ISERROR(VALUE(J55)),"NA",VALUE(J55/$I$4)))</f>
        <v>6.0790273556231005E-2</v>
      </c>
      <c r="L55" s="1">
        <f>IF(AND(ISNUMBER(G55),ISNUMBER($I$6)),$I$6-G55,"N/A")</f>
        <v>4.5999999999999996</v>
      </c>
      <c r="M55" s="1">
        <f>IF(AND(ISNUMBER(K55),ISNUMBER($I$7)),SQRT(K55^2+($I$7)^2),"N/A")</f>
        <v>8.5970429323592404E-2</v>
      </c>
      <c r="N55" s="1">
        <f>IF(AND(ISNUMBER(L55),ISNUMBER(M55),M55&lt;&gt;0),L55/M55,"NA")</f>
        <v>53.506770132386045</v>
      </c>
      <c r="O55" t="s">
        <v>42</v>
      </c>
    </row>
    <row r="56" spans="1:15" x14ac:dyDescent="0.35">
      <c r="A56" s="16">
        <v>45</v>
      </c>
      <c r="B56" s="15" t="s">
        <v>79</v>
      </c>
      <c r="C56" s="14">
        <v>1.4</v>
      </c>
      <c r="D56" s="13" t="s">
        <v>31</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1.4</v>
      </c>
      <c r="H56">
        <f>LEN(TRIM(D56))</f>
        <v>6</v>
      </c>
      <c r="I56" t="str">
        <f>IF(H56&gt;=3,MID(TRIM(D56),1,3),"NO")</f>
        <v>+/-</v>
      </c>
      <c r="J56" t="str">
        <f>IF(TRIM(I56)="+/-",MID(TRIM(D56),4,H56-3),D56)</f>
        <v>0.1</v>
      </c>
      <c r="K56" s="1">
        <f>IF(TRIM(J56)="*****",0,IF(ISERROR(VALUE(J56)),"NA",VALUE(J56/$I$4)))</f>
        <v>6.0790273556231005E-2</v>
      </c>
      <c r="L56" s="1">
        <f>IF(AND(ISNUMBER(G56),ISNUMBER($I$6)),$I$6-G56,"N/A")</f>
        <v>4.5999999999999996</v>
      </c>
      <c r="M56" s="1">
        <f>IF(AND(ISNUMBER(K56),ISNUMBER($I$7)),SQRT(K56^2+($I$7)^2),"N/A")</f>
        <v>8.5970429323592404E-2</v>
      </c>
      <c r="N56" s="1">
        <f>IF(AND(ISNUMBER(L56),ISNUMBER(M56),M56&lt;&gt;0),L56/M56,"NA")</f>
        <v>53.506770132386045</v>
      </c>
      <c r="O56" t="s">
        <v>40</v>
      </c>
    </row>
    <row r="57" spans="1:15" x14ac:dyDescent="0.35">
      <c r="A57" s="16">
        <v>47</v>
      </c>
      <c r="B57" s="15" t="s">
        <v>77</v>
      </c>
      <c r="C57" s="14">
        <v>1.1000000000000001</v>
      </c>
      <c r="D57" s="13" t="s">
        <v>31</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1.1000000000000001</v>
      </c>
      <c r="H57">
        <f>LEN(TRIM(D57))</f>
        <v>6</v>
      </c>
      <c r="I57" t="str">
        <f>IF(H57&gt;=3,MID(TRIM(D57),1,3),"NO")</f>
        <v>+/-</v>
      </c>
      <c r="J57" t="str">
        <f>IF(TRIM(I57)="+/-",MID(TRIM(D57),4,H57-3),D57)</f>
        <v>0.1</v>
      </c>
      <c r="K57" s="1">
        <f>IF(TRIM(J57)="*****",0,IF(ISERROR(VALUE(J57)),"NA",VALUE(J57/$I$4)))</f>
        <v>6.0790273556231005E-2</v>
      </c>
      <c r="L57" s="1">
        <f>IF(AND(ISNUMBER(G57),ISNUMBER($I$6)),$I$6-G57,"N/A")</f>
        <v>4.9000000000000004</v>
      </c>
      <c r="M57" s="1">
        <f>IF(AND(ISNUMBER(K57),ISNUMBER($I$7)),SQRT(K57^2+($I$7)^2),"N/A")</f>
        <v>8.5970429323592404E-2</v>
      </c>
      <c r="N57" s="1">
        <f>IF(AND(ISNUMBER(L57),ISNUMBER(M57),M57&lt;&gt;0),L57/M57,"NA")</f>
        <v>56.996342097541671</v>
      </c>
      <c r="O57" t="s">
        <v>38</v>
      </c>
    </row>
    <row r="58" spans="1:15" x14ac:dyDescent="0.35">
      <c r="A58" s="16">
        <v>48</v>
      </c>
      <c r="B58" s="15" t="s">
        <v>53</v>
      </c>
      <c r="C58" s="14">
        <v>0.9</v>
      </c>
      <c r="D58" s="13" t="s">
        <v>31</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0.9</v>
      </c>
      <c r="H58">
        <f>LEN(TRIM(D58))</f>
        <v>6</v>
      </c>
      <c r="I58" t="str">
        <f>IF(H58&gt;=3,MID(TRIM(D58),1,3),"NO")</f>
        <v>+/-</v>
      </c>
      <c r="J58" t="str">
        <f>IF(TRIM(I58)="+/-",MID(TRIM(D58),4,H58-3),D58)</f>
        <v>0.1</v>
      </c>
      <c r="K58" s="1">
        <f>IF(TRIM(J58)="*****",0,IF(ISERROR(VALUE(J58)),"NA",VALUE(J58/$I$4)))</f>
        <v>6.0790273556231005E-2</v>
      </c>
      <c r="L58" s="1">
        <f>IF(AND(ISNUMBER(G58),ISNUMBER($I$6)),$I$6-G58,"N/A")</f>
        <v>5.0999999999999996</v>
      </c>
      <c r="M58" s="1">
        <f>IF(AND(ISNUMBER(K58),ISNUMBER($I$7)),SQRT(K58^2+($I$7)^2),"N/A")</f>
        <v>8.5970429323592404E-2</v>
      </c>
      <c r="N58" s="1">
        <f>IF(AND(ISNUMBER(L58),ISNUMBER(M58),M58&lt;&gt;0),L58/M58,"NA")</f>
        <v>59.322723407645398</v>
      </c>
      <c r="O58" t="s">
        <v>36</v>
      </c>
    </row>
    <row r="59" spans="1:15" x14ac:dyDescent="0.35">
      <c r="A59" s="16">
        <v>48</v>
      </c>
      <c r="B59" s="15" t="s">
        <v>27</v>
      </c>
      <c r="C59" s="14">
        <v>0.9</v>
      </c>
      <c r="D59" s="13" t="s">
        <v>28</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0.9</v>
      </c>
      <c r="H59">
        <f>LEN(TRIM(D59))</f>
        <v>6</v>
      </c>
      <c r="I59" t="str">
        <f>IF(H59&gt;=3,MID(TRIM(D59),1,3),"NO")</f>
        <v>+/-</v>
      </c>
      <c r="J59" t="str">
        <f>IF(TRIM(I59)="+/-",MID(TRIM(D59),4,H59-3),D59)</f>
        <v>0.2</v>
      </c>
      <c r="K59" s="1">
        <f>IF(TRIM(J59)="*****",0,IF(ISERROR(VALUE(J59)),"NA",VALUE(J59/$I$4)))</f>
        <v>0.12158054711246201</v>
      </c>
      <c r="L59" s="1">
        <f>IF(AND(ISNUMBER(G59),ISNUMBER($I$6)),$I$6-G59,"N/A")</f>
        <v>5.0999999999999996</v>
      </c>
      <c r="M59" s="1">
        <f>IF(AND(ISNUMBER(K59),ISNUMBER($I$7)),SQRT(K59^2+($I$7)^2),"N/A")</f>
        <v>0.1359311840425404</v>
      </c>
      <c r="N59" s="1">
        <f>IF(AND(ISNUMBER(L59),ISNUMBER(M59),M59&lt;&gt;0),L59/M59,"NA")</f>
        <v>37.518984594468968</v>
      </c>
      <c r="O59" t="s">
        <v>33</v>
      </c>
    </row>
    <row r="60" spans="1:15" x14ac:dyDescent="0.35">
      <c r="A60" s="16">
        <v>50</v>
      </c>
      <c r="B60" s="15" t="s">
        <v>70</v>
      </c>
      <c r="C60" s="14">
        <v>0.8</v>
      </c>
      <c r="D60" s="13" t="s">
        <v>31</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0.8</v>
      </c>
      <c r="H60">
        <f>LEN(TRIM(D60))</f>
        <v>6</v>
      </c>
      <c r="I60" t="str">
        <f>IF(H60&gt;=3,MID(TRIM(D60),1,3),"NO")</f>
        <v>+/-</v>
      </c>
      <c r="J60" t="str">
        <f>IF(TRIM(I60)="+/-",MID(TRIM(D60),4,H60-3),D60)</f>
        <v>0.1</v>
      </c>
      <c r="K60" s="1">
        <f>IF(TRIM(J60)="*****",0,IF(ISERROR(VALUE(J60)),"NA",VALUE(J60/$I$4)))</f>
        <v>6.0790273556231005E-2</v>
      </c>
      <c r="L60" s="1">
        <f>IF(AND(ISNUMBER(G60),ISNUMBER($I$6)),$I$6-G60,"N/A")</f>
        <v>5.2</v>
      </c>
      <c r="M60" s="1">
        <f>IF(AND(ISNUMBER(K60),ISNUMBER($I$7)),SQRT(K60^2+($I$7)^2),"N/A")</f>
        <v>8.5970429323592404E-2</v>
      </c>
      <c r="N60" s="1">
        <f>IF(AND(ISNUMBER(L60),ISNUMBER(M60),M60&lt;&gt;0),L60/M60,"NA")</f>
        <v>60.485914062697276</v>
      </c>
      <c r="O60" t="s">
        <v>30</v>
      </c>
    </row>
    <row r="61" spans="1:15" x14ac:dyDescent="0.35">
      <c r="A61" s="16">
        <v>51</v>
      </c>
      <c r="B61" s="15" t="s">
        <v>33</v>
      </c>
      <c r="C61" s="14">
        <v>0.7</v>
      </c>
      <c r="D61" s="13" t="s">
        <v>31</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0.7</v>
      </c>
      <c r="H61">
        <f>LEN(TRIM(D61))</f>
        <v>6</v>
      </c>
      <c r="I61" t="str">
        <f>IF(H61&gt;=3,MID(TRIM(D61),1,3),"NO")</f>
        <v>+/-</v>
      </c>
      <c r="J61" t="str">
        <f>IF(TRIM(I61)="+/-",MID(TRIM(D61),4,H61-3),D61)</f>
        <v>0.1</v>
      </c>
      <c r="K61" s="1">
        <f>IF(TRIM(J61)="*****",0,IF(ISERROR(VALUE(J61)),"NA",VALUE(J61/$I$4)))</f>
        <v>6.0790273556231005E-2</v>
      </c>
      <c r="L61" s="1">
        <f>IF(AND(ISNUMBER(G61),ISNUMBER($I$6)),$I$6-G61,"N/A")</f>
        <v>5.3</v>
      </c>
      <c r="M61" s="1">
        <f>IF(AND(ISNUMBER(K61),ISNUMBER($I$7)),SQRT(K61^2+($I$7)^2),"N/A")</f>
        <v>8.5970429323592404E-2</v>
      </c>
      <c r="N61" s="1">
        <f>IF(AND(ISNUMBER(L61),ISNUMBER(M61),M61&lt;&gt;0),L61/M61,"NA")</f>
        <v>61.649104717749147</v>
      </c>
      <c r="O61" t="s">
        <v>27</v>
      </c>
    </row>
    <row r="62" spans="1:15" ht="15" thickBot="1" x14ac:dyDescent="0.4">
      <c r="A62" s="11"/>
      <c r="B62" s="10" t="s">
        <v>25</v>
      </c>
      <c r="C62" s="9">
        <v>0.1</v>
      </c>
      <c r="D62" s="8" t="s">
        <v>31</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0.1</v>
      </c>
      <c r="H62">
        <f>LEN(TRIM(D62))</f>
        <v>6</v>
      </c>
      <c r="I62" t="str">
        <f>IF(H62&gt;=3,MID(TRIM(D62),1,3),"NO")</f>
        <v>+/-</v>
      </c>
      <c r="J62" t="str">
        <f>IF(TRIM(I62)="+/-",MID(TRIM(D62),4,H62-3),D62)</f>
        <v>0.1</v>
      </c>
      <c r="K62" s="1">
        <f>IF(TRIM(J62)="*****",0,IF(ISERROR(VALUE(J62)),"NA",VALUE(J62/$I$4)))</f>
        <v>6.0790273556231005E-2</v>
      </c>
      <c r="L62" s="1">
        <f>IF(AND(ISNUMBER(G62),ISNUMBER($I$6)),$I$6-G62,"N/A")</f>
        <v>5.9</v>
      </c>
      <c r="M62" s="1">
        <f>IF(AND(ISNUMBER(K62),ISNUMBER($I$7)),SQRT(K62^2+($I$7)^2),"N/A")</f>
        <v>8.5970429323592404E-2</v>
      </c>
      <c r="N62" s="1">
        <f>IF(AND(ISNUMBER(L62),ISNUMBER(M62),M62&lt;&gt;0),L62/M62,"NA")</f>
        <v>68.628248648060378</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429" priority="1" operator="equal">
      <formula>"OTHER ERROR"</formula>
    </cfRule>
    <cfRule type="cellIs" dxfId="428" priority="2" operator="equal">
      <formula>"Statistical Test not applicable"</formula>
    </cfRule>
    <cfRule type="cellIs" dxfId="427" priority="3" operator="equal">
      <formula>"Geography Selected"</formula>
    </cfRule>
  </conditionalFormatting>
  <conditionalFormatting sqref="E10:J62">
    <cfRule type="cellIs" dxfId="426" priority="4" operator="equal">
      <formula>"Not Significantly Different"</formula>
    </cfRule>
  </conditionalFormatting>
  <conditionalFormatting sqref="F10:J62">
    <cfRule type="cellIs" dxfId="42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8B0A190-A0BA-448D-A386-C047CE56F4AA}">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6198A611-A989-4DB8-9C60-8E3B4062AE1F}"/>
    <hyperlink ref="A68" r:id="rId2" xr:uid="{E908B66D-C1DA-4AC4-AAC1-1BE05D7BE880}"/>
    <hyperlink ref="A66" r:id="rId3" xr:uid="{BD0B2828-B65F-4176-8AA0-1463FC948D48}"/>
    <hyperlink ref="A67" r:id="rId4" xr:uid="{3516FABB-F614-4B10-940F-AE8B04EB70BB}"/>
  </hyperlinks>
  <pageMargins left="0.7" right="0.7" top="0.75" bottom="0.75" header="0.3" footer="0.3"/>
  <pageSetup orientation="portrait" r:id="rId5"/>
  <drawing r:id="rId6"/>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EE3A0-8449-46CC-9670-A4FDBFF9642D}">
  <sheetPr codeName="Sheet60"/>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style="43"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512</v>
      </c>
    </row>
    <row r="2" spans="1:16" x14ac:dyDescent="0.35">
      <c r="A2" s="30" t="s">
        <v>108</v>
      </c>
      <c r="B2" t="s">
        <v>511</v>
      </c>
    </row>
    <row r="3" spans="1:16" ht="15" thickBot="1" x14ac:dyDescent="0.4"/>
    <row r="4" spans="1:16" ht="15" thickBot="1" x14ac:dyDescent="0.4">
      <c r="A4" s="25" t="s">
        <v>106</v>
      </c>
      <c r="B4" s="29" t="s">
        <v>84</v>
      </c>
      <c r="C4" s="48" t="s">
        <v>105</v>
      </c>
      <c r="D4" s="27"/>
      <c r="H4" s="18" t="s">
        <v>104</v>
      </c>
      <c r="I4">
        <v>1.645</v>
      </c>
    </row>
    <row r="5" spans="1:16" ht="15" thickBot="1" x14ac:dyDescent="0.4">
      <c r="A5" s="25"/>
    </row>
    <row r="6" spans="1:16" x14ac:dyDescent="0.35">
      <c r="A6" s="25" t="s">
        <v>103</v>
      </c>
      <c r="B6" s="47">
        <f>VLOOKUP($B$4,$B$10:$D$62,2,FALSE)</f>
        <v>63975</v>
      </c>
      <c r="C6" s="43" t="s">
        <v>102</v>
      </c>
      <c r="H6" s="18" t="s">
        <v>101</v>
      </c>
      <c r="I6">
        <f>VLOOKUP($B$4,$B$9:$K$62,6,FALSE)</f>
        <v>63975</v>
      </c>
      <c r="K6" s="19"/>
    </row>
    <row r="7" spans="1:16" ht="15" thickBot="1" x14ac:dyDescent="0.4">
      <c r="A7" s="25" t="s">
        <v>100</v>
      </c>
      <c r="B7" s="24" t="str">
        <f>VLOOKUP($B$4,$B$10:$D$62,3,FALSE)</f>
        <v>+/-264</v>
      </c>
      <c r="C7" s="43" t="s">
        <v>99</v>
      </c>
      <c r="H7" s="18" t="s">
        <v>98</v>
      </c>
      <c r="I7" s="23">
        <f>VLOOKUP($B$4,$B$9:$K$62,10,FALSE)</f>
        <v>160.48632218844983</v>
      </c>
      <c r="K7" s="19"/>
    </row>
    <row r="8" spans="1:16" ht="15" thickBot="1" x14ac:dyDescent="0.4"/>
    <row r="9" spans="1:16" ht="15" thickBot="1" x14ac:dyDescent="0.4">
      <c r="A9" s="22" t="s">
        <v>97</v>
      </c>
      <c r="B9" s="21" t="s">
        <v>96</v>
      </c>
      <c r="C9" s="46"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45">
        <v>63975</v>
      </c>
      <c r="D10" s="13" t="s">
        <v>510</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63975</v>
      </c>
      <c r="H10">
        <f>LEN(TRIM(D10))</f>
        <v>6</v>
      </c>
      <c r="I10" t="str">
        <f>IF(H10&gt;=3,MID(TRIM(D10),1,3),"NO")</f>
        <v>+/-</v>
      </c>
      <c r="J10" t="str">
        <f>IF(TRIM(I10)="+/-",MID(TRIM(D10),4,H10-3),D10)</f>
        <v>264</v>
      </c>
      <c r="K10" s="1">
        <f>IF(TRIM(J10)="*****",0,IF(ISERROR(VALUE(J10)),"NA",VALUE(J10/$I$4)))</f>
        <v>160.48632218844983</v>
      </c>
      <c r="L10" s="1">
        <f>IF(AND(ISNUMBER(G10),ISNUMBER($I$6)),$I$6-G10,"N/A")</f>
        <v>0</v>
      </c>
      <c r="M10" s="1">
        <f>IF(AND(ISNUMBER(K10),ISNUMBER($I$7)),SQRT(K10^2+($I$7)^2),"N/A")</f>
        <v>226.96193341428392</v>
      </c>
      <c r="N10" s="1">
        <f>IF(AND(ISNUMBER(L10),ISNUMBER(M10),M10&lt;&gt;0),L10/M10,"NA")</f>
        <v>0</v>
      </c>
      <c r="O10" t="s">
        <v>84</v>
      </c>
    </row>
    <row r="11" spans="1:16" x14ac:dyDescent="0.35">
      <c r="A11" s="16">
        <v>1</v>
      </c>
      <c r="B11" s="15" t="s">
        <v>35</v>
      </c>
      <c r="C11" s="45">
        <v>108448</v>
      </c>
      <c r="D11" s="17" t="s">
        <v>509</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108448</v>
      </c>
      <c r="H11">
        <f>LEN(TRIM(D11))</f>
        <v>8</v>
      </c>
      <c r="I11" t="str">
        <f>IF(H11&gt;=3,MID(TRIM(D11),1,3),"NO")</f>
        <v>+/-</v>
      </c>
      <c r="J11" t="str">
        <f>IF(TRIM(I11)="+/-",MID(TRIM(D11),4,H11-3),D11)</f>
        <v>7,080</v>
      </c>
      <c r="K11" s="1">
        <f>IF(TRIM(J11)="*****",0,IF(ISERROR(VALUE(J11)),"NA",VALUE(J11/$I$4)))</f>
        <v>4303.9513677811547</v>
      </c>
      <c r="L11" s="1">
        <f>IF(AND(ISNUMBER(G11),ISNUMBER($I$6)),$I$6-G11,"N/A")</f>
        <v>-44473</v>
      </c>
      <c r="M11" s="1">
        <f>IF(AND(ISNUMBER(K11),ISNUMBER($I$7)),SQRT(K11^2+($I$7)^2),"N/A")</f>
        <v>4306.9424463109381</v>
      </c>
      <c r="N11" s="1">
        <f>IF(AND(ISNUMBER(L11),ISNUMBER(M11),M11&lt;&gt;0),L11/M11,"NA")</f>
        <v>-10.325886764076181</v>
      </c>
      <c r="O11" t="s">
        <v>68</v>
      </c>
    </row>
    <row r="12" spans="1:16" x14ac:dyDescent="0.35">
      <c r="A12" s="16">
        <v>2</v>
      </c>
      <c r="B12" s="15" t="s">
        <v>71</v>
      </c>
      <c r="C12" s="45">
        <v>82386</v>
      </c>
      <c r="D12" s="13" t="s">
        <v>508</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82386</v>
      </c>
      <c r="H12">
        <f>LEN(TRIM(D12))</f>
        <v>6</v>
      </c>
      <c r="I12" t="str">
        <f>IF(H12&gt;=3,MID(TRIM(D12),1,3),"NO")</f>
        <v>+/-</v>
      </c>
      <c r="J12" t="str">
        <f>IF(TRIM(I12)="+/-",MID(TRIM(D12),4,H12-3),D12)</f>
        <v>920</v>
      </c>
      <c r="K12" s="1">
        <f>IF(TRIM(J12)="*****",0,IF(ISERROR(VALUE(J12)),"NA",VALUE(J12/$I$4)))</f>
        <v>559.27051671732522</v>
      </c>
      <c r="L12" s="1">
        <f>IF(AND(ISNUMBER(G12),ISNUMBER($I$6)),$I$6-G12,"N/A")</f>
        <v>-18411</v>
      </c>
      <c r="M12" s="1">
        <f>IF(AND(ISNUMBER(K12),ISNUMBER($I$7)),SQRT(K12^2+($I$7)^2),"N/A")</f>
        <v>581.84136195258486</v>
      </c>
      <c r="N12" s="1">
        <f>IF(AND(ISNUMBER(L12),ISNUMBER(M12),M12&lt;&gt;0),L12/M12,"NA")</f>
        <v>-31.642645579913825</v>
      </c>
      <c r="O12" t="s">
        <v>62</v>
      </c>
    </row>
    <row r="13" spans="1:16" x14ac:dyDescent="0.35">
      <c r="A13" s="16">
        <v>3</v>
      </c>
      <c r="B13" s="15" t="s">
        <v>36</v>
      </c>
      <c r="C13" s="45">
        <v>79279</v>
      </c>
      <c r="D13" s="13" t="s">
        <v>507</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79279</v>
      </c>
      <c r="H13">
        <f>LEN(TRIM(D13))</f>
        <v>8</v>
      </c>
      <c r="I13" t="str">
        <f>IF(H13&gt;=3,MID(TRIM(D13),1,3),"NO")</f>
        <v>+/-</v>
      </c>
      <c r="J13" t="str">
        <f>IF(TRIM(I13)="+/-",MID(TRIM(D13),4,H13-3),D13)</f>
        <v>1,674</v>
      </c>
      <c r="K13" s="1">
        <f>IF(TRIM(J13)="*****",0,IF(ISERROR(VALUE(J13)),"NA",VALUE(J13/$I$4)))</f>
        <v>1017.629179331307</v>
      </c>
      <c r="L13" s="1">
        <f>IF(AND(ISNUMBER(G13),ISNUMBER($I$6)),$I$6-G13,"N/A")</f>
        <v>-15304</v>
      </c>
      <c r="M13" s="1">
        <f>IF(AND(ISNUMBER(K13),ISNUMBER($I$7)),SQRT(K13^2+($I$7)^2),"N/A")</f>
        <v>1030.2062930481857</v>
      </c>
      <c r="N13" s="1">
        <f>IF(AND(ISNUMBER(L13),ISNUMBER(M13),M13&lt;&gt;0),L13/M13,"NA")</f>
        <v>-14.855277145238899</v>
      </c>
      <c r="O13" t="s">
        <v>58</v>
      </c>
    </row>
    <row r="14" spans="1:16" x14ac:dyDescent="0.35">
      <c r="A14" s="16">
        <v>4</v>
      </c>
      <c r="B14" s="15" t="s">
        <v>47</v>
      </c>
      <c r="C14" s="45">
        <v>78841</v>
      </c>
      <c r="D14" s="13" t="s">
        <v>506</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78841</v>
      </c>
      <c r="H14">
        <f>LEN(TRIM(D14))</f>
        <v>8</v>
      </c>
      <c r="I14" t="str">
        <f>IF(H14&gt;=3,MID(TRIM(D14),1,3),"NO")</f>
        <v>+/-</v>
      </c>
      <c r="J14" t="str">
        <f>IF(TRIM(I14)="+/-",MID(TRIM(D14),4,H14-3),D14)</f>
        <v>1,572</v>
      </c>
      <c r="K14" s="1">
        <f>IF(TRIM(J14)="*****",0,IF(ISERROR(VALUE(J14)),"NA",VALUE(J14/$I$4)))</f>
        <v>955.62310030395133</v>
      </c>
      <c r="L14" s="1">
        <f>IF(AND(ISNUMBER(G14),ISNUMBER($I$6)),$I$6-G14,"N/A")</f>
        <v>-14866</v>
      </c>
      <c r="M14" s="1">
        <f>IF(AND(ISNUMBER(K14),ISNUMBER($I$7)),SQRT(K14^2+($I$7)^2),"N/A")</f>
        <v>969.0053505755842</v>
      </c>
      <c r="N14" s="1">
        <f>IF(AND(ISNUMBER(L14),ISNUMBER(M14),M14&lt;&gt;0),L14/M14,"NA")</f>
        <v>-15.341504555335709</v>
      </c>
      <c r="O14" t="s">
        <v>73</v>
      </c>
    </row>
    <row r="15" spans="1:16" x14ac:dyDescent="0.35">
      <c r="A15" s="16">
        <v>5</v>
      </c>
      <c r="B15" s="15" t="s">
        <v>66</v>
      </c>
      <c r="C15" s="45">
        <v>76477</v>
      </c>
      <c r="D15" s="13" t="s">
        <v>505</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76477</v>
      </c>
      <c r="H15">
        <f>LEN(TRIM(D15))</f>
        <v>8</v>
      </c>
      <c r="I15" t="str">
        <f>IF(H15&gt;=3,MID(TRIM(D15),1,3),"NO")</f>
        <v>+/-</v>
      </c>
      <c r="J15" t="str">
        <f>IF(TRIM(I15)="+/-",MID(TRIM(D15),4,H15-3),D15)</f>
        <v>1,013</v>
      </c>
      <c r="K15" s="1">
        <f>IF(TRIM(J15)="*****",0,IF(ISERROR(VALUE(J15)),"NA",VALUE(J15/$I$4)))</f>
        <v>615.80547112462</v>
      </c>
      <c r="L15" s="1">
        <f>IF(AND(ISNUMBER(G15),ISNUMBER($I$6)),$I$6-G15,"N/A")</f>
        <v>-12502</v>
      </c>
      <c r="M15" s="1">
        <f>IF(AND(ISNUMBER(K15),ISNUMBER($I$7)),SQRT(K15^2+($I$7)^2),"N/A")</f>
        <v>636.37429070994858</v>
      </c>
      <c r="N15" s="1">
        <f>IF(AND(ISNUMBER(L15),ISNUMBER(M15),M15&lt;&gt;0),L15/M15,"NA")</f>
        <v>-19.645671081483481</v>
      </c>
      <c r="O15" t="s">
        <v>32</v>
      </c>
    </row>
    <row r="16" spans="1:16" x14ac:dyDescent="0.35">
      <c r="A16" s="16">
        <v>6</v>
      </c>
      <c r="B16" s="15" t="s">
        <v>41</v>
      </c>
      <c r="C16" s="45">
        <v>76246</v>
      </c>
      <c r="D16" s="13" t="s">
        <v>504</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76246</v>
      </c>
      <c r="H16">
        <f>LEN(TRIM(D16))</f>
        <v>6</v>
      </c>
      <c r="I16" t="str">
        <f>IF(H16&gt;=3,MID(TRIM(D16),1,3),"NO")</f>
        <v>+/-</v>
      </c>
      <c r="J16" t="str">
        <f>IF(TRIM(I16)="+/-",MID(TRIM(D16),4,H16-3),D16)</f>
        <v>965</v>
      </c>
      <c r="K16" s="1">
        <f>IF(TRIM(J16)="*****",0,IF(ISERROR(VALUE(J16)),"NA",VALUE(J16/$I$4)))</f>
        <v>586.62613981762922</v>
      </c>
      <c r="L16" s="1">
        <f>IF(AND(ISNUMBER(G16),ISNUMBER($I$6)),$I$6-G16,"N/A")</f>
        <v>-12271</v>
      </c>
      <c r="M16" s="1">
        <f>IF(AND(ISNUMBER(K16),ISNUMBER($I$7)),SQRT(K16^2+($I$7)^2),"N/A")</f>
        <v>608.18261034569832</v>
      </c>
      <c r="N16" s="1">
        <f>IF(AND(ISNUMBER(L16),ISNUMBER(M16),M16&lt;&gt;0),L16/M16,"NA")</f>
        <v>-20.176505857385525</v>
      </c>
      <c r="O16" t="s">
        <v>75</v>
      </c>
    </row>
    <row r="17" spans="1:15" x14ac:dyDescent="0.35">
      <c r="A17" s="16">
        <v>7</v>
      </c>
      <c r="B17" s="15" t="s">
        <v>67</v>
      </c>
      <c r="C17" s="45">
        <v>75512</v>
      </c>
      <c r="D17" s="13" t="s">
        <v>503</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75512</v>
      </c>
      <c r="H17">
        <f>LEN(TRIM(D17))</f>
        <v>8</v>
      </c>
      <c r="I17" t="str">
        <f>IF(H17&gt;=3,MID(TRIM(D17),1,3),"NO")</f>
        <v>+/-</v>
      </c>
      <c r="J17" t="str">
        <f>IF(TRIM(I17)="+/-",MID(TRIM(D17),4,H17-3),D17)</f>
        <v>1,574</v>
      </c>
      <c r="K17" s="1">
        <f>IF(TRIM(J17)="*****",0,IF(ISERROR(VALUE(J17)),"NA",VALUE(J17/$I$4)))</f>
        <v>956.838905775076</v>
      </c>
      <c r="L17" s="1">
        <f>IF(AND(ISNUMBER(G17),ISNUMBER($I$6)),$I$6-G17,"N/A")</f>
        <v>-11537</v>
      </c>
      <c r="M17" s="1">
        <f>IF(AND(ISNUMBER(K17),ISNUMBER($I$7)),SQRT(K17^2+($I$7)^2),"N/A")</f>
        <v>970.20438630961655</v>
      </c>
      <c r="N17" s="1">
        <f>IF(AND(ISNUMBER(L17),ISNUMBER(M17),M17&lt;&gt;0),L17/M17,"NA")</f>
        <v>-11.891308844606948</v>
      </c>
      <c r="O17" t="s">
        <v>66</v>
      </c>
    </row>
    <row r="18" spans="1:15" x14ac:dyDescent="0.35">
      <c r="A18" s="16">
        <v>8</v>
      </c>
      <c r="B18" s="15" t="s">
        <v>75</v>
      </c>
      <c r="C18" s="45">
        <v>72460</v>
      </c>
      <c r="D18" s="13" t="s">
        <v>502</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72460</v>
      </c>
      <c r="H18">
        <f>LEN(TRIM(D18))</f>
        <v>8</v>
      </c>
      <c r="I18" t="str">
        <f>IF(H18&gt;=3,MID(TRIM(D18),1,3),"NO")</f>
        <v>+/-</v>
      </c>
      <c r="J18" t="str">
        <f>IF(TRIM(I18)="+/-",MID(TRIM(D18),4,H18-3),D18)</f>
        <v>1,064</v>
      </c>
      <c r="K18" s="1">
        <f>IF(TRIM(J18)="*****",0,IF(ISERROR(VALUE(J18)),"NA",VALUE(J18/$I$4)))</f>
        <v>646.80851063829789</v>
      </c>
      <c r="L18" s="1">
        <f>IF(AND(ISNUMBER(G18),ISNUMBER($I$6)),$I$6-G18,"N/A")</f>
        <v>-8485</v>
      </c>
      <c r="M18" s="1">
        <f>IF(AND(ISNUMBER(K18),ISNUMBER($I$7)),SQRT(K18^2+($I$7)^2),"N/A")</f>
        <v>666.42111989620207</v>
      </c>
      <c r="N18" s="1">
        <f>IF(AND(ISNUMBER(L18),ISNUMBER(M18),M18&lt;&gt;0),L18/M18,"NA")</f>
        <v>-12.732189522027115</v>
      </c>
      <c r="O18" t="s">
        <v>60</v>
      </c>
    </row>
    <row r="19" spans="1:15" x14ac:dyDescent="0.35">
      <c r="A19" s="16">
        <v>9</v>
      </c>
      <c r="B19" s="15" t="s">
        <v>38</v>
      </c>
      <c r="C19" s="45">
        <v>71646</v>
      </c>
      <c r="D19" s="13" t="s">
        <v>501</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71646</v>
      </c>
      <c r="H19">
        <f>LEN(TRIM(D19))</f>
        <v>6</v>
      </c>
      <c r="I19" t="str">
        <f>IF(H19&gt;=3,MID(TRIM(D19),1,3),"NO")</f>
        <v>+/-</v>
      </c>
      <c r="J19" t="str">
        <f>IF(TRIM(I19)="+/-",MID(TRIM(D19),4,H19-3),D19)</f>
        <v>689</v>
      </c>
      <c r="K19" s="1">
        <f>IF(TRIM(J19)="*****",0,IF(ISERROR(VALUE(J19)),"NA",VALUE(J19/$I$4)))</f>
        <v>418.84498480243161</v>
      </c>
      <c r="L19" s="1">
        <f>IF(AND(ISNUMBER(G19),ISNUMBER($I$6)),$I$6-G19,"N/A")</f>
        <v>-7671</v>
      </c>
      <c r="M19" s="1">
        <f>IF(AND(ISNUMBER(K19),ISNUMBER($I$7)),SQRT(K19^2+($I$7)^2),"N/A")</f>
        <v>448.5387172850568</v>
      </c>
      <c r="N19" s="1">
        <f>IF(AND(ISNUMBER(L19),ISNUMBER(M19),M19&lt;&gt;0),L19/M19,"NA")</f>
        <v>-17.102202562203566</v>
      </c>
      <c r="O19" t="s">
        <v>35</v>
      </c>
    </row>
    <row r="20" spans="1:15" x14ac:dyDescent="0.35">
      <c r="A20" s="16">
        <v>10</v>
      </c>
      <c r="B20" s="15" t="s">
        <v>49</v>
      </c>
      <c r="C20" s="45">
        <v>70976</v>
      </c>
      <c r="D20" s="17" t="s">
        <v>500</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70976</v>
      </c>
      <c r="H20">
        <f>LEN(TRIM(D20))</f>
        <v>6</v>
      </c>
      <c r="I20" t="str">
        <f>IF(H20&gt;=3,MID(TRIM(D20),1,3),"NO")</f>
        <v>+/-</v>
      </c>
      <c r="J20" t="str">
        <f>IF(TRIM(I20)="+/-",MID(TRIM(D20),4,H20-3),D20)</f>
        <v>439</v>
      </c>
      <c r="K20" s="1">
        <f>IF(TRIM(J20)="*****",0,IF(ISERROR(VALUE(J20)),"NA",VALUE(J20/$I$4)))</f>
        <v>266.86930091185411</v>
      </c>
      <c r="L20" s="1">
        <f>IF(AND(ISNUMBER(G20),ISNUMBER($I$6)),$I$6-G20,"N/A")</f>
        <v>-7001</v>
      </c>
      <c r="M20" s="1">
        <f>IF(AND(ISNUMBER(K20),ISNUMBER($I$7)),SQRT(K20^2+($I$7)^2),"N/A")</f>
        <v>311.40822625415126</v>
      </c>
      <c r="N20" s="1">
        <f>IF(AND(ISNUMBER(L20),ISNUMBER(M20),M20&lt;&gt;0),L20/M20,"NA")</f>
        <v>-22.48174392890391</v>
      </c>
      <c r="O20" t="s">
        <v>51</v>
      </c>
    </row>
    <row r="21" spans="1:15" x14ac:dyDescent="0.35">
      <c r="A21" s="16">
        <v>11</v>
      </c>
      <c r="B21" s="15" t="s">
        <v>32</v>
      </c>
      <c r="C21" s="45">
        <v>70315</v>
      </c>
      <c r="D21" s="13" t="s">
        <v>499</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70315</v>
      </c>
      <c r="H21">
        <f>LEN(TRIM(D21))</f>
        <v>6</v>
      </c>
      <c r="I21" t="str">
        <f>IF(H21&gt;=3,MID(TRIM(D21),1,3),"NO")</f>
        <v>+/-</v>
      </c>
      <c r="J21" t="str">
        <f>IF(TRIM(I21)="+/-",MID(TRIM(D21),4,H21-3),D21)</f>
        <v>312</v>
      </c>
      <c r="K21" s="1">
        <f>IF(TRIM(J21)="*****",0,IF(ISERROR(VALUE(J21)),"NA",VALUE(J21/$I$4)))</f>
        <v>189.66565349544072</v>
      </c>
      <c r="L21" s="1">
        <f>IF(AND(ISNUMBER(G21),ISNUMBER($I$6)),$I$6-G21,"N/A")</f>
        <v>-6340</v>
      </c>
      <c r="M21" s="1">
        <f>IF(AND(ISNUMBER(K21),ISNUMBER($I$7)),SQRT(K21^2+($I$7)^2),"N/A")</f>
        <v>248.45305336305992</v>
      </c>
      <c r="N21" s="1">
        <f>IF(AND(ISNUMBER(L21),ISNUMBER(M21),M21&lt;&gt;0),L21/M21,"NA")</f>
        <v>-25.517899314102909</v>
      </c>
      <c r="O21" t="s">
        <v>45</v>
      </c>
    </row>
    <row r="22" spans="1:15" x14ac:dyDescent="0.35">
      <c r="A22" s="16">
        <v>12</v>
      </c>
      <c r="B22" s="15" t="s">
        <v>52</v>
      </c>
      <c r="C22" s="45">
        <v>70269</v>
      </c>
      <c r="D22" s="13" t="s">
        <v>498</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70269</v>
      </c>
      <c r="H22">
        <f>LEN(TRIM(D22))</f>
        <v>8</v>
      </c>
      <c r="I22" t="str">
        <f>IF(H22&gt;=3,MID(TRIM(D22),1,3),"NO")</f>
        <v>+/-</v>
      </c>
      <c r="J22" t="str">
        <f>IF(TRIM(I22)="+/-",MID(TRIM(D22),4,H22-3),D22)</f>
        <v>3,095</v>
      </c>
      <c r="K22" s="1">
        <f>IF(TRIM(J22)="*****",0,IF(ISERROR(VALUE(J22)),"NA",VALUE(J22/$I$4)))</f>
        <v>1881.4589665653496</v>
      </c>
      <c r="L22" s="1">
        <f>IF(AND(ISNUMBER(G22),ISNUMBER($I$6)),$I$6-G22,"N/A")</f>
        <v>-6294</v>
      </c>
      <c r="M22" s="1">
        <f>IF(AND(ISNUMBER(K22),ISNUMBER($I$7)),SQRT(K22^2+($I$7)^2),"N/A")</f>
        <v>1888.2912123077649</v>
      </c>
      <c r="N22" s="1">
        <f>IF(AND(ISNUMBER(L22),ISNUMBER(M22),M22&lt;&gt;0),L22/M22,"NA")</f>
        <v>-3.333172319489758</v>
      </c>
      <c r="O22" t="s">
        <v>29</v>
      </c>
    </row>
    <row r="23" spans="1:15" x14ac:dyDescent="0.35">
      <c r="A23" s="16">
        <v>13</v>
      </c>
      <c r="B23" s="15" t="s">
        <v>74</v>
      </c>
      <c r="C23" s="45">
        <v>70007</v>
      </c>
      <c r="D23" s="13" t="s">
        <v>497</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70007</v>
      </c>
      <c r="H23">
        <f>LEN(TRIM(D23))</f>
        <v>6</v>
      </c>
      <c r="I23" t="str">
        <f>IF(H23&gt;=3,MID(TRIM(D23),1,3),"NO")</f>
        <v>+/-</v>
      </c>
      <c r="J23" t="str">
        <f>IF(TRIM(I23)="+/-",MID(TRIM(D23),4,H23-3),D23)</f>
        <v>935</v>
      </c>
      <c r="K23" s="1">
        <f>IF(TRIM(J23)="*****",0,IF(ISERROR(VALUE(J23)),"NA",VALUE(J23/$I$4)))</f>
        <v>568.38905775075989</v>
      </c>
      <c r="L23" s="1">
        <f>IF(AND(ISNUMBER(G23),ISNUMBER($I$6)),$I$6-G23,"N/A")</f>
        <v>-6032</v>
      </c>
      <c r="M23" s="1">
        <f>IF(AND(ISNUMBER(K23),ISNUMBER($I$7)),SQRT(K23^2+($I$7)^2),"N/A")</f>
        <v>590.61153102557319</v>
      </c>
      <c r="N23" s="1">
        <f>IF(AND(ISNUMBER(L23),ISNUMBER(M23),M23&lt;&gt;0),L23/M23,"NA")</f>
        <v>-10.213142959680578</v>
      </c>
      <c r="O23" t="s">
        <v>82</v>
      </c>
    </row>
    <row r="24" spans="1:15" x14ac:dyDescent="0.35">
      <c r="A24" s="16">
        <v>14</v>
      </c>
      <c r="B24" s="15" t="s">
        <v>42</v>
      </c>
      <c r="C24" s="45">
        <v>69679</v>
      </c>
      <c r="D24" s="13" t="s">
        <v>496</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69679</v>
      </c>
      <c r="H24">
        <f>LEN(TRIM(D24))</f>
        <v>8</v>
      </c>
      <c r="I24" t="str">
        <f>IF(H24&gt;=3,MID(TRIM(D24),1,3),"NO")</f>
        <v>+/-</v>
      </c>
      <c r="J24" t="str">
        <f>IF(TRIM(I24)="+/-",MID(TRIM(D24),4,H24-3),D24)</f>
        <v>1,414</v>
      </c>
      <c r="K24" s="1">
        <f>IF(TRIM(J24)="*****",0,IF(ISERROR(VALUE(J24)),"NA",VALUE(J24/$I$4)))</f>
        <v>859.57446808510633</v>
      </c>
      <c r="L24" s="1">
        <f>IF(AND(ISNUMBER(G24),ISNUMBER($I$6)),$I$6-G24,"N/A")</f>
        <v>-5704</v>
      </c>
      <c r="M24" s="1">
        <f>IF(AND(ISNUMBER(K24),ISNUMBER($I$7)),SQRT(K24^2+($I$7)^2),"N/A")</f>
        <v>874.42788484435255</v>
      </c>
      <c r="N24" s="1">
        <f>IF(AND(ISNUMBER(L24),ISNUMBER(M24),M24&lt;&gt;0),L24/M24,"NA")</f>
        <v>-6.5231222595506635</v>
      </c>
      <c r="O24" t="s">
        <v>65</v>
      </c>
    </row>
    <row r="25" spans="1:15" x14ac:dyDescent="0.35">
      <c r="A25" s="16">
        <v>15</v>
      </c>
      <c r="B25" s="15" t="s">
        <v>65</v>
      </c>
      <c r="C25" s="45">
        <v>68599</v>
      </c>
      <c r="D25" s="13" t="s">
        <v>495</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68599</v>
      </c>
      <c r="H25">
        <f>LEN(TRIM(D25))</f>
        <v>8</v>
      </c>
      <c r="I25" t="str">
        <f>IF(H25&gt;=3,MID(TRIM(D25),1,3),"NO")</f>
        <v>+/-</v>
      </c>
      <c r="J25" t="str">
        <f>IF(TRIM(I25)="+/-",MID(TRIM(D25),4,H25-3),D25)</f>
        <v>1,080</v>
      </c>
      <c r="K25" s="1">
        <f>IF(TRIM(J25)="*****",0,IF(ISERROR(VALUE(J25)),"NA",VALUE(J25/$I$4)))</f>
        <v>656.53495440729478</v>
      </c>
      <c r="L25" s="1">
        <f>IF(AND(ISNUMBER(G25),ISNUMBER($I$6)),$I$6-G25,"N/A")</f>
        <v>-4624</v>
      </c>
      <c r="M25" s="1">
        <f>IF(AND(ISNUMBER(K25),ISNUMBER($I$7)),SQRT(K25^2+($I$7)^2),"N/A")</f>
        <v>675.8653756245867</v>
      </c>
      <c r="N25" s="1">
        <f>IF(AND(ISNUMBER(L25),ISNUMBER(M25),M25&lt;&gt;0),L25/M25,"NA")</f>
        <v>-6.8415991804977851</v>
      </c>
      <c r="O25" t="s">
        <v>81</v>
      </c>
    </row>
    <row r="26" spans="1:15" x14ac:dyDescent="0.35">
      <c r="A26" s="16">
        <v>16</v>
      </c>
      <c r="B26" s="15" t="s">
        <v>62</v>
      </c>
      <c r="C26" s="45">
        <v>66974</v>
      </c>
      <c r="D26" s="13" t="s">
        <v>494</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66974</v>
      </c>
      <c r="H26">
        <f>LEN(TRIM(D26))</f>
        <v>8</v>
      </c>
      <c r="I26" t="str">
        <f>IF(H26&gt;=3,MID(TRIM(D26),1,3),"NO")</f>
        <v>+/-</v>
      </c>
      <c r="J26" t="str">
        <f>IF(TRIM(I26)="+/-",MID(TRIM(D26),4,H26-3),D26)</f>
        <v>3,054</v>
      </c>
      <c r="K26" s="1">
        <f>IF(TRIM(J26)="*****",0,IF(ISERROR(VALUE(J26)),"NA",VALUE(J26/$I$4)))</f>
        <v>1856.5349544072949</v>
      </c>
      <c r="L26" s="1">
        <f>IF(AND(ISNUMBER(G26),ISNUMBER($I$6)),$I$6-G26,"N/A")</f>
        <v>-2999</v>
      </c>
      <c r="M26" s="1">
        <f>IF(AND(ISNUMBER(K26),ISNUMBER($I$7)),SQRT(K26^2+($I$7)^2),"N/A")</f>
        <v>1863.4585846070397</v>
      </c>
      <c r="N26" s="1">
        <f>IF(AND(ISNUMBER(L26),ISNUMBER(M26),M26&lt;&gt;0),L26/M26,"NA")</f>
        <v>-1.609373036123805</v>
      </c>
      <c r="O26" t="s">
        <v>80</v>
      </c>
    </row>
    <row r="27" spans="1:15" x14ac:dyDescent="0.35">
      <c r="A27" s="16">
        <v>17</v>
      </c>
      <c r="B27" s="15" t="s">
        <v>56</v>
      </c>
      <c r="C27" s="45">
        <v>66891</v>
      </c>
      <c r="D27" s="13" t="s">
        <v>420</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66891</v>
      </c>
      <c r="H27">
        <f>LEN(TRIM(D27))</f>
        <v>6</v>
      </c>
      <c r="I27" t="str">
        <f>IF(H27&gt;=3,MID(TRIM(D27),1,3),"NO")</f>
        <v>+/-</v>
      </c>
      <c r="J27" t="str">
        <f>IF(TRIM(I27)="+/-",MID(TRIM(D27),4,H27-3),D27)</f>
        <v>912</v>
      </c>
      <c r="K27" s="1">
        <f>IF(TRIM(J27)="*****",0,IF(ISERROR(VALUE(J27)),"NA",VALUE(J27/$I$4)))</f>
        <v>554.40729483282678</v>
      </c>
      <c r="L27" s="1">
        <f>IF(AND(ISNUMBER(G27),ISNUMBER($I$6)),$I$6-G27,"N/A")</f>
        <v>-2916</v>
      </c>
      <c r="M27" s="1">
        <f>IF(AND(ISNUMBER(K27),ISNUMBER($I$7)),SQRT(K27^2+($I$7)^2),"N/A")</f>
        <v>577.16835340602995</v>
      </c>
      <c r="N27" s="1">
        <f>IF(AND(ISNUMBER(L27),ISNUMBER(M27),M27&lt;&gt;0),L27/M27,"NA")</f>
        <v>-5.0522520557336144</v>
      </c>
      <c r="O27" t="s">
        <v>78</v>
      </c>
    </row>
    <row r="28" spans="1:15" x14ac:dyDescent="0.35">
      <c r="A28" s="16">
        <v>18</v>
      </c>
      <c r="B28" s="15" t="s">
        <v>63</v>
      </c>
      <c r="C28" s="45">
        <v>66287</v>
      </c>
      <c r="D28" s="13" t="s">
        <v>493</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66287</v>
      </c>
      <c r="H28">
        <f>LEN(TRIM(D28))</f>
        <v>8</v>
      </c>
      <c r="I28" t="str">
        <f>IF(H28&gt;=3,MID(TRIM(D28),1,3),"NO")</f>
        <v>+/-</v>
      </c>
      <c r="J28" t="str">
        <f>IF(TRIM(I28)="+/-",MID(TRIM(D28),4,H28-3),D28)</f>
        <v>1,681</v>
      </c>
      <c r="K28" s="1">
        <f>IF(TRIM(J28)="*****",0,IF(ISERROR(VALUE(J28)),"NA",VALUE(J28/$I$4)))</f>
        <v>1021.8844984802431</v>
      </c>
      <c r="L28" s="1">
        <f>IF(AND(ISNUMBER(G28),ISNUMBER($I$6)),$I$6-G28,"N/A")</f>
        <v>-2312</v>
      </c>
      <c r="M28" s="1">
        <f>IF(AND(ISNUMBER(K28),ISNUMBER($I$7)),SQRT(K28^2+($I$7)^2),"N/A")</f>
        <v>1034.4098742006445</v>
      </c>
      <c r="N28" s="1">
        <f>IF(AND(ISNUMBER(L28),ISNUMBER(M28),M28&lt;&gt;0),L28/M28,"NA")</f>
        <v>-2.235090806520609</v>
      </c>
      <c r="O28" t="s">
        <v>79</v>
      </c>
    </row>
    <row r="29" spans="1:15" x14ac:dyDescent="0.35">
      <c r="A29" s="16">
        <v>19</v>
      </c>
      <c r="B29" s="15" t="s">
        <v>54</v>
      </c>
      <c r="C29" s="45">
        <v>64775</v>
      </c>
      <c r="D29" s="13" t="s">
        <v>492</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64775</v>
      </c>
      <c r="H29">
        <f>LEN(TRIM(D29))</f>
        <v>6</v>
      </c>
      <c r="I29" t="str">
        <f>IF(H29&gt;=3,MID(TRIM(D29),1,3),"NO")</f>
        <v>+/-</v>
      </c>
      <c r="J29" t="str">
        <f>IF(TRIM(I29)="+/-",MID(TRIM(D29),4,H29-3),D29)</f>
        <v>898</v>
      </c>
      <c r="K29" s="1">
        <f>IF(TRIM(J29)="*****",0,IF(ISERROR(VALUE(J29)),"NA",VALUE(J29/$I$4)))</f>
        <v>545.89665653495445</v>
      </c>
      <c r="L29" s="1">
        <f>IF(AND(ISNUMBER(G29),ISNUMBER($I$6)),$I$6-G29,"N/A")</f>
        <v>-800</v>
      </c>
      <c r="M29" s="1">
        <f>IF(AND(ISNUMBER(K29),ISNUMBER($I$7)),SQRT(K29^2+($I$7)^2),"N/A")</f>
        <v>568.99825942230871</v>
      </c>
      <c r="N29" s="1">
        <f>IF(AND(ISNUMBER(L29),ISNUMBER(M29),M29&lt;&gt;0),L29/M29,"NA")</f>
        <v>-1.405979696339005</v>
      </c>
      <c r="O29" t="s">
        <v>55</v>
      </c>
    </row>
    <row r="30" spans="1:15" x14ac:dyDescent="0.35">
      <c r="A30" s="16">
        <v>20</v>
      </c>
      <c r="B30" s="15" t="s">
        <v>40</v>
      </c>
      <c r="C30" s="45">
        <v>63565</v>
      </c>
      <c r="D30" s="13" t="s">
        <v>491</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63565</v>
      </c>
      <c r="H30">
        <f>LEN(TRIM(D30))</f>
        <v>8</v>
      </c>
      <c r="I30" t="str">
        <f>IF(H30&gt;=3,MID(TRIM(D30),1,3),"NO")</f>
        <v>+/-</v>
      </c>
      <c r="J30" t="str">
        <f>IF(TRIM(I30)="+/-",MID(TRIM(D30),4,H30-3),D30)</f>
        <v>2,413</v>
      </c>
      <c r="K30" s="1">
        <f>IF(TRIM(J30)="*****",0,IF(ISERROR(VALUE(J30)),"NA",VALUE(J30/$I$4)))</f>
        <v>1466.869300911854</v>
      </c>
      <c r="L30" s="1">
        <f>IF(AND(ISNUMBER(G30),ISNUMBER($I$6)),$I$6-G30,"N/A")</f>
        <v>410</v>
      </c>
      <c r="M30" s="1">
        <f>IF(AND(ISNUMBER(K30),ISNUMBER($I$7)),SQRT(K30^2+($I$7)^2),"N/A")</f>
        <v>1475.6223790547522</v>
      </c>
      <c r="N30" s="1">
        <f>IF(AND(ISNUMBER(L30),ISNUMBER(M30),M30&lt;&gt;0),L30/M30,"NA")</f>
        <v>0.27784886283890331</v>
      </c>
      <c r="O30" t="s">
        <v>77</v>
      </c>
    </row>
    <row r="31" spans="1:15" x14ac:dyDescent="0.35">
      <c r="A31" s="16">
        <v>21</v>
      </c>
      <c r="B31" s="15" t="s">
        <v>60</v>
      </c>
      <c r="C31" s="45">
        <v>62894</v>
      </c>
      <c r="D31" s="13" t="s">
        <v>490</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62894</v>
      </c>
      <c r="H31">
        <f>LEN(TRIM(D31))</f>
        <v>8</v>
      </c>
      <c r="I31" t="str">
        <f>IF(H31&gt;=3,MID(TRIM(D31),1,3),"NO")</f>
        <v>+/-</v>
      </c>
      <c r="J31" t="str">
        <f>IF(TRIM(I31)="+/-",MID(TRIM(D31),4,H31-3),D31)</f>
        <v>3,638</v>
      </c>
      <c r="K31" s="1">
        <f>IF(TRIM(J31)="*****",0,IF(ISERROR(VALUE(J31)),"NA",VALUE(J31/$I$4)))</f>
        <v>2211.550151975684</v>
      </c>
      <c r="L31" s="1">
        <f>IF(AND(ISNUMBER(G31),ISNUMBER($I$6)),$I$6-G31,"N/A")</f>
        <v>1081</v>
      </c>
      <c r="M31" s="1">
        <f>IF(AND(ISNUMBER(K31),ISNUMBER($I$7)),SQRT(K31^2+($I$7)^2),"N/A")</f>
        <v>2217.3655391732877</v>
      </c>
      <c r="N31" s="1">
        <f>IF(AND(ISNUMBER(L31),ISNUMBER(M31),M31&lt;&gt;0),L31/M31,"NA")</f>
        <v>0.48751546865071016</v>
      </c>
      <c r="O31" t="s">
        <v>41</v>
      </c>
    </row>
    <row r="32" spans="1:15" x14ac:dyDescent="0.35">
      <c r="A32" s="16">
        <v>22</v>
      </c>
      <c r="B32" s="15" t="s">
        <v>76</v>
      </c>
      <c r="C32" s="45">
        <v>62426</v>
      </c>
      <c r="D32" s="13" t="s">
        <v>371</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62426</v>
      </c>
      <c r="H32">
        <f>LEN(TRIM(D32))</f>
        <v>6</v>
      </c>
      <c r="I32" t="str">
        <f>IF(H32&gt;=3,MID(TRIM(D32),1,3),"NO")</f>
        <v>+/-</v>
      </c>
      <c r="J32" t="str">
        <f>IF(TRIM(I32)="+/-",MID(TRIM(D32),4,H32-3),D32)</f>
        <v>511</v>
      </c>
      <c r="K32" s="1">
        <f>IF(TRIM(J32)="*****",0,IF(ISERROR(VALUE(J32)),"NA",VALUE(J32/$I$4)))</f>
        <v>310.63829787234044</v>
      </c>
      <c r="L32" s="1">
        <f>IF(AND(ISNUMBER(G32),ISNUMBER($I$6)),$I$6-G32,"N/A")</f>
        <v>1549</v>
      </c>
      <c r="M32" s="1">
        <f>IF(AND(ISNUMBER(K32),ISNUMBER($I$7)),SQRT(K32^2+($I$7)^2),"N/A")</f>
        <v>349.64555154413137</v>
      </c>
      <c r="N32" s="1">
        <f>IF(AND(ISNUMBER(L32),ISNUMBER(M32),M32&lt;&gt;0),L32/M32,"NA")</f>
        <v>4.4302007938015739</v>
      </c>
      <c r="O32" t="s">
        <v>71</v>
      </c>
    </row>
    <row r="33" spans="1:15" x14ac:dyDescent="0.35">
      <c r="A33" s="16">
        <v>23</v>
      </c>
      <c r="B33" s="15" t="s">
        <v>29</v>
      </c>
      <c r="C33" s="45">
        <v>62229</v>
      </c>
      <c r="D33" s="13" t="s">
        <v>489</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62229</v>
      </c>
      <c r="H33">
        <f>LEN(TRIM(D33))</f>
        <v>6</v>
      </c>
      <c r="I33" t="str">
        <f>IF(H33&gt;=3,MID(TRIM(D33),1,3),"NO")</f>
        <v>+/-</v>
      </c>
      <c r="J33" t="str">
        <f>IF(TRIM(I33)="+/-",MID(TRIM(D33),4,H33-3),D33)</f>
        <v>642</v>
      </c>
      <c r="K33" s="1">
        <f>IF(TRIM(J33)="*****",0,IF(ISERROR(VALUE(J33)),"NA",VALUE(J33/$I$4)))</f>
        <v>390.27355623100306</v>
      </c>
      <c r="L33" s="1">
        <f>IF(AND(ISNUMBER(G33),ISNUMBER($I$6)),$I$6-G33,"N/A")</f>
        <v>1746</v>
      </c>
      <c r="M33" s="1">
        <f>IF(AND(ISNUMBER(K33),ISNUMBER($I$7)),SQRT(K33^2+($I$7)^2),"N/A")</f>
        <v>421.9825924167593</v>
      </c>
      <c r="N33" s="1">
        <f>IF(AND(ISNUMBER(L33),ISNUMBER(M33),M33&lt;&gt;0),L33/M33,"NA")</f>
        <v>4.1376114355817126</v>
      </c>
      <c r="O33" t="s">
        <v>76</v>
      </c>
    </row>
    <row r="34" spans="1:15" x14ac:dyDescent="0.35">
      <c r="A34" s="16">
        <v>24</v>
      </c>
      <c r="B34" s="15" t="s">
        <v>30</v>
      </c>
      <c r="C34" s="45">
        <v>62208</v>
      </c>
      <c r="D34" s="13" t="s">
        <v>488</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62208</v>
      </c>
      <c r="H34">
        <f>LEN(TRIM(D34))</f>
        <v>6</v>
      </c>
      <c r="I34" t="str">
        <f>IF(H34&gt;=3,MID(TRIM(D34),1,3),"NO")</f>
        <v>+/-</v>
      </c>
      <c r="J34" t="str">
        <f>IF(TRIM(I34)="+/-",MID(TRIM(D34),4,H34-3),D34)</f>
        <v>314</v>
      </c>
      <c r="K34" s="1">
        <f>IF(TRIM(J34)="*****",0,IF(ISERROR(VALUE(J34)),"NA",VALUE(J34/$I$4)))</f>
        <v>190.88145896656536</v>
      </c>
      <c r="L34" s="1">
        <f>IF(AND(ISNUMBER(G34),ISNUMBER($I$6)),$I$6-G34,"N/A")</f>
        <v>1767</v>
      </c>
      <c r="M34" s="1">
        <f>IF(AND(ISNUMBER(K34),ISNUMBER($I$7)),SQRT(K34^2+($I$7)^2),"N/A")</f>
        <v>249.38241916137451</v>
      </c>
      <c r="N34" s="1">
        <f>IF(AND(ISNUMBER(L34),ISNUMBER(M34),M34&lt;&gt;0),L34/M34,"NA")</f>
        <v>7.0855034847367504</v>
      </c>
      <c r="O34" t="s">
        <v>74</v>
      </c>
    </row>
    <row r="35" spans="1:15" x14ac:dyDescent="0.35">
      <c r="A35" s="16">
        <v>25</v>
      </c>
      <c r="B35" s="15" t="s">
        <v>27</v>
      </c>
      <c r="C35" s="45">
        <v>61838</v>
      </c>
      <c r="D35" s="13" t="s">
        <v>487</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61838</v>
      </c>
      <c r="H35">
        <f>LEN(TRIM(D35))</f>
        <v>8</v>
      </c>
      <c r="I35" t="str">
        <f>IF(H35&gt;=3,MID(TRIM(D35),1,3),"NO")</f>
        <v>+/-</v>
      </c>
      <c r="J35" t="str">
        <f>IF(TRIM(I35)="+/-",MID(TRIM(D35),4,H35-3),D35)</f>
        <v>1,600</v>
      </c>
      <c r="K35" s="1">
        <f>IF(TRIM(J35)="*****",0,IF(ISERROR(VALUE(J35)),"NA",VALUE(J35/$I$4)))</f>
        <v>972.644376899696</v>
      </c>
      <c r="L35" s="1">
        <f>IF(AND(ISNUMBER(G35),ISNUMBER($I$6)),$I$6-G35,"N/A")</f>
        <v>2137</v>
      </c>
      <c r="M35" s="1">
        <f>IF(AND(ISNUMBER(K35),ISNUMBER($I$7)),SQRT(K35^2+($I$7)^2),"N/A")</f>
        <v>985.7955891178317</v>
      </c>
      <c r="N35" s="1">
        <f>IF(AND(ISNUMBER(L35),ISNUMBER(M35),M35&lt;&gt;0),L35/M35,"NA")</f>
        <v>2.1677922112761303</v>
      </c>
      <c r="O35" t="s">
        <v>53</v>
      </c>
    </row>
    <row r="36" spans="1:15" x14ac:dyDescent="0.35">
      <c r="A36" s="16">
        <v>26</v>
      </c>
      <c r="B36" s="15" t="s">
        <v>61</v>
      </c>
      <c r="C36" s="45">
        <v>61570</v>
      </c>
      <c r="D36" s="13" t="s">
        <v>486</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61570</v>
      </c>
      <c r="H36">
        <f>LEN(TRIM(D36))</f>
        <v>6</v>
      </c>
      <c r="I36" t="str">
        <f>IF(H36&gt;=3,MID(TRIM(D36),1,3),"NO")</f>
        <v>+/-</v>
      </c>
      <c r="J36" t="str">
        <f>IF(TRIM(I36)="+/-",MID(TRIM(D36),4,H36-3),D36)</f>
        <v>268</v>
      </c>
      <c r="K36" s="1">
        <f>IF(TRIM(J36)="*****",0,IF(ISERROR(VALUE(J36)),"NA",VALUE(J36/$I$4)))</f>
        <v>162.91793313069908</v>
      </c>
      <c r="L36" s="1">
        <f>IF(AND(ISNUMBER(G36),ISNUMBER($I$6)),$I$6-G36,"N/A")</f>
        <v>2405</v>
      </c>
      <c r="M36" s="1">
        <f>IF(AND(ISNUMBER(K36),ISNUMBER($I$7)),SQRT(K36^2+($I$7)^2),"N/A")</f>
        <v>228.68780585145737</v>
      </c>
      <c r="N36" s="1">
        <f>IF(AND(ISNUMBER(L36),ISNUMBER(M36),M36&lt;&gt;0),L36/M36,"NA")</f>
        <v>10.516520507272485</v>
      </c>
      <c r="O36" t="s">
        <v>72</v>
      </c>
    </row>
    <row r="37" spans="1:15" x14ac:dyDescent="0.35">
      <c r="A37" s="16">
        <v>27</v>
      </c>
      <c r="B37" s="15" t="s">
        <v>58</v>
      </c>
      <c r="C37" s="45">
        <v>61531</v>
      </c>
      <c r="D37" s="13" t="s">
        <v>485</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61531</v>
      </c>
      <c r="H37">
        <f>LEN(TRIM(D37))</f>
        <v>6</v>
      </c>
      <c r="I37" t="str">
        <f>IF(H37&gt;=3,MID(TRIM(D37),1,3),"NO")</f>
        <v>+/-</v>
      </c>
      <c r="J37" t="str">
        <f>IF(TRIM(I37)="+/-",MID(TRIM(D37),4,H37-3),D37)</f>
        <v>424</v>
      </c>
      <c r="K37" s="1">
        <f>IF(TRIM(J37)="*****",0,IF(ISERROR(VALUE(J37)),"NA",VALUE(J37/$I$4)))</f>
        <v>257.75075987841944</v>
      </c>
      <c r="L37" s="1">
        <f>IF(AND(ISNUMBER(G37),ISNUMBER($I$6)),$I$6-G37,"N/A")</f>
        <v>2444</v>
      </c>
      <c r="M37" s="1">
        <f>IF(AND(ISNUMBER(K37),ISNUMBER($I$7)),SQRT(K37^2+($I$7)^2),"N/A")</f>
        <v>303.6302254840212</v>
      </c>
      <c r="N37" s="1">
        <f>IF(AND(ISNUMBER(L37),ISNUMBER(M37),M37&lt;&gt;0),L37/M37,"NA")</f>
        <v>8.0492645160869127</v>
      </c>
      <c r="O37" t="s">
        <v>70</v>
      </c>
    </row>
    <row r="38" spans="1:15" x14ac:dyDescent="0.35">
      <c r="A38" s="16">
        <v>28</v>
      </c>
      <c r="B38" s="15" t="s">
        <v>77</v>
      </c>
      <c r="C38" s="45">
        <v>61324</v>
      </c>
      <c r="D38" s="13" t="s">
        <v>484</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61324</v>
      </c>
      <c r="H38">
        <f>LEN(TRIM(D38))</f>
        <v>6</v>
      </c>
      <c r="I38" t="str">
        <f>IF(H38&gt;=3,MID(TRIM(D38),1,3),"NO")</f>
        <v>+/-</v>
      </c>
      <c r="J38" t="str">
        <f>IF(TRIM(I38)="+/-",MID(TRIM(D38),4,H38-3),D38)</f>
        <v>919</v>
      </c>
      <c r="K38" s="1">
        <f>IF(TRIM(J38)="*****",0,IF(ISERROR(VALUE(J38)),"NA",VALUE(J38/$I$4)))</f>
        <v>558.66261398176289</v>
      </c>
      <c r="L38" s="1">
        <f>IF(AND(ISNUMBER(G38),ISNUMBER($I$6)),$I$6-G38,"N/A")</f>
        <v>2651</v>
      </c>
      <c r="M38" s="1">
        <f>IF(AND(ISNUMBER(K38),ISNUMBER($I$7)),SQRT(K38^2+($I$7)^2),"N/A")</f>
        <v>581.25706522201619</v>
      </c>
      <c r="N38" s="1">
        <f>IF(AND(ISNUMBER(L38),ISNUMBER(M38),M38&lt;&gt;0),L38/M38,"NA")</f>
        <v>4.5608047774652469</v>
      </c>
      <c r="O38" t="s">
        <v>69</v>
      </c>
    </row>
    <row r="39" spans="1:15" x14ac:dyDescent="0.35">
      <c r="A39" s="16">
        <v>29</v>
      </c>
      <c r="B39" s="15" t="s">
        <v>80</v>
      </c>
      <c r="C39" s="45">
        <v>61232</v>
      </c>
      <c r="D39" s="13" t="s">
        <v>483</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61232</v>
      </c>
      <c r="H39">
        <f>LEN(TRIM(D39))</f>
        <v>6</v>
      </c>
      <c r="I39" t="str">
        <f>IF(H39&gt;=3,MID(TRIM(D39),1,3),"NO")</f>
        <v>+/-</v>
      </c>
      <c r="J39" t="str">
        <f>IF(TRIM(I39)="+/-",MID(TRIM(D39),4,H39-3),D39)</f>
        <v>462</v>
      </c>
      <c r="K39" s="1">
        <f>IF(TRIM(J39)="*****",0,IF(ISERROR(VALUE(J39)),"NA",VALUE(J39/$I$4)))</f>
        <v>280.85106382978722</v>
      </c>
      <c r="L39" s="1">
        <f>IF(AND(ISNUMBER(G39),ISNUMBER($I$6)),$I$6-G39,"N/A")</f>
        <v>2743</v>
      </c>
      <c r="M39" s="1">
        <f>IF(AND(ISNUMBER(K39),ISNUMBER($I$7)),SQRT(K39^2+($I$7)^2),"N/A")</f>
        <v>323.4705236399418</v>
      </c>
      <c r="N39" s="1">
        <f>IF(AND(ISNUMBER(L39),ISNUMBER(M39),M39&lt;&gt;0),L39/M39,"NA")</f>
        <v>8.4799071307445004</v>
      </c>
      <c r="O39" t="s">
        <v>44</v>
      </c>
    </row>
    <row r="40" spans="1:15" x14ac:dyDescent="0.35">
      <c r="A40" s="16">
        <v>30</v>
      </c>
      <c r="B40" s="15" t="s">
        <v>39</v>
      </c>
      <c r="C40" s="45">
        <v>61202</v>
      </c>
      <c r="D40" s="13" t="s">
        <v>482</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61202</v>
      </c>
      <c r="H40">
        <f>LEN(TRIM(D40))</f>
        <v>6</v>
      </c>
      <c r="I40" t="str">
        <f>IF(H40&gt;=3,MID(TRIM(D40),1,3),"NO")</f>
        <v>+/-</v>
      </c>
      <c r="J40" t="str">
        <f>IF(TRIM(I40)="+/-",MID(TRIM(D40),4,H40-3),D40)</f>
        <v>240</v>
      </c>
      <c r="K40" s="1">
        <f>IF(TRIM(J40)="*****",0,IF(ISERROR(VALUE(J40)),"NA",VALUE(J40/$I$4)))</f>
        <v>145.89665653495442</v>
      </c>
      <c r="L40" s="1">
        <f>IF(AND(ISNUMBER(G40),ISNUMBER($I$6)),$I$6-G40,"N/A")</f>
        <v>2773</v>
      </c>
      <c r="M40" s="1">
        <f>IF(AND(ISNUMBER(K40),ISNUMBER($I$7)),SQRT(K40^2+($I$7)^2),"N/A")</f>
        <v>216.89097260525477</v>
      </c>
      <c r="N40" s="1">
        <f>IF(AND(ISNUMBER(L40),ISNUMBER(M40),M40&lt;&gt;0),L40/M40,"NA")</f>
        <v>12.785225529173623</v>
      </c>
      <c r="O40" t="s">
        <v>67</v>
      </c>
    </row>
    <row r="41" spans="1:15" x14ac:dyDescent="0.35">
      <c r="A41" s="16">
        <v>31</v>
      </c>
      <c r="B41" s="15" t="s">
        <v>70</v>
      </c>
      <c r="C41" s="45">
        <v>61178</v>
      </c>
      <c r="D41" s="13" t="s">
        <v>481</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61178</v>
      </c>
      <c r="H41">
        <f>LEN(TRIM(D41))</f>
        <v>6</v>
      </c>
      <c r="I41" t="str">
        <f>IF(H41&gt;=3,MID(TRIM(D41),1,3),"NO")</f>
        <v>+/-</v>
      </c>
      <c r="J41" t="str">
        <f>IF(TRIM(I41)="+/-",MID(TRIM(D41),4,H41-3),D41)</f>
        <v>799</v>
      </c>
      <c r="K41" s="1">
        <f>IF(TRIM(J41)="*****",0,IF(ISERROR(VALUE(J41)),"NA",VALUE(J41/$I$4)))</f>
        <v>485.71428571428572</v>
      </c>
      <c r="L41" s="1">
        <f>IF(AND(ISNUMBER(G41),ISNUMBER($I$6)),$I$6-G41,"N/A")</f>
        <v>2797</v>
      </c>
      <c r="M41" s="1">
        <f>IF(AND(ISNUMBER(K41),ISNUMBER($I$7)),SQRT(K41^2+($I$7)^2),"N/A")</f>
        <v>511.54103154733707</v>
      </c>
      <c r="N41" s="1">
        <f>IF(AND(ISNUMBER(L41),ISNUMBER(M41),M41&lt;&gt;0),L41/M41,"NA")</f>
        <v>5.4677920782610201</v>
      </c>
      <c r="O41" t="s">
        <v>47</v>
      </c>
    </row>
    <row r="42" spans="1:15" x14ac:dyDescent="0.35">
      <c r="A42" s="16">
        <v>32</v>
      </c>
      <c r="B42" s="15" t="s">
        <v>69</v>
      </c>
      <c r="C42" s="45">
        <v>60879</v>
      </c>
      <c r="D42" s="13" t="s">
        <v>480</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60879</v>
      </c>
      <c r="H42">
        <f>LEN(TRIM(D42))</f>
        <v>6</v>
      </c>
      <c r="I42" t="str">
        <f>IF(H42&gt;=3,MID(TRIM(D42),1,3),"NO")</f>
        <v>+/-</v>
      </c>
      <c r="J42" t="str">
        <f>IF(TRIM(I42)="+/-",MID(TRIM(D42),4,H42-3),D42)</f>
        <v>499</v>
      </c>
      <c r="K42" s="1">
        <f>IF(TRIM(J42)="*****",0,IF(ISERROR(VALUE(J42)),"NA",VALUE(J42/$I$4)))</f>
        <v>303.34346504559272</v>
      </c>
      <c r="L42" s="1">
        <f>IF(AND(ISNUMBER(G42),ISNUMBER($I$6)),$I$6-G42,"N/A")</f>
        <v>3096</v>
      </c>
      <c r="M42" s="1">
        <f>IF(AND(ISNUMBER(K42),ISNUMBER($I$7)),SQRT(K42^2+($I$7)^2),"N/A")</f>
        <v>343.1808814538503</v>
      </c>
      <c r="N42" s="1">
        <f>IF(AND(ISNUMBER(L42),ISNUMBER(M42),M42&lt;&gt;0),L42/M42,"NA")</f>
        <v>9.0214815781232218</v>
      </c>
      <c r="O42" t="s">
        <v>37</v>
      </c>
    </row>
    <row r="43" spans="1:15" x14ac:dyDescent="0.35">
      <c r="A43" s="16">
        <v>33</v>
      </c>
      <c r="B43" s="15" t="s">
        <v>81</v>
      </c>
      <c r="C43" s="45">
        <v>60859</v>
      </c>
      <c r="D43" s="13" t="s">
        <v>479</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60859</v>
      </c>
      <c r="H43">
        <f>LEN(TRIM(D43))</f>
        <v>6</v>
      </c>
      <c r="I43" t="str">
        <f>IF(H43&gt;=3,MID(TRIM(D43),1,3),"NO")</f>
        <v>+/-</v>
      </c>
      <c r="J43" t="str">
        <f>IF(TRIM(I43)="+/-",MID(TRIM(D43),4,H43-3),D43)</f>
        <v>331</v>
      </c>
      <c r="K43" s="1">
        <f>IF(TRIM(J43)="*****",0,IF(ISERROR(VALUE(J43)),"NA",VALUE(J43/$I$4)))</f>
        <v>201.21580547112461</v>
      </c>
      <c r="L43" s="1">
        <f>IF(AND(ISNUMBER(G43),ISNUMBER($I$6)),$I$6-G43,"N/A")</f>
        <v>3116</v>
      </c>
      <c r="M43" s="1">
        <f>IF(AND(ISNUMBER(K43),ISNUMBER($I$7)),SQRT(K43^2+($I$7)^2),"N/A")</f>
        <v>257.37843728830194</v>
      </c>
      <c r="N43" s="1">
        <f>IF(AND(ISNUMBER(L43),ISNUMBER(M43),M43&lt;&gt;0),L43/M43,"NA")</f>
        <v>12.106686297537889</v>
      </c>
      <c r="O43" t="s">
        <v>49</v>
      </c>
    </row>
    <row r="44" spans="1:15" x14ac:dyDescent="0.35">
      <c r="A44" s="16">
        <v>34</v>
      </c>
      <c r="B44" s="15" t="s">
        <v>72</v>
      </c>
      <c r="C44" s="45">
        <v>60680</v>
      </c>
      <c r="D44" s="13" t="s">
        <v>478</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60680</v>
      </c>
      <c r="H44">
        <f>LEN(TRIM(D44))</f>
        <v>6</v>
      </c>
      <c r="I44" t="str">
        <f>IF(H44&gt;=3,MID(TRIM(D44),1,3),"NO")</f>
        <v>+/-</v>
      </c>
      <c r="J44" t="str">
        <f>IF(TRIM(I44)="+/-",MID(TRIM(D44),4,H44-3),D44)</f>
        <v>360</v>
      </c>
      <c r="K44" s="1">
        <f>IF(TRIM(J44)="*****",0,IF(ISERROR(VALUE(J44)),"NA",VALUE(J44/$I$4)))</f>
        <v>218.84498480243161</v>
      </c>
      <c r="L44" s="1">
        <f>IF(AND(ISNUMBER(G44),ISNUMBER($I$6)),$I$6-G44,"N/A")</f>
        <v>3295</v>
      </c>
      <c r="M44" s="1">
        <f>IF(AND(ISNUMBER(K44),ISNUMBER($I$7)),SQRT(K44^2+($I$7)^2),"N/A")</f>
        <v>271.38346851411461</v>
      </c>
      <c r="N44" s="1">
        <f>IF(AND(ISNUMBER(L44),ISNUMBER(M44),M44&lt;&gt;0),L44/M44,"NA")</f>
        <v>12.141491219199402</v>
      </c>
      <c r="O44" t="s">
        <v>64</v>
      </c>
    </row>
    <row r="45" spans="1:15" x14ac:dyDescent="0.35">
      <c r="A45" s="16">
        <v>35</v>
      </c>
      <c r="B45" s="15" t="s">
        <v>45</v>
      </c>
      <c r="C45" s="45">
        <v>60507</v>
      </c>
      <c r="D45" s="13" t="s">
        <v>477</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60507</v>
      </c>
      <c r="H45">
        <f>LEN(TRIM(D45))</f>
        <v>6</v>
      </c>
      <c r="I45" t="str">
        <f>IF(H45&gt;=3,MID(TRIM(D45),1,3),"NO")</f>
        <v>+/-</v>
      </c>
      <c r="J45" t="str">
        <f>IF(TRIM(I45)="+/-",MID(TRIM(D45),4,H45-3),D45)</f>
        <v>334</v>
      </c>
      <c r="K45" s="1">
        <f>IF(TRIM(J45)="*****",0,IF(ISERROR(VALUE(J45)),"NA",VALUE(J45/$I$4)))</f>
        <v>203.03951367781156</v>
      </c>
      <c r="L45" s="1">
        <f>IF(AND(ISNUMBER(G45),ISNUMBER($I$6)),$I$6-G45,"N/A")</f>
        <v>3468</v>
      </c>
      <c r="M45" s="1">
        <f>IF(AND(ISNUMBER(K45),ISNUMBER($I$7)),SQRT(K45^2+($I$7)^2),"N/A")</f>
        <v>258.80669180702643</v>
      </c>
      <c r="N45" s="1">
        <f>IF(AND(ISNUMBER(L45),ISNUMBER(M45),M45&lt;&gt;0),L45/M45,"NA")</f>
        <v>13.399962635378218</v>
      </c>
      <c r="O45" t="s">
        <v>63</v>
      </c>
    </row>
    <row r="46" spans="1:15" x14ac:dyDescent="0.35">
      <c r="A46" s="16">
        <v>36</v>
      </c>
      <c r="B46" s="15" t="s">
        <v>82</v>
      </c>
      <c r="C46" s="45">
        <v>60399</v>
      </c>
      <c r="D46" s="13" t="s">
        <v>476</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60399</v>
      </c>
      <c r="H46">
        <f>LEN(TRIM(D46))</f>
        <v>6</v>
      </c>
      <c r="I46" t="str">
        <f>IF(H46&gt;=3,MID(TRIM(D46),1,3),"NO")</f>
        <v>+/-</v>
      </c>
      <c r="J46" t="str">
        <f>IF(TRIM(I46)="+/-",MID(TRIM(D46),4,H46-3),D46)</f>
        <v>618</v>
      </c>
      <c r="K46" s="1">
        <f>IF(TRIM(J46)="*****",0,IF(ISERROR(VALUE(J46)),"NA",VALUE(J46/$I$4)))</f>
        <v>375.68389057750761</v>
      </c>
      <c r="L46" s="1">
        <f>IF(AND(ISNUMBER(G46),ISNUMBER($I$6)),$I$6-G46,"N/A")</f>
        <v>3576</v>
      </c>
      <c r="M46" s="1">
        <f>IF(AND(ISNUMBER(K46),ISNUMBER($I$7)),SQRT(K46^2+($I$7)^2),"N/A")</f>
        <v>408.52692108235368</v>
      </c>
      <c r="N46" s="1">
        <f>IF(AND(ISNUMBER(L46),ISNUMBER(M46),M46&lt;&gt;0),L46/M46,"NA")</f>
        <v>8.7534010990652078</v>
      </c>
      <c r="O46" t="s">
        <v>61</v>
      </c>
    </row>
    <row r="47" spans="1:15" x14ac:dyDescent="0.35">
      <c r="A47" s="16">
        <v>37</v>
      </c>
      <c r="B47" s="15" t="s">
        <v>55</v>
      </c>
      <c r="C47" s="45">
        <v>60170</v>
      </c>
      <c r="D47" s="13" t="s">
        <v>396</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60170</v>
      </c>
      <c r="H47">
        <f>LEN(TRIM(D47))</f>
        <v>8</v>
      </c>
      <c r="I47" t="str">
        <f>IF(H47&gt;=3,MID(TRIM(D47),1,3),"NO")</f>
        <v>+/-</v>
      </c>
      <c r="J47" t="str">
        <f>IF(TRIM(I47)="+/-",MID(TRIM(D47),4,H47-3),D47)</f>
        <v>1,292</v>
      </c>
      <c r="K47" s="1">
        <f>IF(TRIM(J47)="*****",0,IF(ISERROR(VALUE(J47)),"NA",VALUE(J47/$I$4)))</f>
        <v>785.41033434650456</v>
      </c>
      <c r="L47" s="1">
        <f>IF(AND(ISNUMBER(G47),ISNUMBER($I$6)),$I$6-G47,"N/A")</f>
        <v>3805</v>
      </c>
      <c r="M47" s="1">
        <f>IF(AND(ISNUMBER(K47),ISNUMBER($I$7)),SQRT(K47^2+($I$7)^2),"N/A")</f>
        <v>801.63910390390947</v>
      </c>
      <c r="N47" s="1">
        <f>IF(AND(ISNUMBER(L47),ISNUMBER(M47),M47&lt;&gt;0),L47/M47,"NA")</f>
        <v>4.7465249405499259</v>
      </c>
      <c r="O47" t="s">
        <v>59</v>
      </c>
    </row>
    <row r="48" spans="1:15" x14ac:dyDescent="0.35">
      <c r="A48" s="16">
        <v>38</v>
      </c>
      <c r="B48" s="15" t="s">
        <v>48</v>
      </c>
      <c r="C48" s="45">
        <v>59884</v>
      </c>
      <c r="D48" s="13" t="s">
        <v>475</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59884</v>
      </c>
      <c r="H48">
        <f>LEN(TRIM(D48))</f>
        <v>8</v>
      </c>
      <c r="I48" t="str">
        <f>IF(H48&gt;=3,MID(TRIM(D48),1,3),"NO")</f>
        <v>+/-</v>
      </c>
      <c r="J48" t="str">
        <f>IF(TRIM(I48)="+/-",MID(TRIM(D48),4,H48-3),D48)</f>
        <v>1,679</v>
      </c>
      <c r="K48" s="1">
        <f>IF(TRIM(J48)="*****",0,IF(ISERROR(VALUE(J48)),"NA",VALUE(J48/$I$4)))</f>
        <v>1020.6686930091186</v>
      </c>
      <c r="L48" s="1">
        <f>IF(AND(ISNUMBER(G48),ISNUMBER($I$6)),$I$6-G48,"N/A")</f>
        <v>4091</v>
      </c>
      <c r="M48" s="1">
        <f>IF(AND(ISNUMBER(K48),ISNUMBER($I$7)),SQRT(K48^2+($I$7)^2),"N/A")</f>
        <v>1033.2088077917829</v>
      </c>
      <c r="N48" s="1">
        <f>IF(AND(ISNUMBER(L48),ISNUMBER(M48),M48&lt;&gt;0),L48/M48,"NA")</f>
        <v>3.9595094129554087</v>
      </c>
      <c r="O48" t="s">
        <v>56</v>
      </c>
    </row>
    <row r="49" spans="1:15" x14ac:dyDescent="0.35">
      <c r="A49" s="16">
        <v>39</v>
      </c>
      <c r="B49" s="15" t="s">
        <v>78</v>
      </c>
      <c r="C49" s="45">
        <v>58633</v>
      </c>
      <c r="D49" s="13" t="s">
        <v>474</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58633</v>
      </c>
      <c r="H49">
        <f>LEN(TRIM(D49))</f>
        <v>8</v>
      </c>
      <c r="I49" t="str">
        <f>IF(H49&gt;=3,MID(TRIM(D49),1,3),"NO")</f>
        <v>+/-</v>
      </c>
      <c r="J49" t="str">
        <f>IF(TRIM(I49)="+/-",MID(TRIM(D49),4,H49-3),D49)</f>
        <v>1,962</v>
      </c>
      <c r="K49" s="1">
        <f>IF(TRIM(J49)="*****",0,IF(ISERROR(VALUE(J49)),"NA",VALUE(J49/$I$4)))</f>
        <v>1192.7051671732522</v>
      </c>
      <c r="L49" s="1">
        <f>IF(AND(ISNUMBER(G49),ISNUMBER($I$6)),$I$6-G49,"N/A")</f>
        <v>5342</v>
      </c>
      <c r="M49" s="1">
        <f>IF(AND(ISNUMBER(K49),ISNUMBER($I$7)),SQRT(K49^2+($I$7)^2),"N/A")</f>
        <v>1203.4539772718151</v>
      </c>
      <c r="N49" s="1">
        <f>IF(AND(ISNUMBER(L49),ISNUMBER(M49),M49&lt;&gt;0),L49/M49,"NA")</f>
        <v>4.438890145271789</v>
      </c>
      <c r="O49" t="s">
        <v>54</v>
      </c>
    </row>
    <row r="50" spans="1:15" x14ac:dyDescent="0.35">
      <c r="A50" s="16">
        <v>40</v>
      </c>
      <c r="B50" s="15" t="s">
        <v>68</v>
      </c>
      <c r="C50" s="45">
        <v>58026</v>
      </c>
      <c r="D50" s="13" t="s">
        <v>473</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58026</v>
      </c>
      <c r="H50">
        <f>LEN(TRIM(D50))</f>
        <v>8</v>
      </c>
      <c r="I50" t="str">
        <f>IF(H50&gt;=3,MID(TRIM(D50),1,3),"NO")</f>
        <v>+/-</v>
      </c>
      <c r="J50" t="str">
        <f>IF(TRIM(I50)="+/-",MID(TRIM(D50),4,H50-3),D50)</f>
        <v>1,919</v>
      </c>
      <c r="K50" s="1">
        <f>IF(TRIM(J50)="*****",0,IF(ISERROR(VALUE(J50)),"NA",VALUE(J50/$I$4)))</f>
        <v>1166.5653495440729</v>
      </c>
      <c r="L50" s="1">
        <f>IF(AND(ISNUMBER(G50),ISNUMBER($I$6)),$I$6-G50,"N/A")</f>
        <v>5949</v>
      </c>
      <c r="M50" s="1">
        <f>IF(AND(ISNUMBER(K50),ISNUMBER($I$7)),SQRT(K50^2+($I$7)^2),"N/A")</f>
        <v>1177.5527904796709</v>
      </c>
      <c r="N50" s="1">
        <f>IF(AND(ISNUMBER(L50),ISNUMBER(M50),M50&lt;&gt;0),L50/M50,"NA")</f>
        <v>5.0520028045423775</v>
      </c>
      <c r="O50" t="s">
        <v>52</v>
      </c>
    </row>
    <row r="51" spans="1:15" x14ac:dyDescent="0.35">
      <c r="A51" s="16">
        <v>41</v>
      </c>
      <c r="B51" s="15" t="s">
        <v>64</v>
      </c>
      <c r="C51" s="45">
        <v>57845</v>
      </c>
      <c r="D51" s="13" t="s">
        <v>472</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57845</v>
      </c>
      <c r="H51">
        <f>LEN(TRIM(D51))</f>
        <v>8</v>
      </c>
      <c r="I51" t="str">
        <f>IF(H51&gt;=3,MID(TRIM(D51),1,3),"NO")</f>
        <v>+/-</v>
      </c>
      <c r="J51" t="str">
        <f>IF(TRIM(I51)="+/-",MID(TRIM(D51),4,H51-3),D51)</f>
        <v>1,040</v>
      </c>
      <c r="K51" s="1">
        <f>IF(TRIM(J51)="*****",0,IF(ISERROR(VALUE(J51)),"NA",VALUE(J51/$I$4)))</f>
        <v>632.21884498480244</v>
      </c>
      <c r="L51" s="1">
        <f>IF(AND(ISNUMBER(G51),ISNUMBER($I$6)),$I$6-G51,"N/A")</f>
        <v>6130</v>
      </c>
      <c r="M51" s="1">
        <f>IF(AND(ISNUMBER(K51),ISNUMBER($I$7)),SQRT(K51^2+($I$7)^2),"N/A")</f>
        <v>652.27028719963357</v>
      </c>
      <c r="N51" s="1">
        <f>IF(AND(ISNUMBER(L51),ISNUMBER(M51),M51&lt;&gt;0),L51/M51,"NA")</f>
        <v>9.3979445642353081</v>
      </c>
      <c r="O51" t="s">
        <v>50</v>
      </c>
    </row>
    <row r="52" spans="1:15" x14ac:dyDescent="0.35">
      <c r="A52" s="16">
        <v>42</v>
      </c>
      <c r="B52" s="15" t="s">
        <v>46</v>
      </c>
      <c r="C52" s="45">
        <v>57829</v>
      </c>
      <c r="D52" s="13" t="s">
        <v>471</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57829</v>
      </c>
      <c r="H52">
        <f>LEN(TRIM(D52))</f>
        <v>8</v>
      </c>
      <c r="I52" t="str">
        <f>IF(H52&gt;=3,MID(TRIM(D52),1,3),"NO")</f>
        <v>+/-</v>
      </c>
      <c r="J52" t="str">
        <f>IF(TRIM(I52)="+/-",MID(TRIM(D52),4,H52-3),D52)</f>
        <v>1,859</v>
      </c>
      <c r="K52" s="1">
        <f>IF(TRIM(J52)="*****",0,IF(ISERROR(VALUE(J52)),"NA",VALUE(J52/$I$4)))</f>
        <v>1130.0911854103344</v>
      </c>
      <c r="L52" s="1">
        <f>IF(AND(ISNUMBER(G52),ISNUMBER($I$6)),$I$6-G52,"N/A")</f>
        <v>6146</v>
      </c>
      <c r="M52" s="1">
        <f>IF(AND(ISNUMBER(K52),ISNUMBER($I$7)),SQRT(K52^2+($I$7)^2),"N/A")</f>
        <v>1141.4297818752189</v>
      </c>
      <c r="N52" s="1">
        <f>IF(AND(ISNUMBER(L52),ISNUMBER(M52),M52&lt;&gt;0),L52/M52,"NA")</f>
        <v>5.3844748906962385</v>
      </c>
      <c r="O52" t="s">
        <v>48</v>
      </c>
    </row>
    <row r="53" spans="1:15" x14ac:dyDescent="0.35">
      <c r="A53" s="16">
        <v>43</v>
      </c>
      <c r="B53" s="15" t="s">
        <v>44</v>
      </c>
      <c r="C53" s="45">
        <v>57351</v>
      </c>
      <c r="D53" s="13" t="s">
        <v>470</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57351</v>
      </c>
      <c r="H53">
        <f>LEN(TRIM(D53))</f>
        <v>8</v>
      </c>
      <c r="I53" t="str">
        <f>IF(H53&gt;=3,MID(TRIM(D53),1,3),"NO")</f>
        <v>+/-</v>
      </c>
      <c r="J53" t="str">
        <f>IF(TRIM(I53)="+/-",MID(TRIM(D53),4,H53-3),D53)</f>
        <v>2,393</v>
      </c>
      <c r="K53" s="1">
        <f>IF(TRIM(J53)="*****",0,IF(ISERROR(VALUE(J53)),"NA",VALUE(J53/$I$4)))</f>
        <v>1454.7112462006078</v>
      </c>
      <c r="L53" s="1">
        <f>IF(AND(ISNUMBER(G53),ISNUMBER($I$6)),$I$6-G53,"N/A")</f>
        <v>6624</v>
      </c>
      <c r="M53" s="1">
        <f>IF(AND(ISNUMBER(K53),ISNUMBER($I$7)),SQRT(K53^2+($I$7)^2),"N/A")</f>
        <v>1463.5370406764907</v>
      </c>
      <c r="N53" s="1">
        <f>IF(AND(ISNUMBER(L53),ISNUMBER(M53),M53&lt;&gt;0),L53/M53,"NA")</f>
        <v>4.5260214233718257</v>
      </c>
      <c r="O53" t="s">
        <v>46</v>
      </c>
    </row>
    <row r="54" spans="1:15" x14ac:dyDescent="0.35">
      <c r="A54" s="16">
        <v>44</v>
      </c>
      <c r="B54" s="15" t="s">
        <v>50</v>
      </c>
      <c r="C54" s="45">
        <v>57279</v>
      </c>
      <c r="D54" s="13" t="s">
        <v>469</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57279</v>
      </c>
      <c r="H54">
        <f>LEN(TRIM(D54))</f>
        <v>8</v>
      </c>
      <c r="I54" t="str">
        <f>IF(H54&gt;=3,MID(TRIM(D54),1,3),"NO")</f>
        <v>+/-</v>
      </c>
      <c r="J54" t="str">
        <f>IF(TRIM(I54)="+/-",MID(TRIM(D54),4,H54-3),D54)</f>
        <v>1,117</v>
      </c>
      <c r="K54" s="1">
        <f>IF(TRIM(J54)="*****",0,IF(ISERROR(VALUE(J54)),"NA",VALUE(J54/$I$4)))</f>
        <v>679.02735562310033</v>
      </c>
      <c r="L54" s="1">
        <f>IF(AND(ISNUMBER(G54),ISNUMBER($I$6)),$I$6-G54,"N/A")</f>
        <v>6696</v>
      </c>
      <c r="M54" s="1">
        <f>IF(AND(ISNUMBER(K54),ISNUMBER($I$7)),SQRT(K54^2+($I$7)^2),"N/A")</f>
        <v>697.73491334035691</v>
      </c>
      <c r="N54" s="1">
        <f>IF(AND(ISNUMBER(L54),ISNUMBER(M54),M54&lt;&gt;0),L54/M54,"NA")</f>
        <v>9.5967678726916077</v>
      </c>
      <c r="O54" t="s">
        <v>39</v>
      </c>
    </row>
    <row r="55" spans="1:15" x14ac:dyDescent="0.35">
      <c r="A55" s="16">
        <v>45</v>
      </c>
      <c r="B55" s="15" t="s">
        <v>33</v>
      </c>
      <c r="C55" s="45">
        <v>56766</v>
      </c>
      <c r="D55" s="13" t="s">
        <v>366</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56766</v>
      </c>
      <c r="H55">
        <f>LEN(TRIM(D55))</f>
        <v>8</v>
      </c>
      <c r="I55" t="str">
        <f>IF(H55&gt;=3,MID(TRIM(D55),1,3),"NO")</f>
        <v>+/-</v>
      </c>
      <c r="J55" t="str">
        <f>IF(TRIM(I55)="+/-",MID(TRIM(D55),4,H55-3),D55)</f>
        <v>1,135</v>
      </c>
      <c r="K55" s="1">
        <f>IF(TRIM(J55)="*****",0,IF(ISERROR(VALUE(J55)),"NA",VALUE(J55/$I$4)))</f>
        <v>689.96960486322189</v>
      </c>
      <c r="L55" s="1">
        <f>IF(AND(ISNUMBER(G55),ISNUMBER($I$6)),$I$6-G55,"N/A")</f>
        <v>7209</v>
      </c>
      <c r="M55" s="1">
        <f>IF(AND(ISNUMBER(K55),ISNUMBER($I$7)),SQRT(K55^2+($I$7)^2),"N/A")</f>
        <v>708.38825176924377</v>
      </c>
      <c r="N55" s="1">
        <f>IF(AND(ISNUMBER(L55),ISNUMBER(M55),M55&lt;&gt;0),L55/M55,"NA")</f>
        <v>10.176622751711472</v>
      </c>
      <c r="O55" t="s">
        <v>42</v>
      </c>
    </row>
    <row r="56" spans="1:15" x14ac:dyDescent="0.35">
      <c r="A56" s="16">
        <v>46</v>
      </c>
      <c r="B56" s="15" t="s">
        <v>51</v>
      </c>
      <c r="C56" s="45">
        <v>56557</v>
      </c>
      <c r="D56" s="13" t="s">
        <v>468</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56557</v>
      </c>
      <c r="H56">
        <f>LEN(TRIM(D56))</f>
        <v>6</v>
      </c>
      <c r="I56" t="str">
        <f>IF(H56&gt;=3,MID(TRIM(D56),1,3),"NO")</f>
        <v>+/-</v>
      </c>
      <c r="J56" t="str">
        <f>IF(TRIM(I56)="+/-",MID(TRIM(D56),4,H56-3),D56)</f>
        <v>451</v>
      </c>
      <c r="K56" s="1">
        <f>IF(TRIM(J56)="*****",0,IF(ISERROR(VALUE(J56)),"NA",VALUE(J56/$I$4)))</f>
        <v>274.16413373860183</v>
      </c>
      <c r="L56" s="1">
        <f>IF(AND(ISNUMBER(G56),ISNUMBER($I$6)),$I$6-G56,"N/A")</f>
        <v>7418</v>
      </c>
      <c r="M56" s="1">
        <f>IF(AND(ISNUMBER(K56),ISNUMBER($I$7)),SQRT(K56^2+($I$7)^2),"N/A")</f>
        <v>317.68196649827775</v>
      </c>
      <c r="N56" s="1">
        <f>IF(AND(ISNUMBER(L56),ISNUMBER(M56),M56&lt;&gt;0),L56/M56,"NA")</f>
        <v>23.350396882034584</v>
      </c>
      <c r="O56" t="s">
        <v>40</v>
      </c>
    </row>
    <row r="57" spans="1:15" x14ac:dyDescent="0.35">
      <c r="A57" s="16">
        <v>47</v>
      </c>
      <c r="B57" s="15" t="s">
        <v>79</v>
      </c>
      <c r="C57" s="45">
        <v>56088</v>
      </c>
      <c r="D57" s="13" t="s">
        <v>467</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56088</v>
      </c>
      <c r="H57">
        <f>LEN(TRIM(D57))</f>
        <v>6</v>
      </c>
      <c r="I57" t="str">
        <f>IF(H57&gt;=3,MID(TRIM(D57),1,3),"NO")</f>
        <v>+/-</v>
      </c>
      <c r="J57" t="str">
        <f>IF(TRIM(I57)="+/-",MID(TRIM(D57),4,H57-3),D57)</f>
        <v>852</v>
      </c>
      <c r="K57" s="1">
        <f>IF(TRIM(J57)="*****",0,IF(ISERROR(VALUE(J57)),"NA",VALUE(J57/$I$4)))</f>
        <v>517.93313069908811</v>
      </c>
      <c r="L57" s="1">
        <f>IF(AND(ISNUMBER(G57),ISNUMBER($I$6)),$I$6-G57,"N/A")</f>
        <v>7887</v>
      </c>
      <c r="M57" s="1">
        <f>IF(AND(ISNUMBER(K57),ISNUMBER($I$7)),SQRT(K57^2+($I$7)^2),"N/A")</f>
        <v>542.22743151313693</v>
      </c>
      <c r="N57" s="1">
        <f>IF(AND(ISNUMBER(L57),ISNUMBER(M57),M57&lt;&gt;0),L57/M57,"NA")</f>
        <v>14.545556977799114</v>
      </c>
      <c r="O57" t="s">
        <v>38</v>
      </c>
    </row>
    <row r="58" spans="1:15" x14ac:dyDescent="0.35">
      <c r="A58" s="16">
        <v>48</v>
      </c>
      <c r="B58" s="15" t="s">
        <v>59</v>
      </c>
      <c r="C58" s="45">
        <v>55167</v>
      </c>
      <c r="D58" s="13" t="s">
        <v>466</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55167</v>
      </c>
      <c r="H58">
        <f>LEN(TRIM(D58))</f>
        <v>6</v>
      </c>
      <c r="I58" t="str">
        <f>IF(H58&gt;=3,MID(TRIM(D58),1,3),"NO")</f>
        <v>+/-</v>
      </c>
      <c r="J58" t="str">
        <f>IF(TRIM(I58)="+/-",MID(TRIM(D58),4,H58-3),D58)</f>
        <v>835</v>
      </c>
      <c r="K58" s="1">
        <f>IF(TRIM(J58)="*****",0,IF(ISERROR(VALUE(J58)),"NA",VALUE(J58/$I$4)))</f>
        <v>507.59878419452889</v>
      </c>
      <c r="L58" s="1">
        <f>IF(AND(ISNUMBER(G58),ISNUMBER($I$6)),$I$6-G58,"N/A")</f>
        <v>8808</v>
      </c>
      <c r="M58" s="1">
        <f>IF(AND(ISNUMBER(K58),ISNUMBER($I$7)),SQRT(K58^2+($I$7)^2),"N/A")</f>
        <v>532.36489866006264</v>
      </c>
      <c r="N58" s="1">
        <f>IF(AND(ISNUMBER(L58),ISNUMBER(M58),M58&lt;&gt;0),L58/M58,"NA")</f>
        <v>16.545042736982325</v>
      </c>
      <c r="O58" t="s">
        <v>36</v>
      </c>
    </row>
    <row r="59" spans="1:15" x14ac:dyDescent="0.35">
      <c r="A59" s="16">
        <v>49</v>
      </c>
      <c r="B59" s="15" t="s">
        <v>37</v>
      </c>
      <c r="C59" s="45">
        <v>54786</v>
      </c>
      <c r="D59" s="13" t="s">
        <v>465</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54786</v>
      </c>
      <c r="H59">
        <f>LEN(TRIM(D59))</f>
        <v>8</v>
      </c>
      <c r="I59" t="str">
        <f>IF(H59&gt;=3,MID(TRIM(D59),1,3),"NO")</f>
        <v>+/-</v>
      </c>
      <c r="J59" t="str">
        <f>IF(TRIM(I59)="+/-",MID(TRIM(D59),4,H59-3),D59)</f>
        <v>2,019</v>
      </c>
      <c r="K59" s="1">
        <f>IF(TRIM(J59)="*****",0,IF(ISERROR(VALUE(J59)),"NA",VALUE(J59/$I$4)))</f>
        <v>1227.355623100304</v>
      </c>
      <c r="L59" s="1">
        <f>IF(AND(ISNUMBER(G59),ISNUMBER($I$6)),$I$6-G59,"N/A")</f>
        <v>9189</v>
      </c>
      <c r="M59" s="1">
        <f>IF(AND(ISNUMBER(K59),ISNUMBER($I$7)),SQRT(K59^2+($I$7)^2),"N/A")</f>
        <v>1237.8035729329231</v>
      </c>
      <c r="N59" s="1">
        <f>IF(AND(ISNUMBER(L59),ISNUMBER(M59),M59&lt;&gt;0),L59/M59,"NA")</f>
        <v>7.4236334430890789</v>
      </c>
      <c r="O59" t="s">
        <v>33</v>
      </c>
    </row>
    <row r="60" spans="1:15" x14ac:dyDescent="0.35">
      <c r="A60" s="16">
        <v>50</v>
      </c>
      <c r="B60" s="15" t="s">
        <v>53</v>
      </c>
      <c r="C60" s="45">
        <v>52194</v>
      </c>
      <c r="D60" s="13" t="s">
        <v>464</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52194</v>
      </c>
      <c r="H60">
        <f>LEN(TRIM(D60))</f>
        <v>6</v>
      </c>
      <c r="I60" t="str">
        <f>IF(H60&gt;=3,MID(TRIM(D60),1,3),"NO")</f>
        <v>+/-</v>
      </c>
      <c r="J60" t="str">
        <f>IF(TRIM(I60)="+/-",MID(TRIM(D60),4,H60-3),D60)</f>
        <v>589</v>
      </c>
      <c r="K60" s="1">
        <f>IF(TRIM(J60)="*****",0,IF(ISERROR(VALUE(J60)),"NA",VALUE(J60/$I$4)))</f>
        <v>358.05471124620061</v>
      </c>
      <c r="L60" s="1">
        <f>IF(AND(ISNUMBER(G60),ISNUMBER($I$6)),$I$6-G60,"N/A")</f>
        <v>11781</v>
      </c>
      <c r="M60" s="1">
        <f>IF(AND(ISNUMBER(K60),ISNUMBER($I$7)),SQRT(K60^2+($I$7)^2),"N/A")</f>
        <v>392.37614078225374</v>
      </c>
      <c r="N60" s="1">
        <f>IF(AND(ISNUMBER(L60),ISNUMBER(M60),M60&lt;&gt;0),L60/M60,"NA")</f>
        <v>30.024761384606663</v>
      </c>
      <c r="O60" t="s">
        <v>30</v>
      </c>
    </row>
    <row r="61" spans="1:15" x14ac:dyDescent="0.35">
      <c r="A61" s="16">
        <v>51</v>
      </c>
      <c r="B61" s="15" t="s">
        <v>73</v>
      </c>
      <c r="C61" s="45">
        <v>51798</v>
      </c>
      <c r="D61" s="13" t="s">
        <v>463</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51798</v>
      </c>
      <c r="H61">
        <f>LEN(TRIM(D61))</f>
        <v>6</v>
      </c>
      <c r="I61" t="str">
        <f>IF(H61&gt;=3,MID(TRIM(D61),1,3),"NO")</f>
        <v>+/-</v>
      </c>
      <c r="J61" t="str">
        <f>IF(TRIM(I61)="+/-",MID(TRIM(D61),4,H61-3),D61)</f>
        <v>539</v>
      </c>
      <c r="K61" s="1">
        <f>IF(TRIM(J61)="*****",0,IF(ISERROR(VALUE(J61)),"NA",VALUE(J61/$I$4)))</f>
        <v>327.65957446808511</v>
      </c>
      <c r="L61" s="1">
        <f>IF(AND(ISNUMBER(G61),ISNUMBER($I$6)),$I$6-G61,"N/A")</f>
        <v>12177</v>
      </c>
      <c r="M61" s="1">
        <f>IF(AND(ISNUMBER(K61),ISNUMBER($I$7)),SQRT(K61^2+($I$7)^2),"N/A")</f>
        <v>364.85155385468971</v>
      </c>
      <c r="N61" s="1">
        <f>IF(AND(ISNUMBER(L61),ISNUMBER(M61),M61&lt;&gt;0),L61/M61,"NA")</f>
        <v>33.37521759561907</v>
      </c>
      <c r="O61" t="s">
        <v>27</v>
      </c>
    </row>
    <row r="62" spans="1:15" ht="15" thickBot="1" x14ac:dyDescent="0.4">
      <c r="A62" s="11"/>
      <c r="B62" s="10" t="s">
        <v>25</v>
      </c>
      <c r="C62" s="44">
        <v>27018</v>
      </c>
      <c r="D62" s="8" t="s">
        <v>462</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27018</v>
      </c>
      <c r="H62">
        <f>LEN(TRIM(D62))</f>
        <v>6</v>
      </c>
      <c r="I62" t="str">
        <f>IF(H62&gt;=3,MID(TRIM(D62),1,3),"NO")</f>
        <v>+/-</v>
      </c>
      <c r="J62" t="str">
        <f>IF(TRIM(I62)="+/-",MID(TRIM(D62),4,H62-3),D62)</f>
        <v>606</v>
      </c>
      <c r="K62" s="1">
        <f>IF(TRIM(J62)="*****",0,IF(ISERROR(VALUE(J62)),"NA",VALUE(J62/$I$4)))</f>
        <v>368.38905775075989</v>
      </c>
      <c r="L62" s="1">
        <f>IF(AND(ISNUMBER(G62),ISNUMBER($I$6)),$I$6-G62,"N/A")</f>
        <v>36957</v>
      </c>
      <c r="M62" s="1">
        <f>IF(AND(ISNUMBER(K62),ISNUMBER($I$7)),SQRT(K62^2+($I$7)^2),"N/A")</f>
        <v>401.82876636705294</v>
      </c>
      <c r="N62" s="1">
        <f>IF(AND(ISNUMBER(L62),ISNUMBER(M62),M62&lt;&gt;0),L62/M62,"NA")</f>
        <v>91.972011695751533</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159" priority="1" operator="equal">
      <formula>"OTHER ERROR"</formula>
    </cfRule>
    <cfRule type="cellIs" dxfId="158" priority="2" operator="equal">
      <formula>"Statistical Test not applicable"</formula>
    </cfRule>
    <cfRule type="cellIs" dxfId="157" priority="3" operator="equal">
      <formula>"Geography Selected"</formula>
    </cfRule>
  </conditionalFormatting>
  <conditionalFormatting sqref="E10:J62">
    <cfRule type="cellIs" dxfId="156" priority="4" operator="equal">
      <formula>"Not Significantly Different"</formula>
    </cfRule>
  </conditionalFormatting>
  <conditionalFormatting sqref="F10:J62">
    <cfRule type="cellIs" dxfId="15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F5CDCFC-28A9-44A8-9037-AF51A3A62888}">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F68077DA-C6AA-4527-8749-BD434490D764}"/>
    <hyperlink ref="A68" r:id="rId2" xr:uid="{0E1CE0C1-13BA-4468-AFD5-57172A940E34}"/>
    <hyperlink ref="A66" r:id="rId3" xr:uid="{8E755BF2-DEFC-453E-B971-CE5C8621B818}"/>
    <hyperlink ref="A67" r:id="rId4" xr:uid="{68A85C7C-E6DA-409E-B995-32C1439ECD2A}"/>
  </hyperlinks>
  <pageMargins left="0.7" right="0.7" top="0.75" bottom="0.75" header="0.3" footer="0.3"/>
  <pageSetup orientation="portrait" r:id="rId5"/>
  <drawing r:id="rId6"/>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7DD15-702D-46E1-BE95-D89DE5B14F79}">
  <sheetPr codeName="Sheet61"/>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style="43"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563</v>
      </c>
    </row>
    <row r="2" spans="1:16" x14ac:dyDescent="0.35">
      <c r="A2" s="30" t="s">
        <v>108</v>
      </c>
      <c r="B2" t="s">
        <v>562</v>
      </c>
    </row>
    <row r="3" spans="1:16" ht="15" thickBot="1" x14ac:dyDescent="0.4"/>
    <row r="4" spans="1:16" ht="15" thickBot="1" x14ac:dyDescent="0.4">
      <c r="A4" s="25" t="s">
        <v>106</v>
      </c>
      <c r="B4" s="29" t="s">
        <v>84</v>
      </c>
      <c r="C4" s="48" t="s">
        <v>105</v>
      </c>
      <c r="D4" s="27"/>
      <c r="H4" s="18" t="s">
        <v>104</v>
      </c>
      <c r="I4">
        <v>1.645</v>
      </c>
    </row>
    <row r="5" spans="1:16" ht="15" thickBot="1" x14ac:dyDescent="0.4">
      <c r="A5" s="25"/>
    </row>
    <row r="6" spans="1:16" x14ac:dyDescent="0.35">
      <c r="A6" s="25" t="s">
        <v>103</v>
      </c>
      <c r="B6" s="47">
        <f>VLOOKUP($B$4,$B$10:$D$62,2,FALSE)</f>
        <v>52370</v>
      </c>
      <c r="C6" s="43" t="s">
        <v>102</v>
      </c>
      <c r="H6" s="18" t="s">
        <v>101</v>
      </c>
      <c r="I6">
        <f>VLOOKUP($B$4,$B$9:$K$62,6,FALSE)</f>
        <v>52370</v>
      </c>
      <c r="K6" s="19"/>
    </row>
    <row r="7" spans="1:16" ht="15" thickBot="1" x14ac:dyDescent="0.4">
      <c r="A7" s="25" t="s">
        <v>100</v>
      </c>
      <c r="B7" s="24" t="str">
        <f>VLOOKUP($B$4,$B$10:$D$62,3,FALSE)</f>
        <v>+/-79</v>
      </c>
      <c r="C7" s="43" t="s">
        <v>99</v>
      </c>
      <c r="H7" s="18" t="s">
        <v>98</v>
      </c>
      <c r="I7" s="23">
        <f>VLOOKUP($B$4,$B$9:$K$62,10,FALSE)</f>
        <v>48.024316109422493</v>
      </c>
      <c r="K7" s="19"/>
    </row>
    <row r="8" spans="1:16" ht="15" thickBot="1" x14ac:dyDescent="0.4"/>
    <row r="9" spans="1:16" ht="15" thickBot="1" x14ac:dyDescent="0.4">
      <c r="A9" s="22" t="s">
        <v>97</v>
      </c>
      <c r="B9" s="21" t="s">
        <v>96</v>
      </c>
      <c r="C9" s="46"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45">
        <v>52370</v>
      </c>
      <c r="D10" s="13" t="s">
        <v>561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52370</v>
      </c>
      <c r="H10">
        <f>LEN(TRIM(D10))</f>
        <v>5</v>
      </c>
      <c r="I10" t="str">
        <f>IF(H10&gt;=3,MID(TRIM(D10),1,3),"NO")</f>
        <v>+/-</v>
      </c>
      <c r="J10" t="str">
        <f>IF(TRIM(I10)="+/-",MID(TRIM(D10),4,H10-3),D10)</f>
        <v>79</v>
      </c>
      <c r="K10" s="1">
        <f>IF(TRIM(J10)="*****",0,IF(ISERROR(VALUE(J10)),"NA",VALUE(J10/$I$4)))</f>
        <v>48.024316109422493</v>
      </c>
      <c r="L10" s="1">
        <f>IF(AND(ISNUMBER(G10),ISNUMBER($I$6)),$I$6-G10,"N/A")</f>
        <v>0</v>
      </c>
      <c r="M10" s="1">
        <f>IF(AND(ISNUMBER(K10),ISNUMBER($I$7)),SQRT(K10^2+($I$7)^2),"N/A")</f>
        <v>67.916639165638003</v>
      </c>
      <c r="N10" s="1">
        <f>IF(AND(ISNUMBER(L10),ISNUMBER(M10),M10&lt;&gt;0),L10/M10,"NA")</f>
        <v>0</v>
      </c>
      <c r="O10" t="s">
        <v>84</v>
      </c>
    </row>
    <row r="11" spans="1:16" x14ac:dyDescent="0.35">
      <c r="A11" s="16">
        <v>1</v>
      </c>
      <c r="B11" s="15" t="s">
        <v>35</v>
      </c>
      <c r="C11" s="45">
        <v>92898</v>
      </c>
      <c r="D11" s="17" t="s">
        <v>560</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92898</v>
      </c>
      <c r="H11">
        <f>LEN(TRIM(D11))</f>
        <v>8</v>
      </c>
      <c r="I11" t="str">
        <f>IF(H11&gt;=3,MID(TRIM(D11),1,3),"NO")</f>
        <v>+/-</v>
      </c>
      <c r="J11" t="str">
        <f>IF(TRIM(I11)="+/-",MID(TRIM(D11),4,H11-3),D11)</f>
        <v>4,301</v>
      </c>
      <c r="K11" s="1">
        <f>IF(TRIM(J11)="*****",0,IF(ISERROR(VALUE(J11)),"NA",VALUE(J11/$I$4)))</f>
        <v>2614.5896656534956</v>
      </c>
      <c r="L11" s="1">
        <f>IF(AND(ISNUMBER(G11),ISNUMBER($I$6)),$I$6-G11,"N/A")</f>
        <v>-40528</v>
      </c>
      <c r="M11" s="1">
        <f>IF(AND(ISNUMBER(K11),ISNUMBER($I$7)),SQRT(K11^2+($I$7)^2),"N/A")</f>
        <v>2615.0306794911289</v>
      </c>
      <c r="N11" s="1">
        <f>IF(AND(ISNUMBER(L11),ISNUMBER(M11),M11&lt;&gt;0),L11/M11,"NA")</f>
        <v>-15.498097333177954</v>
      </c>
      <c r="O11" t="s">
        <v>68</v>
      </c>
    </row>
    <row r="12" spans="1:16" x14ac:dyDescent="0.35">
      <c r="A12" s="16">
        <v>2</v>
      </c>
      <c r="B12" s="15" t="s">
        <v>71</v>
      </c>
      <c r="C12" s="45">
        <v>70792</v>
      </c>
      <c r="D12" s="13" t="s">
        <v>559</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70792</v>
      </c>
      <c r="H12">
        <f>LEN(TRIM(D12))</f>
        <v>6</v>
      </c>
      <c r="I12" t="str">
        <f>IF(H12&gt;=3,MID(TRIM(D12),1,3),"NO")</f>
        <v>+/-</v>
      </c>
      <c r="J12" t="str">
        <f>IF(TRIM(I12)="+/-",MID(TRIM(D12),4,H12-3),D12)</f>
        <v>660</v>
      </c>
      <c r="K12" s="1">
        <f>IF(TRIM(J12)="*****",0,IF(ISERROR(VALUE(J12)),"NA",VALUE(J12/$I$4)))</f>
        <v>401.21580547112461</v>
      </c>
      <c r="L12" s="1">
        <f>IF(AND(ISNUMBER(G12),ISNUMBER($I$6)),$I$6-G12,"N/A")</f>
        <v>-18422</v>
      </c>
      <c r="M12" s="1">
        <f>IF(AND(ISNUMBER(K12),ISNUMBER($I$7)),SQRT(K12^2+($I$7)^2),"N/A")</f>
        <v>404.07976625614532</v>
      </c>
      <c r="N12" s="1">
        <f>IF(AND(ISNUMBER(L12),ISNUMBER(M12),M12&lt;&gt;0),L12/M12,"NA")</f>
        <v>-45.590008553712963</v>
      </c>
      <c r="O12" t="s">
        <v>62</v>
      </c>
    </row>
    <row r="13" spans="1:16" x14ac:dyDescent="0.35">
      <c r="A13" s="16">
        <v>3</v>
      </c>
      <c r="B13" s="15" t="s">
        <v>41</v>
      </c>
      <c r="C13" s="45">
        <v>65593</v>
      </c>
      <c r="D13" s="13" t="s">
        <v>558</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65593</v>
      </c>
      <c r="H13">
        <f>LEN(TRIM(D13))</f>
        <v>6</v>
      </c>
      <c r="I13" t="str">
        <f>IF(H13&gt;=3,MID(TRIM(D13),1,3),"NO")</f>
        <v>+/-</v>
      </c>
      <c r="J13" t="str">
        <f>IF(TRIM(I13)="+/-",MID(TRIM(D13),4,H13-3),D13)</f>
        <v>748</v>
      </c>
      <c r="K13" s="1">
        <f>IF(TRIM(J13)="*****",0,IF(ISERROR(VALUE(J13)),"NA",VALUE(J13/$I$4)))</f>
        <v>454.71124620060789</v>
      </c>
      <c r="L13" s="1">
        <f>IF(AND(ISNUMBER(G13),ISNUMBER($I$6)),$I$6-G13,"N/A")</f>
        <v>-13223</v>
      </c>
      <c r="M13" s="1">
        <f>IF(AND(ISNUMBER(K13),ISNUMBER($I$7)),SQRT(K13^2+($I$7)^2),"N/A")</f>
        <v>457.24025671312842</v>
      </c>
      <c r="N13" s="1">
        <f>IF(AND(ISNUMBER(L13),ISNUMBER(M13),M13&lt;&gt;0),L13/M13,"NA")</f>
        <v>-28.919150940587638</v>
      </c>
      <c r="O13" t="s">
        <v>58</v>
      </c>
    </row>
    <row r="14" spans="1:16" x14ac:dyDescent="0.35">
      <c r="A14" s="16">
        <v>4</v>
      </c>
      <c r="B14" s="15" t="s">
        <v>47</v>
      </c>
      <c r="C14" s="45">
        <v>65181</v>
      </c>
      <c r="D14" s="13" t="s">
        <v>557</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65181</v>
      </c>
      <c r="H14">
        <f>LEN(TRIM(D14))</f>
        <v>6</v>
      </c>
      <c r="I14" t="str">
        <f>IF(H14&gt;=3,MID(TRIM(D14),1,3),"NO")</f>
        <v>+/-</v>
      </c>
      <c r="J14" t="str">
        <f>IF(TRIM(I14)="+/-",MID(TRIM(D14),4,H14-3),D14)</f>
        <v>893</v>
      </c>
      <c r="K14" s="1">
        <f>IF(TRIM(J14)="*****",0,IF(ISERROR(VALUE(J14)),"NA",VALUE(J14/$I$4)))</f>
        <v>542.85714285714289</v>
      </c>
      <c r="L14" s="1">
        <f>IF(AND(ISNUMBER(G14),ISNUMBER($I$6)),$I$6-G14,"N/A")</f>
        <v>-12811</v>
      </c>
      <c r="M14" s="1">
        <f>IF(AND(ISNUMBER(K14),ISNUMBER($I$7)),SQRT(K14^2+($I$7)^2),"N/A")</f>
        <v>544.97725868956968</v>
      </c>
      <c r="N14" s="1">
        <f>IF(AND(ISNUMBER(L14),ISNUMBER(M14),M14&lt;&gt;0),L14/M14,"NA")</f>
        <v>-23.507402915866276</v>
      </c>
      <c r="O14" t="s">
        <v>73</v>
      </c>
    </row>
    <row r="15" spans="1:16" x14ac:dyDescent="0.35">
      <c r="A15" s="16">
        <v>5</v>
      </c>
      <c r="B15" s="15" t="s">
        <v>66</v>
      </c>
      <c r="C15" s="45">
        <v>64180</v>
      </c>
      <c r="D15" s="13" t="s">
        <v>556</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64180</v>
      </c>
      <c r="H15">
        <f>LEN(TRIM(D15))</f>
        <v>8</v>
      </c>
      <c r="I15" t="str">
        <f>IF(H15&gt;=3,MID(TRIM(D15),1,3),"NO")</f>
        <v>+/-</v>
      </c>
      <c r="J15" t="str">
        <f>IF(TRIM(I15)="+/-",MID(TRIM(D15),4,H15-3),D15)</f>
        <v>2,209</v>
      </c>
      <c r="K15" s="1">
        <f>IF(TRIM(J15)="*****",0,IF(ISERROR(VALUE(J15)),"NA",VALUE(J15/$I$4)))</f>
        <v>1342.8571428571429</v>
      </c>
      <c r="L15" s="1">
        <f>IF(AND(ISNUMBER(G15),ISNUMBER($I$6)),$I$6-G15,"N/A")</f>
        <v>-11810</v>
      </c>
      <c r="M15" s="1">
        <f>IF(AND(ISNUMBER(K15),ISNUMBER($I$7)),SQRT(K15^2+($I$7)^2),"N/A")</f>
        <v>1343.7156101870019</v>
      </c>
      <c r="N15" s="1">
        <f>IF(AND(ISNUMBER(L15),ISNUMBER(M15),M15&lt;&gt;0),L15/M15,"NA")</f>
        <v>-8.7890621426630808</v>
      </c>
      <c r="O15" t="s">
        <v>32</v>
      </c>
    </row>
    <row r="16" spans="1:16" x14ac:dyDescent="0.35">
      <c r="A16" s="16">
        <v>6</v>
      </c>
      <c r="B16" s="15" t="s">
        <v>36</v>
      </c>
      <c r="C16" s="45">
        <v>62811</v>
      </c>
      <c r="D16" s="13" t="s">
        <v>555</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62811</v>
      </c>
      <c r="H16">
        <f>LEN(TRIM(D16))</f>
        <v>8</v>
      </c>
      <c r="I16" t="str">
        <f>IF(H16&gt;=3,MID(TRIM(D16),1,3),"NO")</f>
        <v>+/-</v>
      </c>
      <c r="J16" t="str">
        <f>IF(TRIM(I16)="+/-",MID(TRIM(D16),4,H16-3),D16)</f>
        <v>1,318</v>
      </c>
      <c r="K16" s="1">
        <f>IF(TRIM(J16)="*****",0,IF(ISERROR(VALUE(J16)),"NA",VALUE(J16/$I$4)))</f>
        <v>801.21580547112467</v>
      </c>
      <c r="L16" s="1">
        <f>IF(AND(ISNUMBER(G16),ISNUMBER($I$6)),$I$6-G16,"N/A")</f>
        <v>-10441</v>
      </c>
      <c r="M16" s="1">
        <f>IF(AND(ISNUMBER(K16),ISNUMBER($I$7)),SQRT(K16^2+($I$7)^2),"N/A")</f>
        <v>802.65378705549051</v>
      </c>
      <c r="N16" s="1">
        <f>IF(AND(ISNUMBER(L16),ISNUMBER(M16),M16&lt;&gt;0),L16/M16,"NA")</f>
        <v>-13.008099093760551</v>
      </c>
      <c r="O16" t="s">
        <v>75</v>
      </c>
    </row>
    <row r="17" spans="1:15" x14ac:dyDescent="0.35">
      <c r="A17" s="16">
        <v>7</v>
      </c>
      <c r="B17" s="15" t="s">
        <v>52</v>
      </c>
      <c r="C17" s="45">
        <v>62573</v>
      </c>
      <c r="D17" s="13" t="s">
        <v>554</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62573</v>
      </c>
      <c r="H17">
        <f>LEN(TRIM(D17))</f>
        <v>8</v>
      </c>
      <c r="I17" t="str">
        <f>IF(H17&gt;=3,MID(TRIM(D17),1,3),"NO")</f>
        <v>+/-</v>
      </c>
      <c r="J17" t="str">
        <f>IF(TRIM(I17)="+/-",MID(TRIM(D17),4,H17-3),D17)</f>
        <v>1,672</v>
      </c>
      <c r="K17" s="1">
        <f>IF(TRIM(J17)="*****",0,IF(ISERROR(VALUE(J17)),"NA",VALUE(J17/$I$4)))</f>
        <v>1016.4133738601823</v>
      </c>
      <c r="L17" s="1">
        <f>IF(AND(ISNUMBER(G17),ISNUMBER($I$6)),$I$6-G17,"N/A")</f>
        <v>-10203</v>
      </c>
      <c r="M17" s="1">
        <f>IF(AND(ISNUMBER(K17),ISNUMBER($I$7)),SQRT(K17^2+($I$7)^2),"N/A")</f>
        <v>1017.5472871073936</v>
      </c>
      <c r="N17" s="1">
        <f>IF(AND(ISNUMBER(L17),ISNUMBER(M17),M17&lt;&gt;0),L17/M17,"NA")</f>
        <v>-10.027052432132482</v>
      </c>
      <c r="O17" t="s">
        <v>66</v>
      </c>
    </row>
    <row r="18" spans="1:15" x14ac:dyDescent="0.35">
      <c r="A18" s="16">
        <v>8</v>
      </c>
      <c r="B18" s="15" t="s">
        <v>49</v>
      </c>
      <c r="C18" s="45">
        <v>62019</v>
      </c>
      <c r="D18" s="13" t="s">
        <v>553</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62019</v>
      </c>
      <c r="H18">
        <f>LEN(TRIM(D18))</f>
        <v>6</v>
      </c>
      <c r="I18" t="str">
        <f>IF(H18&gt;=3,MID(TRIM(D18),1,3),"NO")</f>
        <v>+/-</v>
      </c>
      <c r="J18" t="str">
        <f>IF(TRIM(I18)="+/-",MID(TRIM(D18),4,H18-3),D18)</f>
        <v>289</v>
      </c>
      <c r="K18" s="1">
        <f>IF(TRIM(J18)="*****",0,IF(ISERROR(VALUE(J18)),"NA",VALUE(J18/$I$4)))</f>
        <v>175.68389057750758</v>
      </c>
      <c r="L18" s="1">
        <f>IF(AND(ISNUMBER(G18),ISNUMBER($I$6)),$I$6-G18,"N/A")</f>
        <v>-9649</v>
      </c>
      <c r="M18" s="1">
        <f>IF(AND(ISNUMBER(K18),ISNUMBER($I$7)),SQRT(K18^2+($I$7)^2),"N/A")</f>
        <v>182.12952628892273</v>
      </c>
      <c r="N18" s="1">
        <f>IF(AND(ISNUMBER(L18),ISNUMBER(M18),M18&lt;&gt;0),L18/M18,"NA")</f>
        <v>-52.978779424777208</v>
      </c>
      <c r="O18" t="s">
        <v>60</v>
      </c>
    </row>
    <row r="19" spans="1:15" x14ac:dyDescent="0.35">
      <c r="A19" s="16">
        <v>9</v>
      </c>
      <c r="B19" s="15" t="s">
        <v>32</v>
      </c>
      <c r="C19" s="45">
        <v>61447</v>
      </c>
      <c r="D19" s="13" t="s">
        <v>552</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61447</v>
      </c>
      <c r="H19">
        <f>LEN(TRIM(D19))</f>
        <v>6</v>
      </c>
      <c r="I19" t="str">
        <f>IF(H19&gt;=3,MID(TRIM(D19),1,3),"NO")</f>
        <v>+/-</v>
      </c>
      <c r="J19" t="str">
        <f>IF(TRIM(I19)="+/-",MID(TRIM(D19),4,H19-3),D19)</f>
        <v>201</v>
      </c>
      <c r="K19" s="1">
        <f>IF(TRIM(J19)="*****",0,IF(ISERROR(VALUE(J19)),"NA",VALUE(J19/$I$4)))</f>
        <v>122.18844984802432</v>
      </c>
      <c r="L19" s="1">
        <f>IF(AND(ISNUMBER(G19),ISNUMBER($I$6)),$I$6-G19,"N/A")</f>
        <v>-9077</v>
      </c>
      <c r="M19" s="1">
        <f>IF(AND(ISNUMBER(K19),ISNUMBER($I$7)),SQRT(K19^2+($I$7)^2),"N/A")</f>
        <v>131.28728885174257</v>
      </c>
      <c r="N19" s="1">
        <f>IF(AND(ISNUMBER(L19),ISNUMBER(M19),M19&lt;&gt;0),L19/M19,"NA")</f>
        <v>-69.138452620880074</v>
      </c>
      <c r="O19" t="s">
        <v>35</v>
      </c>
    </row>
    <row r="20" spans="1:15" x14ac:dyDescent="0.35">
      <c r="A20" s="16">
        <v>10</v>
      </c>
      <c r="B20" s="15" t="s">
        <v>75</v>
      </c>
      <c r="C20" s="45">
        <v>60630</v>
      </c>
      <c r="D20" s="17" t="s">
        <v>551</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60630</v>
      </c>
      <c r="H20">
        <f>LEN(TRIM(D20))</f>
        <v>6</v>
      </c>
      <c r="I20" t="str">
        <f>IF(H20&gt;=3,MID(TRIM(D20),1,3),"NO")</f>
        <v>+/-</v>
      </c>
      <c r="J20" t="str">
        <f>IF(TRIM(I20)="+/-",MID(TRIM(D20),4,H20-3),D20)</f>
        <v>442</v>
      </c>
      <c r="K20" s="1">
        <f>IF(TRIM(J20)="*****",0,IF(ISERROR(VALUE(J20)),"NA",VALUE(J20/$I$4)))</f>
        <v>268.69300911854106</v>
      </c>
      <c r="L20" s="1">
        <f>IF(AND(ISNUMBER(G20),ISNUMBER($I$6)),$I$6-G20,"N/A")</f>
        <v>-8260</v>
      </c>
      <c r="M20" s="1">
        <f>IF(AND(ISNUMBER(K20),ISNUMBER($I$7)),SQRT(K20^2+($I$7)^2),"N/A")</f>
        <v>272.95103606133119</v>
      </c>
      <c r="N20" s="1">
        <f>IF(AND(ISNUMBER(L20),ISNUMBER(M20),M20&lt;&gt;0),L20/M20,"NA")</f>
        <v>-30.261837870965273</v>
      </c>
      <c r="O20" t="s">
        <v>51</v>
      </c>
    </row>
    <row r="21" spans="1:15" x14ac:dyDescent="0.35">
      <c r="A21" s="16">
        <v>11</v>
      </c>
      <c r="B21" s="15" t="s">
        <v>74</v>
      </c>
      <c r="C21" s="45">
        <v>59608</v>
      </c>
      <c r="D21" s="13" t="s">
        <v>550</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59608</v>
      </c>
      <c r="H21">
        <f>LEN(TRIM(D21))</f>
        <v>8</v>
      </c>
      <c r="I21" t="str">
        <f>IF(H21&gt;=3,MID(TRIM(D21),1,3),"NO")</f>
        <v>+/-</v>
      </c>
      <c r="J21" t="str">
        <f>IF(TRIM(I21)="+/-",MID(TRIM(D21),4,H21-3),D21)</f>
        <v>1,056</v>
      </c>
      <c r="K21" s="1">
        <f>IF(TRIM(J21)="*****",0,IF(ISERROR(VALUE(J21)),"NA",VALUE(J21/$I$4)))</f>
        <v>641.94528875379933</v>
      </c>
      <c r="L21" s="1">
        <f>IF(AND(ISNUMBER(G21),ISNUMBER($I$6)),$I$6-G21,"N/A")</f>
        <v>-7238</v>
      </c>
      <c r="M21" s="1">
        <f>IF(AND(ISNUMBER(K21),ISNUMBER($I$7)),SQRT(K21^2+($I$7)^2),"N/A")</f>
        <v>643.73914646460366</v>
      </c>
      <c r="N21" s="1">
        <f>IF(AND(ISNUMBER(L21),ISNUMBER(M21),M21&lt;&gt;0),L21/M21,"NA")</f>
        <v>-11.243684712590312</v>
      </c>
      <c r="O21" t="s">
        <v>45</v>
      </c>
    </row>
    <row r="22" spans="1:15" x14ac:dyDescent="0.35">
      <c r="A22" s="16">
        <v>12</v>
      </c>
      <c r="B22" s="15" t="s">
        <v>38</v>
      </c>
      <c r="C22" s="45">
        <v>57991</v>
      </c>
      <c r="D22" s="13" t="s">
        <v>549</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57991</v>
      </c>
      <c r="H22">
        <f>LEN(TRIM(D22))</f>
        <v>8</v>
      </c>
      <c r="I22" t="str">
        <f>IF(H22&gt;=3,MID(TRIM(D22),1,3),"NO")</f>
        <v>+/-</v>
      </c>
      <c r="J22" t="str">
        <f>IF(TRIM(I22)="+/-",MID(TRIM(D22),4,H22-3),D22)</f>
        <v>1,179</v>
      </c>
      <c r="K22" s="1">
        <f>IF(TRIM(J22)="*****",0,IF(ISERROR(VALUE(J22)),"NA",VALUE(J22/$I$4)))</f>
        <v>716.71732522796356</v>
      </c>
      <c r="L22" s="1">
        <f>IF(AND(ISNUMBER(G22),ISNUMBER($I$6)),$I$6-G22,"N/A")</f>
        <v>-5621</v>
      </c>
      <c r="M22" s="1">
        <f>IF(AND(ISNUMBER(K22),ISNUMBER($I$7)),SQRT(K22^2+($I$7)^2),"N/A")</f>
        <v>718.32448045413582</v>
      </c>
      <c r="N22" s="1">
        <f>IF(AND(ISNUMBER(L22),ISNUMBER(M22),M22&lt;&gt;0),L22/M22,"NA")</f>
        <v>-7.825154443360077</v>
      </c>
      <c r="O22" t="s">
        <v>29</v>
      </c>
    </row>
    <row r="23" spans="1:15" x14ac:dyDescent="0.35">
      <c r="A23" s="16">
        <v>13</v>
      </c>
      <c r="B23" s="15" t="s">
        <v>62</v>
      </c>
      <c r="C23" s="45">
        <v>57585</v>
      </c>
      <c r="D23" s="13" t="s">
        <v>548</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57585</v>
      </c>
      <c r="H23">
        <f>LEN(TRIM(D23))</f>
        <v>8</v>
      </c>
      <c r="I23" t="str">
        <f>IF(H23&gt;=3,MID(TRIM(D23),1,3),"NO")</f>
        <v>+/-</v>
      </c>
      <c r="J23" t="str">
        <f>IF(TRIM(I23)="+/-",MID(TRIM(D23),4,H23-3),D23)</f>
        <v>4,064</v>
      </c>
      <c r="K23" s="1">
        <f>IF(TRIM(J23)="*****",0,IF(ISERROR(VALUE(J23)),"NA",VALUE(J23/$I$4)))</f>
        <v>2470.516717325228</v>
      </c>
      <c r="L23" s="1">
        <f>IF(AND(ISNUMBER(G23),ISNUMBER($I$6)),$I$6-G23,"N/A")</f>
        <v>-5215</v>
      </c>
      <c r="M23" s="1">
        <f>IF(AND(ISNUMBER(K23),ISNUMBER($I$7)),SQRT(K23^2+($I$7)^2),"N/A")</f>
        <v>2470.98344501156</v>
      </c>
      <c r="N23" s="1">
        <f>IF(AND(ISNUMBER(L23),ISNUMBER(M23),M23&lt;&gt;0),L23/M23,"NA")</f>
        <v>-2.1104957261158837</v>
      </c>
      <c r="O23" t="s">
        <v>82</v>
      </c>
    </row>
    <row r="24" spans="1:15" x14ac:dyDescent="0.35">
      <c r="A24" s="16">
        <v>14</v>
      </c>
      <c r="B24" s="15" t="s">
        <v>67</v>
      </c>
      <c r="C24" s="45">
        <v>57240</v>
      </c>
      <c r="D24" s="13" t="s">
        <v>547</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57240</v>
      </c>
      <c r="H24">
        <f>LEN(TRIM(D24))</f>
        <v>8</v>
      </c>
      <c r="I24" t="str">
        <f>IF(H24&gt;=3,MID(TRIM(D24),1,3),"NO")</f>
        <v>+/-</v>
      </c>
      <c r="J24" t="str">
        <f>IF(TRIM(I24)="+/-",MID(TRIM(D24),4,H24-3),D24)</f>
        <v>1,640</v>
      </c>
      <c r="K24" s="1">
        <f>IF(TRIM(J24)="*****",0,IF(ISERROR(VALUE(J24)),"NA",VALUE(J24/$I$4)))</f>
        <v>996.96048632218844</v>
      </c>
      <c r="L24" s="1">
        <f>IF(AND(ISNUMBER(G24),ISNUMBER($I$6)),$I$6-G24,"N/A")</f>
        <v>-4870</v>
      </c>
      <c r="M24" s="1">
        <f>IF(AND(ISNUMBER(K24),ISNUMBER($I$7)),SQRT(K24^2+($I$7)^2),"N/A")</f>
        <v>998.11649932538046</v>
      </c>
      <c r="N24" s="1">
        <f>IF(AND(ISNUMBER(L24),ISNUMBER(M24),M24&lt;&gt;0),L24/M24,"NA")</f>
        <v>-4.8791899575766928</v>
      </c>
      <c r="O24" t="s">
        <v>65</v>
      </c>
    </row>
    <row r="25" spans="1:15" x14ac:dyDescent="0.35">
      <c r="A25" s="16">
        <v>15</v>
      </c>
      <c r="B25" s="15" t="s">
        <v>56</v>
      </c>
      <c r="C25" s="45">
        <v>56804</v>
      </c>
      <c r="D25" s="13" t="s">
        <v>546</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56804</v>
      </c>
      <c r="H25">
        <f>LEN(TRIM(D25))</f>
        <v>6</v>
      </c>
      <c r="I25" t="str">
        <f>IF(H25&gt;=3,MID(TRIM(D25),1,3),"NO")</f>
        <v>+/-</v>
      </c>
      <c r="J25" t="str">
        <f>IF(TRIM(I25)="+/-",MID(TRIM(D25),4,H25-3),D25)</f>
        <v>744</v>
      </c>
      <c r="K25" s="1">
        <f>IF(TRIM(J25)="*****",0,IF(ISERROR(VALUE(J25)),"NA",VALUE(J25/$I$4)))</f>
        <v>452.27963525835867</v>
      </c>
      <c r="L25" s="1">
        <f>IF(AND(ISNUMBER(G25),ISNUMBER($I$6)),$I$6-G25,"N/A")</f>
        <v>-4434</v>
      </c>
      <c r="M25" s="1">
        <f>IF(AND(ISNUMBER(K25),ISNUMBER($I$7)),SQRT(K25^2+($I$7)^2),"N/A")</f>
        <v>454.82216679402478</v>
      </c>
      <c r="N25" s="1">
        <f>IF(AND(ISNUMBER(L25),ISNUMBER(M25),M25&lt;&gt;0),L25/M25,"NA")</f>
        <v>-9.7488652130889317</v>
      </c>
      <c r="O25" t="s">
        <v>81</v>
      </c>
    </row>
    <row r="26" spans="1:15" x14ac:dyDescent="0.35">
      <c r="A26" s="16">
        <v>16</v>
      </c>
      <c r="B26" s="15" t="s">
        <v>65</v>
      </c>
      <c r="C26" s="45">
        <v>55956</v>
      </c>
      <c r="D26" s="13" t="s">
        <v>545</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55956</v>
      </c>
      <c r="H26">
        <f>LEN(TRIM(D26))</f>
        <v>6</v>
      </c>
      <c r="I26" t="str">
        <f>IF(H26&gt;=3,MID(TRIM(D26),1,3),"NO")</f>
        <v>+/-</v>
      </c>
      <c r="J26" t="str">
        <f>IF(TRIM(I26)="+/-",MID(TRIM(D26),4,H26-3),D26)</f>
        <v>585</v>
      </c>
      <c r="K26" s="1">
        <f>IF(TRIM(J26)="*****",0,IF(ISERROR(VALUE(J26)),"NA",VALUE(J26/$I$4)))</f>
        <v>355.62310030395139</v>
      </c>
      <c r="L26" s="1">
        <f>IF(AND(ISNUMBER(G26),ISNUMBER($I$6)),$I$6-G26,"N/A")</f>
        <v>-3586</v>
      </c>
      <c r="M26" s="1">
        <f>IF(AND(ISNUMBER(K26),ISNUMBER($I$7)),SQRT(K26^2+($I$7)^2),"N/A")</f>
        <v>358.85111732802505</v>
      </c>
      <c r="N26" s="1">
        <f>IF(AND(ISNUMBER(L26),ISNUMBER(M26),M26&lt;&gt;0),L26/M26,"NA")</f>
        <v>-9.993002186257776</v>
      </c>
      <c r="O26" t="s">
        <v>80</v>
      </c>
    </row>
    <row r="27" spans="1:15" x14ac:dyDescent="0.35">
      <c r="A27" s="16">
        <v>17</v>
      </c>
      <c r="B27" s="15" t="s">
        <v>40</v>
      </c>
      <c r="C27" s="45">
        <v>55765</v>
      </c>
      <c r="D27" s="13" t="s">
        <v>409</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55765</v>
      </c>
      <c r="H27">
        <f>LEN(TRIM(D27))</f>
        <v>8</v>
      </c>
      <c r="I27" t="str">
        <f>IF(H27&gt;=3,MID(TRIM(D27),1,3),"NO")</f>
        <v>+/-</v>
      </c>
      <c r="J27" t="str">
        <f>IF(TRIM(I27)="+/-",MID(TRIM(D27),4,H27-3),D27)</f>
        <v>1,429</v>
      </c>
      <c r="K27" s="1">
        <f>IF(TRIM(J27)="*****",0,IF(ISERROR(VALUE(J27)),"NA",VALUE(J27/$I$4)))</f>
        <v>868.693009118541</v>
      </c>
      <c r="L27" s="1">
        <f>IF(AND(ISNUMBER(G27),ISNUMBER($I$6)),$I$6-G27,"N/A")</f>
        <v>-3395</v>
      </c>
      <c r="M27" s="1">
        <f>IF(AND(ISNUMBER(K27),ISNUMBER($I$7)),SQRT(K27^2+($I$7)^2),"N/A")</f>
        <v>870.01947048856516</v>
      </c>
      <c r="N27" s="1">
        <f>IF(AND(ISNUMBER(L27),ISNUMBER(M27),M27&lt;&gt;0),L27/M27,"NA")</f>
        <v>-3.9022115195807232</v>
      </c>
      <c r="O27" t="s">
        <v>78</v>
      </c>
    </row>
    <row r="28" spans="1:15" x14ac:dyDescent="0.35">
      <c r="A28" s="16">
        <v>18</v>
      </c>
      <c r="B28" s="15" t="s">
        <v>60</v>
      </c>
      <c r="C28" s="45">
        <v>54740</v>
      </c>
      <c r="D28" s="13" t="s">
        <v>544</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54740</v>
      </c>
      <c r="H28">
        <f>LEN(TRIM(D28))</f>
        <v>8</v>
      </c>
      <c r="I28" t="str">
        <f>IF(H28&gt;=3,MID(TRIM(D28),1,3),"NO")</f>
        <v>+/-</v>
      </c>
      <c r="J28" t="str">
        <f>IF(TRIM(I28)="+/-",MID(TRIM(D28),4,H28-3),D28)</f>
        <v>2,283</v>
      </c>
      <c r="K28" s="1">
        <f>IF(TRIM(J28)="*****",0,IF(ISERROR(VALUE(J28)),"NA",VALUE(J28/$I$4)))</f>
        <v>1387.8419452887538</v>
      </c>
      <c r="L28" s="1">
        <f>IF(AND(ISNUMBER(G28),ISNUMBER($I$6)),$I$6-G28,"N/A")</f>
        <v>-2370</v>
      </c>
      <c r="M28" s="1">
        <f>IF(AND(ISNUMBER(K28),ISNUMBER($I$7)),SQRT(K28^2+($I$7)^2),"N/A")</f>
        <v>1388.6726036185239</v>
      </c>
      <c r="N28" s="1">
        <f>IF(AND(ISNUMBER(L28),ISNUMBER(M28),M28&lt;&gt;0),L28/M28,"NA")</f>
        <v>-1.7066657712007778</v>
      </c>
      <c r="O28" t="s">
        <v>79</v>
      </c>
    </row>
    <row r="29" spans="1:15" x14ac:dyDescent="0.35">
      <c r="A29" s="16">
        <v>19</v>
      </c>
      <c r="B29" s="15" t="s">
        <v>29</v>
      </c>
      <c r="C29" s="45">
        <v>54478</v>
      </c>
      <c r="D29" s="13" t="s">
        <v>543</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54478</v>
      </c>
      <c r="H29">
        <f>LEN(TRIM(D29))</f>
        <v>8</v>
      </c>
      <c r="I29" t="str">
        <f>IF(H29&gt;=3,MID(TRIM(D29),1,3),"NO")</f>
        <v>+/-</v>
      </c>
      <c r="J29" t="str">
        <f>IF(TRIM(I29)="+/-",MID(TRIM(D29),4,H29-3),D29)</f>
        <v>1,610</v>
      </c>
      <c r="K29" s="1">
        <f>IF(TRIM(J29)="*****",0,IF(ISERROR(VALUE(J29)),"NA",VALUE(J29/$I$4)))</f>
        <v>978.72340425531911</v>
      </c>
      <c r="L29" s="1">
        <f>IF(AND(ISNUMBER(G29),ISNUMBER($I$6)),$I$6-G29,"N/A")</f>
        <v>-2108</v>
      </c>
      <c r="M29" s="1">
        <f>IF(AND(ISNUMBER(K29),ISNUMBER($I$7)),SQRT(K29^2+($I$7)^2),"N/A")</f>
        <v>979.90093222473183</v>
      </c>
      <c r="N29" s="1">
        <f>IF(AND(ISNUMBER(L29),ISNUMBER(M29),M29&lt;&gt;0),L29/M29,"NA")</f>
        <v>-2.1512378758677908</v>
      </c>
      <c r="O29" t="s">
        <v>55</v>
      </c>
    </row>
    <row r="30" spans="1:15" x14ac:dyDescent="0.35">
      <c r="A30" s="16">
        <v>20</v>
      </c>
      <c r="B30" s="15" t="s">
        <v>54</v>
      </c>
      <c r="C30" s="45">
        <v>52407</v>
      </c>
      <c r="D30" s="13" t="s">
        <v>542</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52407</v>
      </c>
      <c r="H30">
        <f>LEN(TRIM(D30))</f>
        <v>6</v>
      </c>
      <c r="I30" t="str">
        <f>IF(H30&gt;=3,MID(TRIM(D30),1,3),"NO")</f>
        <v>+/-</v>
      </c>
      <c r="J30" t="str">
        <f>IF(TRIM(I30)="+/-",MID(TRIM(D30),4,H30-3),D30)</f>
        <v>381</v>
      </c>
      <c r="K30" s="1">
        <f>IF(TRIM(J30)="*****",0,IF(ISERROR(VALUE(J30)),"NA",VALUE(J30/$I$4)))</f>
        <v>231.61094224924011</v>
      </c>
      <c r="L30" s="1">
        <f>IF(AND(ISNUMBER(G30),ISNUMBER($I$6)),$I$6-G30,"N/A")</f>
        <v>-37</v>
      </c>
      <c r="M30" s="1">
        <f>IF(AND(ISNUMBER(K30),ISNUMBER($I$7)),SQRT(K30^2+($I$7)^2),"N/A")</f>
        <v>236.53744631106207</v>
      </c>
      <c r="N30" s="1">
        <f>IF(AND(ISNUMBER(L30),ISNUMBER(M30),M30&lt;&gt;0),L30/M30,"NA")</f>
        <v>-0.15642343559988639</v>
      </c>
      <c r="O30" t="s">
        <v>77</v>
      </c>
    </row>
    <row r="31" spans="1:15" x14ac:dyDescent="0.35">
      <c r="A31" s="16">
        <v>21</v>
      </c>
      <c r="B31" s="15" t="s">
        <v>77</v>
      </c>
      <c r="C31" s="45">
        <v>52365</v>
      </c>
      <c r="D31" s="13" t="s">
        <v>541</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52365</v>
      </c>
      <c r="H31">
        <f>LEN(TRIM(D31))</f>
        <v>8</v>
      </c>
      <c r="I31" t="str">
        <f>IF(H31&gt;=3,MID(TRIM(D31),1,3),"NO")</f>
        <v>+/-</v>
      </c>
      <c r="J31" t="str">
        <f>IF(TRIM(I31)="+/-",MID(TRIM(D31),4,H31-3),D31)</f>
        <v>1,089</v>
      </c>
      <c r="K31" s="1">
        <f>IF(TRIM(J31)="*****",0,IF(ISERROR(VALUE(J31)),"NA",VALUE(J31/$I$4)))</f>
        <v>662.00607902735567</v>
      </c>
      <c r="L31" s="1">
        <f>IF(AND(ISNUMBER(G31),ISNUMBER($I$6)),$I$6-G31,"N/A")</f>
        <v>5</v>
      </c>
      <c r="M31" s="1">
        <f>IF(AND(ISNUMBER(K31),ISNUMBER($I$7)),SQRT(K31^2+($I$7)^2),"N/A")</f>
        <v>663.74572210067856</v>
      </c>
      <c r="N31" s="1">
        <f>IF(AND(ISNUMBER(L31),ISNUMBER(M31),M31&lt;&gt;0),L31/M31,"NA")</f>
        <v>7.5330052360647647E-3</v>
      </c>
      <c r="O31" t="s">
        <v>41</v>
      </c>
    </row>
    <row r="32" spans="1:15" x14ac:dyDescent="0.35">
      <c r="A32" s="16">
        <v>22</v>
      </c>
      <c r="B32" s="15" t="s">
        <v>58</v>
      </c>
      <c r="C32" s="45">
        <v>51532</v>
      </c>
      <c r="D32" s="13" t="s">
        <v>540</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51532</v>
      </c>
      <c r="H32">
        <f>LEN(TRIM(D32))</f>
        <v>6</v>
      </c>
      <c r="I32" t="str">
        <f>IF(H32&gt;=3,MID(TRIM(D32),1,3),"NO")</f>
        <v>+/-</v>
      </c>
      <c r="J32" t="str">
        <f>IF(TRIM(I32)="+/-",MID(TRIM(D32),4,H32-3),D32)</f>
        <v>450</v>
      </c>
      <c r="K32" s="1">
        <f>IF(TRIM(J32)="*****",0,IF(ISERROR(VALUE(J32)),"NA",VALUE(J32/$I$4)))</f>
        <v>273.5562310030395</v>
      </c>
      <c r="L32" s="1">
        <f>IF(AND(ISNUMBER(G32),ISNUMBER($I$6)),$I$6-G32,"N/A")</f>
        <v>838</v>
      </c>
      <c r="M32" s="1">
        <f>IF(AND(ISNUMBER(K32),ISNUMBER($I$7)),SQRT(K32^2+($I$7)^2),"N/A")</f>
        <v>277.73970990545456</v>
      </c>
      <c r="N32" s="1">
        <f>IF(AND(ISNUMBER(L32),ISNUMBER(M32),M32&lt;&gt;0),L32/M32,"NA")</f>
        <v>3.0172134920327518</v>
      </c>
      <c r="O32" t="s">
        <v>71</v>
      </c>
    </row>
    <row r="33" spans="1:15" x14ac:dyDescent="0.35">
      <c r="A33" s="16">
        <v>23</v>
      </c>
      <c r="B33" s="15" t="s">
        <v>30</v>
      </c>
      <c r="C33" s="45">
        <v>51518</v>
      </c>
      <c r="D33" s="13" t="s">
        <v>539</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51518</v>
      </c>
      <c r="H33">
        <f>LEN(TRIM(D33))</f>
        <v>6</v>
      </c>
      <c r="I33" t="str">
        <f>IF(H33&gt;=3,MID(TRIM(D33),1,3),"NO")</f>
        <v>+/-</v>
      </c>
      <c r="J33" t="str">
        <f>IF(TRIM(I33)="+/-",MID(TRIM(D33),4,H33-3),D33)</f>
        <v>337</v>
      </c>
      <c r="K33" s="1">
        <f>IF(TRIM(J33)="*****",0,IF(ISERROR(VALUE(J33)),"NA",VALUE(J33/$I$4)))</f>
        <v>204.86322188449847</v>
      </c>
      <c r="L33" s="1">
        <f>IF(AND(ISNUMBER(G33),ISNUMBER($I$6)),$I$6-G33,"N/A")</f>
        <v>852</v>
      </c>
      <c r="M33" s="1">
        <f>IF(AND(ISNUMBER(K33),ISNUMBER($I$7)),SQRT(K33^2+($I$7)^2),"N/A")</f>
        <v>210.41690668450335</v>
      </c>
      <c r="N33" s="1">
        <f>IF(AND(ISNUMBER(L33),ISNUMBER(M33),M33&lt;&gt;0),L33/M33,"NA")</f>
        <v>4.0491042921635518</v>
      </c>
      <c r="O33" t="s">
        <v>76</v>
      </c>
    </row>
    <row r="34" spans="1:15" x14ac:dyDescent="0.35">
      <c r="A34" s="16">
        <v>24</v>
      </c>
      <c r="B34" s="15" t="s">
        <v>76</v>
      </c>
      <c r="C34" s="45">
        <v>50990</v>
      </c>
      <c r="D34" s="13" t="s">
        <v>538</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50990</v>
      </c>
      <c r="H34">
        <f>LEN(TRIM(D34))</f>
        <v>6</v>
      </c>
      <c r="I34" t="str">
        <f>IF(H34&gt;=3,MID(TRIM(D34),1,3),"NO")</f>
        <v>+/-</v>
      </c>
      <c r="J34" t="str">
        <f>IF(TRIM(I34)="+/-",MID(TRIM(D34),4,H34-3),D34)</f>
        <v>308</v>
      </c>
      <c r="K34" s="1">
        <f>IF(TRIM(J34)="*****",0,IF(ISERROR(VALUE(J34)),"NA",VALUE(J34/$I$4)))</f>
        <v>187.2340425531915</v>
      </c>
      <c r="L34" s="1">
        <f>IF(AND(ISNUMBER(G34),ISNUMBER($I$6)),$I$6-G34,"N/A")</f>
        <v>1380</v>
      </c>
      <c r="M34" s="1">
        <f>IF(AND(ISNUMBER(K34),ISNUMBER($I$7)),SQRT(K34^2+($I$7)^2),"N/A")</f>
        <v>193.29490843937938</v>
      </c>
      <c r="N34" s="1">
        <f>IF(AND(ISNUMBER(L34),ISNUMBER(M34),M34&lt;&gt;0),L34/M34,"NA")</f>
        <v>7.1393499763745289</v>
      </c>
      <c r="O34" t="s">
        <v>74</v>
      </c>
    </row>
    <row r="35" spans="1:15" x14ac:dyDescent="0.35">
      <c r="A35" s="16">
        <v>25</v>
      </c>
      <c r="B35" s="15" t="s">
        <v>61</v>
      </c>
      <c r="C35" s="45">
        <v>50981</v>
      </c>
      <c r="D35" s="13" t="s">
        <v>537</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50981</v>
      </c>
      <c r="H35">
        <f>LEN(TRIM(D35))</f>
        <v>6</v>
      </c>
      <c r="I35" t="str">
        <f>IF(H35&gt;=3,MID(TRIM(D35),1,3),"NO")</f>
        <v>+/-</v>
      </c>
      <c r="J35" t="str">
        <f>IF(TRIM(I35)="+/-",MID(TRIM(D35),4,H35-3),D35)</f>
        <v>294</v>
      </c>
      <c r="K35" s="1">
        <f>IF(TRIM(J35)="*****",0,IF(ISERROR(VALUE(J35)),"NA",VALUE(J35/$I$4)))</f>
        <v>178.72340425531914</v>
      </c>
      <c r="L35" s="1">
        <f>IF(AND(ISNUMBER(G35),ISNUMBER($I$6)),$I$6-G35,"N/A")</f>
        <v>1389</v>
      </c>
      <c r="M35" s="1">
        <f>IF(AND(ISNUMBER(K35),ISNUMBER($I$7)),SQRT(K35^2+($I$7)^2),"N/A")</f>
        <v>185.06320586866522</v>
      </c>
      <c r="N35" s="1">
        <f>IF(AND(ISNUMBER(L35),ISNUMBER(M35),M35&lt;&gt;0),L35/M35,"NA")</f>
        <v>7.505543813964505</v>
      </c>
      <c r="O35" t="s">
        <v>53</v>
      </c>
    </row>
    <row r="36" spans="1:15" x14ac:dyDescent="0.35">
      <c r="A36" s="16">
        <v>26</v>
      </c>
      <c r="B36" s="15" t="s">
        <v>42</v>
      </c>
      <c r="C36" s="45">
        <v>50801</v>
      </c>
      <c r="D36" s="13" t="s">
        <v>536</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50801</v>
      </c>
      <c r="H36">
        <f>LEN(TRIM(D36))</f>
        <v>6</v>
      </c>
      <c r="I36" t="str">
        <f>IF(H36&gt;=3,MID(TRIM(D36),1,3),"NO")</f>
        <v>+/-</v>
      </c>
      <c r="J36" t="str">
        <f>IF(TRIM(I36)="+/-",MID(TRIM(D36),4,H36-3),D36)</f>
        <v>555</v>
      </c>
      <c r="K36" s="1">
        <f>IF(TRIM(J36)="*****",0,IF(ISERROR(VALUE(J36)),"NA",VALUE(J36/$I$4)))</f>
        <v>337.38601823708206</v>
      </c>
      <c r="L36" s="1">
        <f>IF(AND(ISNUMBER(G36),ISNUMBER($I$6)),$I$6-G36,"N/A")</f>
        <v>1569</v>
      </c>
      <c r="M36" s="1">
        <f>IF(AND(ISNUMBER(K36),ISNUMBER($I$7)),SQRT(K36^2+($I$7)^2),"N/A")</f>
        <v>340.78682521431256</v>
      </c>
      <c r="N36" s="1">
        <f>IF(AND(ISNUMBER(L36),ISNUMBER(M36),M36&lt;&gt;0),L36/M36,"NA")</f>
        <v>4.6040512247305747</v>
      </c>
      <c r="O36" t="s">
        <v>72</v>
      </c>
    </row>
    <row r="37" spans="1:15" x14ac:dyDescent="0.35">
      <c r="A37" s="16">
        <v>27</v>
      </c>
      <c r="B37" s="15" t="s">
        <v>63</v>
      </c>
      <c r="C37" s="45">
        <v>50463</v>
      </c>
      <c r="D37" s="13" t="s">
        <v>535</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50463</v>
      </c>
      <c r="H37">
        <f>LEN(TRIM(D37))</f>
        <v>8</v>
      </c>
      <c r="I37" t="str">
        <f>IF(H37&gt;=3,MID(TRIM(D37),1,3),"NO")</f>
        <v>+/-</v>
      </c>
      <c r="J37" t="str">
        <f>IF(TRIM(I37)="+/-",MID(TRIM(D37),4,H37-3),D37)</f>
        <v>1,103</v>
      </c>
      <c r="K37" s="1">
        <f>IF(TRIM(J37)="*****",0,IF(ISERROR(VALUE(J37)),"NA",VALUE(J37/$I$4)))</f>
        <v>670.516717325228</v>
      </c>
      <c r="L37" s="1">
        <f>IF(AND(ISNUMBER(G37),ISNUMBER($I$6)),$I$6-G37,"N/A")</f>
        <v>1907</v>
      </c>
      <c r="M37" s="1">
        <f>IF(AND(ISNUMBER(K37),ISNUMBER($I$7)),SQRT(K37^2+($I$7)^2),"N/A")</f>
        <v>672.23433648570597</v>
      </c>
      <c r="N37" s="1">
        <f>IF(AND(ISNUMBER(L37),ISNUMBER(M37),M37&lt;&gt;0),L37/M37,"NA")</f>
        <v>2.8368083813888156</v>
      </c>
      <c r="O37" t="s">
        <v>70</v>
      </c>
    </row>
    <row r="38" spans="1:15" x14ac:dyDescent="0.35">
      <c r="A38" s="16">
        <v>28</v>
      </c>
      <c r="B38" s="15" t="s">
        <v>69</v>
      </c>
      <c r="C38" s="45">
        <v>50325</v>
      </c>
      <c r="D38" s="13" t="s">
        <v>534</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50325</v>
      </c>
      <c r="H38">
        <f>LEN(TRIM(D38))</f>
        <v>6</v>
      </c>
      <c r="I38" t="str">
        <f>IF(H38&gt;=3,MID(TRIM(D38),1,3),"NO")</f>
        <v>+/-</v>
      </c>
      <c r="J38" t="str">
        <f>IF(TRIM(I38)="+/-",MID(TRIM(D38),4,H38-3),D38)</f>
        <v>584</v>
      </c>
      <c r="K38" s="1">
        <f>IF(TRIM(J38)="*****",0,IF(ISERROR(VALUE(J38)),"NA",VALUE(J38/$I$4)))</f>
        <v>355.01519756838906</v>
      </c>
      <c r="L38" s="1">
        <f>IF(AND(ISNUMBER(G38),ISNUMBER($I$6)),$I$6-G38,"N/A")</f>
        <v>2045</v>
      </c>
      <c r="M38" s="1">
        <f>IF(AND(ISNUMBER(K38),ISNUMBER($I$7)),SQRT(K38^2+($I$7)^2),"N/A")</f>
        <v>358.24869217109512</v>
      </c>
      <c r="N38" s="1">
        <f>IF(AND(ISNUMBER(L38),ISNUMBER(M38),M38&lt;&gt;0),L38/M38,"NA")</f>
        <v>5.708325095638684</v>
      </c>
      <c r="O38" t="s">
        <v>69</v>
      </c>
    </row>
    <row r="39" spans="1:15" x14ac:dyDescent="0.35">
      <c r="A39" s="16">
        <v>29</v>
      </c>
      <c r="B39" s="15" t="s">
        <v>64</v>
      </c>
      <c r="C39" s="45">
        <v>50254</v>
      </c>
      <c r="D39" s="13" t="s">
        <v>533</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50254</v>
      </c>
      <c r="H39">
        <f>LEN(TRIM(D39))</f>
        <v>6</v>
      </c>
      <c r="I39" t="str">
        <f>IF(H39&gt;=3,MID(TRIM(D39),1,3),"NO")</f>
        <v>+/-</v>
      </c>
      <c r="J39" t="str">
        <f>IF(TRIM(I39)="+/-",MID(TRIM(D39),4,H39-3),D39)</f>
        <v>306</v>
      </c>
      <c r="K39" s="1">
        <f>IF(TRIM(J39)="*****",0,IF(ISERROR(VALUE(J39)),"NA",VALUE(J39/$I$4)))</f>
        <v>186.01823708206686</v>
      </c>
      <c r="L39" s="1">
        <f>IF(AND(ISNUMBER(G39),ISNUMBER($I$6)),$I$6-G39,"N/A")</f>
        <v>2116</v>
      </c>
      <c r="M39" s="1">
        <f>IF(AND(ISNUMBER(K39),ISNUMBER($I$7)),SQRT(K39^2+($I$7)^2),"N/A")</f>
        <v>192.11746267556671</v>
      </c>
      <c r="N39" s="1">
        <f>IF(AND(ISNUMBER(L39),ISNUMBER(M39),M39&lt;&gt;0),L39/M39,"NA")</f>
        <v>11.014095077725127</v>
      </c>
      <c r="O39" t="s">
        <v>44</v>
      </c>
    </row>
    <row r="40" spans="1:15" x14ac:dyDescent="0.35">
      <c r="A40" s="16">
        <v>30</v>
      </c>
      <c r="B40" s="15" t="s">
        <v>39</v>
      </c>
      <c r="C40" s="45">
        <v>50077</v>
      </c>
      <c r="D40" s="13" t="s">
        <v>532</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50077</v>
      </c>
      <c r="H40">
        <f>LEN(TRIM(D40))</f>
        <v>6</v>
      </c>
      <c r="I40" t="str">
        <f>IF(H40&gt;=3,MID(TRIM(D40),1,3),"NO")</f>
        <v>+/-</v>
      </c>
      <c r="J40" t="str">
        <f>IF(TRIM(I40)="+/-",MID(TRIM(D40),4,H40-3),D40)</f>
        <v>344</v>
      </c>
      <c r="K40" s="1">
        <f>IF(TRIM(J40)="*****",0,IF(ISERROR(VALUE(J40)),"NA",VALUE(J40/$I$4)))</f>
        <v>209.11854103343464</v>
      </c>
      <c r="L40" s="1">
        <f>IF(AND(ISNUMBER(G40),ISNUMBER($I$6)),$I$6-G40,"N/A")</f>
        <v>2293</v>
      </c>
      <c r="M40" s="1">
        <f>IF(AND(ISNUMBER(K40),ISNUMBER($I$7)),SQRT(K40^2+($I$7)^2),"N/A")</f>
        <v>214.56211021923238</v>
      </c>
      <c r="N40" s="1">
        <f>IF(AND(ISNUMBER(L40),ISNUMBER(M40),M40&lt;&gt;0),L40/M40,"NA")</f>
        <v>10.686882216329293</v>
      </c>
      <c r="O40" t="s">
        <v>67</v>
      </c>
    </row>
    <row r="41" spans="1:15" x14ac:dyDescent="0.35">
      <c r="A41" s="16">
        <v>31</v>
      </c>
      <c r="B41" s="15" t="s">
        <v>45</v>
      </c>
      <c r="C41" s="45">
        <v>49871</v>
      </c>
      <c r="D41" s="13" t="s">
        <v>501</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49871</v>
      </c>
      <c r="H41">
        <f>LEN(TRIM(D41))</f>
        <v>6</v>
      </c>
      <c r="I41" t="str">
        <f>IF(H41&gt;=3,MID(TRIM(D41),1,3),"NO")</f>
        <v>+/-</v>
      </c>
      <c r="J41" t="str">
        <f>IF(TRIM(I41)="+/-",MID(TRIM(D41),4,H41-3),D41)</f>
        <v>689</v>
      </c>
      <c r="K41" s="1">
        <f>IF(TRIM(J41)="*****",0,IF(ISERROR(VALUE(J41)),"NA",VALUE(J41/$I$4)))</f>
        <v>418.84498480243161</v>
      </c>
      <c r="L41" s="1">
        <f>IF(AND(ISNUMBER(G41),ISNUMBER($I$6)),$I$6-G41,"N/A")</f>
        <v>2499</v>
      </c>
      <c r="M41" s="1">
        <f>IF(AND(ISNUMBER(K41),ISNUMBER($I$7)),SQRT(K41^2+($I$7)^2),"N/A")</f>
        <v>421.58920317285987</v>
      </c>
      <c r="N41" s="1">
        <f>IF(AND(ISNUMBER(L41),ISNUMBER(M41),M41&lt;&gt;0),L41/M41,"NA")</f>
        <v>5.9275711550311234</v>
      </c>
      <c r="O41" t="s">
        <v>47</v>
      </c>
    </row>
    <row r="42" spans="1:15" x14ac:dyDescent="0.35">
      <c r="A42" s="16">
        <v>32</v>
      </c>
      <c r="B42" s="15" t="s">
        <v>80</v>
      </c>
      <c r="C42" s="45">
        <v>49500</v>
      </c>
      <c r="D42" s="13" t="s">
        <v>388</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49500</v>
      </c>
      <c r="H42">
        <f>LEN(TRIM(D42))</f>
        <v>6</v>
      </c>
      <c r="I42" t="str">
        <f>IF(H42&gt;=3,MID(TRIM(D42),1,3),"NO")</f>
        <v>+/-</v>
      </c>
      <c r="J42" t="str">
        <f>IF(TRIM(I42)="+/-",MID(TRIM(D42),4,H42-3),D42)</f>
        <v>970</v>
      </c>
      <c r="K42" s="1">
        <f>IF(TRIM(J42)="*****",0,IF(ISERROR(VALUE(J42)),"NA",VALUE(J42/$I$4)))</f>
        <v>589.66565349544078</v>
      </c>
      <c r="L42" s="1">
        <f>IF(AND(ISNUMBER(G42),ISNUMBER($I$6)),$I$6-G42,"N/A")</f>
        <v>2870</v>
      </c>
      <c r="M42" s="1">
        <f>IF(AND(ISNUMBER(K42),ISNUMBER($I$7)),SQRT(K42^2+($I$7)^2),"N/A")</f>
        <v>591.61805064583939</v>
      </c>
      <c r="N42" s="1">
        <f>IF(AND(ISNUMBER(L42),ISNUMBER(M42),M42&lt;&gt;0),L42/M42,"NA")</f>
        <v>4.851102830393641</v>
      </c>
      <c r="O42" t="s">
        <v>37</v>
      </c>
    </row>
    <row r="43" spans="1:15" x14ac:dyDescent="0.35">
      <c r="A43" s="16">
        <v>33</v>
      </c>
      <c r="B43" s="15" t="s">
        <v>44</v>
      </c>
      <c r="C43" s="45">
        <v>48602</v>
      </c>
      <c r="D43" s="13" t="s">
        <v>531</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48602</v>
      </c>
      <c r="H43">
        <f>LEN(TRIM(D43))</f>
        <v>8</v>
      </c>
      <c r="I43" t="str">
        <f>IF(H43&gt;=3,MID(TRIM(D43),1,3),"NO")</f>
        <v>+/-</v>
      </c>
      <c r="J43" t="str">
        <f>IF(TRIM(I43)="+/-",MID(TRIM(D43),4,H43-3),D43)</f>
        <v>1,607</v>
      </c>
      <c r="K43" s="1">
        <f>IF(TRIM(J43)="*****",0,IF(ISERROR(VALUE(J43)),"NA",VALUE(J43/$I$4)))</f>
        <v>976.89969604863222</v>
      </c>
      <c r="L43" s="1">
        <f>IF(AND(ISNUMBER(G43),ISNUMBER($I$6)),$I$6-G43,"N/A")</f>
        <v>3768</v>
      </c>
      <c r="M43" s="1">
        <f>IF(AND(ISNUMBER(K43),ISNUMBER($I$7)),SQRT(K43^2+($I$7)^2),"N/A")</f>
        <v>978.07941961667291</v>
      </c>
      <c r="N43" s="1">
        <f>IF(AND(ISNUMBER(L43),ISNUMBER(M43),M43&lt;&gt;0),L43/M43,"NA")</f>
        <v>3.8524478937270223</v>
      </c>
      <c r="O43" t="s">
        <v>49</v>
      </c>
    </row>
    <row r="44" spans="1:15" x14ac:dyDescent="0.35">
      <c r="A44" s="16">
        <v>34</v>
      </c>
      <c r="B44" s="15" t="s">
        <v>72</v>
      </c>
      <c r="C44" s="45">
        <v>48533</v>
      </c>
      <c r="D44" s="13" t="s">
        <v>530</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48533</v>
      </c>
      <c r="H44">
        <f>LEN(TRIM(D44))</f>
        <v>6</v>
      </c>
      <c r="I44" t="str">
        <f>IF(H44&gt;=3,MID(TRIM(D44),1,3),"NO")</f>
        <v>+/-</v>
      </c>
      <c r="J44" t="str">
        <f>IF(TRIM(I44)="+/-",MID(TRIM(D44),4,H44-3),D44)</f>
        <v>812</v>
      </c>
      <c r="K44" s="1">
        <f>IF(TRIM(J44)="*****",0,IF(ISERROR(VALUE(J44)),"NA",VALUE(J44/$I$4)))</f>
        <v>493.61702127659572</v>
      </c>
      <c r="L44" s="1">
        <f>IF(AND(ISNUMBER(G44),ISNUMBER($I$6)),$I$6-G44,"N/A")</f>
        <v>3837</v>
      </c>
      <c r="M44" s="1">
        <f>IF(AND(ISNUMBER(K44),ISNUMBER($I$7)),SQRT(K44^2+($I$7)^2),"N/A")</f>
        <v>495.94767731259407</v>
      </c>
      <c r="N44" s="1">
        <f>IF(AND(ISNUMBER(L44),ISNUMBER(M44),M44&lt;&gt;0),L44/M44,"NA")</f>
        <v>7.73670323609874</v>
      </c>
      <c r="O44" t="s">
        <v>64</v>
      </c>
    </row>
    <row r="45" spans="1:15" x14ac:dyDescent="0.35">
      <c r="A45" s="16">
        <v>35</v>
      </c>
      <c r="B45" s="15" t="s">
        <v>48</v>
      </c>
      <c r="C45" s="45">
        <v>48222</v>
      </c>
      <c r="D45" s="13" t="s">
        <v>529</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48222</v>
      </c>
      <c r="H45">
        <f>LEN(TRIM(D45))</f>
        <v>8</v>
      </c>
      <c r="I45" t="str">
        <f>IF(H45&gt;=3,MID(TRIM(D45),1,3),"NO")</f>
        <v>+/-</v>
      </c>
      <c r="J45" t="str">
        <f>IF(TRIM(I45)="+/-",MID(TRIM(D45),4,H45-3),D45)</f>
        <v>1,892</v>
      </c>
      <c r="K45" s="1">
        <f>IF(TRIM(J45)="*****",0,IF(ISERROR(VALUE(J45)),"NA",VALUE(J45/$I$4)))</f>
        <v>1150.1519756838907</v>
      </c>
      <c r="L45" s="1">
        <f>IF(AND(ISNUMBER(G45),ISNUMBER($I$6)),$I$6-G45,"N/A")</f>
        <v>4148</v>
      </c>
      <c r="M45" s="1">
        <f>IF(AND(ISNUMBER(K45),ISNUMBER($I$7)),SQRT(K45^2+($I$7)^2),"N/A")</f>
        <v>1151.1541608782618</v>
      </c>
      <c r="N45" s="1">
        <f>IF(AND(ISNUMBER(L45),ISNUMBER(M45),M45&lt;&gt;0),L45/M45,"NA")</f>
        <v>3.6033401441517823</v>
      </c>
      <c r="O45" t="s">
        <v>63</v>
      </c>
    </row>
    <row r="46" spans="1:15" x14ac:dyDescent="0.35">
      <c r="A46" s="16">
        <v>36</v>
      </c>
      <c r="B46" s="15" t="s">
        <v>51</v>
      </c>
      <c r="C46" s="45">
        <v>48034</v>
      </c>
      <c r="D46" s="13" t="s">
        <v>528</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48034</v>
      </c>
      <c r="H46">
        <f>LEN(TRIM(D46))</f>
        <v>6</v>
      </c>
      <c r="I46" t="str">
        <f>IF(H46&gt;=3,MID(TRIM(D46),1,3),"NO")</f>
        <v>+/-</v>
      </c>
      <c r="J46" t="str">
        <f>IF(TRIM(I46)="+/-",MID(TRIM(D46),4,H46-3),D46)</f>
        <v>513</v>
      </c>
      <c r="K46" s="1">
        <f>IF(TRIM(J46)="*****",0,IF(ISERROR(VALUE(J46)),"NA",VALUE(J46/$I$4)))</f>
        <v>311.85410334346506</v>
      </c>
      <c r="L46" s="1">
        <f>IF(AND(ISNUMBER(G46),ISNUMBER($I$6)),$I$6-G46,"N/A")</f>
        <v>4336</v>
      </c>
      <c r="M46" s="1">
        <f>IF(AND(ISNUMBER(K46),ISNUMBER($I$7)),SQRT(K46^2+($I$7)^2),"N/A")</f>
        <v>315.53021520915286</v>
      </c>
      <c r="N46" s="1">
        <f>IF(AND(ISNUMBER(L46),ISNUMBER(M46),M46&lt;&gt;0),L46/M46,"NA")</f>
        <v>13.741948602690339</v>
      </c>
      <c r="O46" t="s">
        <v>61</v>
      </c>
    </row>
    <row r="47" spans="1:15" x14ac:dyDescent="0.35">
      <c r="A47" s="16">
        <v>37</v>
      </c>
      <c r="B47" s="15" t="s">
        <v>46</v>
      </c>
      <c r="C47" s="45">
        <v>47836</v>
      </c>
      <c r="D47" s="13" t="s">
        <v>527</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47836</v>
      </c>
      <c r="H47">
        <f>LEN(TRIM(D47))</f>
        <v>8</v>
      </c>
      <c r="I47" t="str">
        <f>IF(H47&gt;=3,MID(TRIM(D47),1,3),"NO")</f>
        <v>+/-</v>
      </c>
      <c r="J47" t="str">
        <f>IF(TRIM(I47)="+/-",MID(TRIM(D47),4,H47-3),D47)</f>
        <v>1,070</v>
      </c>
      <c r="K47" s="1">
        <f>IF(TRIM(J47)="*****",0,IF(ISERROR(VALUE(J47)),"NA",VALUE(J47/$I$4)))</f>
        <v>650.45592705167178</v>
      </c>
      <c r="L47" s="1">
        <f>IF(AND(ISNUMBER(G47),ISNUMBER($I$6)),$I$6-G47,"N/A")</f>
        <v>4534</v>
      </c>
      <c r="M47" s="1">
        <f>IF(AND(ISNUMBER(K47),ISNUMBER($I$7)),SQRT(K47^2+($I$7)^2),"N/A")</f>
        <v>652.22637785850668</v>
      </c>
      <c r="N47" s="1">
        <f>IF(AND(ISNUMBER(L47),ISNUMBER(M47),M47&lt;&gt;0),L47/M47,"NA")</f>
        <v>6.9515741066571843</v>
      </c>
      <c r="O47" t="s">
        <v>59</v>
      </c>
    </row>
    <row r="48" spans="1:15" x14ac:dyDescent="0.35">
      <c r="A48" s="16">
        <v>38</v>
      </c>
      <c r="B48" s="15" t="s">
        <v>81</v>
      </c>
      <c r="C48" s="45">
        <v>47699</v>
      </c>
      <c r="D48" s="13" t="s">
        <v>526</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47699</v>
      </c>
      <c r="H48">
        <f>LEN(TRIM(D48))</f>
        <v>6</v>
      </c>
      <c r="I48" t="str">
        <f>IF(H48&gt;=3,MID(TRIM(D48),1,3),"NO")</f>
        <v>+/-</v>
      </c>
      <c r="J48" t="str">
        <f>IF(TRIM(I48)="+/-",MID(TRIM(D48),4,H48-3),D48)</f>
        <v>717</v>
      </c>
      <c r="K48" s="1">
        <f>IF(TRIM(J48)="*****",0,IF(ISERROR(VALUE(J48)),"NA",VALUE(J48/$I$4)))</f>
        <v>435.86626139817628</v>
      </c>
      <c r="L48" s="1">
        <f>IF(AND(ISNUMBER(G48),ISNUMBER($I$6)),$I$6-G48,"N/A")</f>
        <v>4671</v>
      </c>
      <c r="M48" s="1">
        <f>IF(AND(ISNUMBER(K48),ISNUMBER($I$7)),SQRT(K48^2+($I$7)^2),"N/A")</f>
        <v>438.50397120550809</v>
      </c>
      <c r="N48" s="1">
        <f>IF(AND(ISNUMBER(L48),ISNUMBER(M48),M48&lt;&gt;0),L48/M48,"NA")</f>
        <v>10.652127019873445</v>
      </c>
      <c r="O48" t="s">
        <v>56</v>
      </c>
    </row>
    <row r="49" spans="1:15" x14ac:dyDescent="0.35">
      <c r="A49" s="16">
        <v>39</v>
      </c>
      <c r="B49" s="15" t="s">
        <v>78</v>
      </c>
      <c r="C49" s="45">
        <v>47272</v>
      </c>
      <c r="D49" s="13" t="s">
        <v>525</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47272</v>
      </c>
      <c r="H49">
        <f>LEN(TRIM(D49))</f>
        <v>8</v>
      </c>
      <c r="I49" t="str">
        <f>IF(H49&gt;=3,MID(TRIM(D49),1,3),"NO")</f>
        <v>+/-</v>
      </c>
      <c r="J49" t="str">
        <f>IF(TRIM(I49)="+/-",MID(TRIM(D49),4,H49-3),D49)</f>
        <v>1,002</v>
      </c>
      <c r="K49" s="1">
        <f>IF(TRIM(J49)="*****",0,IF(ISERROR(VALUE(J49)),"NA",VALUE(J49/$I$4)))</f>
        <v>609.11854103343467</v>
      </c>
      <c r="L49" s="1">
        <f>IF(AND(ISNUMBER(G49),ISNUMBER($I$6)),$I$6-G49,"N/A")</f>
        <v>5098</v>
      </c>
      <c r="M49" s="1">
        <f>IF(AND(ISNUMBER(K49),ISNUMBER($I$7)),SQRT(K49^2+($I$7)^2),"N/A")</f>
        <v>611.00878223514735</v>
      </c>
      <c r="N49" s="1">
        <f>IF(AND(ISNUMBER(L49),ISNUMBER(M49),M49&lt;&gt;0),L49/M49,"NA")</f>
        <v>8.3435789275415519</v>
      </c>
      <c r="O49" t="s">
        <v>54</v>
      </c>
    </row>
    <row r="50" spans="1:15" x14ac:dyDescent="0.35">
      <c r="A50" s="16">
        <v>40</v>
      </c>
      <c r="B50" s="15" t="s">
        <v>70</v>
      </c>
      <c r="C50" s="45">
        <v>46776</v>
      </c>
      <c r="D50" s="13" t="s">
        <v>524</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46776</v>
      </c>
      <c r="H50">
        <f>LEN(TRIM(D50))</f>
        <v>8</v>
      </c>
      <c r="I50" t="str">
        <f>IF(H50&gt;=3,MID(TRIM(D50),1,3),"NO")</f>
        <v>+/-</v>
      </c>
      <c r="J50" t="str">
        <f>IF(TRIM(I50)="+/-",MID(TRIM(D50),4,H50-3),D50)</f>
        <v>1,042</v>
      </c>
      <c r="K50" s="1">
        <f>IF(TRIM(J50)="*****",0,IF(ISERROR(VALUE(J50)),"NA",VALUE(J50/$I$4)))</f>
        <v>633.434650455927</v>
      </c>
      <c r="L50" s="1">
        <f>IF(AND(ISNUMBER(G50),ISNUMBER($I$6)),$I$6-G50,"N/A")</f>
        <v>5594</v>
      </c>
      <c r="M50" s="1">
        <f>IF(AND(ISNUMBER(K50),ISNUMBER($I$7)),SQRT(K50^2+($I$7)^2),"N/A")</f>
        <v>635.25254138492051</v>
      </c>
      <c r="N50" s="1">
        <f>IF(AND(ISNUMBER(L50),ISNUMBER(M50),M50&lt;&gt;0),L50/M50,"NA")</f>
        <v>8.805946667768481</v>
      </c>
      <c r="O50" t="s">
        <v>52</v>
      </c>
    </row>
    <row r="51" spans="1:15" x14ac:dyDescent="0.35">
      <c r="A51" s="16">
        <v>41</v>
      </c>
      <c r="B51" s="15" t="s">
        <v>50</v>
      </c>
      <c r="C51" s="45">
        <v>46593</v>
      </c>
      <c r="D51" s="13" t="s">
        <v>523</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46593</v>
      </c>
      <c r="H51">
        <f>LEN(TRIM(D51))</f>
        <v>6</v>
      </c>
      <c r="I51" t="str">
        <f>IF(H51&gt;=3,MID(TRIM(D51),1,3),"NO")</f>
        <v>+/-</v>
      </c>
      <c r="J51" t="str">
        <f>IF(TRIM(I51)="+/-",MID(TRIM(D51),4,H51-3),D51)</f>
        <v>469</v>
      </c>
      <c r="K51" s="1">
        <f>IF(TRIM(J51)="*****",0,IF(ISERROR(VALUE(J51)),"NA",VALUE(J51/$I$4)))</f>
        <v>285.10638297872339</v>
      </c>
      <c r="L51" s="1">
        <f>IF(AND(ISNUMBER(G51),ISNUMBER($I$6)),$I$6-G51,"N/A")</f>
        <v>5777</v>
      </c>
      <c r="M51" s="1">
        <f>IF(AND(ISNUMBER(K51),ISNUMBER($I$7)),SQRT(K51^2+($I$7)^2),"N/A")</f>
        <v>289.12278456217911</v>
      </c>
      <c r="N51" s="1">
        <f>IF(AND(ISNUMBER(L51),ISNUMBER(M51),M51&lt;&gt;0),L51/M51,"NA")</f>
        <v>19.981130192655542</v>
      </c>
      <c r="O51" t="s">
        <v>50</v>
      </c>
    </row>
    <row r="52" spans="1:15" x14ac:dyDescent="0.35">
      <c r="A52" s="16">
        <v>42</v>
      </c>
      <c r="B52" s="15" t="s">
        <v>79</v>
      </c>
      <c r="C52" s="45">
        <v>45857</v>
      </c>
      <c r="D52" s="13" t="s">
        <v>522</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45857</v>
      </c>
      <c r="H52">
        <f>LEN(TRIM(D52))</f>
        <v>6</v>
      </c>
      <c r="I52" t="str">
        <f>IF(H52&gt;=3,MID(TRIM(D52),1,3),"NO")</f>
        <v>+/-</v>
      </c>
      <c r="J52" t="str">
        <f>IF(TRIM(I52)="+/-",MID(TRIM(D52),4,H52-3),D52)</f>
        <v>917</v>
      </c>
      <c r="K52" s="1">
        <f>IF(TRIM(J52)="*****",0,IF(ISERROR(VALUE(J52)),"NA",VALUE(J52/$I$4)))</f>
        <v>557.44680851063833</v>
      </c>
      <c r="L52" s="1">
        <f>IF(AND(ISNUMBER(G52),ISNUMBER($I$6)),$I$6-G52,"N/A")</f>
        <v>6513</v>
      </c>
      <c r="M52" s="1">
        <f>IF(AND(ISNUMBER(K52),ISNUMBER($I$7)),SQRT(K52^2+($I$7)^2),"N/A")</f>
        <v>559.51164353968011</v>
      </c>
      <c r="N52" s="1">
        <f>IF(AND(ISNUMBER(L52),ISNUMBER(M52),M52&lt;&gt;0),L52/M52,"NA")</f>
        <v>11.640508424089843</v>
      </c>
      <c r="O52" t="s">
        <v>48</v>
      </c>
    </row>
    <row r="53" spans="1:15" x14ac:dyDescent="0.35">
      <c r="A53" s="16">
        <v>43</v>
      </c>
      <c r="B53" s="15" t="s">
        <v>37</v>
      </c>
      <c r="C53" s="45">
        <v>45826</v>
      </c>
      <c r="D53" s="13" t="s">
        <v>521</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45826</v>
      </c>
      <c r="H53">
        <f>LEN(TRIM(D53))</f>
        <v>8</v>
      </c>
      <c r="I53" t="str">
        <f>IF(H53&gt;=3,MID(TRIM(D53),1,3),"NO")</f>
        <v>+/-</v>
      </c>
      <c r="J53" t="str">
        <f>IF(TRIM(I53)="+/-",MID(TRIM(D53),4,H53-3),D53)</f>
        <v>1,464</v>
      </c>
      <c r="K53" s="1">
        <f>IF(TRIM(J53)="*****",0,IF(ISERROR(VALUE(J53)),"NA",VALUE(J53/$I$4)))</f>
        <v>889.96960486322189</v>
      </c>
      <c r="L53" s="1">
        <f>IF(AND(ISNUMBER(G53),ISNUMBER($I$6)),$I$6-G53,"N/A")</f>
        <v>6544</v>
      </c>
      <c r="M53" s="1">
        <f>IF(AND(ISNUMBER(K53),ISNUMBER($I$7)),SQRT(K53^2+($I$7)^2),"N/A")</f>
        <v>891.26440101586968</v>
      </c>
      <c r="N53" s="1">
        <f>IF(AND(ISNUMBER(L53),ISNUMBER(M53),M53&lt;&gt;0),L53/M53,"NA")</f>
        <v>7.3423778539130486</v>
      </c>
      <c r="O53" t="s">
        <v>46</v>
      </c>
    </row>
    <row r="54" spans="1:15" x14ac:dyDescent="0.35">
      <c r="A54" s="16">
        <v>44</v>
      </c>
      <c r="B54" s="15" t="s">
        <v>82</v>
      </c>
      <c r="C54" s="45">
        <v>45745</v>
      </c>
      <c r="D54" s="13" t="s">
        <v>520</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45745</v>
      </c>
      <c r="H54">
        <f>LEN(TRIM(D54))</f>
        <v>6</v>
      </c>
      <c r="I54" t="str">
        <f>IF(H54&gt;=3,MID(TRIM(D54),1,3),"NO")</f>
        <v>+/-</v>
      </c>
      <c r="J54" t="str">
        <f>IF(TRIM(I54)="+/-",MID(TRIM(D54),4,H54-3),D54)</f>
        <v>950</v>
      </c>
      <c r="K54" s="1">
        <f>IF(TRIM(J54)="*****",0,IF(ISERROR(VALUE(J54)),"NA",VALUE(J54/$I$4)))</f>
        <v>577.50759878419456</v>
      </c>
      <c r="L54" s="1">
        <f>IF(AND(ISNUMBER(G54),ISNUMBER($I$6)),$I$6-G54,"N/A")</f>
        <v>6625</v>
      </c>
      <c r="M54" s="1">
        <f>IF(AND(ISNUMBER(K54),ISNUMBER($I$7)),SQRT(K54^2+($I$7)^2),"N/A")</f>
        <v>579.50095909434344</v>
      </c>
      <c r="N54" s="1">
        <f>IF(AND(ISNUMBER(L54),ISNUMBER(M54),M54&lt;&gt;0),L54/M54,"NA")</f>
        <v>11.432250276778994</v>
      </c>
      <c r="O54" t="s">
        <v>39</v>
      </c>
    </row>
    <row r="55" spans="1:15" x14ac:dyDescent="0.35">
      <c r="A55" s="16">
        <v>45</v>
      </c>
      <c r="B55" s="15" t="s">
        <v>27</v>
      </c>
      <c r="C55" s="45">
        <v>45684</v>
      </c>
      <c r="D55" s="13" t="s">
        <v>519</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45684</v>
      </c>
      <c r="H55">
        <f>LEN(TRIM(D55))</f>
        <v>8</v>
      </c>
      <c r="I55" t="str">
        <f>IF(H55&gt;=3,MID(TRIM(D55),1,3),"NO")</f>
        <v>+/-</v>
      </c>
      <c r="J55" t="str">
        <f>IF(TRIM(I55)="+/-",MID(TRIM(D55),4,H55-3),D55)</f>
        <v>2,071</v>
      </c>
      <c r="K55" s="1">
        <f>IF(TRIM(J55)="*****",0,IF(ISERROR(VALUE(J55)),"NA",VALUE(J55/$I$4)))</f>
        <v>1258.966565349544</v>
      </c>
      <c r="L55" s="1">
        <f>IF(AND(ISNUMBER(G55),ISNUMBER($I$6)),$I$6-G55,"N/A")</f>
        <v>6686</v>
      </c>
      <c r="M55" s="1">
        <f>IF(AND(ISNUMBER(K55),ISNUMBER($I$7)),SQRT(K55^2+($I$7)^2),"N/A")</f>
        <v>1259.8821959238114</v>
      </c>
      <c r="N55" s="1">
        <f>IF(AND(ISNUMBER(L55),ISNUMBER(M55),M55&lt;&gt;0),L55/M55,"NA")</f>
        <v>5.3068453714416339</v>
      </c>
      <c r="O55" t="s">
        <v>42</v>
      </c>
    </row>
    <row r="56" spans="1:15" x14ac:dyDescent="0.35">
      <c r="A56" s="16">
        <v>46</v>
      </c>
      <c r="B56" s="15" t="s">
        <v>33</v>
      </c>
      <c r="C56" s="45">
        <v>44388</v>
      </c>
      <c r="D56" s="13" t="s">
        <v>518</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44388</v>
      </c>
      <c r="H56">
        <f>LEN(TRIM(D56))</f>
        <v>8</v>
      </c>
      <c r="I56" t="str">
        <f>IF(H56&gt;=3,MID(TRIM(D56),1,3),"NO")</f>
        <v>+/-</v>
      </c>
      <c r="J56" t="str">
        <f>IF(TRIM(I56)="+/-",MID(TRIM(D56),4,H56-3),D56)</f>
        <v>1,551</v>
      </c>
      <c r="K56" s="1">
        <f>IF(TRIM(J56)="*****",0,IF(ISERROR(VALUE(J56)),"NA",VALUE(J56/$I$4)))</f>
        <v>942.85714285714289</v>
      </c>
      <c r="L56" s="1">
        <f>IF(AND(ISNUMBER(G56),ISNUMBER($I$6)),$I$6-G56,"N/A")</f>
        <v>7982</v>
      </c>
      <c r="M56" s="1">
        <f>IF(AND(ISNUMBER(K56),ISNUMBER($I$7)),SQRT(K56^2+($I$7)^2),"N/A")</f>
        <v>944.07940702809128</v>
      </c>
      <c r="N56" s="1">
        <f>IF(AND(ISNUMBER(L56),ISNUMBER(M56),M56&lt;&gt;0),L56/M56,"NA")</f>
        <v>8.4547972771982032</v>
      </c>
      <c r="O56" t="s">
        <v>40</v>
      </c>
    </row>
    <row r="57" spans="1:15" x14ac:dyDescent="0.35">
      <c r="A57" s="16">
        <v>47</v>
      </c>
      <c r="B57" s="15" t="s">
        <v>59</v>
      </c>
      <c r="C57" s="45">
        <v>43098</v>
      </c>
      <c r="D57" s="13" t="s">
        <v>437</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43098</v>
      </c>
      <c r="H57">
        <f>LEN(TRIM(D57))</f>
        <v>6</v>
      </c>
      <c r="I57" t="str">
        <f>IF(H57&gt;=3,MID(TRIM(D57),1,3),"NO")</f>
        <v>+/-</v>
      </c>
      <c r="J57" t="str">
        <f>IF(TRIM(I57)="+/-",MID(TRIM(D57),4,H57-3),D57)</f>
        <v>755</v>
      </c>
      <c r="K57" s="1">
        <f>IF(TRIM(J57)="*****",0,IF(ISERROR(VALUE(J57)),"NA",VALUE(J57/$I$4)))</f>
        <v>458.96656534954406</v>
      </c>
      <c r="L57" s="1">
        <f>IF(AND(ISNUMBER(G57),ISNUMBER($I$6)),$I$6-G57,"N/A")</f>
        <v>9272</v>
      </c>
      <c r="M57" s="1">
        <f>IF(AND(ISNUMBER(K57),ISNUMBER($I$7)),SQRT(K57^2+($I$7)^2),"N/A")</f>
        <v>461.47225598787088</v>
      </c>
      <c r="N57" s="1">
        <f>IF(AND(ISNUMBER(L57),ISNUMBER(M57),M57&lt;&gt;0),L57/M57,"NA")</f>
        <v>20.092215468406621</v>
      </c>
      <c r="O57" t="s">
        <v>38</v>
      </c>
    </row>
    <row r="58" spans="1:15" x14ac:dyDescent="0.35">
      <c r="A58" s="16">
        <v>48</v>
      </c>
      <c r="B58" s="15" t="s">
        <v>68</v>
      </c>
      <c r="C58" s="45">
        <v>42981</v>
      </c>
      <c r="D58" s="13" t="s">
        <v>517</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42981</v>
      </c>
      <c r="H58">
        <f>LEN(TRIM(D58))</f>
        <v>8</v>
      </c>
      <c r="I58" t="str">
        <f>IF(H58&gt;=3,MID(TRIM(D58),1,3),"NO")</f>
        <v>+/-</v>
      </c>
      <c r="J58" t="str">
        <f>IF(TRIM(I58)="+/-",MID(TRIM(D58),4,H58-3),D58)</f>
        <v>1,036</v>
      </c>
      <c r="K58" s="1">
        <f>IF(TRIM(J58)="*****",0,IF(ISERROR(VALUE(J58)),"NA",VALUE(J58/$I$4)))</f>
        <v>629.78723404255322</v>
      </c>
      <c r="L58" s="1">
        <f>IF(AND(ISNUMBER(G58),ISNUMBER($I$6)),$I$6-G58,"N/A")</f>
        <v>9389</v>
      </c>
      <c r="M58" s="1">
        <f>IF(AND(ISNUMBER(K58),ISNUMBER($I$7)),SQRT(K58^2+($I$7)^2),"N/A")</f>
        <v>631.6156229074353</v>
      </c>
      <c r="N58" s="1">
        <f>IF(AND(ISNUMBER(L58),ISNUMBER(M58),M58&lt;&gt;0),L58/M58,"NA")</f>
        <v>14.865053458907205</v>
      </c>
      <c r="O58" t="s">
        <v>36</v>
      </c>
    </row>
    <row r="59" spans="1:15" x14ac:dyDescent="0.35">
      <c r="A59" s="16">
        <v>49</v>
      </c>
      <c r="B59" s="15" t="s">
        <v>55</v>
      </c>
      <c r="C59" s="45">
        <v>42739</v>
      </c>
      <c r="D59" s="13" t="s">
        <v>516</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42739</v>
      </c>
      <c r="H59">
        <f>LEN(TRIM(D59))</f>
        <v>8</v>
      </c>
      <c r="I59" t="str">
        <f>IF(H59&gt;=3,MID(TRIM(D59),1,3),"NO")</f>
        <v>+/-</v>
      </c>
      <c r="J59" t="str">
        <f>IF(TRIM(I59)="+/-",MID(TRIM(D59),4,H59-3),D59)</f>
        <v>1,039</v>
      </c>
      <c r="K59" s="1">
        <f>IF(TRIM(J59)="*****",0,IF(ISERROR(VALUE(J59)),"NA",VALUE(J59/$I$4)))</f>
        <v>631.61094224924011</v>
      </c>
      <c r="L59" s="1">
        <f>IF(AND(ISNUMBER(G59),ISNUMBER($I$6)),$I$6-G59,"N/A")</f>
        <v>9631</v>
      </c>
      <c r="M59" s="1">
        <f>IF(AND(ISNUMBER(K59),ISNUMBER($I$7)),SQRT(K59^2+($I$7)^2),"N/A")</f>
        <v>633.43406705572022</v>
      </c>
      <c r="N59" s="1">
        <f>IF(AND(ISNUMBER(L59),ISNUMBER(M59),M59&lt;&gt;0),L59/M59,"NA")</f>
        <v>15.204423792307347</v>
      </c>
      <c r="O59" t="s">
        <v>33</v>
      </c>
    </row>
    <row r="60" spans="1:15" x14ac:dyDescent="0.35">
      <c r="A60" s="16">
        <v>50</v>
      </c>
      <c r="B60" s="15" t="s">
        <v>73</v>
      </c>
      <c r="C60" s="45">
        <v>42297</v>
      </c>
      <c r="D60" s="13" t="s">
        <v>515</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42297</v>
      </c>
      <c r="H60">
        <f>LEN(TRIM(D60))</f>
        <v>6</v>
      </c>
      <c r="I60" t="str">
        <f>IF(H60&gt;=3,MID(TRIM(D60),1,3),"NO")</f>
        <v>+/-</v>
      </c>
      <c r="J60" t="str">
        <f>IF(TRIM(I60)="+/-",MID(TRIM(D60),4,H60-3),D60)</f>
        <v>687</v>
      </c>
      <c r="K60" s="1">
        <f>IF(TRIM(J60)="*****",0,IF(ISERROR(VALUE(J60)),"NA",VALUE(J60/$I$4)))</f>
        <v>417.629179331307</v>
      </c>
      <c r="L60" s="1">
        <f>IF(AND(ISNUMBER(G60),ISNUMBER($I$6)),$I$6-G60,"N/A")</f>
        <v>10073</v>
      </c>
      <c r="M60" s="1">
        <f>IF(AND(ISNUMBER(K60),ISNUMBER($I$7)),SQRT(K60^2+($I$7)^2),"N/A")</f>
        <v>420.3813344651719</v>
      </c>
      <c r="N60" s="1">
        <f>IF(AND(ISNUMBER(L60),ISNUMBER(M60),M60&lt;&gt;0),L60/M60,"NA")</f>
        <v>23.961577677599138</v>
      </c>
      <c r="O60" t="s">
        <v>30</v>
      </c>
    </row>
    <row r="61" spans="1:15" x14ac:dyDescent="0.35">
      <c r="A61" s="16">
        <v>51</v>
      </c>
      <c r="B61" s="15" t="s">
        <v>53</v>
      </c>
      <c r="C61" s="45">
        <v>40518</v>
      </c>
      <c r="D61" s="13" t="s">
        <v>514</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40518</v>
      </c>
      <c r="H61">
        <f>LEN(TRIM(D61))</f>
        <v>6</v>
      </c>
      <c r="I61" t="str">
        <f>IF(H61&gt;=3,MID(TRIM(D61),1,3),"NO")</f>
        <v>+/-</v>
      </c>
      <c r="J61" t="str">
        <f>IF(TRIM(I61)="+/-",MID(TRIM(D61),4,H61-3),D61)</f>
        <v>541</v>
      </c>
      <c r="K61" s="1">
        <f>IF(TRIM(J61)="*****",0,IF(ISERROR(VALUE(J61)),"NA",VALUE(J61/$I$4)))</f>
        <v>328.87537993920972</v>
      </c>
      <c r="L61" s="1">
        <f>IF(AND(ISNUMBER(G61),ISNUMBER($I$6)),$I$6-G61,"N/A")</f>
        <v>11852</v>
      </c>
      <c r="M61" s="1">
        <f>IF(AND(ISNUMBER(K61),ISNUMBER($I$7)),SQRT(K61^2+($I$7)^2),"N/A")</f>
        <v>332.36328086588821</v>
      </c>
      <c r="N61" s="1">
        <f>IF(AND(ISNUMBER(L61),ISNUMBER(M61),M61&lt;&gt;0),L61/M61,"NA")</f>
        <v>35.659775559811003</v>
      </c>
      <c r="O61" t="s">
        <v>27</v>
      </c>
    </row>
    <row r="62" spans="1:15" ht="15" thickBot="1" x14ac:dyDescent="0.4">
      <c r="A62" s="11"/>
      <c r="B62" s="10" t="s">
        <v>25</v>
      </c>
      <c r="C62" s="44">
        <v>27055</v>
      </c>
      <c r="D62" s="8" t="s">
        <v>513</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27055</v>
      </c>
      <c r="H62">
        <f>LEN(TRIM(D62))</f>
        <v>6</v>
      </c>
      <c r="I62" t="str">
        <f>IF(H62&gt;=3,MID(TRIM(D62),1,3),"NO")</f>
        <v>+/-</v>
      </c>
      <c r="J62" t="str">
        <f>IF(TRIM(I62)="+/-",MID(TRIM(D62),4,H62-3),D62)</f>
        <v>557</v>
      </c>
      <c r="K62" s="1">
        <f>IF(TRIM(J62)="*****",0,IF(ISERROR(VALUE(J62)),"NA",VALUE(J62/$I$4)))</f>
        <v>338.60182370820667</v>
      </c>
      <c r="L62" s="1">
        <f>IF(AND(ISNUMBER(G62),ISNUMBER($I$6)),$I$6-G62,"N/A")</f>
        <v>25315</v>
      </c>
      <c r="M62" s="1">
        <f>IF(AND(ISNUMBER(K62),ISNUMBER($I$7)),SQRT(K62^2+($I$7)^2),"N/A")</f>
        <v>341.99054074097018</v>
      </c>
      <c r="N62" s="1">
        <f>IF(AND(ISNUMBER(L62),ISNUMBER(M62),M62&lt;&gt;0),L62/M62,"NA")</f>
        <v>74.022515199255295</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154" priority="1" operator="equal">
      <formula>"OTHER ERROR"</formula>
    </cfRule>
    <cfRule type="cellIs" dxfId="153" priority="2" operator="equal">
      <formula>"Statistical Test not applicable"</formula>
    </cfRule>
    <cfRule type="cellIs" dxfId="152" priority="3" operator="equal">
      <formula>"Geography Selected"</formula>
    </cfRule>
  </conditionalFormatting>
  <conditionalFormatting sqref="E10:J62">
    <cfRule type="cellIs" dxfId="151" priority="4" operator="equal">
      <formula>"Not Significantly Different"</formula>
    </cfRule>
  </conditionalFormatting>
  <conditionalFormatting sqref="F10:J62">
    <cfRule type="cellIs" dxfId="15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0612E821-3999-4CB9-9757-D9AC9777EF14}">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28253E93-8170-4494-9902-1E9D07B815E4}"/>
    <hyperlink ref="A68" r:id="rId2" xr:uid="{A7723160-CEB1-450D-811C-225859C43D60}"/>
    <hyperlink ref="A66" r:id="rId3" xr:uid="{25132624-E7DD-4D03-8E6D-7A78535FE4F5}"/>
    <hyperlink ref="A67" r:id="rId4" xr:uid="{617C239B-AC0C-43A0-AD5E-ABEEE33EA9E5}"/>
  </hyperlinks>
  <pageMargins left="0.7" right="0.7" top="0.75" bottom="0.75" header="0.3" footer="0.3"/>
  <pageSetup orientation="portrait" r:id="rId5"/>
  <drawing r:id="rId6"/>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78C7E-ECB1-42CC-B705-0D2F064F1116}">
  <sheetPr codeName="Sheet62"/>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565</v>
      </c>
    </row>
    <row r="2" spans="1:16" x14ac:dyDescent="0.35">
      <c r="A2" s="30" t="s">
        <v>108</v>
      </c>
      <c r="B2" t="s">
        <v>564</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6.1</v>
      </c>
      <c r="C6" t="s">
        <v>102</v>
      </c>
      <c r="H6" s="18" t="s">
        <v>101</v>
      </c>
      <c r="I6">
        <f>VLOOKUP($B$4,$B$9:$K$62,6,FALSE)</f>
        <v>6.1</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6.1</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6.1</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62</v>
      </c>
      <c r="C11" s="14">
        <v>10.5</v>
      </c>
      <c r="D11" s="17" t="s">
        <v>83</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10.5</v>
      </c>
      <c r="H11">
        <f>LEN(TRIM(D11))</f>
        <v>6</v>
      </c>
      <c r="I11" t="str">
        <f>IF(H11&gt;=3,MID(TRIM(D11),1,3),"NO")</f>
        <v>+/-</v>
      </c>
      <c r="J11" t="str">
        <f>IF(TRIM(I11)="+/-",MID(TRIM(D11),4,H11-3),D11)</f>
        <v>0.7</v>
      </c>
      <c r="K11" s="1">
        <f>IF(TRIM(J11)="*****",0,IF(ISERROR(VALUE(J11)),"NA",VALUE(J11/$I$4)))</f>
        <v>0.42553191489361697</v>
      </c>
      <c r="L11" s="1">
        <f>IF(AND(ISNUMBER(G11),ISNUMBER($I$6)),$I$6-G11,"N/A")</f>
        <v>-4.4000000000000004</v>
      </c>
      <c r="M11" s="1">
        <f>IF(AND(ISNUMBER(K11),ISNUMBER($I$7)),SQRT(K11^2+($I$7)^2),"N/A")</f>
        <v>0.42985214661796195</v>
      </c>
      <c r="N11" s="1">
        <f>IF(AND(ISNUMBER(L11),ISNUMBER(M11),M11&lt;&gt;0),L11/M11,"NA")</f>
        <v>-10.236077764456464</v>
      </c>
      <c r="O11" t="s">
        <v>68</v>
      </c>
    </row>
    <row r="12" spans="1:16" x14ac:dyDescent="0.35">
      <c r="A12" s="16">
        <v>2</v>
      </c>
      <c r="B12" s="15" t="s">
        <v>38</v>
      </c>
      <c r="C12" s="14">
        <v>9.1</v>
      </c>
      <c r="D12" s="13" t="s">
        <v>28</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9.1</v>
      </c>
      <c r="H12">
        <f>LEN(TRIM(D12))</f>
        <v>6</v>
      </c>
      <c r="I12" t="str">
        <f>IF(H12&gt;=3,MID(TRIM(D12),1,3),"NO")</f>
        <v>+/-</v>
      </c>
      <c r="J12" t="str">
        <f>IF(TRIM(I12)="+/-",MID(TRIM(D12),4,H12-3),D12)</f>
        <v>0.2</v>
      </c>
      <c r="K12" s="1">
        <f>IF(TRIM(J12)="*****",0,IF(ISERROR(VALUE(J12)),"NA",VALUE(J12/$I$4)))</f>
        <v>0.12158054711246201</v>
      </c>
      <c r="L12" s="1">
        <f>IF(AND(ISNUMBER(G12),ISNUMBER($I$6)),$I$6-G12,"N/A")</f>
        <v>-3</v>
      </c>
      <c r="M12" s="1">
        <f>IF(AND(ISNUMBER(K12),ISNUMBER($I$7)),SQRT(K12^2+($I$7)^2),"N/A")</f>
        <v>0.1359311840425404</v>
      </c>
      <c r="N12" s="1">
        <f>IF(AND(ISNUMBER(L12),ISNUMBER(M12),M12&lt;&gt;0),L12/M12,"NA")</f>
        <v>-22.069990937922924</v>
      </c>
      <c r="O12" t="s">
        <v>62</v>
      </c>
    </row>
    <row r="13" spans="1:16" x14ac:dyDescent="0.35">
      <c r="A13" s="16">
        <v>3</v>
      </c>
      <c r="B13" s="15" t="s">
        <v>70</v>
      </c>
      <c r="C13" s="14">
        <v>8.9</v>
      </c>
      <c r="D13" s="13" t="s">
        <v>34</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8.9</v>
      </c>
      <c r="H13">
        <f>LEN(TRIM(D13))</f>
        <v>6</v>
      </c>
      <c r="I13" t="str">
        <f>IF(H13&gt;=3,MID(TRIM(D13),1,3),"NO")</f>
        <v>+/-</v>
      </c>
      <c r="J13" t="str">
        <f>IF(TRIM(I13)="+/-",MID(TRIM(D13),4,H13-3),D13)</f>
        <v>0.4</v>
      </c>
      <c r="K13" s="1">
        <f>IF(TRIM(J13)="*****",0,IF(ISERROR(VALUE(J13)),"NA",VALUE(J13/$I$4)))</f>
        <v>0.24316109422492402</v>
      </c>
      <c r="L13" s="1">
        <f>IF(AND(ISNUMBER(G13),ISNUMBER($I$6)),$I$6-G13,"N/A")</f>
        <v>-2.8000000000000007</v>
      </c>
      <c r="M13" s="1">
        <f>IF(AND(ISNUMBER(K13),ISNUMBER($I$7)),SQRT(K13^2+($I$7)^2),"N/A")</f>
        <v>0.25064471888253259</v>
      </c>
      <c r="N13" s="1">
        <f>IF(AND(ISNUMBER(L13),ISNUMBER(M13),M13&lt;&gt;0),L13/M13,"NA")</f>
        <v>-11.171190889173499</v>
      </c>
      <c r="O13" t="s">
        <v>58</v>
      </c>
    </row>
    <row r="14" spans="1:16" x14ac:dyDescent="0.35">
      <c r="A14" s="16">
        <v>4</v>
      </c>
      <c r="B14" s="15" t="s">
        <v>27</v>
      </c>
      <c r="C14" s="14">
        <v>8.6999999999999993</v>
      </c>
      <c r="D14" s="13" t="s">
        <v>83</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8.6999999999999993</v>
      </c>
      <c r="H14">
        <f>LEN(TRIM(D14))</f>
        <v>6</v>
      </c>
      <c r="I14" t="str">
        <f>IF(H14&gt;=3,MID(TRIM(D14),1,3),"NO")</f>
        <v>+/-</v>
      </c>
      <c r="J14" t="str">
        <f>IF(TRIM(I14)="+/-",MID(TRIM(D14),4,H14-3),D14)</f>
        <v>0.7</v>
      </c>
      <c r="K14" s="1">
        <f>IF(TRIM(J14)="*****",0,IF(ISERROR(VALUE(J14)),"NA",VALUE(J14/$I$4)))</f>
        <v>0.42553191489361697</v>
      </c>
      <c r="L14" s="1">
        <f>IF(AND(ISNUMBER(G14),ISNUMBER($I$6)),$I$6-G14,"N/A")</f>
        <v>-2.5999999999999996</v>
      </c>
      <c r="M14" s="1">
        <f>IF(AND(ISNUMBER(K14),ISNUMBER($I$7)),SQRT(K14^2+($I$7)^2),"N/A")</f>
        <v>0.42985214661796195</v>
      </c>
      <c r="N14" s="1">
        <f>IF(AND(ISNUMBER(L14),ISNUMBER(M14),M14&lt;&gt;0),L14/M14,"NA")</f>
        <v>-6.0485914062697281</v>
      </c>
      <c r="O14" t="s">
        <v>73</v>
      </c>
    </row>
    <row r="15" spans="1:16" x14ac:dyDescent="0.35">
      <c r="A15" s="16">
        <v>5</v>
      </c>
      <c r="B15" s="15" t="s">
        <v>50</v>
      </c>
      <c r="C15" s="14">
        <v>8.4</v>
      </c>
      <c r="D15" s="13" t="s">
        <v>57</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8.4</v>
      </c>
      <c r="H15">
        <f>LEN(TRIM(D15))</f>
        <v>6</v>
      </c>
      <c r="I15" t="str">
        <f>IF(H15&gt;=3,MID(TRIM(D15),1,3),"NO")</f>
        <v>+/-</v>
      </c>
      <c r="J15" t="str">
        <f>IF(TRIM(I15)="+/-",MID(TRIM(D15),4,H15-3),D15)</f>
        <v>0.3</v>
      </c>
      <c r="K15" s="1">
        <f>IF(TRIM(J15)="*****",0,IF(ISERROR(VALUE(J15)),"NA",VALUE(J15/$I$4)))</f>
        <v>0.18237082066869301</v>
      </c>
      <c r="L15" s="1">
        <f>IF(AND(ISNUMBER(G15),ISNUMBER($I$6)),$I$6-G15,"N/A")</f>
        <v>-2.3000000000000007</v>
      </c>
      <c r="M15" s="1">
        <f>IF(AND(ISNUMBER(K15),ISNUMBER($I$7)),SQRT(K15^2+($I$7)^2),"N/A")</f>
        <v>0.19223572402239389</v>
      </c>
      <c r="N15" s="1">
        <f>IF(AND(ISNUMBER(L15),ISNUMBER(M15),M15&lt;&gt;0),L15/M15,"NA")</f>
        <v>-11.964477527247066</v>
      </c>
      <c r="O15" t="s">
        <v>32</v>
      </c>
    </row>
    <row r="16" spans="1:16" x14ac:dyDescent="0.35">
      <c r="A16" s="16">
        <v>6</v>
      </c>
      <c r="B16" s="15" t="s">
        <v>77</v>
      </c>
      <c r="C16" s="14">
        <v>8</v>
      </c>
      <c r="D16" s="13" t="s">
        <v>34</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8</v>
      </c>
      <c r="H16">
        <f>LEN(TRIM(D16))</f>
        <v>6</v>
      </c>
      <c r="I16" t="str">
        <f>IF(H16&gt;=3,MID(TRIM(D16),1,3),"NO")</f>
        <v>+/-</v>
      </c>
      <c r="J16" t="str">
        <f>IF(TRIM(I16)="+/-",MID(TRIM(D16),4,H16-3),D16)</f>
        <v>0.4</v>
      </c>
      <c r="K16" s="1">
        <f>IF(TRIM(J16)="*****",0,IF(ISERROR(VALUE(J16)),"NA",VALUE(J16/$I$4)))</f>
        <v>0.24316109422492402</v>
      </c>
      <c r="L16" s="1">
        <f>IF(AND(ISNUMBER(G16),ISNUMBER($I$6)),$I$6-G16,"N/A")</f>
        <v>-1.9000000000000004</v>
      </c>
      <c r="M16" s="1">
        <f>IF(AND(ISNUMBER(K16),ISNUMBER($I$7)),SQRT(K16^2+($I$7)^2),"N/A")</f>
        <v>0.25064471888253259</v>
      </c>
      <c r="N16" s="1">
        <f>IF(AND(ISNUMBER(L16),ISNUMBER(M16),M16&lt;&gt;0),L16/M16,"NA")</f>
        <v>-7.5804509605105874</v>
      </c>
      <c r="O16" t="s">
        <v>75</v>
      </c>
    </row>
    <row r="17" spans="1:15" x14ac:dyDescent="0.35">
      <c r="A17" s="16">
        <v>7</v>
      </c>
      <c r="B17" s="15" t="s">
        <v>48</v>
      </c>
      <c r="C17" s="14">
        <v>7.8</v>
      </c>
      <c r="D17" s="13" t="s">
        <v>43</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7.8</v>
      </c>
      <c r="H17">
        <f>LEN(TRIM(D17))</f>
        <v>6</v>
      </c>
      <c r="I17" t="str">
        <f>IF(H17&gt;=3,MID(TRIM(D17),1,3),"NO")</f>
        <v>+/-</v>
      </c>
      <c r="J17" t="str">
        <f>IF(TRIM(I17)="+/-",MID(TRIM(D17),4,H17-3),D17)</f>
        <v>0.5</v>
      </c>
      <c r="K17" s="1">
        <f>IF(TRIM(J17)="*****",0,IF(ISERROR(VALUE(J17)),"NA",VALUE(J17/$I$4)))</f>
        <v>0.303951367781155</v>
      </c>
      <c r="L17" s="1">
        <f>IF(AND(ISNUMBER(G17),ISNUMBER($I$6)),$I$6-G17,"N/A")</f>
        <v>-1.7000000000000002</v>
      </c>
      <c r="M17" s="1">
        <f>IF(AND(ISNUMBER(K17),ISNUMBER($I$7)),SQRT(K17^2+($I$7)^2),"N/A")</f>
        <v>0.30997079109986531</v>
      </c>
      <c r="N17" s="1">
        <f>IF(AND(ISNUMBER(L17),ISNUMBER(M17),M17&lt;&gt;0),L17/M17,"NA")</f>
        <v>-5.4843877191393178</v>
      </c>
      <c r="O17" t="s">
        <v>66</v>
      </c>
    </row>
    <row r="18" spans="1:15" x14ac:dyDescent="0.35">
      <c r="A18" s="16">
        <v>8</v>
      </c>
      <c r="B18" s="15" t="s">
        <v>44</v>
      </c>
      <c r="C18" s="14">
        <v>7.7</v>
      </c>
      <c r="D18" s="13" t="s">
        <v>57</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7.7</v>
      </c>
      <c r="H18">
        <f>LEN(TRIM(D18))</f>
        <v>6</v>
      </c>
      <c r="I18" t="str">
        <f>IF(H18&gt;=3,MID(TRIM(D18),1,3),"NO")</f>
        <v>+/-</v>
      </c>
      <c r="J18" t="str">
        <f>IF(TRIM(I18)="+/-",MID(TRIM(D18),4,H18-3),D18)</f>
        <v>0.3</v>
      </c>
      <c r="K18" s="1">
        <f>IF(TRIM(J18)="*****",0,IF(ISERROR(VALUE(J18)),"NA",VALUE(J18/$I$4)))</f>
        <v>0.18237082066869301</v>
      </c>
      <c r="L18" s="1">
        <f>IF(AND(ISNUMBER(G18),ISNUMBER($I$6)),$I$6-G18,"N/A")</f>
        <v>-1.6000000000000005</v>
      </c>
      <c r="M18" s="1">
        <f>IF(AND(ISNUMBER(K18),ISNUMBER($I$7)),SQRT(K18^2+($I$7)^2),"N/A")</f>
        <v>0.19223572402239389</v>
      </c>
      <c r="N18" s="1">
        <f>IF(AND(ISNUMBER(L18),ISNUMBER(M18),M18&lt;&gt;0),L18/M18,"NA")</f>
        <v>-8.3231148015631771</v>
      </c>
      <c r="O18" t="s">
        <v>60</v>
      </c>
    </row>
    <row r="19" spans="1:15" x14ac:dyDescent="0.35">
      <c r="A19" s="16">
        <v>8</v>
      </c>
      <c r="B19" s="15" t="s">
        <v>59</v>
      </c>
      <c r="C19" s="14">
        <v>7.7</v>
      </c>
      <c r="D19" s="13" t="s">
        <v>28</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7.7</v>
      </c>
      <c r="H19">
        <f>LEN(TRIM(D19))</f>
        <v>6</v>
      </c>
      <c r="I19" t="str">
        <f>IF(H19&gt;=3,MID(TRIM(D19),1,3),"NO")</f>
        <v>+/-</v>
      </c>
      <c r="J19" t="str">
        <f>IF(TRIM(I19)="+/-",MID(TRIM(D19),4,H19-3),D19)</f>
        <v>0.2</v>
      </c>
      <c r="K19" s="1">
        <f>IF(TRIM(J19)="*****",0,IF(ISERROR(VALUE(J19)),"NA",VALUE(J19/$I$4)))</f>
        <v>0.12158054711246201</v>
      </c>
      <c r="L19" s="1">
        <f>IF(AND(ISNUMBER(G19),ISNUMBER($I$6)),$I$6-G19,"N/A")</f>
        <v>-1.6000000000000005</v>
      </c>
      <c r="M19" s="1">
        <f>IF(AND(ISNUMBER(K19),ISNUMBER($I$7)),SQRT(K19^2+($I$7)^2),"N/A")</f>
        <v>0.1359311840425404</v>
      </c>
      <c r="N19" s="1">
        <f>IF(AND(ISNUMBER(L19),ISNUMBER(M19),M19&lt;&gt;0),L19/M19,"NA")</f>
        <v>-11.770661833558897</v>
      </c>
      <c r="O19" t="s">
        <v>35</v>
      </c>
    </row>
    <row r="20" spans="1:15" x14ac:dyDescent="0.35">
      <c r="A20" s="16">
        <v>10</v>
      </c>
      <c r="B20" s="15" t="s">
        <v>68</v>
      </c>
      <c r="C20" s="14">
        <v>7.6</v>
      </c>
      <c r="D20" s="17" t="s">
        <v>28</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7.6</v>
      </c>
      <c r="H20">
        <f>LEN(TRIM(D20))</f>
        <v>6</v>
      </c>
      <c r="I20" t="str">
        <f>IF(H20&gt;=3,MID(TRIM(D20),1,3),"NO")</f>
        <v>+/-</v>
      </c>
      <c r="J20" t="str">
        <f>IF(TRIM(I20)="+/-",MID(TRIM(D20),4,H20-3),D20)</f>
        <v>0.2</v>
      </c>
      <c r="K20" s="1">
        <f>IF(TRIM(J20)="*****",0,IF(ISERROR(VALUE(J20)),"NA",VALUE(J20/$I$4)))</f>
        <v>0.12158054711246201</v>
      </c>
      <c r="L20" s="1">
        <f>IF(AND(ISNUMBER(G20),ISNUMBER($I$6)),$I$6-G20,"N/A")</f>
        <v>-1.5</v>
      </c>
      <c r="M20" s="1">
        <f>IF(AND(ISNUMBER(K20),ISNUMBER($I$7)),SQRT(K20^2+($I$7)^2),"N/A")</f>
        <v>0.1359311840425404</v>
      </c>
      <c r="N20" s="1">
        <f>IF(AND(ISNUMBER(L20),ISNUMBER(M20),M20&lt;&gt;0),L20/M20,"NA")</f>
        <v>-11.034995468961462</v>
      </c>
      <c r="O20" t="s">
        <v>51</v>
      </c>
    </row>
    <row r="21" spans="1:15" x14ac:dyDescent="0.35">
      <c r="A21" s="16">
        <v>10</v>
      </c>
      <c r="B21" s="15" t="s">
        <v>82</v>
      </c>
      <c r="C21" s="14">
        <v>7.6</v>
      </c>
      <c r="D21" s="13" t="s">
        <v>34</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7.6</v>
      </c>
      <c r="H21">
        <f>LEN(TRIM(D21))</f>
        <v>6</v>
      </c>
      <c r="I21" t="str">
        <f>IF(H21&gt;=3,MID(TRIM(D21),1,3),"NO")</f>
        <v>+/-</v>
      </c>
      <c r="J21" t="str">
        <f>IF(TRIM(I21)="+/-",MID(TRIM(D21),4,H21-3),D21)</f>
        <v>0.4</v>
      </c>
      <c r="K21" s="1">
        <f>IF(TRIM(J21)="*****",0,IF(ISERROR(VALUE(J21)),"NA",VALUE(J21/$I$4)))</f>
        <v>0.24316109422492402</v>
      </c>
      <c r="L21" s="1">
        <f>IF(AND(ISNUMBER(G21),ISNUMBER($I$6)),$I$6-G21,"N/A")</f>
        <v>-1.5</v>
      </c>
      <c r="M21" s="1">
        <f>IF(AND(ISNUMBER(K21),ISNUMBER($I$7)),SQRT(K21^2+($I$7)^2),"N/A")</f>
        <v>0.25064471888253259</v>
      </c>
      <c r="N21" s="1">
        <f>IF(AND(ISNUMBER(L21),ISNUMBER(M21),M21&lt;&gt;0),L21/M21,"NA")</f>
        <v>-5.9845665477715153</v>
      </c>
      <c r="O21" t="s">
        <v>45</v>
      </c>
    </row>
    <row r="22" spans="1:15" x14ac:dyDescent="0.35">
      <c r="A22" s="16">
        <v>10</v>
      </c>
      <c r="B22" s="15" t="s">
        <v>36</v>
      </c>
      <c r="C22" s="14">
        <v>7.6</v>
      </c>
      <c r="D22" s="13" t="s">
        <v>28</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7.6</v>
      </c>
      <c r="H22">
        <f>LEN(TRIM(D22))</f>
        <v>6</v>
      </c>
      <c r="I22" t="str">
        <f>IF(H22&gt;=3,MID(TRIM(D22),1,3),"NO")</f>
        <v>+/-</v>
      </c>
      <c r="J22" t="str">
        <f>IF(TRIM(I22)="+/-",MID(TRIM(D22),4,H22-3),D22)</f>
        <v>0.2</v>
      </c>
      <c r="K22" s="1">
        <f>IF(TRIM(J22)="*****",0,IF(ISERROR(VALUE(J22)),"NA",VALUE(J22/$I$4)))</f>
        <v>0.12158054711246201</v>
      </c>
      <c r="L22" s="1">
        <f>IF(AND(ISNUMBER(G22),ISNUMBER($I$6)),$I$6-G22,"N/A")</f>
        <v>-1.5</v>
      </c>
      <c r="M22" s="1">
        <f>IF(AND(ISNUMBER(K22),ISNUMBER($I$7)),SQRT(K22^2+($I$7)^2),"N/A")</f>
        <v>0.1359311840425404</v>
      </c>
      <c r="N22" s="1">
        <f>IF(AND(ISNUMBER(L22),ISNUMBER(M22),M22&lt;&gt;0),L22/M22,"NA")</f>
        <v>-11.034995468961462</v>
      </c>
      <c r="O22" t="s">
        <v>29</v>
      </c>
    </row>
    <row r="23" spans="1:15" x14ac:dyDescent="0.35">
      <c r="A23" s="16">
        <v>13</v>
      </c>
      <c r="B23" s="15" t="s">
        <v>58</v>
      </c>
      <c r="C23" s="14">
        <v>7.5</v>
      </c>
      <c r="D23" s="13" t="s">
        <v>28</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7.5</v>
      </c>
      <c r="H23">
        <f>LEN(TRIM(D23))</f>
        <v>6</v>
      </c>
      <c r="I23" t="str">
        <f>IF(H23&gt;=3,MID(TRIM(D23),1,3),"NO")</f>
        <v>+/-</v>
      </c>
      <c r="J23" t="str">
        <f>IF(TRIM(I23)="+/-",MID(TRIM(D23),4,H23-3),D23)</f>
        <v>0.2</v>
      </c>
      <c r="K23" s="1">
        <f>IF(TRIM(J23)="*****",0,IF(ISERROR(VALUE(J23)),"NA",VALUE(J23/$I$4)))</f>
        <v>0.12158054711246201</v>
      </c>
      <c r="L23" s="1">
        <f>IF(AND(ISNUMBER(G23),ISNUMBER($I$6)),$I$6-G23,"N/A")</f>
        <v>-1.4000000000000004</v>
      </c>
      <c r="M23" s="1">
        <f>IF(AND(ISNUMBER(K23),ISNUMBER($I$7)),SQRT(K23^2+($I$7)^2),"N/A")</f>
        <v>0.1359311840425404</v>
      </c>
      <c r="N23" s="1">
        <f>IF(AND(ISNUMBER(L23),ISNUMBER(M23),M23&lt;&gt;0),L23/M23,"NA")</f>
        <v>-10.299329104364034</v>
      </c>
      <c r="O23" t="s">
        <v>82</v>
      </c>
    </row>
    <row r="24" spans="1:15" x14ac:dyDescent="0.35">
      <c r="A24" s="16">
        <v>13</v>
      </c>
      <c r="B24" s="15" t="s">
        <v>60</v>
      </c>
      <c r="C24" s="14">
        <v>7.5</v>
      </c>
      <c r="D24" s="13" t="s">
        <v>43</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7.5</v>
      </c>
      <c r="H24">
        <f>LEN(TRIM(D24))</f>
        <v>6</v>
      </c>
      <c r="I24" t="str">
        <f>IF(H24&gt;=3,MID(TRIM(D24),1,3),"NO")</f>
        <v>+/-</v>
      </c>
      <c r="J24" t="str">
        <f>IF(TRIM(I24)="+/-",MID(TRIM(D24),4,H24-3),D24)</f>
        <v>0.5</v>
      </c>
      <c r="K24" s="1">
        <f>IF(TRIM(J24)="*****",0,IF(ISERROR(VALUE(J24)),"NA",VALUE(J24/$I$4)))</f>
        <v>0.303951367781155</v>
      </c>
      <c r="L24" s="1">
        <f>IF(AND(ISNUMBER(G24),ISNUMBER($I$6)),$I$6-G24,"N/A")</f>
        <v>-1.4000000000000004</v>
      </c>
      <c r="M24" s="1">
        <f>IF(AND(ISNUMBER(K24),ISNUMBER($I$7)),SQRT(K24^2+($I$7)^2),"N/A")</f>
        <v>0.30997079109986531</v>
      </c>
      <c r="N24" s="1">
        <f>IF(AND(ISNUMBER(L24),ISNUMBER(M24),M24&lt;&gt;0),L24/M24,"NA")</f>
        <v>-4.5165545922323798</v>
      </c>
      <c r="O24" t="s">
        <v>65</v>
      </c>
    </row>
    <row r="25" spans="1:15" x14ac:dyDescent="0.35">
      <c r="A25" s="16">
        <v>13</v>
      </c>
      <c r="B25" s="15" t="s">
        <v>29</v>
      </c>
      <c r="C25" s="14">
        <v>7.5</v>
      </c>
      <c r="D25" s="13" t="s">
        <v>34</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7.5</v>
      </c>
      <c r="H25">
        <f>LEN(TRIM(D25))</f>
        <v>6</v>
      </c>
      <c r="I25" t="str">
        <f>IF(H25&gt;=3,MID(TRIM(D25),1,3),"NO")</f>
        <v>+/-</v>
      </c>
      <c r="J25" t="str">
        <f>IF(TRIM(I25)="+/-",MID(TRIM(D25),4,H25-3),D25)</f>
        <v>0.4</v>
      </c>
      <c r="K25" s="1">
        <f>IF(TRIM(J25)="*****",0,IF(ISERROR(VALUE(J25)),"NA",VALUE(J25/$I$4)))</f>
        <v>0.24316109422492402</v>
      </c>
      <c r="L25" s="1">
        <f>IF(AND(ISNUMBER(G25),ISNUMBER($I$6)),$I$6-G25,"N/A")</f>
        <v>-1.4000000000000004</v>
      </c>
      <c r="M25" s="1">
        <f>IF(AND(ISNUMBER(K25),ISNUMBER($I$7)),SQRT(K25^2+($I$7)^2),"N/A")</f>
        <v>0.25064471888253259</v>
      </c>
      <c r="N25" s="1">
        <f>IF(AND(ISNUMBER(L25),ISNUMBER(M25),M25&lt;&gt;0),L25/M25,"NA")</f>
        <v>-5.5855954445867493</v>
      </c>
      <c r="O25" t="s">
        <v>81</v>
      </c>
    </row>
    <row r="26" spans="1:15" x14ac:dyDescent="0.35">
      <c r="A26" s="16">
        <v>13</v>
      </c>
      <c r="B26" s="15" t="s">
        <v>67</v>
      </c>
      <c r="C26" s="14">
        <v>7.5</v>
      </c>
      <c r="D26" s="13" t="s">
        <v>34</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7.5</v>
      </c>
      <c r="H26">
        <f>LEN(TRIM(D26))</f>
        <v>6</v>
      </c>
      <c r="I26" t="str">
        <f>IF(H26&gt;=3,MID(TRIM(D26),1,3),"NO")</f>
        <v>+/-</v>
      </c>
      <c r="J26" t="str">
        <f>IF(TRIM(I26)="+/-",MID(TRIM(D26),4,H26-3),D26)</f>
        <v>0.4</v>
      </c>
      <c r="K26" s="1">
        <f>IF(TRIM(J26)="*****",0,IF(ISERROR(VALUE(J26)),"NA",VALUE(J26/$I$4)))</f>
        <v>0.24316109422492402</v>
      </c>
      <c r="L26" s="1">
        <f>IF(AND(ISNUMBER(G26),ISNUMBER($I$6)),$I$6-G26,"N/A")</f>
        <v>-1.4000000000000004</v>
      </c>
      <c r="M26" s="1">
        <f>IF(AND(ISNUMBER(K26),ISNUMBER($I$7)),SQRT(K26^2+($I$7)^2),"N/A")</f>
        <v>0.25064471888253259</v>
      </c>
      <c r="N26" s="1">
        <f>IF(AND(ISNUMBER(L26),ISNUMBER(M26),M26&lt;&gt;0),L26/M26,"NA")</f>
        <v>-5.5855954445867493</v>
      </c>
      <c r="O26" t="s">
        <v>80</v>
      </c>
    </row>
    <row r="27" spans="1:15" x14ac:dyDescent="0.35">
      <c r="A27" s="16">
        <v>17</v>
      </c>
      <c r="B27" s="15" t="s">
        <v>37</v>
      </c>
      <c r="C27" s="14">
        <v>7.4</v>
      </c>
      <c r="D27" s="13" t="s">
        <v>57</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7.4</v>
      </c>
      <c r="H27">
        <f>LEN(TRIM(D27))</f>
        <v>6</v>
      </c>
      <c r="I27" t="str">
        <f>IF(H27&gt;=3,MID(TRIM(D27),1,3),"NO")</f>
        <v>+/-</v>
      </c>
      <c r="J27" t="str">
        <f>IF(TRIM(I27)="+/-",MID(TRIM(D27),4,H27-3),D27)</f>
        <v>0.3</v>
      </c>
      <c r="K27" s="1">
        <f>IF(TRIM(J27)="*****",0,IF(ISERROR(VALUE(J27)),"NA",VALUE(J27/$I$4)))</f>
        <v>0.18237082066869301</v>
      </c>
      <c r="L27" s="1">
        <f>IF(AND(ISNUMBER(G27),ISNUMBER($I$6)),$I$6-G27,"N/A")</f>
        <v>-1.3000000000000007</v>
      </c>
      <c r="M27" s="1">
        <f>IF(AND(ISNUMBER(K27),ISNUMBER($I$7)),SQRT(K27^2+($I$7)^2),"N/A")</f>
        <v>0.19223572402239389</v>
      </c>
      <c r="N27" s="1">
        <f>IF(AND(ISNUMBER(L27),ISNUMBER(M27),M27&lt;&gt;0),L27/M27,"NA")</f>
        <v>-6.7625307762700828</v>
      </c>
      <c r="O27" t="s">
        <v>78</v>
      </c>
    </row>
    <row r="28" spans="1:15" x14ac:dyDescent="0.35">
      <c r="A28" s="16">
        <v>18</v>
      </c>
      <c r="B28" s="15" t="s">
        <v>51</v>
      </c>
      <c r="C28" s="14">
        <v>7.3</v>
      </c>
      <c r="D28" s="13" t="s">
        <v>31</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7.3</v>
      </c>
      <c r="H28">
        <f>LEN(TRIM(D28))</f>
        <v>6</v>
      </c>
      <c r="I28" t="str">
        <f>IF(H28&gt;=3,MID(TRIM(D28),1,3),"NO")</f>
        <v>+/-</v>
      </c>
      <c r="J28" t="str">
        <f>IF(TRIM(I28)="+/-",MID(TRIM(D28),4,H28-3),D28)</f>
        <v>0.1</v>
      </c>
      <c r="K28" s="1">
        <f>IF(TRIM(J28)="*****",0,IF(ISERROR(VALUE(J28)),"NA",VALUE(J28/$I$4)))</f>
        <v>6.0790273556231005E-2</v>
      </c>
      <c r="L28" s="1">
        <f>IF(AND(ISNUMBER(G28),ISNUMBER($I$6)),$I$6-G28,"N/A")</f>
        <v>-1.2000000000000002</v>
      </c>
      <c r="M28" s="1">
        <f>IF(AND(ISNUMBER(K28),ISNUMBER($I$7)),SQRT(K28^2+($I$7)^2),"N/A")</f>
        <v>8.5970429323592404E-2</v>
      </c>
      <c r="N28" s="1">
        <f>IF(AND(ISNUMBER(L28),ISNUMBER(M28),M28&lt;&gt;0),L28/M28,"NA")</f>
        <v>-13.95828786062245</v>
      </c>
      <c r="O28" t="s">
        <v>79</v>
      </c>
    </row>
    <row r="29" spans="1:15" x14ac:dyDescent="0.35">
      <c r="A29" s="16">
        <v>18</v>
      </c>
      <c r="B29" s="15" t="s">
        <v>64</v>
      </c>
      <c r="C29" s="14">
        <v>7.3</v>
      </c>
      <c r="D29" s="13" t="s">
        <v>31</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7.3</v>
      </c>
      <c r="H29">
        <f>LEN(TRIM(D29))</f>
        <v>6</v>
      </c>
      <c r="I29" t="str">
        <f>IF(H29&gt;=3,MID(TRIM(D29),1,3),"NO")</f>
        <v>+/-</v>
      </c>
      <c r="J29" t="str">
        <f>IF(TRIM(I29)="+/-",MID(TRIM(D29),4,H29-3),D29)</f>
        <v>0.1</v>
      </c>
      <c r="K29" s="1">
        <f>IF(TRIM(J29)="*****",0,IF(ISERROR(VALUE(J29)),"NA",VALUE(J29/$I$4)))</f>
        <v>6.0790273556231005E-2</v>
      </c>
      <c r="L29" s="1">
        <f>IF(AND(ISNUMBER(G29),ISNUMBER($I$6)),$I$6-G29,"N/A")</f>
        <v>-1.2000000000000002</v>
      </c>
      <c r="M29" s="1">
        <f>IF(AND(ISNUMBER(K29),ISNUMBER($I$7)),SQRT(K29^2+($I$7)^2),"N/A")</f>
        <v>8.5970429323592404E-2</v>
      </c>
      <c r="N29" s="1">
        <f>IF(AND(ISNUMBER(L29),ISNUMBER(M29),M29&lt;&gt;0),L29/M29,"NA")</f>
        <v>-13.95828786062245</v>
      </c>
      <c r="O29" t="s">
        <v>55</v>
      </c>
    </row>
    <row r="30" spans="1:15" x14ac:dyDescent="0.35">
      <c r="A30" s="16">
        <v>20</v>
      </c>
      <c r="B30" s="15" t="s">
        <v>75</v>
      </c>
      <c r="C30" s="14">
        <v>7.2</v>
      </c>
      <c r="D30" s="13" t="s">
        <v>28</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7.2</v>
      </c>
      <c r="H30">
        <f>LEN(TRIM(D30))</f>
        <v>6</v>
      </c>
      <c r="I30" t="str">
        <f>IF(H30&gt;=3,MID(TRIM(D30),1,3),"NO")</f>
        <v>+/-</v>
      </c>
      <c r="J30" t="str">
        <f>IF(TRIM(I30)="+/-",MID(TRIM(D30),4,H30-3),D30)</f>
        <v>0.2</v>
      </c>
      <c r="K30" s="1">
        <f>IF(TRIM(J30)="*****",0,IF(ISERROR(VALUE(J30)),"NA",VALUE(J30/$I$4)))</f>
        <v>0.12158054711246201</v>
      </c>
      <c r="L30" s="1">
        <f>IF(AND(ISNUMBER(G30),ISNUMBER($I$6)),$I$6-G30,"N/A")</f>
        <v>-1.1000000000000005</v>
      </c>
      <c r="M30" s="1">
        <f>IF(AND(ISNUMBER(K30),ISNUMBER($I$7)),SQRT(K30^2+($I$7)^2),"N/A")</f>
        <v>0.1359311840425404</v>
      </c>
      <c r="N30" s="1">
        <f>IF(AND(ISNUMBER(L30),ISNUMBER(M30),M30&lt;&gt;0),L30/M30,"NA")</f>
        <v>-8.0923300105717431</v>
      </c>
      <c r="O30" t="s">
        <v>77</v>
      </c>
    </row>
    <row r="31" spans="1:15" x14ac:dyDescent="0.35">
      <c r="A31" s="16">
        <v>20</v>
      </c>
      <c r="B31" s="15" t="s">
        <v>45</v>
      </c>
      <c r="C31" s="14">
        <v>7.2</v>
      </c>
      <c r="D31" s="13" t="s">
        <v>28</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7.2</v>
      </c>
      <c r="H31">
        <f>LEN(TRIM(D31))</f>
        <v>6</v>
      </c>
      <c r="I31" t="str">
        <f>IF(H31&gt;=3,MID(TRIM(D31),1,3),"NO")</f>
        <v>+/-</v>
      </c>
      <c r="J31" t="str">
        <f>IF(TRIM(I31)="+/-",MID(TRIM(D31),4,H31-3),D31)</f>
        <v>0.2</v>
      </c>
      <c r="K31" s="1">
        <f>IF(TRIM(J31)="*****",0,IF(ISERROR(VALUE(J31)),"NA",VALUE(J31/$I$4)))</f>
        <v>0.12158054711246201</v>
      </c>
      <c r="L31" s="1">
        <f>IF(AND(ISNUMBER(G31),ISNUMBER($I$6)),$I$6-G31,"N/A")</f>
        <v>-1.1000000000000005</v>
      </c>
      <c r="M31" s="1">
        <f>IF(AND(ISNUMBER(K31),ISNUMBER($I$7)),SQRT(K31^2+($I$7)^2),"N/A")</f>
        <v>0.1359311840425404</v>
      </c>
      <c r="N31" s="1">
        <f>IF(AND(ISNUMBER(L31),ISNUMBER(M31),M31&lt;&gt;0),L31/M31,"NA")</f>
        <v>-8.0923300105717431</v>
      </c>
      <c r="O31" t="s">
        <v>41</v>
      </c>
    </row>
    <row r="32" spans="1:15" x14ac:dyDescent="0.35">
      <c r="A32" s="16">
        <v>20</v>
      </c>
      <c r="B32" s="15" t="s">
        <v>63</v>
      </c>
      <c r="C32" s="14">
        <v>7.2</v>
      </c>
      <c r="D32" s="13" t="s">
        <v>43</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7.2</v>
      </c>
      <c r="H32">
        <f>LEN(TRIM(D32))</f>
        <v>6</v>
      </c>
      <c r="I32" t="str">
        <f>IF(H32&gt;=3,MID(TRIM(D32),1,3),"NO")</f>
        <v>+/-</v>
      </c>
      <c r="J32" t="str">
        <f>IF(TRIM(I32)="+/-",MID(TRIM(D32),4,H32-3),D32)</f>
        <v>0.5</v>
      </c>
      <c r="K32" s="1">
        <f>IF(TRIM(J32)="*****",0,IF(ISERROR(VALUE(J32)),"NA",VALUE(J32/$I$4)))</f>
        <v>0.303951367781155</v>
      </c>
      <c r="L32" s="1">
        <f>IF(AND(ISNUMBER(G32),ISNUMBER($I$6)),$I$6-G32,"N/A")</f>
        <v>-1.1000000000000005</v>
      </c>
      <c r="M32" s="1">
        <f>IF(AND(ISNUMBER(K32),ISNUMBER($I$7)),SQRT(K32^2+($I$7)^2),"N/A")</f>
        <v>0.30997079109986531</v>
      </c>
      <c r="N32" s="1">
        <f>IF(AND(ISNUMBER(L32),ISNUMBER(M32),M32&lt;&gt;0),L32/M32,"NA")</f>
        <v>-3.5487214653254422</v>
      </c>
      <c r="O32" t="s">
        <v>71</v>
      </c>
    </row>
    <row r="33" spans="1:15" x14ac:dyDescent="0.35">
      <c r="A33" s="16">
        <v>20</v>
      </c>
      <c r="B33" s="15" t="s">
        <v>33</v>
      </c>
      <c r="C33" s="14">
        <v>7.2</v>
      </c>
      <c r="D33" s="13" t="s">
        <v>34</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7.2</v>
      </c>
      <c r="H33">
        <f>LEN(TRIM(D33))</f>
        <v>6</v>
      </c>
      <c r="I33" t="str">
        <f>IF(H33&gt;=3,MID(TRIM(D33),1,3),"NO")</f>
        <v>+/-</v>
      </c>
      <c r="J33" t="str">
        <f>IF(TRIM(I33)="+/-",MID(TRIM(D33),4,H33-3),D33)</f>
        <v>0.4</v>
      </c>
      <c r="K33" s="1">
        <f>IF(TRIM(J33)="*****",0,IF(ISERROR(VALUE(J33)),"NA",VALUE(J33/$I$4)))</f>
        <v>0.24316109422492402</v>
      </c>
      <c r="L33" s="1">
        <f>IF(AND(ISNUMBER(G33),ISNUMBER($I$6)),$I$6-G33,"N/A")</f>
        <v>-1.1000000000000005</v>
      </c>
      <c r="M33" s="1">
        <f>IF(AND(ISNUMBER(K33),ISNUMBER($I$7)),SQRT(K33^2+($I$7)^2),"N/A")</f>
        <v>0.25064471888253259</v>
      </c>
      <c r="N33" s="1">
        <f>IF(AND(ISNUMBER(L33),ISNUMBER(M33),M33&lt;&gt;0),L33/M33,"NA")</f>
        <v>-4.3886821350324468</v>
      </c>
      <c r="O33" t="s">
        <v>76</v>
      </c>
    </row>
    <row r="34" spans="1:15" x14ac:dyDescent="0.35">
      <c r="A34" s="16">
        <v>24</v>
      </c>
      <c r="B34" s="15" t="s">
        <v>72</v>
      </c>
      <c r="C34" s="14">
        <v>7.1</v>
      </c>
      <c r="D34" s="13" t="s">
        <v>28</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7.1</v>
      </c>
      <c r="H34">
        <f>LEN(TRIM(D34))</f>
        <v>6</v>
      </c>
      <c r="I34" t="str">
        <f>IF(H34&gt;=3,MID(TRIM(D34),1,3),"NO")</f>
        <v>+/-</v>
      </c>
      <c r="J34" t="str">
        <f>IF(TRIM(I34)="+/-",MID(TRIM(D34),4,H34-3),D34)</f>
        <v>0.2</v>
      </c>
      <c r="K34" s="1">
        <f>IF(TRIM(J34)="*****",0,IF(ISERROR(VALUE(J34)),"NA",VALUE(J34/$I$4)))</f>
        <v>0.12158054711246201</v>
      </c>
      <c r="L34" s="1">
        <f>IF(AND(ISNUMBER(G34),ISNUMBER($I$6)),$I$6-G34,"N/A")</f>
        <v>-1</v>
      </c>
      <c r="M34" s="1">
        <f>IF(AND(ISNUMBER(K34),ISNUMBER($I$7)),SQRT(K34^2+($I$7)^2),"N/A")</f>
        <v>0.1359311840425404</v>
      </c>
      <c r="N34" s="1">
        <f>IF(AND(ISNUMBER(L34),ISNUMBER(M34),M34&lt;&gt;0),L34/M34,"NA")</f>
        <v>-7.3566636459743089</v>
      </c>
      <c r="O34" t="s">
        <v>74</v>
      </c>
    </row>
    <row r="35" spans="1:15" x14ac:dyDescent="0.35">
      <c r="A35" s="16">
        <v>24</v>
      </c>
      <c r="B35" s="15" t="s">
        <v>46</v>
      </c>
      <c r="C35" s="14">
        <v>7.1</v>
      </c>
      <c r="D35" s="13" t="s">
        <v>28</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7.1</v>
      </c>
      <c r="H35">
        <f>LEN(TRIM(D35))</f>
        <v>6</v>
      </c>
      <c r="I35" t="str">
        <f>IF(H35&gt;=3,MID(TRIM(D35),1,3),"NO")</f>
        <v>+/-</v>
      </c>
      <c r="J35" t="str">
        <f>IF(TRIM(I35)="+/-",MID(TRIM(D35),4,H35-3),D35)</f>
        <v>0.2</v>
      </c>
      <c r="K35" s="1">
        <f>IF(TRIM(J35)="*****",0,IF(ISERROR(VALUE(J35)),"NA",VALUE(J35/$I$4)))</f>
        <v>0.12158054711246201</v>
      </c>
      <c r="L35" s="1">
        <f>IF(AND(ISNUMBER(G35),ISNUMBER($I$6)),$I$6-G35,"N/A")</f>
        <v>-1</v>
      </c>
      <c r="M35" s="1">
        <f>IF(AND(ISNUMBER(K35),ISNUMBER($I$7)),SQRT(K35^2+($I$7)^2),"N/A")</f>
        <v>0.1359311840425404</v>
      </c>
      <c r="N35" s="1">
        <f>IF(AND(ISNUMBER(L35),ISNUMBER(M35),M35&lt;&gt;0),L35/M35,"NA")</f>
        <v>-7.3566636459743089</v>
      </c>
      <c r="O35" t="s">
        <v>53</v>
      </c>
    </row>
    <row r="36" spans="1:15" x14ac:dyDescent="0.35">
      <c r="A36" s="16">
        <v>26</v>
      </c>
      <c r="B36" s="15" t="s">
        <v>73</v>
      </c>
      <c r="C36" s="14">
        <v>7</v>
      </c>
      <c r="D36" s="13" t="s">
        <v>57</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7</v>
      </c>
      <c r="H36">
        <f>LEN(TRIM(D36))</f>
        <v>6</v>
      </c>
      <c r="I36" t="str">
        <f>IF(H36&gt;=3,MID(TRIM(D36),1,3),"NO")</f>
        <v>+/-</v>
      </c>
      <c r="J36" t="str">
        <f>IF(TRIM(I36)="+/-",MID(TRIM(D36),4,H36-3),D36)</f>
        <v>0.3</v>
      </c>
      <c r="K36" s="1">
        <f>IF(TRIM(J36)="*****",0,IF(ISERROR(VALUE(J36)),"NA",VALUE(J36/$I$4)))</f>
        <v>0.18237082066869301</v>
      </c>
      <c r="L36" s="1">
        <f>IF(AND(ISNUMBER(G36),ISNUMBER($I$6)),$I$6-G36,"N/A")</f>
        <v>-0.90000000000000036</v>
      </c>
      <c r="M36" s="1">
        <f>IF(AND(ISNUMBER(K36),ISNUMBER($I$7)),SQRT(K36^2+($I$7)^2),"N/A")</f>
        <v>0.19223572402239389</v>
      </c>
      <c r="N36" s="1">
        <f>IF(AND(ISNUMBER(L36),ISNUMBER(M36),M36&lt;&gt;0),L36/M36,"NA")</f>
        <v>-4.6817520758792872</v>
      </c>
      <c r="O36" t="s">
        <v>72</v>
      </c>
    </row>
    <row r="37" spans="1:15" x14ac:dyDescent="0.35">
      <c r="A37" s="16">
        <v>27</v>
      </c>
      <c r="B37" s="15" t="s">
        <v>53</v>
      </c>
      <c r="C37" s="14">
        <v>6.9</v>
      </c>
      <c r="D37" s="13" t="s">
        <v>57</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6.9</v>
      </c>
      <c r="H37">
        <f>LEN(TRIM(D37))</f>
        <v>6</v>
      </c>
      <c r="I37" t="str">
        <f>IF(H37&gt;=3,MID(TRIM(D37),1,3),"NO")</f>
        <v>+/-</v>
      </c>
      <c r="J37" t="str">
        <f>IF(TRIM(I37)="+/-",MID(TRIM(D37),4,H37-3),D37)</f>
        <v>0.3</v>
      </c>
      <c r="K37" s="1">
        <f>IF(TRIM(J37)="*****",0,IF(ISERROR(VALUE(J37)),"NA",VALUE(J37/$I$4)))</f>
        <v>0.18237082066869301</v>
      </c>
      <c r="L37" s="1">
        <f>IF(AND(ISNUMBER(G37),ISNUMBER($I$6)),$I$6-G37,"N/A")</f>
        <v>-0.80000000000000071</v>
      </c>
      <c r="M37" s="1">
        <f>IF(AND(ISNUMBER(K37),ISNUMBER($I$7)),SQRT(K37^2+($I$7)^2),"N/A")</f>
        <v>0.19223572402239389</v>
      </c>
      <c r="N37" s="1">
        <f>IF(AND(ISNUMBER(L37),ISNUMBER(M37),M37&lt;&gt;0),L37/M37,"NA")</f>
        <v>-4.1615574007815903</v>
      </c>
      <c r="O37" t="s">
        <v>70</v>
      </c>
    </row>
    <row r="38" spans="1:15" x14ac:dyDescent="0.35">
      <c r="A38" s="16">
        <v>28</v>
      </c>
      <c r="B38" s="15" t="s">
        <v>56</v>
      </c>
      <c r="C38" s="14">
        <v>6.8</v>
      </c>
      <c r="D38" s="13" t="s">
        <v>28</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6.8</v>
      </c>
      <c r="H38">
        <f>LEN(TRIM(D38))</f>
        <v>6</v>
      </c>
      <c r="I38" t="str">
        <f>IF(H38&gt;=3,MID(TRIM(D38),1,3),"NO")</f>
        <v>+/-</v>
      </c>
      <c r="J38" t="str">
        <f>IF(TRIM(I38)="+/-",MID(TRIM(D38),4,H38-3),D38)</f>
        <v>0.2</v>
      </c>
      <c r="K38" s="1">
        <f>IF(TRIM(J38)="*****",0,IF(ISERROR(VALUE(J38)),"NA",VALUE(J38/$I$4)))</f>
        <v>0.12158054711246201</v>
      </c>
      <c r="L38" s="1">
        <f>IF(AND(ISNUMBER(G38),ISNUMBER($I$6)),$I$6-G38,"N/A")</f>
        <v>-0.70000000000000018</v>
      </c>
      <c r="M38" s="1">
        <f>IF(AND(ISNUMBER(K38),ISNUMBER($I$7)),SQRT(K38^2+($I$7)^2),"N/A")</f>
        <v>0.1359311840425404</v>
      </c>
      <c r="N38" s="1">
        <f>IF(AND(ISNUMBER(L38),ISNUMBER(M38),M38&lt;&gt;0),L38/M38,"NA")</f>
        <v>-5.149664552182017</v>
      </c>
      <c r="O38" t="s">
        <v>69</v>
      </c>
    </row>
    <row r="39" spans="1:15" x14ac:dyDescent="0.35">
      <c r="A39" s="16">
        <v>29</v>
      </c>
      <c r="B39" s="15" t="s">
        <v>41</v>
      </c>
      <c r="C39" s="14">
        <v>6.6</v>
      </c>
      <c r="D39" s="13" t="s">
        <v>28</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6.6</v>
      </c>
      <c r="H39">
        <f>LEN(TRIM(D39))</f>
        <v>6</v>
      </c>
      <c r="I39" t="str">
        <f>IF(H39&gt;=3,MID(TRIM(D39),1,3),"NO")</f>
        <v>+/-</v>
      </c>
      <c r="J39" t="str">
        <f>IF(TRIM(I39)="+/-",MID(TRIM(D39),4,H39-3),D39)</f>
        <v>0.2</v>
      </c>
      <c r="K39" s="1">
        <f>IF(TRIM(J39)="*****",0,IF(ISERROR(VALUE(J39)),"NA",VALUE(J39/$I$4)))</f>
        <v>0.12158054711246201</v>
      </c>
      <c r="L39" s="1">
        <f>IF(AND(ISNUMBER(G39),ISNUMBER($I$6)),$I$6-G39,"N/A")</f>
        <v>-0.5</v>
      </c>
      <c r="M39" s="1">
        <f>IF(AND(ISNUMBER(K39),ISNUMBER($I$7)),SQRT(K39^2+($I$7)^2),"N/A")</f>
        <v>0.1359311840425404</v>
      </c>
      <c r="N39" s="1">
        <f>IF(AND(ISNUMBER(L39),ISNUMBER(M39),M39&lt;&gt;0),L39/M39,"NA")</f>
        <v>-3.6783318229871544</v>
      </c>
      <c r="O39" t="s">
        <v>44</v>
      </c>
    </row>
    <row r="40" spans="1:15" x14ac:dyDescent="0.35">
      <c r="A40" s="16">
        <v>29</v>
      </c>
      <c r="B40" s="15" t="s">
        <v>69</v>
      </c>
      <c r="C40" s="14">
        <v>6.6</v>
      </c>
      <c r="D40" s="13" t="s">
        <v>57</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6.6</v>
      </c>
      <c r="H40">
        <f>LEN(TRIM(D40))</f>
        <v>6</v>
      </c>
      <c r="I40" t="str">
        <f>IF(H40&gt;=3,MID(TRIM(D40),1,3),"NO")</f>
        <v>+/-</v>
      </c>
      <c r="J40" t="str">
        <f>IF(TRIM(I40)="+/-",MID(TRIM(D40),4,H40-3),D40)</f>
        <v>0.3</v>
      </c>
      <c r="K40" s="1">
        <f>IF(TRIM(J40)="*****",0,IF(ISERROR(VALUE(J40)),"NA",VALUE(J40/$I$4)))</f>
        <v>0.18237082066869301</v>
      </c>
      <c r="L40" s="1">
        <f>IF(AND(ISNUMBER(G40),ISNUMBER($I$6)),$I$6-G40,"N/A")</f>
        <v>-0.5</v>
      </c>
      <c r="M40" s="1">
        <f>IF(AND(ISNUMBER(K40),ISNUMBER($I$7)),SQRT(K40^2+($I$7)^2),"N/A")</f>
        <v>0.19223572402239389</v>
      </c>
      <c r="N40" s="1">
        <f>IF(AND(ISNUMBER(L40),ISNUMBER(M40),M40&lt;&gt;0),L40/M40,"NA")</f>
        <v>-2.6009733754884921</v>
      </c>
      <c r="O40" t="s">
        <v>67</v>
      </c>
    </row>
    <row r="41" spans="1:15" x14ac:dyDescent="0.35">
      <c r="A41" s="16">
        <v>31</v>
      </c>
      <c r="B41" s="15" t="s">
        <v>80</v>
      </c>
      <c r="C41" s="14">
        <v>6.5</v>
      </c>
      <c r="D41" s="13" t="s">
        <v>28</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6.5</v>
      </c>
      <c r="H41">
        <f>LEN(TRIM(D41))</f>
        <v>6</v>
      </c>
      <c r="I41" t="str">
        <f>IF(H41&gt;=3,MID(TRIM(D41),1,3),"NO")</f>
        <v>+/-</v>
      </c>
      <c r="J41" t="str">
        <f>IF(TRIM(I41)="+/-",MID(TRIM(D41),4,H41-3),D41)</f>
        <v>0.2</v>
      </c>
      <c r="K41" s="1">
        <f>IF(TRIM(J41)="*****",0,IF(ISERROR(VALUE(J41)),"NA",VALUE(J41/$I$4)))</f>
        <v>0.12158054711246201</v>
      </c>
      <c r="L41" s="1">
        <f>IF(AND(ISNUMBER(G41),ISNUMBER($I$6)),$I$6-G41,"N/A")</f>
        <v>-0.40000000000000036</v>
      </c>
      <c r="M41" s="1">
        <f>IF(AND(ISNUMBER(K41),ISNUMBER($I$7)),SQRT(K41^2+($I$7)^2),"N/A")</f>
        <v>0.1359311840425404</v>
      </c>
      <c r="N41" s="1">
        <f>IF(AND(ISNUMBER(L41),ISNUMBER(M41),M41&lt;&gt;0),L41/M41,"NA")</f>
        <v>-2.942665458389726</v>
      </c>
      <c r="O41" t="s">
        <v>47</v>
      </c>
    </row>
    <row r="42" spans="1:15" x14ac:dyDescent="0.35">
      <c r="A42" s="16">
        <v>31</v>
      </c>
      <c r="B42" s="15" t="s">
        <v>61</v>
      </c>
      <c r="C42" s="14">
        <v>6.5</v>
      </c>
      <c r="D42" s="13" t="s">
        <v>31</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6.5</v>
      </c>
      <c r="H42">
        <f>LEN(TRIM(D42))</f>
        <v>6</v>
      </c>
      <c r="I42" t="str">
        <f>IF(H42&gt;=3,MID(TRIM(D42),1,3),"NO")</f>
        <v>+/-</v>
      </c>
      <c r="J42" t="str">
        <f>IF(TRIM(I42)="+/-",MID(TRIM(D42),4,H42-3),D42)</f>
        <v>0.1</v>
      </c>
      <c r="K42" s="1">
        <f>IF(TRIM(J42)="*****",0,IF(ISERROR(VALUE(J42)),"NA",VALUE(J42/$I$4)))</f>
        <v>6.0790273556231005E-2</v>
      </c>
      <c r="L42" s="1">
        <f>IF(AND(ISNUMBER(G42),ISNUMBER($I$6)),$I$6-G42,"N/A")</f>
        <v>-0.40000000000000036</v>
      </c>
      <c r="M42" s="1">
        <f>IF(AND(ISNUMBER(K42),ISNUMBER($I$7)),SQRT(K42^2+($I$7)^2),"N/A")</f>
        <v>8.5970429323592404E-2</v>
      </c>
      <c r="N42" s="1">
        <f>IF(AND(ISNUMBER(L42),ISNUMBER(M42),M42&lt;&gt;0),L42/M42,"NA")</f>
        <v>-4.6527626202074872</v>
      </c>
      <c r="O42" t="s">
        <v>37</v>
      </c>
    </row>
    <row r="43" spans="1:15" x14ac:dyDescent="0.35">
      <c r="A43" s="16">
        <v>33</v>
      </c>
      <c r="B43" s="15" t="s">
        <v>78</v>
      </c>
      <c r="C43" s="14">
        <v>6.4</v>
      </c>
      <c r="D43" s="13" t="s">
        <v>28</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6.4</v>
      </c>
      <c r="H43">
        <f>LEN(TRIM(D43))</f>
        <v>6</v>
      </c>
      <c r="I43" t="str">
        <f>IF(H43&gt;=3,MID(TRIM(D43),1,3),"NO")</f>
        <v>+/-</v>
      </c>
      <c r="J43" t="str">
        <f>IF(TRIM(I43)="+/-",MID(TRIM(D43),4,H43-3),D43)</f>
        <v>0.2</v>
      </c>
      <c r="K43" s="1">
        <f>IF(TRIM(J43)="*****",0,IF(ISERROR(VALUE(J43)),"NA",VALUE(J43/$I$4)))</f>
        <v>0.12158054711246201</v>
      </c>
      <c r="L43" s="1">
        <f>IF(AND(ISNUMBER(G43),ISNUMBER($I$6)),$I$6-G43,"N/A")</f>
        <v>-0.30000000000000071</v>
      </c>
      <c r="M43" s="1">
        <f>IF(AND(ISNUMBER(K43),ISNUMBER($I$7)),SQRT(K43^2+($I$7)^2),"N/A")</f>
        <v>0.1359311840425404</v>
      </c>
      <c r="N43" s="1">
        <f>IF(AND(ISNUMBER(L43),ISNUMBER(M43),M43&lt;&gt;0),L43/M43,"NA")</f>
        <v>-2.2069990937922976</v>
      </c>
      <c r="O43" t="s">
        <v>49</v>
      </c>
    </row>
    <row r="44" spans="1:15" x14ac:dyDescent="0.35">
      <c r="A44" s="16">
        <v>34</v>
      </c>
      <c r="B44" s="15" t="s">
        <v>40</v>
      </c>
      <c r="C44" s="14">
        <v>6.3</v>
      </c>
      <c r="D44" s="13" t="s">
        <v>34</v>
      </c>
      <c r="E44" s="12" t="str">
        <f>IF($B$4=B44,"Geography Selected",
IF(AND(ISNUMBER(N44),ISNUMBER($I$4)),
IF(ABS(N44)&lt;=$I$4,"Not Significantly Different",
IF(ABS(N44)&gt;$I$4,"Significantly Different","Error - Both Z-score and Confidence Level are Numbers but Comparison Failed")),
IF(N44="NA","Statistical Test not applicable","N/A")
))</f>
        <v>Not Significantly Different</v>
      </c>
      <c r="G44">
        <f>IF(ISNUMBER(C44),C44,"NAN")</f>
        <v>6.3</v>
      </c>
      <c r="H44">
        <f>LEN(TRIM(D44))</f>
        <v>6</v>
      </c>
      <c r="I44" t="str">
        <f>IF(H44&gt;=3,MID(TRIM(D44),1,3),"NO")</f>
        <v>+/-</v>
      </c>
      <c r="J44" t="str">
        <f>IF(TRIM(I44)="+/-",MID(TRIM(D44),4,H44-3),D44)</f>
        <v>0.4</v>
      </c>
      <c r="K44" s="1">
        <f>IF(TRIM(J44)="*****",0,IF(ISERROR(VALUE(J44)),"NA",VALUE(J44/$I$4)))</f>
        <v>0.24316109422492402</v>
      </c>
      <c r="L44" s="1">
        <f>IF(AND(ISNUMBER(G44),ISNUMBER($I$6)),$I$6-G44,"N/A")</f>
        <v>-0.20000000000000018</v>
      </c>
      <c r="M44" s="1">
        <f>IF(AND(ISNUMBER(K44),ISNUMBER($I$7)),SQRT(K44^2+($I$7)^2),"N/A")</f>
        <v>0.25064471888253259</v>
      </c>
      <c r="N44" s="1">
        <f>IF(AND(ISNUMBER(L44),ISNUMBER(M44),M44&lt;&gt;0),L44/M44,"NA")</f>
        <v>-0.79794220636953606</v>
      </c>
      <c r="O44" t="s">
        <v>64</v>
      </c>
    </row>
    <row r="45" spans="1:15" x14ac:dyDescent="0.35">
      <c r="A45" s="16">
        <v>35</v>
      </c>
      <c r="B45" s="15" t="s">
        <v>79</v>
      </c>
      <c r="C45" s="14">
        <v>6.2</v>
      </c>
      <c r="D45" s="13" t="s">
        <v>28</v>
      </c>
      <c r="E45" s="12" t="str">
        <f>IF($B$4=B45,"Geography Selected",
IF(AND(ISNUMBER(N45),ISNUMBER($I$4)),
IF(ABS(N45)&lt;=$I$4,"Not Significantly Different",
IF(ABS(N45)&gt;$I$4,"Significantly Different","Error - Both Z-score and Confidence Level are Numbers but Comparison Failed")),
IF(N45="NA","Statistical Test not applicable","N/A")
))</f>
        <v>Not Significantly Different</v>
      </c>
      <c r="G45">
        <f>IF(ISNUMBER(C45),C45,"NAN")</f>
        <v>6.2</v>
      </c>
      <c r="H45">
        <f>LEN(TRIM(D45))</f>
        <v>6</v>
      </c>
      <c r="I45" t="str">
        <f>IF(H45&gt;=3,MID(TRIM(D45),1,3),"NO")</f>
        <v>+/-</v>
      </c>
      <c r="J45" t="str">
        <f>IF(TRIM(I45)="+/-",MID(TRIM(D45),4,H45-3),D45)</f>
        <v>0.2</v>
      </c>
      <c r="K45" s="1">
        <f>IF(TRIM(J45)="*****",0,IF(ISERROR(VALUE(J45)),"NA",VALUE(J45/$I$4)))</f>
        <v>0.12158054711246201</v>
      </c>
      <c r="L45" s="1">
        <f>IF(AND(ISNUMBER(G45),ISNUMBER($I$6)),$I$6-G45,"N/A")</f>
        <v>-0.10000000000000053</v>
      </c>
      <c r="M45" s="1">
        <f>IF(AND(ISNUMBER(K45),ISNUMBER($I$7)),SQRT(K45^2+($I$7)^2),"N/A")</f>
        <v>0.1359311840425404</v>
      </c>
      <c r="N45" s="1">
        <f>IF(AND(ISNUMBER(L45),ISNUMBER(M45),M45&lt;&gt;0),L45/M45,"NA")</f>
        <v>-0.73566636459743473</v>
      </c>
      <c r="O45" t="s">
        <v>63</v>
      </c>
    </row>
    <row r="46" spans="1:15" x14ac:dyDescent="0.35">
      <c r="A46" s="16">
        <v>36</v>
      </c>
      <c r="B46" s="15" t="s">
        <v>39</v>
      </c>
      <c r="C46" s="14">
        <v>6.1</v>
      </c>
      <c r="D46" s="13" t="s">
        <v>31</v>
      </c>
      <c r="E46" s="12" t="str">
        <f>IF($B$4=B46,"Geography Selected",
IF(AND(ISNUMBER(N46),ISNUMBER($I$4)),
IF(ABS(N46)&lt;=$I$4,"Not Significantly Different",
IF(ABS(N46)&gt;$I$4,"Significantly Different","Error - Both Z-score and Confidence Level are Numbers but Comparison Failed")),
IF(N46="NA","Statistical Test not applicable","N/A")
))</f>
        <v>Not Significantly Different</v>
      </c>
      <c r="G46">
        <f>IF(ISNUMBER(C46),C46,"NAN")</f>
        <v>6.1</v>
      </c>
      <c r="H46">
        <f>LEN(TRIM(D46))</f>
        <v>6</v>
      </c>
      <c r="I46" t="str">
        <f>IF(H46&gt;=3,MID(TRIM(D46),1,3),"NO")</f>
        <v>+/-</v>
      </c>
      <c r="J46" t="str">
        <f>IF(TRIM(I46)="+/-",MID(TRIM(D46),4,H46-3),D46)</f>
        <v>0.1</v>
      </c>
      <c r="K46" s="1">
        <f>IF(TRIM(J46)="*****",0,IF(ISERROR(VALUE(J46)),"NA",VALUE(J46/$I$4)))</f>
        <v>6.0790273556231005E-2</v>
      </c>
      <c r="L46" s="1">
        <f>IF(AND(ISNUMBER(G46),ISNUMBER($I$6)),$I$6-G46,"N/A")</f>
        <v>0</v>
      </c>
      <c r="M46" s="1">
        <f>IF(AND(ISNUMBER(K46),ISNUMBER($I$7)),SQRT(K46^2+($I$7)^2),"N/A")</f>
        <v>8.5970429323592404E-2</v>
      </c>
      <c r="N46" s="1">
        <f>IF(AND(ISNUMBER(L46),ISNUMBER(M46),M46&lt;&gt;0),L46/M46,"NA")</f>
        <v>0</v>
      </c>
      <c r="O46" t="s">
        <v>61</v>
      </c>
    </row>
    <row r="47" spans="1:15" x14ac:dyDescent="0.35">
      <c r="A47" s="16">
        <v>37</v>
      </c>
      <c r="B47" s="15" t="s">
        <v>81</v>
      </c>
      <c r="C47" s="14">
        <v>6</v>
      </c>
      <c r="D47" s="13" t="s">
        <v>28</v>
      </c>
      <c r="E47" s="12" t="str">
        <f>IF($B$4=B47,"Geography Selected",
IF(AND(ISNUMBER(N47),ISNUMBER($I$4)),
IF(ABS(N47)&lt;=$I$4,"Not Significantly Different",
IF(ABS(N47)&gt;$I$4,"Significantly Different","Error - Both Z-score and Confidence Level are Numbers but Comparison Failed")),
IF(N47="NA","Statistical Test not applicable","N/A")
))</f>
        <v>Not Significantly Different</v>
      </c>
      <c r="G47">
        <f>IF(ISNUMBER(C47),C47,"NAN")</f>
        <v>6</v>
      </c>
      <c r="H47">
        <f>LEN(TRIM(D47))</f>
        <v>6</v>
      </c>
      <c r="I47" t="str">
        <f>IF(H47&gt;=3,MID(TRIM(D47),1,3),"NO")</f>
        <v>+/-</v>
      </c>
      <c r="J47" t="str">
        <f>IF(TRIM(I47)="+/-",MID(TRIM(D47),4,H47-3),D47)</f>
        <v>0.2</v>
      </c>
      <c r="K47" s="1">
        <f>IF(TRIM(J47)="*****",0,IF(ISERROR(VALUE(J47)),"NA",VALUE(J47/$I$4)))</f>
        <v>0.12158054711246201</v>
      </c>
      <c r="L47" s="1">
        <f>IF(AND(ISNUMBER(G47),ISNUMBER($I$6)),$I$6-G47,"N/A")</f>
        <v>9.9999999999999645E-2</v>
      </c>
      <c r="M47" s="1">
        <f>IF(AND(ISNUMBER(K47),ISNUMBER($I$7)),SQRT(K47^2+($I$7)^2),"N/A")</f>
        <v>0.1359311840425404</v>
      </c>
      <c r="N47" s="1">
        <f>IF(AND(ISNUMBER(L47),ISNUMBER(M47),M47&lt;&gt;0),L47/M47,"NA")</f>
        <v>0.73566636459742829</v>
      </c>
      <c r="O47" t="s">
        <v>59</v>
      </c>
    </row>
    <row r="48" spans="1:15" x14ac:dyDescent="0.35">
      <c r="A48" s="16">
        <v>38</v>
      </c>
      <c r="B48" s="15" t="s">
        <v>54</v>
      </c>
      <c r="C48" s="14">
        <v>5.9</v>
      </c>
      <c r="D48" s="13" t="s">
        <v>31</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5.9</v>
      </c>
      <c r="H48">
        <f>LEN(TRIM(D48))</f>
        <v>6</v>
      </c>
      <c r="I48" t="str">
        <f>IF(H48&gt;=3,MID(TRIM(D48),1,3),"NO")</f>
        <v>+/-</v>
      </c>
      <c r="J48" t="str">
        <f>IF(TRIM(I48)="+/-",MID(TRIM(D48),4,H48-3),D48)</f>
        <v>0.1</v>
      </c>
      <c r="K48" s="1">
        <f>IF(TRIM(J48)="*****",0,IF(ISERROR(VALUE(J48)),"NA",VALUE(J48/$I$4)))</f>
        <v>6.0790273556231005E-2</v>
      </c>
      <c r="L48" s="1">
        <f>IF(AND(ISNUMBER(G48),ISNUMBER($I$6)),$I$6-G48,"N/A")</f>
        <v>0.19999999999999929</v>
      </c>
      <c r="M48" s="1">
        <f>IF(AND(ISNUMBER(K48),ISNUMBER($I$7)),SQRT(K48^2+($I$7)^2),"N/A")</f>
        <v>8.5970429323592404E-2</v>
      </c>
      <c r="N48" s="1">
        <f>IF(AND(ISNUMBER(L48),ISNUMBER(M48),M48&lt;&gt;0),L48/M48,"NA")</f>
        <v>2.3263813101037329</v>
      </c>
      <c r="O48" t="s">
        <v>56</v>
      </c>
    </row>
    <row r="49" spans="1:15" x14ac:dyDescent="0.35">
      <c r="A49" s="16">
        <v>38</v>
      </c>
      <c r="B49" s="15" t="s">
        <v>30</v>
      </c>
      <c r="C49" s="14">
        <v>5.9</v>
      </c>
      <c r="D49" s="13" t="s">
        <v>31</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5.9</v>
      </c>
      <c r="H49">
        <f>LEN(TRIM(D49))</f>
        <v>6</v>
      </c>
      <c r="I49" t="str">
        <f>IF(H49&gt;=3,MID(TRIM(D49),1,3),"NO")</f>
        <v>+/-</v>
      </c>
      <c r="J49" t="str">
        <f>IF(TRIM(I49)="+/-",MID(TRIM(D49),4,H49-3),D49)</f>
        <v>0.1</v>
      </c>
      <c r="K49" s="1">
        <f>IF(TRIM(J49)="*****",0,IF(ISERROR(VALUE(J49)),"NA",VALUE(J49/$I$4)))</f>
        <v>6.0790273556231005E-2</v>
      </c>
      <c r="L49" s="1">
        <f>IF(AND(ISNUMBER(G49),ISNUMBER($I$6)),$I$6-G49,"N/A")</f>
        <v>0.19999999999999929</v>
      </c>
      <c r="M49" s="1">
        <f>IF(AND(ISNUMBER(K49),ISNUMBER($I$7)),SQRT(K49^2+($I$7)^2),"N/A")</f>
        <v>8.5970429323592404E-2</v>
      </c>
      <c r="N49" s="1">
        <f>IF(AND(ISNUMBER(L49),ISNUMBER(M49),M49&lt;&gt;0),L49/M49,"NA")</f>
        <v>2.3263813101037329</v>
      </c>
      <c r="O49" t="s">
        <v>54</v>
      </c>
    </row>
    <row r="50" spans="1:15" x14ac:dyDescent="0.35">
      <c r="A50" s="16">
        <v>40</v>
      </c>
      <c r="B50" s="15" t="s">
        <v>55</v>
      </c>
      <c r="C50" s="14">
        <v>5.8</v>
      </c>
      <c r="D50" s="13" t="s">
        <v>28</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5.8</v>
      </c>
      <c r="H50">
        <f>LEN(TRIM(D50))</f>
        <v>6</v>
      </c>
      <c r="I50" t="str">
        <f>IF(H50&gt;=3,MID(TRIM(D50),1,3),"NO")</f>
        <v>+/-</v>
      </c>
      <c r="J50" t="str">
        <f>IF(TRIM(I50)="+/-",MID(TRIM(D50),4,H50-3),D50)</f>
        <v>0.2</v>
      </c>
      <c r="K50" s="1">
        <f>IF(TRIM(J50)="*****",0,IF(ISERROR(VALUE(J50)),"NA",VALUE(J50/$I$4)))</f>
        <v>0.12158054711246201</v>
      </c>
      <c r="L50" s="1">
        <f>IF(AND(ISNUMBER(G50),ISNUMBER($I$6)),$I$6-G50,"N/A")</f>
        <v>0.29999999999999982</v>
      </c>
      <c r="M50" s="1">
        <f>IF(AND(ISNUMBER(K50),ISNUMBER($I$7)),SQRT(K50^2+($I$7)^2),"N/A")</f>
        <v>0.1359311840425404</v>
      </c>
      <c r="N50" s="1">
        <f>IF(AND(ISNUMBER(L50),ISNUMBER(M50),M50&lt;&gt;0),L50/M50,"NA")</f>
        <v>2.2069990937922914</v>
      </c>
      <c r="O50" t="s">
        <v>52</v>
      </c>
    </row>
    <row r="51" spans="1:15" x14ac:dyDescent="0.35">
      <c r="A51" s="16">
        <v>41</v>
      </c>
      <c r="B51" s="15" t="s">
        <v>74</v>
      </c>
      <c r="C51" s="14">
        <v>5.7</v>
      </c>
      <c r="D51" s="13" t="s">
        <v>31</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5.7</v>
      </c>
      <c r="H51">
        <f>LEN(TRIM(D51))</f>
        <v>6</v>
      </c>
      <c r="I51" t="str">
        <f>IF(H51&gt;=3,MID(TRIM(D51),1,3),"NO")</f>
        <v>+/-</v>
      </c>
      <c r="J51" t="str">
        <f>IF(TRIM(I51)="+/-",MID(TRIM(D51),4,H51-3),D51)</f>
        <v>0.1</v>
      </c>
      <c r="K51" s="1">
        <f>IF(TRIM(J51)="*****",0,IF(ISERROR(VALUE(J51)),"NA",VALUE(J51/$I$4)))</f>
        <v>6.0790273556231005E-2</v>
      </c>
      <c r="L51" s="1">
        <f>IF(AND(ISNUMBER(G51),ISNUMBER($I$6)),$I$6-G51,"N/A")</f>
        <v>0.39999999999999947</v>
      </c>
      <c r="M51" s="1">
        <f>IF(AND(ISNUMBER(K51),ISNUMBER($I$7)),SQRT(K51^2+($I$7)^2),"N/A")</f>
        <v>8.5970429323592404E-2</v>
      </c>
      <c r="N51" s="1">
        <f>IF(AND(ISNUMBER(L51),ISNUMBER(M51),M51&lt;&gt;0),L51/M51,"NA")</f>
        <v>4.6527626202074766</v>
      </c>
      <c r="O51" t="s">
        <v>50</v>
      </c>
    </row>
    <row r="52" spans="1:15" x14ac:dyDescent="0.35">
      <c r="A52" s="16">
        <v>42</v>
      </c>
      <c r="B52" s="15" t="s">
        <v>76</v>
      </c>
      <c r="C52" s="14">
        <v>5.6</v>
      </c>
      <c r="D52" s="13" t="s">
        <v>31</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5.6</v>
      </c>
      <c r="H52">
        <f>LEN(TRIM(D52))</f>
        <v>6</v>
      </c>
      <c r="I52" t="str">
        <f>IF(H52&gt;=3,MID(TRIM(D52),1,3),"NO")</f>
        <v>+/-</v>
      </c>
      <c r="J52" t="str">
        <f>IF(TRIM(I52)="+/-",MID(TRIM(D52),4,H52-3),D52)</f>
        <v>0.1</v>
      </c>
      <c r="K52" s="1">
        <f>IF(TRIM(J52)="*****",0,IF(ISERROR(VALUE(J52)),"NA",VALUE(J52/$I$4)))</f>
        <v>6.0790273556231005E-2</v>
      </c>
      <c r="L52" s="1">
        <f>IF(AND(ISNUMBER(G52),ISNUMBER($I$6)),$I$6-G52,"N/A")</f>
        <v>0.5</v>
      </c>
      <c r="M52" s="1">
        <f>IF(AND(ISNUMBER(K52),ISNUMBER($I$7)),SQRT(K52^2+($I$7)^2),"N/A")</f>
        <v>8.5970429323592404E-2</v>
      </c>
      <c r="N52" s="1">
        <f>IF(AND(ISNUMBER(L52),ISNUMBER(M52),M52&lt;&gt;0),L52/M52,"NA")</f>
        <v>5.8159532752593535</v>
      </c>
      <c r="O52" t="s">
        <v>48</v>
      </c>
    </row>
    <row r="53" spans="1:15" x14ac:dyDescent="0.35">
      <c r="A53" s="16">
        <v>43</v>
      </c>
      <c r="B53" s="15" t="s">
        <v>65</v>
      </c>
      <c r="C53" s="14">
        <v>4.7</v>
      </c>
      <c r="D53" s="13" t="s">
        <v>31</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4.7</v>
      </c>
      <c r="H53">
        <f>LEN(TRIM(D53))</f>
        <v>6</v>
      </c>
      <c r="I53" t="str">
        <f>IF(H53&gt;=3,MID(TRIM(D53),1,3),"NO")</f>
        <v>+/-</v>
      </c>
      <c r="J53" t="str">
        <f>IF(TRIM(I53)="+/-",MID(TRIM(D53),4,H53-3),D53)</f>
        <v>0.1</v>
      </c>
      <c r="K53" s="1">
        <f>IF(TRIM(J53)="*****",0,IF(ISERROR(VALUE(J53)),"NA",VALUE(J53/$I$4)))</f>
        <v>6.0790273556231005E-2</v>
      </c>
      <c r="L53" s="1">
        <f>IF(AND(ISNUMBER(G53),ISNUMBER($I$6)),$I$6-G53,"N/A")</f>
        <v>1.3999999999999995</v>
      </c>
      <c r="M53" s="1">
        <f>IF(AND(ISNUMBER(K53),ISNUMBER($I$7)),SQRT(K53^2+($I$7)^2),"N/A")</f>
        <v>8.5970429323592404E-2</v>
      </c>
      <c r="N53" s="1">
        <f>IF(AND(ISNUMBER(L53),ISNUMBER(M53),M53&lt;&gt;0),L53/M53,"NA")</f>
        <v>16.284669170726183</v>
      </c>
      <c r="O53" t="s">
        <v>46</v>
      </c>
    </row>
    <row r="54" spans="1:15" x14ac:dyDescent="0.35">
      <c r="A54" s="16">
        <v>44</v>
      </c>
      <c r="B54" s="15" t="s">
        <v>66</v>
      </c>
      <c r="C54" s="14">
        <v>4.5</v>
      </c>
      <c r="D54" s="13" t="s">
        <v>28</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4.5</v>
      </c>
      <c r="H54">
        <f>LEN(TRIM(D54))</f>
        <v>6</v>
      </c>
      <c r="I54" t="str">
        <f>IF(H54&gt;=3,MID(TRIM(D54),1,3),"NO")</f>
        <v>+/-</v>
      </c>
      <c r="J54" t="str">
        <f>IF(TRIM(I54)="+/-",MID(TRIM(D54),4,H54-3),D54)</f>
        <v>0.2</v>
      </c>
      <c r="K54" s="1">
        <f>IF(TRIM(J54)="*****",0,IF(ISERROR(VALUE(J54)),"NA",VALUE(J54/$I$4)))</f>
        <v>0.12158054711246201</v>
      </c>
      <c r="L54" s="1">
        <f>IF(AND(ISNUMBER(G54),ISNUMBER($I$6)),$I$6-G54,"N/A")</f>
        <v>1.5999999999999996</v>
      </c>
      <c r="M54" s="1">
        <f>IF(AND(ISNUMBER(K54),ISNUMBER($I$7)),SQRT(K54^2+($I$7)^2),"N/A")</f>
        <v>0.1359311840425404</v>
      </c>
      <c r="N54" s="1">
        <f>IF(AND(ISNUMBER(L54),ISNUMBER(M54),M54&lt;&gt;0),L54/M54,"NA")</f>
        <v>11.770661833558892</v>
      </c>
      <c r="O54" t="s">
        <v>39</v>
      </c>
    </row>
    <row r="55" spans="1:15" x14ac:dyDescent="0.35">
      <c r="A55" s="16">
        <v>44</v>
      </c>
      <c r="B55" s="15" t="s">
        <v>52</v>
      </c>
      <c r="C55" s="14">
        <v>4.5</v>
      </c>
      <c r="D55" s="13" t="s">
        <v>57</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4.5</v>
      </c>
      <c r="H55">
        <f>LEN(TRIM(D55))</f>
        <v>6</v>
      </c>
      <c r="I55" t="str">
        <f>IF(H55&gt;=3,MID(TRIM(D55),1,3),"NO")</f>
        <v>+/-</v>
      </c>
      <c r="J55" t="str">
        <f>IF(TRIM(I55)="+/-",MID(TRIM(D55),4,H55-3),D55)</f>
        <v>0.3</v>
      </c>
      <c r="K55" s="1">
        <f>IF(TRIM(J55)="*****",0,IF(ISERROR(VALUE(J55)),"NA",VALUE(J55/$I$4)))</f>
        <v>0.18237082066869301</v>
      </c>
      <c r="L55" s="1">
        <f>IF(AND(ISNUMBER(G55),ISNUMBER($I$6)),$I$6-G55,"N/A")</f>
        <v>1.5999999999999996</v>
      </c>
      <c r="M55" s="1">
        <f>IF(AND(ISNUMBER(K55),ISNUMBER($I$7)),SQRT(K55^2+($I$7)^2),"N/A")</f>
        <v>0.19223572402239389</v>
      </c>
      <c r="N55" s="1">
        <f>IF(AND(ISNUMBER(L55),ISNUMBER(M55),M55&lt;&gt;0),L55/M55,"NA")</f>
        <v>8.3231148015631717</v>
      </c>
      <c r="O55" t="s">
        <v>42</v>
      </c>
    </row>
    <row r="56" spans="1:15" x14ac:dyDescent="0.35">
      <c r="A56" s="16">
        <v>46</v>
      </c>
      <c r="B56" s="15" t="s">
        <v>42</v>
      </c>
      <c r="C56" s="14">
        <v>4.4000000000000004</v>
      </c>
      <c r="D56" s="13" t="s">
        <v>28</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4.4000000000000004</v>
      </c>
      <c r="H56">
        <f>LEN(TRIM(D56))</f>
        <v>6</v>
      </c>
      <c r="I56" t="str">
        <f>IF(H56&gt;=3,MID(TRIM(D56),1,3),"NO")</f>
        <v>+/-</v>
      </c>
      <c r="J56" t="str">
        <f>IF(TRIM(I56)="+/-",MID(TRIM(D56),4,H56-3),D56)</f>
        <v>0.2</v>
      </c>
      <c r="K56" s="1">
        <f>IF(TRIM(J56)="*****",0,IF(ISERROR(VALUE(J56)),"NA",VALUE(J56/$I$4)))</f>
        <v>0.12158054711246201</v>
      </c>
      <c r="L56" s="1">
        <f>IF(AND(ISNUMBER(G56),ISNUMBER($I$6)),$I$6-G56,"N/A")</f>
        <v>1.6999999999999993</v>
      </c>
      <c r="M56" s="1">
        <f>IF(AND(ISNUMBER(K56),ISNUMBER($I$7)),SQRT(K56^2+($I$7)^2),"N/A")</f>
        <v>0.1359311840425404</v>
      </c>
      <c r="N56" s="1">
        <f>IF(AND(ISNUMBER(L56),ISNUMBER(M56),M56&lt;&gt;0),L56/M56,"NA")</f>
        <v>12.50632819815632</v>
      </c>
      <c r="O56" t="s">
        <v>40</v>
      </c>
    </row>
    <row r="57" spans="1:15" x14ac:dyDescent="0.35">
      <c r="A57" s="16">
        <v>47</v>
      </c>
      <c r="B57" s="15" t="s">
        <v>32</v>
      </c>
      <c r="C57" s="14">
        <v>4.0999999999999996</v>
      </c>
      <c r="D57" s="13" t="s">
        <v>31</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4.0999999999999996</v>
      </c>
      <c r="H57">
        <f>LEN(TRIM(D57))</f>
        <v>6</v>
      </c>
      <c r="I57" t="str">
        <f>IF(H57&gt;=3,MID(TRIM(D57),1,3),"NO")</f>
        <v>+/-</v>
      </c>
      <c r="J57" t="str">
        <f>IF(TRIM(I57)="+/-",MID(TRIM(D57),4,H57-3),D57)</f>
        <v>0.1</v>
      </c>
      <c r="K57" s="1">
        <f>IF(TRIM(J57)="*****",0,IF(ISERROR(VALUE(J57)),"NA",VALUE(J57/$I$4)))</f>
        <v>6.0790273556231005E-2</v>
      </c>
      <c r="L57" s="1">
        <f>IF(AND(ISNUMBER(G57),ISNUMBER($I$6)),$I$6-G57,"N/A")</f>
        <v>2</v>
      </c>
      <c r="M57" s="1">
        <f>IF(AND(ISNUMBER(K57),ISNUMBER($I$7)),SQRT(K57^2+($I$7)^2),"N/A")</f>
        <v>8.5970429323592404E-2</v>
      </c>
      <c r="N57" s="1">
        <f>IF(AND(ISNUMBER(L57),ISNUMBER(M57),M57&lt;&gt;0),L57/M57,"NA")</f>
        <v>23.263813101037414</v>
      </c>
      <c r="O57" t="s">
        <v>38</v>
      </c>
    </row>
    <row r="58" spans="1:15" x14ac:dyDescent="0.35">
      <c r="A58" s="16">
        <v>47</v>
      </c>
      <c r="B58" s="15" t="s">
        <v>71</v>
      </c>
      <c r="C58" s="14">
        <v>4.0999999999999996</v>
      </c>
      <c r="D58" s="13" t="s">
        <v>31</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4.0999999999999996</v>
      </c>
      <c r="H58">
        <f>LEN(TRIM(D58))</f>
        <v>6</v>
      </c>
      <c r="I58" t="str">
        <f>IF(H58&gt;=3,MID(TRIM(D58),1,3),"NO")</f>
        <v>+/-</v>
      </c>
      <c r="J58" t="str">
        <f>IF(TRIM(I58)="+/-",MID(TRIM(D58),4,H58-3),D58)</f>
        <v>0.1</v>
      </c>
      <c r="K58" s="1">
        <f>IF(TRIM(J58)="*****",0,IF(ISERROR(VALUE(J58)),"NA",VALUE(J58/$I$4)))</f>
        <v>6.0790273556231005E-2</v>
      </c>
      <c r="L58" s="1">
        <f>IF(AND(ISNUMBER(G58),ISNUMBER($I$6)),$I$6-G58,"N/A")</f>
        <v>2</v>
      </c>
      <c r="M58" s="1">
        <f>IF(AND(ISNUMBER(K58),ISNUMBER($I$7)),SQRT(K58^2+($I$7)^2),"N/A")</f>
        <v>8.5970429323592404E-2</v>
      </c>
      <c r="N58" s="1">
        <f>IF(AND(ISNUMBER(L58),ISNUMBER(M58),M58&lt;&gt;0),L58/M58,"NA")</f>
        <v>23.263813101037414</v>
      </c>
      <c r="O58" t="s">
        <v>36</v>
      </c>
    </row>
    <row r="59" spans="1:15" x14ac:dyDescent="0.35">
      <c r="A59" s="16">
        <v>49</v>
      </c>
      <c r="B59" s="15" t="s">
        <v>47</v>
      </c>
      <c r="C59" s="14">
        <v>3.6</v>
      </c>
      <c r="D59" s="13" t="s">
        <v>31</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3.6</v>
      </c>
      <c r="H59">
        <f>LEN(TRIM(D59))</f>
        <v>6</v>
      </c>
      <c r="I59" t="str">
        <f>IF(H59&gt;=3,MID(TRIM(D59),1,3),"NO")</f>
        <v>+/-</v>
      </c>
      <c r="J59" t="str">
        <f>IF(TRIM(I59)="+/-",MID(TRIM(D59),4,H59-3),D59)</f>
        <v>0.1</v>
      </c>
      <c r="K59" s="1">
        <f>IF(TRIM(J59)="*****",0,IF(ISERROR(VALUE(J59)),"NA",VALUE(J59/$I$4)))</f>
        <v>6.0790273556231005E-2</v>
      </c>
      <c r="L59" s="1">
        <f>IF(AND(ISNUMBER(G59),ISNUMBER($I$6)),$I$6-G59,"N/A")</f>
        <v>2.4999999999999996</v>
      </c>
      <c r="M59" s="1">
        <f>IF(AND(ISNUMBER(K59),ISNUMBER($I$7)),SQRT(K59^2+($I$7)^2),"N/A")</f>
        <v>8.5970429323592404E-2</v>
      </c>
      <c r="N59" s="1">
        <f>IF(AND(ISNUMBER(L59),ISNUMBER(M59),M59&lt;&gt;0),L59/M59,"NA")</f>
        <v>29.07976637629676</v>
      </c>
      <c r="O59" t="s">
        <v>33</v>
      </c>
    </row>
    <row r="60" spans="1:15" x14ac:dyDescent="0.35">
      <c r="A60" s="16">
        <v>49</v>
      </c>
      <c r="B60" s="15" t="s">
        <v>49</v>
      </c>
      <c r="C60" s="14">
        <v>3.6</v>
      </c>
      <c r="D60" s="13" t="s">
        <v>31</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3.6</v>
      </c>
      <c r="H60">
        <f>LEN(TRIM(D60))</f>
        <v>6</v>
      </c>
      <c r="I60" t="str">
        <f>IF(H60&gt;=3,MID(TRIM(D60),1,3),"NO")</f>
        <v>+/-</v>
      </c>
      <c r="J60" t="str">
        <f>IF(TRIM(I60)="+/-",MID(TRIM(D60),4,H60-3),D60)</f>
        <v>0.1</v>
      </c>
      <c r="K60" s="1">
        <f>IF(TRIM(J60)="*****",0,IF(ISERROR(VALUE(J60)),"NA",VALUE(J60/$I$4)))</f>
        <v>6.0790273556231005E-2</v>
      </c>
      <c r="L60" s="1">
        <f>IF(AND(ISNUMBER(G60),ISNUMBER($I$6)),$I$6-G60,"N/A")</f>
        <v>2.4999999999999996</v>
      </c>
      <c r="M60" s="1">
        <f>IF(AND(ISNUMBER(K60),ISNUMBER($I$7)),SQRT(K60^2+($I$7)^2),"N/A")</f>
        <v>8.5970429323592404E-2</v>
      </c>
      <c r="N60" s="1">
        <f>IF(AND(ISNUMBER(L60),ISNUMBER(M60),M60&lt;&gt;0),L60/M60,"NA")</f>
        <v>29.07976637629676</v>
      </c>
      <c r="O60" t="s">
        <v>30</v>
      </c>
    </row>
    <row r="61" spans="1:15" x14ac:dyDescent="0.35">
      <c r="A61" s="16">
        <v>51</v>
      </c>
      <c r="B61" s="15" t="s">
        <v>35</v>
      </c>
      <c r="C61" s="14">
        <v>3.2</v>
      </c>
      <c r="D61" s="13" t="s">
        <v>43</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3.2</v>
      </c>
      <c r="H61">
        <f>LEN(TRIM(D61))</f>
        <v>6</v>
      </c>
      <c r="I61" t="str">
        <f>IF(H61&gt;=3,MID(TRIM(D61),1,3),"NO")</f>
        <v>+/-</v>
      </c>
      <c r="J61" t="str">
        <f>IF(TRIM(I61)="+/-",MID(TRIM(D61),4,H61-3),D61)</f>
        <v>0.5</v>
      </c>
      <c r="K61" s="1">
        <f>IF(TRIM(J61)="*****",0,IF(ISERROR(VALUE(J61)),"NA",VALUE(J61/$I$4)))</f>
        <v>0.303951367781155</v>
      </c>
      <c r="L61" s="1">
        <f>IF(AND(ISNUMBER(G61),ISNUMBER($I$6)),$I$6-G61,"N/A")</f>
        <v>2.8999999999999995</v>
      </c>
      <c r="M61" s="1">
        <f>IF(AND(ISNUMBER(K61),ISNUMBER($I$7)),SQRT(K61^2+($I$7)^2),"N/A")</f>
        <v>0.30997079109986531</v>
      </c>
      <c r="N61" s="1">
        <f>IF(AND(ISNUMBER(L61),ISNUMBER(M61),M61&lt;&gt;0),L61/M61,"NA")</f>
        <v>9.3557202267670689</v>
      </c>
      <c r="O61" t="s">
        <v>27</v>
      </c>
    </row>
    <row r="62" spans="1:15" ht="15" thickBot="1" x14ac:dyDescent="0.4">
      <c r="A62" s="11"/>
      <c r="B62" s="10" t="s">
        <v>25</v>
      </c>
      <c r="C62" s="9">
        <v>2.2000000000000002</v>
      </c>
      <c r="D62" s="8" t="s">
        <v>28</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2.2000000000000002</v>
      </c>
      <c r="H62">
        <f>LEN(TRIM(D62))</f>
        <v>6</v>
      </c>
      <c r="I62" t="str">
        <f>IF(H62&gt;=3,MID(TRIM(D62),1,3),"NO")</f>
        <v>+/-</v>
      </c>
      <c r="J62" t="str">
        <f>IF(TRIM(I62)="+/-",MID(TRIM(D62),4,H62-3),D62)</f>
        <v>0.2</v>
      </c>
      <c r="K62" s="1">
        <f>IF(TRIM(J62)="*****",0,IF(ISERROR(VALUE(J62)),"NA",VALUE(J62/$I$4)))</f>
        <v>0.12158054711246201</v>
      </c>
      <c r="L62" s="1">
        <f>IF(AND(ISNUMBER(G62),ISNUMBER($I$6)),$I$6-G62,"N/A")</f>
        <v>3.8999999999999995</v>
      </c>
      <c r="M62" s="1">
        <f>IF(AND(ISNUMBER(K62),ISNUMBER($I$7)),SQRT(K62^2+($I$7)^2),"N/A")</f>
        <v>0.1359311840425404</v>
      </c>
      <c r="N62" s="1">
        <f>IF(AND(ISNUMBER(L62),ISNUMBER(M62),M62&lt;&gt;0),L62/M62,"NA")</f>
        <v>28.6909882192998</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149" priority="1" operator="equal">
      <formula>"OTHER ERROR"</formula>
    </cfRule>
    <cfRule type="cellIs" dxfId="148" priority="2" operator="equal">
      <formula>"Statistical Test not applicable"</formula>
    </cfRule>
    <cfRule type="cellIs" dxfId="147" priority="3" operator="equal">
      <formula>"Geography Selected"</formula>
    </cfRule>
  </conditionalFormatting>
  <conditionalFormatting sqref="E10:J62">
    <cfRule type="cellIs" dxfId="146" priority="4" operator="equal">
      <formula>"Not Significantly Different"</formula>
    </cfRule>
  </conditionalFormatting>
  <conditionalFormatting sqref="F10:J62">
    <cfRule type="cellIs" dxfId="14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1CA45F0-F962-4A83-89B3-5BFB820CEA2D}">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50314D5F-43C4-41F3-B924-F3842B6ECB05}"/>
    <hyperlink ref="A68" r:id="rId2" xr:uid="{BAE15A86-E64E-4C97-91E4-B8DEDF5748E0}"/>
    <hyperlink ref="A66" r:id="rId3" xr:uid="{4E0C32AC-0BEA-4C70-B122-33027528ED34}"/>
    <hyperlink ref="A67" r:id="rId4" xr:uid="{D9475070-AD6E-45A3-BC45-404B208109F4}"/>
  </hyperlinks>
  <pageMargins left="0.7" right="0.7" top="0.75" bottom="0.75" header="0.3" footer="0.3"/>
  <pageSetup orientation="portrait" r:id="rId5"/>
  <drawing r:id="rId6"/>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5D1C9-ABE5-457F-BA3D-83BA6FD3CF8F}">
  <sheetPr codeName="Sheet63"/>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567</v>
      </c>
    </row>
    <row r="2" spans="1:16" x14ac:dyDescent="0.35">
      <c r="A2" s="30" t="s">
        <v>108</v>
      </c>
      <c r="B2" t="s">
        <v>566</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12.2</v>
      </c>
      <c r="C6" t="s">
        <v>102</v>
      </c>
      <c r="H6" s="18" t="s">
        <v>101</v>
      </c>
      <c r="I6">
        <f>VLOOKUP($B$4,$B$9:$K$62,6,FALSE)</f>
        <v>12.2</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12.2</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12.2</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37</v>
      </c>
      <c r="C11" s="14">
        <v>20</v>
      </c>
      <c r="D11" s="17" t="s">
        <v>120</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20</v>
      </c>
      <c r="H11">
        <f>LEN(TRIM(D11))</f>
        <v>6</v>
      </c>
      <c r="I11" t="str">
        <f>IF(H11&gt;=3,MID(TRIM(D11),1,3),"NO")</f>
        <v>+/-</v>
      </c>
      <c r="J11" t="str">
        <f>IF(TRIM(I11)="+/-",MID(TRIM(D11),4,H11-3),D11)</f>
        <v>0.9</v>
      </c>
      <c r="K11" s="1">
        <f>IF(TRIM(J11)="*****",0,IF(ISERROR(VALUE(J11)),"NA",VALUE(J11/$I$4)))</f>
        <v>0.54711246200607899</v>
      </c>
      <c r="L11" s="1">
        <f>IF(AND(ISNUMBER(G11),ISNUMBER($I$6)),$I$6-G11,"N/A")</f>
        <v>-7.8000000000000007</v>
      </c>
      <c r="M11" s="1">
        <f>IF(AND(ISNUMBER(K11),ISNUMBER($I$7)),SQRT(K11^2+($I$7)^2),"N/A")</f>
        <v>0.55047933970440222</v>
      </c>
      <c r="N11" s="1">
        <f>IF(AND(ISNUMBER(L11),ISNUMBER(M11),M11&lt;&gt;0),L11/M11,"NA")</f>
        <v>-14.169469110663561</v>
      </c>
      <c r="O11" t="s">
        <v>68</v>
      </c>
    </row>
    <row r="12" spans="1:16" x14ac:dyDescent="0.35">
      <c r="A12" s="16">
        <v>2</v>
      </c>
      <c r="B12" s="15" t="s">
        <v>33</v>
      </c>
      <c r="C12" s="14">
        <v>18.3</v>
      </c>
      <c r="D12" s="13" t="s">
        <v>121</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18.3</v>
      </c>
      <c r="H12">
        <f>LEN(TRIM(D12))</f>
        <v>6</v>
      </c>
      <c r="I12" t="str">
        <f>IF(H12&gt;=3,MID(TRIM(D12),1,3),"NO")</f>
        <v>+/-</v>
      </c>
      <c r="J12" t="str">
        <f>IF(TRIM(I12)="+/-",MID(TRIM(D12),4,H12-3),D12)</f>
        <v>0.8</v>
      </c>
      <c r="K12" s="1">
        <f>IF(TRIM(J12)="*****",0,IF(ISERROR(VALUE(J12)),"NA",VALUE(J12/$I$4)))</f>
        <v>0.48632218844984804</v>
      </c>
      <c r="L12" s="1">
        <f>IF(AND(ISNUMBER(G12),ISNUMBER($I$6)),$I$6-G12,"N/A")</f>
        <v>-6.1000000000000014</v>
      </c>
      <c r="M12" s="1">
        <f>IF(AND(ISNUMBER(K12),ISNUMBER($I$7)),SQRT(K12^2+($I$7)^2),"N/A")</f>
        <v>0.49010685399991183</v>
      </c>
      <c r="N12" s="1">
        <f>IF(AND(ISNUMBER(L12),ISNUMBER(M12),M12&lt;&gt;0),L12/M12,"NA")</f>
        <v>-12.446265442354125</v>
      </c>
      <c r="O12" t="s">
        <v>62</v>
      </c>
    </row>
    <row r="13" spans="1:16" x14ac:dyDescent="0.35">
      <c r="A13" s="16">
        <v>3</v>
      </c>
      <c r="B13" s="15" t="s">
        <v>55</v>
      </c>
      <c r="C13" s="14">
        <v>17.399999999999999</v>
      </c>
      <c r="D13" s="13" t="s">
        <v>34</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17.399999999999999</v>
      </c>
      <c r="H13">
        <f>LEN(TRIM(D13))</f>
        <v>6</v>
      </c>
      <c r="I13" t="str">
        <f>IF(H13&gt;=3,MID(TRIM(D13),1,3),"NO")</f>
        <v>+/-</v>
      </c>
      <c r="J13" t="str">
        <f>IF(TRIM(I13)="+/-",MID(TRIM(D13),4,H13-3),D13)</f>
        <v>0.4</v>
      </c>
      <c r="K13" s="1">
        <f>IF(TRIM(J13)="*****",0,IF(ISERROR(VALUE(J13)),"NA",VALUE(J13/$I$4)))</f>
        <v>0.24316109422492402</v>
      </c>
      <c r="L13" s="1">
        <f>IF(AND(ISNUMBER(G13),ISNUMBER($I$6)),$I$6-G13,"N/A")</f>
        <v>-5.1999999999999993</v>
      </c>
      <c r="M13" s="1">
        <f>IF(AND(ISNUMBER(K13),ISNUMBER($I$7)),SQRT(K13^2+($I$7)^2),"N/A")</f>
        <v>0.25064471888253259</v>
      </c>
      <c r="N13" s="1">
        <f>IF(AND(ISNUMBER(L13),ISNUMBER(M13),M13&lt;&gt;0),L13/M13,"NA")</f>
        <v>-20.746497365607915</v>
      </c>
      <c r="O13" t="s">
        <v>58</v>
      </c>
    </row>
    <row r="14" spans="1:16" x14ac:dyDescent="0.35">
      <c r="A14" s="16">
        <v>4</v>
      </c>
      <c r="B14" s="15" t="s">
        <v>56</v>
      </c>
      <c r="C14" s="14">
        <v>16.8</v>
      </c>
      <c r="D14" s="13" t="s">
        <v>43</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16.8</v>
      </c>
      <c r="H14">
        <f>LEN(TRIM(D14))</f>
        <v>6</v>
      </c>
      <c r="I14" t="str">
        <f>IF(H14&gt;=3,MID(TRIM(D14),1,3),"NO")</f>
        <v>+/-</v>
      </c>
      <c r="J14" t="str">
        <f>IF(TRIM(I14)="+/-",MID(TRIM(D14),4,H14-3),D14)</f>
        <v>0.5</v>
      </c>
      <c r="K14" s="1">
        <f>IF(TRIM(J14)="*****",0,IF(ISERROR(VALUE(J14)),"NA",VALUE(J14/$I$4)))</f>
        <v>0.303951367781155</v>
      </c>
      <c r="L14" s="1">
        <f>IF(AND(ISNUMBER(G14),ISNUMBER($I$6)),$I$6-G14,"N/A")</f>
        <v>-4.6000000000000014</v>
      </c>
      <c r="M14" s="1">
        <f>IF(AND(ISNUMBER(K14),ISNUMBER($I$7)),SQRT(K14^2+($I$7)^2),"N/A")</f>
        <v>0.30997079109986531</v>
      </c>
      <c r="N14" s="1">
        <f>IF(AND(ISNUMBER(L14),ISNUMBER(M14),M14&lt;&gt;0),L14/M14,"NA")</f>
        <v>-14.840107945906391</v>
      </c>
      <c r="O14" t="s">
        <v>73</v>
      </c>
    </row>
    <row r="15" spans="1:16" x14ac:dyDescent="0.35">
      <c r="A15" s="16">
        <v>5</v>
      </c>
      <c r="B15" s="15" t="s">
        <v>49</v>
      </c>
      <c r="C15" s="14">
        <v>16.2</v>
      </c>
      <c r="D15" s="13" t="s">
        <v>57</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16.2</v>
      </c>
      <c r="H15">
        <f>LEN(TRIM(D15))</f>
        <v>6</v>
      </c>
      <c r="I15" t="str">
        <f>IF(H15&gt;=3,MID(TRIM(D15),1,3),"NO")</f>
        <v>+/-</v>
      </c>
      <c r="J15" t="str">
        <f>IF(TRIM(I15)="+/-",MID(TRIM(D15),4,H15-3),D15)</f>
        <v>0.3</v>
      </c>
      <c r="K15" s="1">
        <f>IF(TRIM(J15)="*****",0,IF(ISERROR(VALUE(J15)),"NA",VALUE(J15/$I$4)))</f>
        <v>0.18237082066869301</v>
      </c>
      <c r="L15" s="1">
        <f>IF(AND(ISNUMBER(G15),ISNUMBER($I$6)),$I$6-G15,"N/A")</f>
        <v>-4</v>
      </c>
      <c r="M15" s="1">
        <f>IF(AND(ISNUMBER(K15),ISNUMBER($I$7)),SQRT(K15^2+($I$7)^2),"N/A")</f>
        <v>0.19223572402239389</v>
      </c>
      <c r="N15" s="1">
        <f>IF(AND(ISNUMBER(L15),ISNUMBER(M15),M15&lt;&gt;0),L15/M15,"NA")</f>
        <v>-20.807787003907936</v>
      </c>
      <c r="O15" t="s">
        <v>32</v>
      </c>
    </row>
    <row r="16" spans="1:16" x14ac:dyDescent="0.35">
      <c r="A16" s="16">
        <v>6</v>
      </c>
      <c r="B16" s="15" t="s">
        <v>71</v>
      </c>
      <c r="C16" s="14">
        <v>15.7</v>
      </c>
      <c r="D16" s="13" t="s">
        <v>34</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15.7</v>
      </c>
      <c r="H16">
        <f>LEN(TRIM(D16))</f>
        <v>6</v>
      </c>
      <c r="I16" t="str">
        <f>IF(H16&gt;=3,MID(TRIM(D16),1,3),"NO")</f>
        <v>+/-</v>
      </c>
      <c r="J16" t="str">
        <f>IF(TRIM(I16)="+/-",MID(TRIM(D16),4,H16-3),D16)</f>
        <v>0.4</v>
      </c>
      <c r="K16" s="1">
        <f>IF(TRIM(J16)="*****",0,IF(ISERROR(VALUE(J16)),"NA",VALUE(J16/$I$4)))</f>
        <v>0.24316109422492402</v>
      </c>
      <c r="L16" s="1">
        <f>IF(AND(ISNUMBER(G16),ISNUMBER($I$6)),$I$6-G16,"N/A")</f>
        <v>-3.5</v>
      </c>
      <c r="M16" s="1">
        <f>IF(AND(ISNUMBER(K16),ISNUMBER($I$7)),SQRT(K16^2+($I$7)^2),"N/A")</f>
        <v>0.25064471888253259</v>
      </c>
      <c r="N16" s="1">
        <f>IF(AND(ISNUMBER(L16),ISNUMBER(M16),M16&lt;&gt;0),L16/M16,"NA")</f>
        <v>-13.963988611466869</v>
      </c>
      <c r="O16" t="s">
        <v>75</v>
      </c>
    </row>
    <row r="17" spans="1:15" x14ac:dyDescent="0.35">
      <c r="A17" s="16">
        <v>7</v>
      </c>
      <c r="B17" s="15" t="s">
        <v>35</v>
      </c>
      <c r="C17" s="14">
        <v>15.1</v>
      </c>
      <c r="D17" s="13" t="s">
        <v>139</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15.1</v>
      </c>
      <c r="H17">
        <f>LEN(TRIM(D17))</f>
        <v>6</v>
      </c>
      <c r="I17" t="str">
        <f>IF(H17&gt;=3,MID(TRIM(D17),1,3),"NO")</f>
        <v>+/-</v>
      </c>
      <c r="J17" t="str">
        <f>IF(TRIM(I17)="+/-",MID(TRIM(D17),4,H17-3),D17)</f>
        <v>1.5</v>
      </c>
      <c r="K17" s="1">
        <f>IF(TRIM(J17)="*****",0,IF(ISERROR(VALUE(J17)),"NA",VALUE(J17/$I$4)))</f>
        <v>0.91185410334346506</v>
      </c>
      <c r="L17" s="1">
        <f>IF(AND(ISNUMBER(G17),ISNUMBER($I$6)),$I$6-G17,"N/A")</f>
        <v>-2.9000000000000004</v>
      </c>
      <c r="M17" s="1">
        <f>IF(AND(ISNUMBER(K17),ISNUMBER($I$7)),SQRT(K17^2+($I$7)^2),"N/A")</f>
        <v>0.91387819929318592</v>
      </c>
      <c r="N17" s="1">
        <f>IF(AND(ISNUMBER(L17),ISNUMBER(M17),M17&lt;&gt;0),L17/M17,"NA")</f>
        <v>-3.1732893970366356</v>
      </c>
      <c r="O17" t="s">
        <v>66</v>
      </c>
    </row>
    <row r="18" spans="1:15" x14ac:dyDescent="0.35">
      <c r="A18" s="16">
        <v>7</v>
      </c>
      <c r="B18" s="15" t="s">
        <v>59</v>
      </c>
      <c r="C18" s="14">
        <v>15.1</v>
      </c>
      <c r="D18" s="13" t="s">
        <v>34</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15.1</v>
      </c>
      <c r="H18">
        <f>LEN(TRIM(D18))</f>
        <v>6</v>
      </c>
      <c r="I18" t="str">
        <f>IF(H18&gt;=3,MID(TRIM(D18),1,3),"NO")</f>
        <v>+/-</v>
      </c>
      <c r="J18" t="str">
        <f>IF(TRIM(I18)="+/-",MID(TRIM(D18),4,H18-3),D18)</f>
        <v>0.4</v>
      </c>
      <c r="K18" s="1">
        <f>IF(TRIM(J18)="*****",0,IF(ISERROR(VALUE(J18)),"NA",VALUE(J18/$I$4)))</f>
        <v>0.24316109422492402</v>
      </c>
      <c r="L18" s="1">
        <f>IF(AND(ISNUMBER(G18),ISNUMBER($I$6)),$I$6-G18,"N/A")</f>
        <v>-2.9000000000000004</v>
      </c>
      <c r="M18" s="1">
        <f>IF(AND(ISNUMBER(K18),ISNUMBER($I$7)),SQRT(K18^2+($I$7)^2),"N/A")</f>
        <v>0.25064471888253259</v>
      </c>
      <c r="N18" s="1">
        <f>IF(AND(ISNUMBER(L18),ISNUMBER(M18),M18&lt;&gt;0),L18/M18,"NA")</f>
        <v>-11.570161992358264</v>
      </c>
      <c r="O18" t="s">
        <v>60</v>
      </c>
    </row>
    <row r="19" spans="1:15" x14ac:dyDescent="0.35">
      <c r="A19" s="16">
        <v>9</v>
      </c>
      <c r="B19" s="15" t="s">
        <v>54</v>
      </c>
      <c r="C19" s="14">
        <v>14.9</v>
      </c>
      <c r="D19" s="13" t="s">
        <v>57</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14.9</v>
      </c>
      <c r="H19">
        <f>LEN(TRIM(D19))</f>
        <v>6</v>
      </c>
      <c r="I19" t="str">
        <f>IF(H19&gt;=3,MID(TRIM(D19),1,3),"NO")</f>
        <v>+/-</v>
      </c>
      <c r="J19" t="str">
        <f>IF(TRIM(I19)="+/-",MID(TRIM(D19),4,H19-3),D19)</f>
        <v>0.3</v>
      </c>
      <c r="K19" s="1">
        <f>IF(TRIM(J19)="*****",0,IF(ISERROR(VALUE(J19)),"NA",VALUE(J19/$I$4)))</f>
        <v>0.18237082066869301</v>
      </c>
      <c r="L19" s="1">
        <f>IF(AND(ISNUMBER(G19),ISNUMBER($I$6)),$I$6-G19,"N/A")</f>
        <v>-2.7000000000000011</v>
      </c>
      <c r="M19" s="1">
        <f>IF(AND(ISNUMBER(K19),ISNUMBER($I$7)),SQRT(K19^2+($I$7)^2),"N/A")</f>
        <v>0.19223572402239389</v>
      </c>
      <c r="N19" s="1">
        <f>IF(AND(ISNUMBER(L19),ISNUMBER(M19),M19&lt;&gt;0),L19/M19,"NA")</f>
        <v>-14.045256227637863</v>
      </c>
      <c r="O19" t="s">
        <v>35</v>
      </c>
    </row>
    <row r="20" spans="1:15" x14ac:dyDescent="0.35">
      <c r="A20" s="16">
        <v>10</v>
      </c>
      <c r="B20" s="15" t="s">
        <v>65</v>
      </c>
      <c r="C20" s="14">
        <v>14.1</v>
      </c>
      <c r="D20" s="17" t="s">
        <v>57</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14.1</v>
      </c>
      <c r="H20">
        <f>LEN(TRIM(D20))</f>
        <v>6</v>
      </c>
      <c r="I20" t="str">
        <f>IF(H20&gt;=3,MID(TRIM(D20),1,3),"NO")</f>
        <v>+/-</v>
      </c>
      <c r="J20" t="str">
        <f>IF(TRIM(I20)="+/-",MID(TRIM(D20),4,H20-3),D20)</f>
        <v>0.3</v>
      </c>
      <c r="K20" s="1">
        <f>IF(TRIM(J20)="*****",0,IF(ISERROR(VALUE(J20)),"NA",VALUE(J20/$I$4)))</f>
        <v>0.18237082066869301</v>
      </c>
      <c r="L20" s="1">
        <f>IF(AND(ISNUMBER(G20),ISNUMBER($I$6)),$I$6-G20,"N/A")</f>
        <v>-1.9000000000000004</v>
      </c>
      <c r="M20" s="1">
        <f>IF(AND(ISNUMBER(K20),ISNUMBER($I$7)),SQRT(K20^2+($I$7)^2),"N/A")</f>
        <v>0.19223572402239389</v>
      </c>
      <c r="N20" s="1">
        <f>IF(AND(ISNUMBER(L20),ISNUMBER(M20),M20&lt;&gt;0),L20/M20,"NA")</f>
        <v>-9.8836988268562713</v>
      </c>
      <c r="O20" t="s">
        <v>51</v>
      </c>
    </row>
    <row r="21" spans="1:15" x14ac:dyDescent="0.35">
      <c r="A21" s="16">
        <v>11</v>
      </c>
      <c r="B21" s="15" t="s">
        <v>76</v>
      </c>
      <c r="C21" s="14">
        <v>14</v>
      </c>
      <c r="D21" s="13" t="s">
        <v>57</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14</v>
      </c>
      <c r="H21">
        <f>LEN(TRIM(D21))</f>
        <v>6</v>
      </c>
      <c r="I21" t="str">
        <f>IF(H21&gt;=3,MID(TRIM(D21),1,3),"NO")</f>
        <v>+/-</v>
      </c>
      <c r="J21" t="str">
        <f>IF(TRIM(I21)="+/-",MID(TRIM(D21),4,H21-3),D21)</f>
        <v>0.3</v>
      </c>
      <c r="K21" s="1">
        <f>IF(TRIM(J21)="*****",0,IF(ISERROR(VALUE(J21)),"NA",VALUE(J21/$I$4)))</f>
        <v>0.18237082066869301</v>
      </c>
      <c r="L21" s="1">
        <f>IF(AND(ISNUMBER(G21),ISNUMBER($I$6)),$I$6-G21,"N/A")</f>
        <v>-1.8000000000000007</v>
      </c>
      <c r="M21" s="1">
        <f>IF(AND(ISNUMBER(K21),ISNUMBER($I$7)),SQRT(K21^2+($I$7)^2),"N/A")</f>
        <v>0.19223572402239389</v>
      </c>
      <c r="N21" s="1">
        <f>IF(AND(ISNUMBER(L21),ISNUMBER(M21),M21&lt;&gt;0),L21/M21,"NA")</f>
        <v>-9.3635041517585744</v>
      </c>
      <c r="O21" t="s">
        <v>45</v>
      </c>
    </row>
    <row r="22" spans="1:15" x14ac:dyDescent="0.35">
      <c r="A22" s="16">
        <v>12</v>
      </c>
      <c r="B22" s="15" t="s">
        <v>68</v>
      </c>
      <c r="C22" s="14">
        <v>13.8</v>
      </c>
      <c r="D22" s="13" t="s">
        <v>34</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13.8</v>
      </c>
      <c r="H22">
        <f>LEN(TRIM(D22))</f>
        <v>6</v>
      </c>
      <c r="I22" t="str">
        <f>IF(H22&gt;=3,MID(TRIM(D22),1,3),"NO")</f>
        <v>+/-</v>
      </c>
      <c r="J22" t="str">
        <f>IF(TRIM(I22)="+/-",MID(TRIM(D22),4,H22-3),D22)</f>
        <v>0.4</v>
      </c>
      <c r="K22" s="1">
        <f>IF(TRIM(J22)="*****",0,IF(ISERROR(VALUE(J22)),"NA",VALUE(J22/$I$4)))</f>
        <v>0.24316109422492402</v>
      </c>
      <c r="L22" s="1">
        <f>IF(AND(ISNUMBER(G22),ISNUMBER($I$6)),$I$6-G22,"N/A")</f>
        <v>-1.6000000000000014</v>
      </c>
      <c r="M22" s="1">
        <f>IF(AND(ISNUMBER(K22),ISNUMBER($I$7)),SQRT(K22^2+($I$7)^2),"N/A")</f>
        <v>0.25064471888253259</v>
      </c>
      <c r="N22" s="1">
        <f>IF(AND(ISNUMBER(L22),ISNUMBER(M22),M22&lt;&gt;0),L22/M22,"NA")</f>
        <v>-6.3835376509562884</v>
      </c>
      <c r="O22" t="s">
        <v>29</v>
      </c>
    </row>
    <row r="23" spans="1:15" x14ac:dyDescent="0.35">
      <c r="A23" s="16">
        <v>13</v>
      </c>
      <c r="B23" s="15" t="s">
        <v>32</v>
      </c>
      <c r="C23" s="14">
        <v>13.4</v>
      </c>
      <c r="D23" s="13" t="s">
        <v>28</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13.4</v>
      </c>
      <c r="H23">
        <f>LEN(TRIM(D23))</f>
        <v>6</v>
      </c>
      <c r="I23" t="str">
        <f>IF(H23&gt;=3,MID(TRIM(D23),1,3),"NO")</f>
        <v>+/-</v>
      </c>
      <c r="J23" t="str">
        <f>IF(TRIM(I23)="+/-",MID(TRIM(D23),4,H23-3),D23)</f>
        <v>0.2</v>
      </c>
      <c r="K23" s="1">
        <f>IF(TRIM(J23)="*****",0,IF(ISERROR(VALUE(J23)),"NA",VALUE(J23/$I$4)))</f>
        <v>0.12158054711246201</v>
      </c>
      <c r="L23" s="1">
        <f>IF(AND(ISNUMBER(G23),ISNUMBER($I$6)),$I$6-G23,"N/A")</f>
        <v>-1.2000000000000011</v>
      </c>
      <c r="M23" s="1">
        <f>IF(AND(ISNUMBER(K23),ISNUMBER($I$7)),SQRT(K23^2+($I$7)^2),"N/A")</f>
        <v>0.1359311840425404</v>
      </c>
      <c r="N23" s="1">
        <f>IF(AND(ISNUMBER(L23),ISNUMBER(M23),M23&lt;&gt;0),L23/M23,"NA")</f>
        <v>-8.8279963751691781</v>
      </c>
      <c r="O23" t="s">
        <v>82</v>
      </c>
    </row>
    <row r="24" spans="1:15" x14ac:dyDescent="0.35">
      <c r="A24" s="16">
        <v>14</v>
      </c>
      <c r="B24" s="15" t="s">
        <v>79</v>
      </c>
      <c r="C24" s="14">
        <v>13.1</v>
      </c>
      <c r="D24" s="13" t="s">
        <v>34</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13.1</v>
      </c>
      <c r="H24">
        <f>LEN(TRIM(D24))</f>
        <v>6</v>
      </c>
      <c r="I24" t="str">
        <f>IF(H24&gt;=3,MID(TRIM(D24),1,3),"NO")</f>
        <v>+/-</v>
      </c>
      <c r="J24" t="str">
        <f>IF(TRIM(I24)="+/-",MID(TRIM(D24),4,H24-3),D24)</f>
        <v>0.4</v>
      </c>
      <c r="K24" s="1">
        <f>IF(TRIM(J24)="*****",0,IF(ISERROR(VALUE(J24)),"NA",VALUE(J24/$I$4)))</f>
        <v>0.24316109422492402</v>
      </c>
      <c r="L24" s="1">
        <f>IF(AND(ISNUMBER(G24),ISNUMBER($I$6)),$I$6-G24,"N/A")</f>
        <v>-0.90000000000000036</v>
      </c>
      <c r="M24" s="1">
        <f>IF(AND(ISNUMBER(K24),ISNUMBER($I$7)),SQRT(K24^2+($I$7)^2),"N/A")</f>
        <v>0.25064471888253259</v>
      </c>
      <c r="N24" s="1">
        <f>IF(AND(ISNUMBER(L24),ISNUMBER(M24),M24&lt;&gt;0),L24/M24,"NA")</f>
        <v>-3.5907399286629107</v>
      </c>
      <c r="O24" t="s">
        <v>65</v>
      </c>
    </row>
    <row r="25" spans="1:15" x14ac:dyDescent="0.35">
      <c r="A25" s="16">
        <v>14</v>
      </c>
      <c r="B25" s="15" t="s">
        <v>44</v>
      </c>
      <c r="C25" s="14">
        <v>13.1</v>
      </c>
      <c r="D25" s="13" t="s">
        <v>26</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13.1</v>
      </c>
      <c r="H25">
        <f>LEN(TRIM(D25))</f>
        <v>6</v>
      </c>
      <c r="I25" t="str">
        <f>IF(H25&gt;=3,MID(TRIM(D25),1,3),"NO")</f>
        <v>+/-</v>
      </c>
      <c r="J25" t="str">
        <f>IF(TRIM(I25)="+/-",MID(TRIM(D25),4,H25-3),D25)</f>
        <v>0.6</v>
      </c>
      <c r="K25" s="1">
        <f>IF(TRIM(J25)="*****",0,IF(ISERROR(VALUE(J25)),"NA",VALUE(J25/$I$4)))</f>
        <v>0.36474164133738601</v>
      </c>
      <c r="L25" s="1">
        <f>IF(AND(ISNUMBER(G25),ISNUMBER($I$6)),$I$6-G25,"N/A")</f>
        <v>-0.90000000000000036</v>
      </c>
      <c r="M25" s="1">
        <f>IF(AND(ISNUMBER(K25),ISNUMBER($I$7)),SQRT(K25^2+($I$7)^2),"N/A")</f>
        <v>0.36977279819442066</v>
      </c>
      <c r="N25" s="1">
        <f>IF(AND(ISNUMBER(L25),ISNUMBER(M25),M25&lt;&gt;0),L25/M25,"NA")</f>
        <v>-2.4339270070558157</v>
      </c>
      <c r="O25" t="s">
        <v>81</v>
      </c>
    </row>
    <row r="26" spans="1:15" x14ac:dyDescent="0.35">
      <c r="A26" s="16">
        <v>14</v>
      </c>
      <c r="B26" s="15" t="s">
        <v>52</v>
      </c>
      <c r="C26" s="14">
        <v>13.1</v>
      </c>
      <c r="D26" s="13" t="s">
        <v>141</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13.1</v>
      </c>
      <c r="H26">
        <f>LEN(TRIM(D26))</f>
        <v>6</v>
      </c>
      <c r="I26" t="str">
        <f>IF(H26&gt;=3,MID(TRIM(D26),1,3),"NO")</f>
        <v>+/-</v>
      </c>
      <c r="J26" t="str">
        <f>IF(TRIM(I26)="+/-",MID(TRIM(D26),4,H26-3),D26)</f>
        <v>1.1</v>
      </c>
      <c r="K26" s="1">
        <f>IF(TRIM(J26)="*****",0,IF(ISERROR(VALUE(J26)),"NA",VALUE(J26/$I$4)))</f>
        <v>0.66869300911854113</v>
      </c>
      <c r="L26" s="1">
        <f>IF(AND(ISNUMBER(G26),ISNUMBER($I$6)),$I$6-G26,"N/A")</f>
        <v>-0.90000000000000036</v>
      </c>
      <c r="M26" s="1">
        <f>IF(AND(ISNUMBER(K26),ISNUMBER($I$7)),SQRT(K26^2+($I$7)^2),"N/A")</f>
        <v>0.67145051776214359</v>
      </c>
      <c r="N26" s="1">
        <f>IF(AND(ISNUMBER(L26),ISNUMBER(M26),M26&lt;&gt;0),L26/M26,"NA")</f>
        <v>-1.3403817201594872</v>
      </c>
      <c r="O26" t="s">
        <v>80</v>
      </c>
    </row>
    <row r="27" spans="1:15" x14ac:dyDescent="0.35">
      <c r="A27" s="16">
        <v>17</v>
      </c>
      <c r="B27" s="15" t="s">
        <v>53</v>
      </c>
      <c r="C27" s="14">
        <v>12.9</v>
      </c>
      <c r="D27" s="13" t="s">
        <v>26</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12.9</v>
      </c>
      <c r="H27">
        <f>LEN(TRIM(D27))</f>
        <v>6</v>
      </c>
      <c r="I27" t="str">
        <f>IF(H27&gt;=3,MID(TRIM(D27),1,3),"NO")</f>
        <v>+/-</v>
      </c>
      <c r="J27" t="str">
        <f>IF(TRIM(I27)="+/-",MID(TRIM(D27),4,H27-3),D27)</f>
        <v>0.6</v>
      </c>
      <c r="K27" s="1">
        <f>IF(TRIM(J27)="*****",0,IF(ISERROR(VALUE(J27)),"NA",VALUE(J27/$I$4)))</f>
        <v>0.36474164133738601</v>
      </c>
      <c r="L27" s="1">
        <f>IF(AND(ISNUMBER(G27),ISNUMBER($I$6)),$I$6-G27,"N/A")</f>
        <v>-0.70000000000000107</v>
      </c>
      <c r="M27" s="1">
        <f>IF(AND(ISNUMBER(K27),ISNUMBER($I$7)),SQRT(K27^2+($I$7)^2),"N/A")</f>
        <v>0.36977279819442066</v>
      </c>
      <c r="N27" s="1">
        <f>IF(AND(ISNUMBER(L27),ISNUMBER(M27),M27&lt;&gt;0),L27/M27,"NA")</f>
        <v>-1.893054338821192</v>
      </c>
      <c r="O27" t="s">
        <v>78</v>
      </c>
    </row>
    <row r="28" spans="1:15" x14ac:dyDescent="0.35">
      <c r="A28" s="16">
        <v>18</v>
      </c>
      <c r="B28" s="15" t="s">
        <v>77</v>
      </c>
      <c r="C28" s="14">
        <v>12.6</v>
      </c>
      <c r="D28" s="13" t="s">
        <v>83</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12.6</v>
      </c>
      <c r="H28">
        <f>LEN(TRIM(D28))</f>
        <v>6</v>
      </c>
      <c r="I28" t="str">
        <f>IF(H28&gt;=3,MID(TRIM(D28),1,3),"NO")</f>
        <v>+/-</v>
      </c>
      <c r="J28" t="str">
        <f>IF(TRIM(I28)="+/-",MID(TRIM(D28),4,H28-3),D28)</f>
        <v>0.7</v>
      </c>
      <c r="K28" s="1">
        <f>IF(TRIM(J28)="*****",0,IF(ISERROR(VALUE(J28)),"NA",VALUE(J28/$I$4)))</f>
        <v>0.42553191489361697</v>
      </c>
      <c r="L28" s="1">
        <f>IF(AND(ISNUMBER(G28),ISNUMBER($I$6)),$I$6-G28,"N/A")</f>
        <v>-0.40000000000000036</v>
      </c>
      <c r="M28" s="1">
        <f>IF(AND(ISNUMBER(K28),ISNUMBER($I$7)),SQRT(K28^2+($I$7)^2),"N/A")</f>
        <v>0.42985214661796195</v>
      </c>
      <c r="N28" s="1">
        <f>IF(AND(ISNUMBER(L28),ISNUMBER(M28),M28&lt;&gt;0),L28/M28,"NA")</f>
        <v>-0.93055252404149758</v>
      </c>
      <c r="O28" t="s">
        <v>79</v>
      </c>
    </row>
    <row r="29" spans="1:15" x14ac:dyDescent="0.35">
      <c r="A29" s="16">
        <v>18</v>
      </c>
      <c r="B29" s="15" t="s">
        <v>64</v>
      </c>
      <c r="C29" s="14">
        <v>12.6</v>
      </c>
      <c r="D29" s="13" t="s">
        <v>57</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12.6</v>
      </c>
      <c r="H29">
        <f>LEN(TRIM(D29))</f>
        <v>6</v>
      </c>
      <c r="I29" t="str">
        <f>IF(H29&gt;=3,MID(TRIM(D29),1,3),"NO")</f>
        <v>+/-</v>
      </c>
      <c r="J29" t="str">
        <f>IF(TRIM(I29)="+/-",MID(TRIM(D29),4,H29-3),D29)</f>
        <v>0.3</v>
      </c>
      <c r="K29" s="1">
        <f>IF(TRIM(J29)="*****",0,IF(ISERROR(VALUE(J29)),"NA",VALUE(J29/$I$4)))</f>
        <v>0.18237082066869301</v>
      </c>
      <c r="L29" s="1">
        <f>IF(AND(ISNUMBER(G29),ISNUMBER($I$6)),$I$6-G29,"N/A")</f>
        <v>-0.40000000000000036</v>
      </c>
      <c r="M29" s="1">
        <f>IF(AND(ISNUMBER(K29),ISNUMBER($I$7)),SQRT(K29^2+($I$7)^2),"N/A")</f>
        <v>0.19223572402239389</v>
      </c>
      <c r="N29" s="1">
        <f>IF(AND(ISNUMBER(L29),ISNUMBER(M29),M29&lt;&gt;0),L29/M29,"NA")</f>
        <v>-2.0807787003907952</v>
      </c>
      <c r="O29" t="s">
        <v>55</v>
      </c>
    </row>
    <row r="30" spans="1:15" x14ac:dyDescent="0.35">
      <c r="A30" s="16">
        <v>20</v>
      </c>
      <c r="B30" s="15" t="s">
        <v>45</v>
      </c>
      <c r="C30" s="14">
        <v>12.4</v>
      </c>
      <c r="D30" s="13" t="s">
        <v>57</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12.4</v>
      </c>
      <c r="H30">
        <f>LEN(TRIM(D30))</f>
        <v>6</v>
      </c>
      <c r="I30" t="str">
        <f>IF(H30&gt;=3,MID(TRIM(D30),1,3),"NO")</f>
        <v>+/-</v>
      </c>
      <c r="J30" t="str">
        <f>IF(TRIM(I30)="+/-",MID(TRIM(D30),4,H30-3),D30)</f>
        <v>0.3</v>
      </c>
      <c r="K30" s="1">
        <f>IF(TRIM(J30)="*****",0,IF(ISERROR(VALUE(J30)),"NA",VALUE(J30/$I$4)))</f>
        <v>0.18237082066869301</v>
      </c>
      <c r="L30" s="1">
        <f>IF(AND(ISNUMBER(G30),ISNUMBER($I$6)),$I$6-G30,"N/A")</f>
        <v>-0.20000000000000107</v>
      </c>
      <c r="M30" s="1">
        <f>IF(AND(ISNUMBER(K30),ISNUMBER($I$7)),SQRT(K30^2+($I$7)^2),"N/A")</f>
        <v>0.19223572402239389</v>
      </c>
      <c r="N30" s="1">
        <f>IF(AND(ISNUMBER(L30),ISNUMBER(M30),M30&lt;&gt;0),L30/M30,"NA")</f>
        <v>-1.0403893501954022</v>
      </c>
      <c r="O30" t="s">
        <v>77</v>
      </c>
    </row>
    <row r="31" spans="1:15" x14ac:dyDescent="0.35">
      <c r="A31" s="16">
        <v>20</v>
      </c>
      <c r="B31" s="15" t="s">
        <v>61</v>
      </c>
      <c r="C31" s="14">
        <v>12.4</v>
      </c>
      <c r="D31" s="13" t="s">
        <v>57</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12.4</v>
      </c>
      <c r="H31">
        <f>LEN(TRIM(D31))</f>
        <v>6</v>
      </c>
      <c r="I31" t="str">
        <f>IF(H31&gt;=3,MID(TRIM(D31),1,3),"NO")</f>
        <v>+/-</v>
      </c>
      <c r="J31" t="str">
        <f>IF(TRIM(I31)="+/-",MID(TRIM(D31),4,H31-3),D31)</f>
        <v>0.3</v>
      </c>
      <c r="K31" s="1">
        <f>IF(TRIM(J31)="*****",0,IF(ISERROR(VALUE(J31)),"NA",VALUE(J31/$I$4)))</f>
        <v>0.18237082066869301</v>
      </c>
      <c r="L31" s="1">
        <f>IF(AND(ISNUMBER(G31),ISNUMBER($I$6)),$I$6-G31,"N/A")</f>
        <v>-0.20000000000000107</v>
      </c>
      <c r="M31" s="1">
        <f>IF(AND(ISNUMBER(K31),ISNUMBER($I$7)),SQRT(K31^2+($I$7)^2),"N/A")</f>
        <v>0.19223572402239389</v>
      </c>
      <c r="N31" s="1">
        <f>IF(AND(ISNUMBER(L31),ISNUMBER(M31),M31&lt;&gt;0),L31/M31,"NA")</f>
        <v>-1.0403893501954022</v>
      </c>
      <c r="O31" t="s">
        <v>41</v>
      </c>
    </row>
    <row r="32" spans="1:15" x14ac:dyDescent="0.35">
      <c r="A32" s="16">
        <v>22</v>
      </c>
      <c r="B32" s="15" t="s">
        <v>36</v>
      </c>
      <c r="C32" s="14">
        <v>12</v>
      </c>
      <c r="D32" s="13" t="s">
        <v>57</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12</v>
      </c>
      <c r="H32">
        <f>LEN(TRIM(D32))</f>
        <v>6</v>
      </c>
      <c r="I32" t="str">
        <f>IF(H32&gt;=3,MID(TRIM(D32),1,3),"NO")</f>
        <v>+/-</v>
      </c>
      <c r="J32" t="str">
        <f>IF(TRIM(I32)="+/-",MID(TRIM(D32),4,H32-3),D32)</f>
        <v>0.3</v>
      </c>
      <c r="K32" s="1">
        <f>IF(TRIM(J32)="*****",0,IF(ISERROR(VALUE(J32)),"NA",VALUE(J32/$I$4)))</f>
        <v>0.18237082066869301</v>
      </c>
      <c r="L32" s="1">
        <f>IF(AND(ISNUMBER(G32),ISNUMBER($I$6)),$I$6-G32,"N/A")</f>
        <v>0.19999999999999929</v>
      </c>
      <c r="M32" s="1">
        <f>IF(AND(ISNUMBER(K32),ISNUMBER($I$7)),SQRT(K32^2+($I$7)^2),"N/A")</f>
        <v>0.19223572402239389</v>
      </c>
      <c r="N32" s="1">
        <f>IF(AND(ISNUMBER(L32),ISNUMBER(M32),M32&lt;&gt;0),L32/M32,"NA")</f>
        <v>1.0403893501953931</v>
      </c>
      <c r="O32" t="s">
        <v>71</v>
      </c>
    </row>
    <row r="33" spans="1:15" x14ac:dyDescent="0.35">
      <c r="A33" s="16">
        <v>23</v>
      </c>
      <c r="B33" s="15" t="s">
        <v>66</v>
      </c>
      <c r="C33" s="14">
        <v>11.9</v>
      </c>
      <c r="D33" s="13" t="s">
        <v>43</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11.9</v>
      </c>
      <c r="H33">
        <f>LEN(TRIM(D33))</f>
        <v>6</v>
      </c>
      <c r="I33" t="str">
        <f>IF(H33&gt;=3,MID(TRIM(D33),1,3),"NO")</f>
        <v>+/-</v>
      </c>
      <c r="J33" t="str">
        <f>IF(TRIM(I33)="+/-",MID(TRIM(D33),4,H33-3),D33)</f>
        <v>0.5</v>
      </c>
      <c r="K33" s="1">
        <f>IF(TRIM(J33)="*****",0,IF(ISERROR(VALUE(J33)),"NA",VALUE(J33/$I$4)))</f>
        <v>0.303951367781155</v>
      </c>
      <c r="L33" s="1">
        <f>IF(AND(ISNUMBER(G33),ISNUMBER($I$6)),$I$6-G33,"N/A")</f>
        <v>0.29999999999999893</v>
      </c>
      <c r="M33" s="1">
        <f>IF(AND(ISNUMBER(K33),ISNUMBER($I$7)),SQRT(K33^2+($I$7)^2),"N/A")</f>
        <v>0.30997079109986531</v>
      </c>
      <c r="N33" s="1">
        <f>IF(AND(ISNUMBER(L33),ISNUMBER(M33),M33&lt;&gt;0),L33/M33,"NA")</f>
        <v>0.9678331269069349</v>
      </c>
      <c r="O33" t="s">
        <v>76</v>
      </c>
    </row>
    <row r="34" spans="1:15" x14ac:dyDescent="0.35">
      <c r="A34" s="16">
        <v>23</v>
      </c>
      <c r="B34" s="15" t="s">
        <v>51</v>
      </c>
      <c r="C34" s="14">
        <v>11.9</v>
      </c>
      <c r="D34" s="13" t="s">
        <v>28</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11.9</v>
      </c>
      <c r="H34">
        <f>LEN(TRIM(D34))</f>
        <v>6</v>
      </c>
      <c r="I34" t="str">
        <f>IF(H34&gt;=3,MID(TRIM(D34),1,3),"NO")</f>
        <v>+/-</v>
      </c>
      <c r="J34" t="str">
        <f>IF(TRIM(I34)="+/-",MID(TRIM(D34),4,H34-3),D34)</f>
        <v>0.2</v>
      </c>
      <c r="K34" s="1">
        <f>IF(TRIM(J34)="*****",0,IF(ISERROR(VALUE(J34)),"NA",VALUE(J34/$I$4)))</f>
        <v>0.12158054711246201</v>
      </c>
      <c r="L34" s="1">
        <f>IF(AND(ISNUMBER(G34),ISNUMBER($I$6)),$I$6-G34,"N/A")</f>
        <v>0.29999999999999893</v>
      </c>
      <c r="M34" s="1">
        <f>IF(AND(ISNUMBER(K34),ISNUMBER($I$7)),SQRT(K34^2+($I$7)^2),"N/A")</f>
        <v>0.1359311840425404</v>
      </c>
      <c r="N34" s="1">
        <f>IF(AND(ISNUMBER(L34),ISNUMBER(M34),M34&lt;&gt;0),L34/M34,"NA")</f>
        <v>2.2069990937922848</v>
      </c>
      <c r="O34" t="s">
        <v>74</v>
      </c>
    </row>
    <row r="35" spans="1:15" x14ac:dyDescent="0.35">
      <c r="A35" s="16">
        <v>25</v>
      </c>
      <c r="B35" s="15" t="s">
        <v>60</v>
      </c>
      <c r="C35" s="14">
        <v>11.5</v>
      </c>
      <c r="D35" s="13" t="s">
        <v>141</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11.5</v>
      </c>
      <c r="H35">
        <f>LEN(TRIM(D35))</f>
        <v>6</v>
      </c>
      <c r="I35" t="str">
        <f>IF(H35&gt;=3,MID(TRIM(D35),1,3),"NO")</f>
        <v>+/-</v>
      </c>
      <c r="J35" t="str">
        <f>IF(TRIM(I35)="+/-",MID(TRIM(D35),4,H35-3),D35)</f>
        <v>1.1</v>
      </c>
      <c r="K35" s="1">
        <f>IF(TRIM(J35)="*****",0,IF(ISERROR(VALUE(J35)),"NA",VALUE(J35/$I$4)))</f>
        <v>0.66869300911854113</v>
      </c>
      <c r="L35" s="1">
        <f>IF(AND(ISNUMBER(G35),ISNUMBER($I$6)),$I$6-G35,"N/A")</f>
        <v>0.69999999999999929</v>
      </c>
      <c r="M35" s="1">
        <f>IF(AND(ISNUMBER(K35),ISNUMBER($I$7)),SQRT(K35^2+($I$7)^2),"N/A")</f>
        <v>0.67145051776214359</v>
      </c>
      <c r="N35" s="1">
        <f>IF(AND(ISNUMBER(L35),ISNUMBER(M35),M35&lt;&gt;0),L35/M35,"NA")</f>
        <v>1.0425191156795997</v>
      </c>
      <c r="O35" t="s">
        <v>53</v>
      </c>
    </row>
    <row r="36" spans="1:15" x14ac:dyDescent="0.35">
      <c r="A36" s="16">
        <v>26</v>
      </c>
      <c r="B36" s="15" t="s">
        <v>30</v>
      </c>
      <c r="C36" s="14">
        <v>11.4</v>
      </c>
      <c r="D36" s="13" t="s">
        <v>34</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11.4</v>
      </c>
      <c r="H36">
        <f>LEN(TRIM(D36))</f>
        <v>6</v>
      </c>
      <c r="I36" t="str">
        <f>IF(H36&gt;=3,MID(TRIM(D36),1,3),"NO")</f>
        <v>+/-</v>
      </c>
      <c r="J36" t="str">
        <f>IF(TRIM(I36)="+/-",MID(TRIM(D36),4,H36-3),D36)</f>
        <v>0.4</v>
      </c>
      <c r="K36" s="1">
        <f>IF(TRIM(J36)="*****",0,IF(ISERROR(VALUE(J36)),"NA",VALUE(J36/$I$4)))</f>
        <v>0.24316109422492402</v>
      </c>
      <c r="L36" s="1">
        <f>IF(AND(ISNUMBER(G36),ISNUMBER($I$6)),$I$6-G36,"N/A")</f>
        <v>0.79999999999999893</v>
      </c>
      <c r="M36" s="1">
        <f>IF(AND(ISNUMBER(K36),ISNUMBER($I$7)),SQRT(K36^2+($I$7)^2),"N/A")</f>
        <v>0.25064471888253259</v>
      </c>
      <c r="N36" s="1">
        <f>IF(AND(ISNUMBER(L36),ISNUMBER(M36),M36&lt;&gt;0),L36/M36,"NA")</f>
        <v>3.1917688254781371</v>
      </c>
      <c r="O36" t="s">
        <v>72</v>
      </c>
    </row>
    <row r="37" spans="1:15" x14ac:dyDescent="0.35">
      <c r="A37" s="16">
        <v>27</v>
      </c>
      <c r="B37" s="15" t="s">
        <v>39</v>
      </c>
      <c r="C37" s="14">
        <v>11.2</v>
      </c>
      <c r="D37" s="13" t="s">
        <v>28</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11.2</v>
      </c>
      <c r="H37">
        <f>LEN(TRIM(D37))</f>
        <v>6</v>
      </c>
      <c r="I37" t="str">
        <f>IF(H37&gt;=3,MID(TRIM(D37),1,3),"NO")</f>
        <v>+/-</v>
      </c>
      <c r="J37" t="str">
        <f>IF(TRIM(I37)="+/-",MID(TRIM(D37),4,H37-3),D37)</f>
        <v>0.2</v>
      </c>
      <c r="K37" s="1">
        <f>IF(TRIM(J37)="*****",0,IF(ISERROR(VALUE(J37)),"NA",VALUE(J37/$I$4)))</f>
        <v>0.12158054711246201</v>
      </c>
      <c r="L37" s="1">
        <f>IF(AND(ISNUMBER(G37),ISNUMBER($I$6)),$I$6-G37,"N/A")</f>
        <v>1</v>
      </c>
      <c r="M37" s="1">
        <f>IF(AND(ISNUMBER(K37),ISNUMBER($I$7)),SQRT(K37^2+($I$7)^2),"N/A")</f>
        <v>0.1359311840425404</v>
      </c>
      <c r="N37" s="1">
        <f>IF(AND(ISNUMBER(L37),ISNUMBER(M37),M37&lt;&gt;0),L37/M37,"NA")</f>
        <v>7.3566636459743089</v>
      </c>
      <c r="O37" t="s">
        <v>70</v>
      </c>
    </row>
    <row r="38" spans="1:15" x14ac:dyDescent="0.35">
      <c r="A38" s="16">
        <v>28</v>
      </c>
      <c r="B38" s="15" t="s">
        <v>29</v>
      </c>
      <c r="C38" s="14">
        <v>11</v>
      </c>
      <c r="D38" s="13" t="s">
        <v>121</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11</v>
      </c>
      <c r="H38">
        <f>LEN(TRIM(D38))</f>
        <v>6</v>
      </c>
      <c r="I38" t="str">
        <f>IF(H38&gt;=3,MID(TRIM(D38),1,3),"NO")</f>
        <v>+/-</v>
      </c>
      <c r="J38" t="str">
        <f>IF(TRIM(I38)="+/-",MID(TRIM(D38),4,H38-3),D38)</f>
        <v>0.8</v>
      </c>
      <c r="K38" s="1">
        <f>IF(TRIM(J38)="*****",0,IF(ISERROR(VALUE(J38)),"NA",VALUE(J38/$I$4)))</f>
        <v>0.48632218844984804</v>
      </c>
      <c r="L38" s="1">
        <f>IF(AND(ISNUMBER(G38),ISNUMBER($I$6)),$I$6-G38,"N/A")</f>
        <v>1.1999999999999993</v>
      </c>
      <c r="M38" s="1">
        <f>IF(AND(ISNUMBER(K38),ISNUMBER($I$7)),SQRT(K38^2+($I$7)^2),"N/A")</f>
        <v>0.49010685399991183</v>
      </c>
      <c r="N38" s="1">
        <f>IF(AND(ISNUMBER(L38),ISNUMBER(M38),M38&lt;&gt;0),L38/M38,"NA")</f>
        <v>2.4484456607909735</v>
      </c>
      <c r="O38" t="s">
        <v>69</v>
      </c>
    </row>
    <row r="39" spans="1:15" x14ac:dyDescent="0.35">
      <c r="A39" s="16">
        <v>29</v>
      </c>
      <c r="B39" s="15" t="s">
        <v>50</v>
      </c>
      <c r="C39" s="14">
        <v>10.7</v>
      </c>
      <c r="D39" s="13" t="s">
        <v>34</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10.7</v>
      </c>
      <c r="H39">
        <f>LEN(TRIM(D39))</f>
        <v>6</v>
      </c>
      <c r="I39" t="str">
        <f>IF(H39&gt;=3,MID(TRIM(D39),1,3),"NO")</f>
        <v>+/-</v>
      </c>
      <c r="J39" t="str">
        <f>IF(TRIM(I39)="+/-",MID(TRIM(D39),4,H39-3),D39)</f>
        <v>0.4</v>
      </c>
      <c r="K39" s="1">
        <f>IF(TRIM(J39)="*****",0,IF(ISERROR(VALUE(J39)),"NA",VALUE(J39/$I$4)))</f>
        <v>0.24316109422492402</v>
      </c>
      <c r="L39" s="1">
        <f>IF(AND(ISNUMBER(G39),ISNUMBER($I$6)),$I$6-G39,"N/A")</f>
        <v>1.5</v>
      </c>
      <c r="M39" s="1">
        <f>IF(AND(ISNUMBER(K39),ISNUMBER($I$7)),SQRT(K39^2+($I$7)^2),"N/A")</f>
        <v>0.25064471888253259</v>
      </c>
      <c r="N39" s="1">
        <f>IF(AND(ISNUMBER(L39),ISNUMBER(M39),M39&lt;&gt;0),L39/M39,"NA")</f>
        <v>5.9845665477715153</v>
      </c>
      <c r="O39" t="s">
        <v>44</v>
      </c>
    </row>
    <row r="40" spans="1:15" x14ac:dyDescent="0.35">
      <c r="A40" s="16">
        <v>30</v>
      </c>
      <c r="B40" s="15" t="s">
        <v>41</v>
      </c>
      <c r="C40" s="14">
        <v>10.4</v>
      </c>
      <c r="D40" s="13" t="s">
        <v>34</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10.4</v>
      </c>
      <c r="H40">
        <f>LEN(TRIM(D40))</f>
        <v>6</v>
      </c>
      <c r="I40" t="str">
        <f>IF(H40&gt;=3,MID(TRIM(D40),1,3),"NO")</f>
        <v>+/-</v>
      </c>
      <c r="J40" t="str">
        <f>IF(TRIM(I40)="+/-",MID(TRIM(D40),4,H40-3),D40)</f>
        <v>0.4</v>
      </c>
      <c r="K40" s="1">
        <f>IF(TRIM(J40)="*****",0,IF(ISERROR(VALUE(J40)),"NA",VALUE(J40/$I$4)))</f>
        <v>0.24316109422492402</v>
      </c>
      <c r="L40" s="1">
        <f>IF(AND(ISNUMBER(G40),ISNUMBER($I$6)),$I$6-G40,"N/A")</f>
        <v>1.7999999999999989</v>
      </c>
      <c r="M40" s="1">
        <f>IF(AND(ISNUMBER(K40),ISNUMBER($I$7)),SQRT(K40^2+($I$7)^2),"N/A")</f>
        <v>0.25064471888253259</v>
      </c>
      <c r="N40" s="1">
        <f>IF(AND(ISNUMBER(L40),ISNUMBER(M40),M40&lt;&gt;0),L40/M40,"NA")</f>
        <v>7.1814798573258143</v>
      </c>
      <c r="O40" t="s">
        <v>67</v>
      </c>
    </row>
    <row r="41" spans="1:15" x14ac:dyDescent="0.35">
      <c r="A41" s="16">
        <v>31</v>
      </c>
      <c r="B41" s="15" t="s">
        <v>58</v>
      </c>
      <c r="C41" s="14">
        <v>10.1</v>
      </c>
      <c r="D41" s="13" t="s">
        <v>34</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10.1</v>
      </c>
      <c r="H41">
        <f>LEN(TRIM(D41))</f>
        <v>6</v>
      </c>
      <c r="I41" t="str">
        <f>IF(H41&gt;=3,MID(TRIM(D41),1,3),"NO")</f>
        <v>+/-</v>
      </c>
      <c r="J41" t="str">
        <f>IF(TRIM(I41)="+/-",MID(TRIM(D41),4,H41-3),D41)</f>
        <v>0.4</v>
      </c>
      <c r="K41" s="1">
        <f>IF(TRIM(J41)="*****",0,IF(ISERROR(VALUE(J41)),"NA",VALUE(J41/$I$4)))</f>
        <v>0.24316109422492402</v>
      </c>
      <c r="L41" s="1">
        <f>IF(AND(ISNUMBER(G41),ISNUMBER($I$6)),$I$6-G41,"N/A")</f>
        <v>2.0999999999999996</v>
      </c>
      <c r="M41" s="1">
        <f>IF(AND(ISNUMBER(K41),ISNUMBER($I$7)),SQRT(K41^2+($I$7)^2),"N/A")</f>
        <v>0.25064471888253259</v>
      </c>
      <c r="N41" s="1">
        <f>IF(AND(ISNUMBER(L41),ISNUMBER(M41),M41&lt;&gt;0),L41/M41,"NA")</f>
        <v>8.3783931668801195</v>
      </c>
      <c r="O41" t="s">
        <v>47</v>
      </c>
    </row>
    <row r="42" spans="1:15" x14ac:dyDescent="0.35">
      <c r="A42" s="16">
        <v>32</v>
      </c>
      <c r="B42" s="15" t="s">
        <v>40</v>
      </c>
      <c r="C42" s="14">
        <v>10</v>
      </c>
      <c r="D42" s="13" t="s">
        <v>120</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10</v>
      </c>
      <c r="H42">
        <f>LEN(TRIM(D42))</f>
        <v>6</v>
      </c>
      <c r="I42" t="str">
        <f>IF(H42&gt;=3,MID(TRIM(D42),1,3),"NO")</f>
        <v>+/-</v>
      </c>
      <c r="J42" t="str">
        <f>IF(TRIM(I42)="+/-",MID(TRIM(D42),4,H42-3),D42)</f>
        <v>0.9</v>
      </c>
      <c r="K42" s="1">
        <f>IF(TRIM(J42)="*****",0,IF(ISERROR(VALUE(J42)),"NA",VALUE(J42/$I$4)))</f>
        <v>0.54711246200607899</v>
      </c>
      <c r="L42" s="1">
        <f>IF(AND(ISNUMBER(G42),ISNUMBER($I$6)),$I$6-G42,"N/A")</f>
        <v>2.1999999999999993</v>
      </c>
      <c r="M42" s="1">
        <f>IF(AND(ISNUMBER(K42),ISNUMBER($I$7)),SQRT(K42^2+($I$7)^2),"N/A")</f>
        <v>0.55047933970440222</v>
      </c>
      <c r="N42" s="1">
        <f>IF(AND(ISNUMBER(L42),ISNUMBER(M42),M42&lt;&gt;0),L42/M42,"NA")</f>
        <v>3.996516928648695</v>
      </c>
      <c r="O42" t="s">
        <v>37</v>
      </c>
    </row>
    <row r="43" spans="1:15" x14ac:dyDescent="0.35">
      <c r="A43" s="16">
        <v>33</v>
      </c>
      <c r="B43" s="15" t="s">
        <v>46</v>
      </c>
      <c r="C43" s="14">
        <v>9.9</v>
      </c>
      <c r="D43" s="13" t="s">
        <v>57</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9.9</v>
      </c>
      <c r="H43">
        <f>LEN(TRIM(D43))</f>
        <v>6</v>
      </c>
      <c r="I43" t="str">
        <f>IF(H43&gt;=3,MID(TRIM(D43),1,3),"NO")</f>
        <v>+/-</v>
      </c>
      <c r="J43" t="str">
        <f>IF(TRIM(I43)="+/-",MID(TRIM(D43),4,H43-3),D43)</f>
        <v>0.3</v>
      </c>
      <c r="K43" s="1">
        <f>IF(TRIM(J43)="*****",0,IF(ISERROR(VALUE(J43)),"NA",VALUE(J43/$I$4)))</f>
        <v>0.18237082066869301</v>
      </c>
      <c r="L43" s="1">
        <f>IF(AND(ISNUMBER(G43),ISNUMBER($I$6)),$I$6-G43,"N/A")</f>
        <v>2.2999999999999989</v>
      </c>
      <c r="M43" s="1">
        <f>IF(AND(ISNUMBER(K43),ISNUMBER($I$7)),SQRT(K43^2+($I$7)^2),"N/A")</f>
        <v>0.19223572402239389</v>
      </c>
      <c r="N43" s="1">
        <f>IF(AND(ISNUMBER(L43),ISNUMBER(M43),M43&lt;&gt;0),L43/M43,"NA")</f>
        <v>11.964477527247057</v>
      </c>
      <c r="O43" t="s">
        <v>49</v>
      </c>
    </row>
    <row r="44" spans="1:15" x14ac:dyDescent="0.35">
      <c r="A44" s="16">
        <v>33</v>
      </c>
      <c r="B44" s="15" t="s">
        <v>38</v>
      </c>
      <c r="C44" s="14">
        <v>9.9</v>
      </c>
      <c r="D44" s="13" t="s">
        <v>57</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9.9</v>
      </c>
      <c r="H44">
        <f>LEN(TRIM(D44))</f>
        <v>6</v>
      </c>
      <c r="I44" t="str">
        <f>IF(H44&gt;=3,MID(TRIM(D44),1,3),"NO")</f>
        <v>+/-</v>
      </c>
      <c r="J44" t="str">
        <f>IF(TRIM(I44)="+/-",MID(TRIM(D44),4,H44-3),D44)</f>
        <v>0.3</v>
      </c>
      <c r="K44" s="1">
        <f>IF(TRIM(J44)="*****",0,IF(ISERROR(VALUE(J44)),"NA",VALUE(J44/$I$4)))</f>
        <v>0.18237082066869301</v>
      </c>
      <c r="L44" s="1">
        <f>IF(AND(ISNUMBER(G44),ISNUMBER($I$6)),$I$6-G44,"N/A")</f>
        <v>2.2999999999999989</v>
      </c>
      <c r="M44" s="1">
        <f>IF(AND(ISNUMBER(K44),ISNUMBER($I$7)),SQRT(K44^2+($I$7)^2),"N/A")</f>
        <v>0.19223572402239389</v>
      </c>
      <c r="N44" s="1">
        <f>IF(AND(ISNUMBER(L44),ISNUMBER(M44),M44&lt;&gt;0),L44/M44,"NA")</f>
        <v>11.964477527247057</v>
      </c>
      <c r="O44" t="s">
        <v>64</v>
      </c>
    </row>
    <row r="45" spans="1:15" x14ac:dyDescent="0.35">
      <c r="A45" s="16">
        <v>35</v>
      </c>
      <c r="B45" s="15" t="s">
        <v>62</v>
      </c>
      <c r="C45" s="14">
        <v>9.8000000000000007</v>
      </c>
      <c r="D45" s="13" t="s">
        <v>120</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9.8000000000000007</v>
      </c>
      <c r="H45">
        <f>LEN(TRIM(D45))</f>
        <v>6</v>
      </c>
      <c r="I45" t="str">
        <f>IF(H45&gt;=3,MID(TRIM(D45),1,3),"NO")</f>
        <v>+/-</v>
      </c>
      <c r="J45" t="str">
        <f>IF(TRIM(I45)="+/-",MID(TRIM(D45),4,H45-3),D45)</f>
        <v>0.9</v>
      </c>
      <c r="K45" s="1">
        <f>IF(TRIM(J45)="*****",0,IF(ISERROR(VALUE(J45)),"NA",VALUE(J45/$I$4)))</f>
        <v>0.54711246200607899</v>
      </c>
      <c r="L45" s="1">
        <f>IF(AND(ISNUMBER(G45),ISNUMBER($I$6)),$I$6-G45,"N/A")</f>
        <v>2.3999999999999986</v>
      </c>
      <c r="M45" s="1">
        <f>IF(AND(ISNUMBER(K45),ISNUMBER($I$7)),SQRT(K45^2+($I$7)^2),"N/A")</f>
        <v>0.55047933970440222</v>
      </c>
      <c r="N45" s="1">
        <f>IF(AND(ISNUMBER(L45),ISNUMBER(M45),M45&lt;&gt;0),L45/M45,"NA")</f>
        <v>4.3598366494349392</v>
      </c>
      <c r="O45" t="s">
        <v>63</v>
      </c>
    </row>
    <row r="46" spans="1:15" x14ac:dyDescent="0.35">
      <c r="A46" s="16">
        <v>36</v>
      </c>
      <c r="B46" s="15" t="s">
        <v>47</v>
      </c>
      <c r="C46" s="14">
        <v>9.6999999999999993</v>
      </c>
      <c r="D46" s="13" t="s">
        <v>57</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9.6999999999999993</v>
      </c>
      <c r="H46">
        <f>LEN(TRIM(D46))</f>
        <v>6</v>
      </c>
      <c r="I46" t="str">
        <f>IF(H46&gt;=3,MID(TRIM(D46),1,3),"NO")</f>
        <v>+/-</v>
      </c>
      <c r="J46" t="str">
        <f>IF(TRIM(I46)="+/-",MID(TRIM(D46),4,H46-3),D46)</f>
        <v>0.3</v>
      </c>
      <c r="K46" s="1">
        <f>IF(TRIM(J46)="*****",0,IF(ISERROR(VALUE(J46)),"NA",VALUE(J46/$I$4)))</f>
        <v>0.18237082066869301</v>
      </c>
      <c r="L46" s="1">
        <f>IF(AND(ISNUMBER(G46),ISNUMBER($I$6)),$I$6-G46,"N/A")</f>
        <v>2.5</v>
      </c>
      <c r="M46" s="1">
        <f>IF(AND(ISNUMBER(K46),ISNUMBER($I$7)),SQRT(K46^2+($I$7)^2),"N/A")</f>
        <v>0.19223572402239389</v>
      </c>
      <c r="N46" s="1">
        <f>IF(AND(ISNUMBER(L46),ISNUMBER(M46),M46&lt;&gt;0),L46/M46,"NA")</f>
        <v>13.00486687744246</v>
      </c>
      <c r="O46" t="s">
        <v>61</v>
      </c>
    </row>
    <row r="47" spans="1:15" x14ac:dyDescent="0.35">
      <c r="A47" s="16">
        <v>37</v>
      </c>
      <c r="B47" s="15" t="s">
        <v>72</v>
      </c>
      <c r="C47" s="14">
        <v>9.6</v>
      </c>
      <c r="D47" s="13" t="s">
        <v>57</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9.6</v>
      </c>
      <c r="H47">
        <f>LEN(TRIM(D47))</f>
        <v>6</v>
      </c>
      <c r="I47" t="str">
        <f>IF(H47&gt;=3,MID(TRIM(D47),1,3),"NO")</f>
        <v>+/-</v>
      </c>
      <c r="J47" t="str">
        <f>IF(TRIM(I47)="+/-",MID(TRIM(D47),4,H47-3),D47)</f>
        <v>0.3</v>
      </c>
      <c r="K47" s="1">
        <f>IF(TRIM(J47)="*****",0,IF(ISERROR(VALUE(J47)),"NA",VALUE(J47/$I$4)))</f>
        <v>0.18237082066869301</v>
      </c>
      <c r="L47" s="1">
        <f>IF(AND(ISNUMBER(G47),ISNUMBER($I$6)),$I$6-G47,"N/A")</f>
        <v>2.5999999999999996</v>
      </c>
      <c r="M47" s="1">
        <f>IF(AND(ISNUMBER(K47),ISNUMBER($I$7)),SQRT(K47^2+($I$7)^2),"N/A")</f>
        <v>0.19223572402239389</v>
      </c>
      <c r="N47" s="1">
        <f>IF(AND(ISNUMBER(L47),ISNUMBER(M47),M47&lt;&gt;0),L47/M47,"NA")</f>
        <v>13.525061552540157</v>
      </c>
      <c r="O47" t="s">
        <v>59</v>
      </c>
    </row>
    <row r="48" spans="1:15" x14ac:dyDescent="0.35">
      <c r="A48" s="16">
        <v>38</v>
      </c>
      <c r="B48" s="15" t="s">
        <v>75</v>
      </c>
      <c r="C48" s="14">
        <v>9</v>
      </c>
      <c r="D48" s="13" t="s">
        <v>34</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9</v>
      </c>
      <c r="H48">
        <f>LEN(TRIM(D48))</f>
        <v>6</v>
      </c>
      <c r="I48" t="str">
        <f>IF(H48&gt;=3,MID(TRIM(D48),1,3),"NO")</f>
        <v>+/-</v>
      </c>
      <c r="J48" t="str">
        <f>IF(TRIM(I48)="+/-",MID(TRIM(D48),4,H48-3),D48)</f>
        <v>0.4</v>
      </c>
      <c r="K48" s="1">
        <f>IF(TRIM(J48)="*****",0,IF(ISERROR(VALUE(J48)),"NA",VALUE(J48/$I$4)))</f>
        <v>0.24316109422492402</v>
      </c>
      <c r="L48" s="1">
        <f>IF(AND(ISNUMBER(G48),ISNUMBER($I$6)),$I$6-G48,"N/A")</f>
        <v>3.1999999999999993</v>
      </c>
      <c r="M48" s="1">
        <f>IF(AND(ISNUMBER(K48),ISNUMBER($I$7)),SQRT(K48^2+($I$7)^2),"N/A")</f>
        <v>0.25064471888253259</v>
      </c>
      <c r="N48" s="1">
        <f>IF(AND(ISNUMBER(L48),ISNUMBER(M48),M48&lt;&gt;0),L48/M48,"NA")</f>
        <v>12.767075301912563</v>
      </c>
      <c r="O48" t="s">
        <v>56</v>
      </c>
    </row>
    <row r="49" spans="1:15" x14ac:dyDescent="0.35">
      <c r="A49" s="16">
        <v>39</v>
      </c>
      <c r="B49" s="15" t="s">
        <v>81</v>
      </c>
      <c r="C49" s="14">
        <v>8.6999999999999993</v>
      </c>
      <c r="D49" s="13" t="s">
        <v>57</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8.6999999999999993</v>
      </c>
      <c r="H49">
        <f>LEN(TRIM(D49))</f>
        <v>6</v>
      </c>
      <c r="I49" t="str">
        <f>IF(H49&gt;=3,MID(TRIM(D49),1,3),"NO")</f>
        <v>+/-</v>
      </c>
      <c r="J49" t="str">
        <f>IF(TRIM(I49)="+/-",MID(TRIM(D49),4,H49-3),D49)</f>
        <v>0.3</v>
      </c>
      <c r="K49" s="1">
        <f>IF(TRIM(J49)="*****",0,IF(ISERROR(VALUE(J49)),"NA",VALUE(J49/$I$4)))</f>
        <v>0.18237082066869301</v>
      </c>
      <c r="L49" s="1">
        <f>IF(AND(ISNUMBER(G49),ISNUMBER($I$6)),$I$6-G49,"N/A")</f>
        <v>3.5</v>
      </c>
      <c r="M49" s="1">
        <f>IF(AND(ISNUMBER(K49),ISNUMBER($I$7)),SQRT(K49^2+($I$7)^2),"N/A")</f>
        <v>0.19223572402239389</v>
      </c>
      <c r="N49" s="1">
        <f>IF(AND(ISNUMBER(L49),ISNUMBER(M49),M49&lt;&gt;0),L49/M49,"NA")</f>
        <v>18.206813628419443</v>
      </c>
      <c r="O49" t="s">
        <v>54</v>
      </c>
    </row>
    <row r="50" spans="1:15" x14ac:dyDescent="0.35">
      <c r="A50" s="16">
        <v>39</v>
      </c>
      <c r="B50" s="15" t="s">
        <v>80</v>
      </c>
      <c r="C50" s="14">
        <v>8.6999999999999993</v>
      </c>
      <c r="D50" s="13" t="s">
        <v>34</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8.6999999999999993</v>
      </c>
      <c r="H50">
        <f>LEN(TRIM(D50))</f>
        <v>6</v>
      </c>
      <c r="I50" t="str">
        <f>IF(H50&gt;=3,MID(TRIM(D50),1,3),"NO")</f>
        <v>+/-</v>
      </c>
      <c r="J50" t="str">
        <f>IF(TRIM(I50)="+/-",MID(TRIM(D50),4,H50-3),D50)</f>
        <v>0.4</v>
      </c>
      <c r="K50" s="1">
        <f>IF(TRIM(J50)="*****",0,IF(ISERROR(VALUE(J50)),"NA",VALUE(J50/$I$4)))</f>
        <v>0.24316109422492402</v>
      </c>
      <c r="L50" s="1">
        <f>IF(AND(ISNUMBER(G50),ISNUMBER($I$6)),$I$6-G50,"N/A")</f>
        <v>3.5</v>
      </c>
      <c r="M50" s="1">
        <f>IF(AND(ISNUMBER(K50),ISNUMBER($I$7)),SQRT(K50^2+($I$7)^2),"N/A")</f>
        <v>0.25064471888253259</v>
      </c>
      <c r="N50" s="1">
        <f>IF(AND(ISNUMBER(L50),ISNUMBER(M50),M50&lt;&gt;0),L50/M50,"NA")</f>
        <v>13.963988611466869</v>
      </c>
      <c r="O50" t="s">
        <v>52</v>
      </c>
    </row>
    <row r="51" spans="1:15" x14ac:dyDescent="0.35">
      <c r="A51" s="16">
        <v>41</v>
      </c>
      <c r="B51" s="15" t="s">
        <v>73</v>
      </c>
      <c r="C51" s="14">
        <v>8.3000000000000007</v>
      </c>
      <c r="D51" s="13" t="s">
        <v>34</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8.3000000000000007</v>
      </c>
      <c r="H51">
        <f>LEN(TRIM(D51))</f>
        <v>6</v>
      </c>
      <c r="I51" t="str">
        <f>IF(H51&gt;=3,MID(TRIM(D51),1,3),"NO")</f>
        <v>+/-</v>
      </c>
      <c r="J51" t="str">
        <f>IF(TRIM(I51)="+/-",MID(TRIM(D51),4,H51-3),D51)</f>
        <v>0.4</v>
      </c>
      <c r="K51" s="1">
        <f>IF(TRIM(J51)="*****",0,IF(ISERROR(VALUE(J51)),"NA",VALUE(J51/$I$4)))</f>
        <v>0.24316109422492402</v>
      </c>
      <c r="L51" s="1">
        <f>IF(AND(ISNUMBER(G51),ISNUMBER($I$6)),$I$6-G51,"N/A")</f>
        <v>3.8999999999999986</v>
      </c>
      <c r="M51" s="1">
        <f>IF(AND(ISNUMBER(K51),ISNUMBER($I$7)),SQRT(K51^2+($I$7)^2),"N/A")</f>
        <v>0.25064471888253259</v>
      </c>
      <c r="N51" s="1">
        <f>IF(AND(ISNUMBER(L51),ISNUMBER(M51),M51&lt;&gt;0),L51/M51,"NA")</f>
        <v>15.559873024205935</v>
      </c>
      <c r="O51" t="s">
        <v>50</v>
      </c>
    </row>
    <row r="52" spans="1:15" x14ac:dyDescent="0.35">
      <c r="A52" s="16">
        <v>42</v>
      </c>
      <c r="B52" s="15" t="s">
        <v>74</v>
      </c>
      <c r="C52" s="14">
        <v>7.9</v>
      </c>
      <c r="D52" s="13" t="s">
        <v>57</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7.9</v>
      </c>
      <c r="H52">
        <f>LEN(TRIM(D52))</f>
        <v>6</v>
      </c>
      <c r="I52" t="str">
        <f>IF(H52&gt;=3,MID(TRIM(D52),1,3),"NO")</f>
        <v>+/-</v>
      </c>
      <c r="J52" t="str">
        <f>IF(TRIM(I52)="+/-",MID(TRIM(D52),4,H52-3),D52)</f>
        <v>0.3</v>
      </c>
      <c r="K52" s="1">
        <f>IF(TRIM(J52)="*****",0,IF(ISERROR(VALUE(J52)),"NA",VALUE(J52/$I$4)))</f>
        <v>0.18237082066869301</v>
      </c>
      <c r="L52" s="1">
        <f>IF(AND(ISNUMBER(G52),ISNUMBER($I$6)),$I$6-G52,"N/A")</f>
        <v>4.2999999999999989</v>
      </c>
      <c r="M52" s="1">
        <f>IF(AND(ISNUMBER(K52),ISNUMBER($I$7)),SQRT(K52^2+($I$7)^2),"N/A")</f>
        <v>0.19223572402239389</v>
      </c>
      <c r="N52" s="1">
        <f>IF(AND(ISNUMBER(L52),ISNUMBER(M52),M52&lt;&gt;0),L52/M52,"NA")</f>
        <v>22.368371029201025</v>
      </c>
      <c r="O52" t="s">
        <v>48</v>
      </c>
    </row>
    <row r="53" spans="1:15" x14ac:dyDescent="0.35">
      <c r="A53" s="16">
        <v>43</v>
      </c>
      <c r="B53" s="15" t="s">
        <v>69</v>
      </c>
      <c r="C53" s="14">
        <v>7.8</v>
      </c>
      <c r="D53" s="13" t="s">
        <v>43</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7.8</v>
      </c>
      <c r="H53">
        <f>LEN(TRIM(D53))</f>
        <v>6</v>
      </c>
      <c r="I53" t="str">
        <f>IF(H53&gt;=3,MID(TRIM(D53),1,3),"NO")</f>
        <v>+/-</v>
      </c>
      <c r="J53" t="str">
        <f>IF(TRIM(I53)="+/-",MID(TRIM(D53),4,H53-3),D53)</f>
        <v>0.5</v>
      </c>
      <c r="K53" s="1">
        <f>IF(TRIM(J53)="*****",0,IF(ISERROR(VALUE(J53)),"NA",VALUE(J53/$I$4)))</f>
        <v>0.303951367781155</v>
      </c>
      <c r="L53" s="1">
        <f>IF(AND(ISNUMBER(G53),ISNUMBER($I$6)),$I$6-G53,"N/A")</f>
        <v>4.3999999999999995</v>
      </c>
      <c r="M53" s="1">
        <f>IF(AND(ISNUMBER(K53),ISNUMBER($I$7)),SQRT(K53^2+($I$7)^2),"N/A")</f>
        <v>0.30997079109986531</v>
      </c>
      <c r="N53" s="1">
        <f>IF(AND(ISNUMBER(L53),ISNUMBER(M53),M53&lt;&gt;0),L53/M53,"NA")</f>
        <v>14.19488586130176</v>
      </c>
      <c r="O53" t="s">
        <v>46</v>
      </c>
    </row>
    <row r="54" spans="1:15" x14ac:dyDescent="0.35">
      <c r="A54" s="16">
        <v>44</v>
      </c>
      <c r="B54" s="15" t="s">
        <v>70</v>
      </c>
      <c r="C54" s="14">
        <v>7.5</v>
      </c>
      <c r="D54" s="13" t="s">
        <v>43</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7.5</v>
      </c>
      <c r="H54">
        <f>LEN(TRIM(D54))</f>
        <v>6</v>
      </c>
      <c r="I54" t="str">
        <f>IF(H54&gt;=3,MID(TRIM(D54),1,3),"NO")</f>
        <v>+/-</v>
      </c>
      <c r="J54" t="str">
        <f>IF(TRIM(I54)="+/-",MID(TRIM(D54),4,H54-3),D54)</f>
        <v>0.5</v>
      </c>
      <c r="K54" s="1">
        <f>IF(TRIM(J54)="*****",0,IF(ISERROR(VALUE(J54)),"NA",VALUE(J54/$I$4)))</f>
        <v>0.303951367781155</v>
      </c>
      <c r="L54" s="1">
        <f>IF(AND(ISNUMBER(G54),ISNUMBER($I$6)),$I$6-G54,"N/A")</f>
        <v>4.6999999999999993</v>
      </c>
      <c r="M54" s="1">
        <f>IF(AND(ISNUMBER(K54),ISNUMBER($I$7)),SQRT(K54^2+($I$7)^2),"N/A")</f>
        <v>0.30997079109986531</v>
      </c>
      <c r="N54" s="1">
        <f>IF(AND(ISNUMBER(L54),ISNUMBER(M54),M54&lt;&gt;0),L54/M54,"NA")</f>
        <v>15.162718988208697</v>
      </c>
      <c r="O54" t="s">
        <v>39</v>
      </c>
    </row>
    <row r="55" spans="1:15" x14ac:dyDescent="0.35">
      <c r="A55" s="16">
        <v>44</v>
      </c>
      <c r="B55" s="15" t="s">
        <v>48</v>
      </c>
      <c r="C55" s="14">
        <v>7.5</v>
      </c>
      <c r="D55" s="13" t="s">
        <v>83</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7.5</v>
      </c>
      <c r="H55">
        <f>LEN(TRIM(D55))</f>
        <v>6</v>
      </c>
      <c r="I55" t="str">
        <f>IF(H55&gt;=3,MID(TRIM(D55),1,3),"NO")</f>
        <v>+/-</v>
      </c>
      <c r="J55" t="str">
        <f>IF(TRIM(I55)="+/-",MID(TRIM(D55),4,H55-3),D55)</f>
        <v>0.7</v>
      </c>
      <c r="K55" s="1">
        <f>IF(TRIM(J55)="*****",0,IF(ISERROR(VALUE(J55)),"NA",VALUE(J55/$I$4)))</f>
        <v>0.42553191489361697</v>
      </c>
      <c r="L55" s="1">
        <f>IF(AND(ISNUMBER(G55),ISNUMBER($I$6)),$I$6-G55,"N/A")</f>
        <v>4.6999999999999993</v>
      </c>
      <c r="M55" s="1">
        <f>IF(AND(ISNUMBER(K55),ISNUMBER($I$7)),SQRT(K55^2+($I$7)^2),"N/A")</f>
        <v>0.42985214661796195</v>
      </c>
      <c r="N55" s="1">
        <f>IF(AND(ISNUMBER(L55),ISNUMBER(M55),M55&lt;&gt;0),L55/M55,"NA")</f>
        <v>10.933992157487584</v>
      </c>
      <c r="O55" t="s">
        <v>42</v>
      </c>
    </row>
    <row r="56" spans="1:15" x14ac:dyDescent="0.35">
      <c r="A56" s="16">
        <v>46</v>
      </c>
      <c r="B56" s="15" t="s">
        <v>63</v>
      </c>
      <c r="C56" s="14">
        <v>7.1</v>
      </c>
      <c r="D56" s="13" t="s">
        <v>121</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7.1</v>
      </c>
      <c r="H56">
        <f>LEN(TRIM(D56))</f>
        <v>6</v>
      </c>
      <c r="I56" t="str">
        <f>IF(H56&gt;=3,MID(TRIM(D56),1,3),"NO")</f>
        <v>+/-</v>
      </c>
      <c r="J56" t="str">
        <f>IF(TRIM(I56)="+/-",MID(TRIM(D56),4,H56-3),D56)</f>
        <v>0.8</v>
      </c>
      <c r="K56" s="1">
        <f>IF(TRIM(J56)="*****",0,IF(ISERROR(VALUE(J56)),"NA",VALUE(J56/$I$4)))</f>
        <v>0.48632218844984804</v>
      </c>
      <c r="L56" s="1">
        <f>IF(AND(ISNUMBER(G56),ISNUMBER($I$6)),$I$6-G56,"N/A")</f>
        <v>5.0999999999999996</v>
      </c>
      <c r="M56" s="1">
        <f>IF(AND(ISNUMBER(K56),ISNUMBER($I$7)),SQRT(K56^2+($I$7)^2),"N/A")</f>
        <v>0.49010685399991183</v>
      </c>
      <c r="N56" s="1">
        <f>IF(AND(ISNUMBER(L56),ISNUMBER(M56),M56&lt;&gt;0),L56/M56,"NA")</f>
        <v>10.405894058361643</v>
      </c>
      <c r="O56" t="s">
        <v>40</v>
      </c>
    </row>
    <row r="57" spans="1:15" x14ac:dyDescent="0.35">
      <c r="A57" s="16">
        <v>47</v>
      </c>
      <c r="B57" s="15" t="s">
        <v>82</v>
      </c>
      <c r="C57" s="14">
        <v>7</v>
      </c>
      <c r="D57" s="13" t="s">
        <v>43</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7</v>
      </c>
      <c r="H57">
        <f>LEN(TRIM(D57))</f>
        <v>6</v>
      </c>
      <c r="I57" t="str">
        <f>IF(H57&gt;=3,MID(TRIM(D57),1,3),"NO")</f>
        <v>+/-</v>
      </c>
      <c r="J57" t="str">
        <f>IF(TRIM(I57)="+/-",MID(TRIM(D57),4,H57-3),D57)</f>
        <v>0.5</v>
      </c>
      <c r="K57" s="1">
        <f>IF(TRIM(J57)="*****",0,IF(ISERROR(VALUE(J57)),"NA",VALUE(J57/$I$4)))</f>
        <v>0.303951367781155</v>
      </c>
      <c r="L57" s="1">
        <f>IF(AND(ISNUMBER(G57),ISNUMBER($I$6)),$I$6-G57,"N/A")</f>
        <v>5.1999999999999993</v>
      </c>
      <c r="M57" s="1">
        <f>IF(AND(ISNUMBER(K57),ISNUMBER($I$7)),SQRT(K57^2+($I$7)^2),"N/A")</f>
        <v>0.30997079109986531</v>
      </c>
      <c r="N57" s="1">
        <f>IF(AND(ISNUMBER(L57),ISNUMBER(M57),M57&lt;&gt;0),L57/M57,"NA")</f>
        <v>16.77577419972026</v>
      </c>
      <c r="O57" t="s">
        <v>38</v>
      </c>
    </row>
    <row r="58" spans="1:15" x14ac:dyDescent="0.35">
      <c r="A58" s="16">
        <v>48</v>
      </c>
      <c r="B58" s="15" t="s">
        <v>78</v>
      </c>
      <c r="C58" s="14">
        <v>6.8</v>
      </c>
      <c r="D58" s="13" t="s">
        <v>34</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6.8</v>
      </c>
      <c r="H58">
        <f>LEN(TRIM(D58))</f>
        <v>6</v>
      </c>
      <c r="I58" t="str">
        <f>IF(H58&gt;=3,MID(TRIM(D58),1,3),"NO")</f>
        <v>+/-</v>
      </c>
      <c r="J58" t="str">
        <f>IF(TRIM(I58)="+/-",MID(TRIM(D58),4,H58-3),D58)</f>
        <v>0.4</v>
      </c>
      <c r="K58" s="1">
        <f>IF(TRIM(J58)="*****",0,IF(ISERROR(VALUE(J58)),"NA",VALUE(J58/$I$4)))</f>
        <v>0.24316109422492402</v>
      </c>
      <c r="L58" s="1">
        <f>IF(AND(ISNUMBER(G58),ISNUMBER($I$6)),$I$6-G58,"N/A")</f>
        <v>5.3999999999999995</v>
      </c>
      <c r="M58" s="1">
        <f>IF(AND(ISNUMBER(K58),ISNUMBER($I$7)),SQRT(K58^2+($I$7)^2),"N/A")</f>
        <v>0.25064471888253259</v>
      </c>
      <c r="N58" s="1">
        <f>IF(AND(ISNUMBER(L58),ISNUMBER(M58),M58&lt;&gt;0),L58/M58,"NA")</f>
        <v>21.544439571977453</v>
      </c>
      <c r="O58" t="s">
        <v>36</v>
      </c>
    </row>
    <row r="59" spans="1:15" x14ac:dyDescent="0.35">
      <c r="A59" s="16">
        <v>49</v>
      </c>
      <c r="B59" s="15" t="s">
        <v>67</v>
      </c>
      <c r="C59" s="14">
        <v>6.3</v>
      </c>
      <c r="D59" s="13" t="s">
        <v>26</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6.3</v>
      </c>
      <c r="H59">
        <f>LEN(TRIM(D59))</f>
        <v>6</v>
      </c>
      <c r="I59" t="str">
        <f>IF(H59&gt;=3,MID(TRIM(D59),1,3),"NO")</f>
        <v>+/-</v>
      </c>
      <c r="J59" t="str">
        <f>IF(TRIM(I59)="+/-",MID(TRIM(D59),4,H59-3),D59)</f>
        <v>0.6</v>
      </c>
      <c r="K59" s="1">
        <f>IF(TRIM(J59)="*****",0,IF(ISERROR(VALUE(J59)),"NA",VALUE(J59/$I$4)))</f>
        <v>0.36474164133738601</v>
      </c>
      <c r="L59" s="1">
        <f>IF(AND(ISNUMBER(G59),ISNUMBER($I$6)),$I$6-G59,"N/A")</f>
        <v>5.8999999999999995</v>
      </c>
      <c r="M59" s="1">
        <f>IF(AND(ISNUMBER(K59),ISNUMBER($I$7)),SQRT(K59^2+($I$7)^2),"N/A")</f>
        <v>0.36977279819442066</v>
      </c>
      <c r="N59" s="1">
        <f>IF(AND(ISNUMBER(L59),ISNUMBER(M59),M59&lt;&gt;0),L59/M59,"NA")</f>
        <v>15.95574371292145</v>
      </c>
      <c r="O59" t="s">
        <v>33</v>
      </c>
    </row>
    <row r="60" spans="1:15" x14ac:dyDescent="0.35">
      <c r="A60" s="16">
        <v>50</v>
      </c>
      <c r="B60" s="15" t="s">
        <v>27</v>
      </c>
      <c r="C60" s="14">
        <v>5.3</v>
      </c>
      <c r="D60" s="13" t="s">
        <v>121</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5.3</v>
      </c>
      <c r="H60">
        <f>LEN(TRIM(D60))</f>
        <v>6</v>
      </c>
      <c r="I60" t="str">
        <f>IF(H60&gt;=3,MID(TRIM(D60),1,3),"NO")</f>
        <v>+/-</v>
      </c>
      <c r="J60" t="str">
        <f>IF(TRIM(I60)="+/-",MID(TRIM(D60),4,H60-3),D60)</f>
        <v>0.8</v>
      </c>
      <c r="K60" s="1">
        <f>IF(TRIM(J60)="*****",0,IF(ISERROR(VALUE(J60)),"NA",VALUE(J60/$I$4)))</f>
        <v>0.48632218844984804</v>
      </c>
      <c r="L60" s="1">
        <f>IF(AND(ISNUMBER(G60),ISNUMBER($I$6)),$I$6-G60,"N/A")</f>
        <v>6.8999999999999995</v>
      </c>
      <c r="M60" s="1">
        <f>IF(AND(ISNUMBER(K60),ISNUMBER($I$7)),SQRT(K60^2+($I$7)^2),"N/A")</f>
        <v>0.49010685399991183</v>
      </c>
      <c r="N60" s="1">
        <f>IF(AND(ISNUMBER(L60),ISNUMBER(M60),M60&lt;&gt;0),L60/M60,"NA")</f>
        <v>14.078562549548105</v>
      </c>
      <c r="O60" t="s">
        <v>30</v>
      </c>
    </row>
    <row r="61" spans="1:15" x14ac:dyDescent="0.35">
      <c r="A61" s="16">
        <v>51</v>
      </c>
      <c r="B61" s="15" t="s">
        <v>42</v>
      </c>
      <c r="C61" s="14">
        <v>5.2</v>
      </c>
      <c r="D61" s="13" t="s">
        <v>34</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5.2</v>
      </c>
      <c r="H61">
        <f>LEN(TRIM(D61))</f>
        <v>6</v>
      </c>
      <c r="I61" t="str">
        <f>IF(H61&gt;=3,MID(TRIM(D61),1,3),"NO")</f>
        <v>+/-</v>
      </c>
      <c r="J61" t="str">
        <f>IF(TRIM(I61)="+/-",MID(TRIM(D61),4,H61-3),D61)</f>
        <v>0.4</v>
      </c>
      <c r="K61" s="1">
        <f>IF(TRIM(J61)="*****",0,IF(ISERROR(VALUE(J61)),"NA",VALUE(J61/$I$4)))</f>
        <v>0.24316109422492402</v>
      </c>
      <c r="L61" s="1">
        <f>IF(AND(ISNUMBER(G61),ISNUMBER($I$6)),$I$6-G61,"N/A")</f>
        <v>6.9999999999999991</v>
      </c>
      <c r="M61" s="1">
        <f>IF(AND(ISNUMBER(K61),ISNUMBER($I$7)),SQRT(K61^2+($I$7)^2),"N/A")</f>
        <v>0.25064471888253259</v>
      </c>
      <c r="N61" s="1">
        <f>IF(AND(ISNUMBER(L61),ISNUMBER(M61),M61&lt;&gt;0),L61/M61,"NA")</f>
        <v>27.927977222933734</v>
      </c>
      <c r="O61" t="s">
        <v>27</v>
      </c>
    </row>
    <row r="62" spans="1:15" ht="15" thickBot="1" x14ac:dyDescent="0.4">
      <c r="A62" s="11"/>
      <c r="B62" s="10" t="s">
        <v>25</v>
      </c>
      <c r="C62" s="9">
        <v>46.7</v>
      </c>
      <c r="D62" s="8" t="s">
        <v>121</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46.7</v>
      </c>
      <c r="H62">
        <f>LEN(TRIM(D62))</f>
        <v>6</v>
      </c>
      <c r="I62" t="str">
        <f>IF(H62&gt;=3,MID(TRIM(D62),1,3),"NO")</f>
        <v>+/-</v>
      </c>
      <c r="J62" t="str">
        <f>IF(TRIM(I62)="+/-",MID(TRIM(D62),4,H62-3),D62)</f>
        <v>0.8</v>
      </c>
      <c r="K62" s="1">
        <f>IF(TRIM(J62)="*****",0,IF(ISERROR(VALUE(J62)),"NA",VALUE(J62/$I$4)))</f>
        <v>0.48632218844984804</v>
      </c>
      <c r="L62" s="1">
        <f>IF(AND(ISNUMBER(G62),ISNUMBER($I$6)),$I$6-G62,"N/A")</f>
        <v>-34.5</v>
      </c>
      <c r="M62" s="1">
        <f>IF(AND(ISNUMBER(K62),ISNUMBER($I$7)),SQRT(K62^2+($I$7)^2),"N/A")</f>
        <v>0.49010685399991183</v>
      </c>
      <c r="N62" s="1">
        <f>IF(AND(ISNUMBER(L62),ISNUMBER(M62),M62&lt;&gt;0),L62/M62,"NA")</f>
        <v>-70.392812747740535</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144" priority="1" operator="equal">
      <formula>"OTHER ERROR"</formula>
    </cfRule>
    <cfRule type="cellIs" dxfId="143" priority="2" operator="equal">
      <formula>"Statistical Test not applicable"</formula>
    </cfRule>
    <cfRule type="cellIs" dxfId="142" priority="3" operator="equal">
      <formula>"Geography Selected"</formula>
    </cfRule>
  </conditionalFormatting>
  <conditionalFormatting sqref="E10:J62">
    <cfRule type="cellIs" dxfId="141" priority="4" operator="equal">
      <formula>"Not Significantly Different"</formula>
    </cfRule>
  </conditionalFormatting>
  <conditionalFormatting sqref="F10:J62">
    <cfRule type="cellIs" dxfId="14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18D7C80-48A2-4790-9C51-5B653E412E41}">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918F0CC7-86E2-416F-9BD9-1563B4732D40}"/>
    <hyperlink ref="A68" r:id="rId2" xr:uid="{E63AD709-5AD4-4727-901C-E5AB02723542}"/>
    <hyperlink ref="A66" r:id="rId3" xr:uid="{A5D71E95-05EC-4A90-9EAC-9375C899C8A0}"/>
    <hyperlink ref="A67" r:id="rId4" xr:uid="{8722C9A7-64A1-420B-9132-2E1CA8D36638}"/>
  </hyperlinks>
  <pageMargins left="0.7" right="0.7" top="0.75" bottom="0.75" header="0.3" footer="0.3"/>
  <pageSetup orientation="portrait" r:id="rId5"/>
  <drawing r:id="rId6"/>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6B560-82E6-4FDC-A3D9-9BDD4E625D91}">
  <sheetPr codeName="Sheet64"/>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569</v>
      </c>
    </row>
    <row r="2" spans="1:16" x14ac:dyDescent="0.35">
      <c r="A2" s="30" t="s">
        <v>108</v>
      </c>
      <c r="B2" t="s">
        <v>568</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76.3</v>
      </c>
      <c r="C6" t="s">
        <v>102</v>
      </c>
      <c r="H6" s="18" t="s">
        <v>101</v>
      </c>
      <c r="I6">
        <f>VLOOKUP($B$4,$B$9:$K$62,6,FALSE)</f>
        <v>76.3</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76.3</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76.3</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63</v>
      </c>
      <c r="C11" s="14">
        <v>83.2</v>
      </c>
      <c r="D11" s="17" t="s">
        <v>111</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83.2</v>
      </c>
      <c r="H11">
        <f>LEN(TRIM(D11))</f>
        <v>6</v>
      </c>
      <c r="I11" t="str">
        <f>IF(H11&gt;=3,MID(TRIM(D11),1,3),"NO")</f>
        <v>+/-</v>
      </c>
      <c r="J11" t="str">
        <f>IF(TRIM(I11)="+/-",MID(TRIM(D11),4,H11-3),D11)</f>
        <v>1.0</v>
      </c>
      <c r="K11" s="1">
        <f>IF(TRIM(J11)="*****",0,IF(ISERROR(VALUE(J11)),"NA",VALUE(J11/$I$4)))</f>
        <v>0.60790273556231</v>
      </c>
      <c r="L11" s="1">
        <f>IF(AND(ISNUMBER(G11),ISNUMBER($I$6)),$I$6-G11,"N/A")</f>
        <v>-6.9000000000000057</v>
      </c>
      <c r="M11" s="1">
        <f>IF(AND(ISNUMBER(K11),ISNUMBER($I$7)),SQRT(K11^2+($I$7)^2),"N/A")</f>
        <v>0.61093468821403585</v>
      </c>
      <c r="N11" s="1">
        <f>IF(AND(ISNUMBER(L11),ISNUMBER(M11),M11&lt;&gt;0),L11/M11,"NA")</f>
        <v>-11.294169627478492</v>
      </c>
      <c r="O11" t="s">
        <v>68</v>
      </c>
    </row>
    <row r="12" spans="1:16" x14ac:dyDescent="0.35">
      <c r="A12" s="16">
        <v>2</v>
      </c>
      <c r="B12" s="15" t="s">
        <v>74</v>
      </c>
      <c r="C12" s="14">
        <v>82.3</v>
      </c>
      <c r="D12" s="13" t="s">
        <v>57</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82.3</v>
      </c>
      <c r="H12">
        <f>LEN(TRIM(D12))</f>
        <v>6</v>
      </c>
      <c r="I12" t="str">
        <f>IF(H12&gt;=3,MID(TRIM(D12),1,3),"NO")</f>
        <v>+/-</v>
      </c>
      <c r="J12" t="str">
        <f>IF(TRIM(I12)="+/-",MID(TRIM(D12),4,H12-3),D12)</f>
        <v>0.3</v>
      </c>
      <c r="K12" s="1">
        <f>IF(TRIM(J12)="*****",0,IF(ISERROR(VALUE(J12)),"NA",VALUE(J12/$I$4)))</f>
        <v>0.18237082066869301</v>
      </c>
      <c r="L12" s="1">
        <f>IF(AND(ISNUMBER(G12),ISNUMBER($I$6)),$I$6-G12,"N/A")</f>
        <v>-6</v>
      </c>
      <c r="M12" s="1">
        <f>IF(AND(ISNUMBER(K12),ISNUMBER($I$7)),SQRT(K12^2+($I$7)^2),"N/A")</f>
        <v>0.19223572402239389</v>
      </c>
      <c r="N12" s="1">
        <f>IF(AND(ISNUMBER(L12),ISNUMBER(M12),M12&lt;&gt;0),L12/M12,"NA")</f>
        <v>-31.211680505861903</v>
      </c>
      <c r="O12" t="s">
        <v>62</v>
      </c>
    </row>
    <row r="13" spans="1:16" x14ac:dyDescent="0.35">
      <c r="A13" s="16">
        <v>3</v>
      </c>
      <c r="B13" s="15" t="s">
        <v>35</v>
      </c>
      <c r="C13" s="14">
        <v>82</v>
      </c>
      <c r="D13" s="13" t="s">
        <v>135</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82</v>
      </c>
      <c r="H13">
        <f>LEN(TRIM(D13))</f>
        <v>6</v>
      </c>
      <c r="I13" t="str">
        <f>IF(H13&gt;=3,MID(TRIM(D13),1,3),"NO")</f>
        <v>+/-</v>
      </c>
      <c r="J13" t="str">
        <f>IF(TRIM(I13)="+/-",MID(TRIM(D13),4,H13-3),D13)</f>
        <v>1.3</v>
      </c>
      <c r="K13" s="1">
        <f>IF(TRIM(J13)="*****",0,IF(ISERROR(VALUE(J13)),"NA",VALUE(J13/$I$4)))</f>
        <v>0.79027355623100304</v>
      </c>
      <c r="L13" s="1">
        <f>IF(AND(ISNUMBER(G13),ISNUMBER($I$6)),$I$6-G13,"N/A")</f>
        <v>-5.7000000000000028</v>
      </c>
      <c r="M13" s="1">
        <f>IF(AND(ISNUMBER(K13),ISNUMBER($I$7)),SQRT(K13^2+($I$7)^2),"N/A")</f>
        <v>0.79260819516141623</v>
      </c>
      <c r="N13" s="1">
        <f>IF(AND(ISNUMBER(L13),ISNUMBER(M13),M13&lt;&gt;0),L13/M13,"NA")</f>
        <v>-7.1914472179273732</v>
      </c>
      <c r="O13" t="s">
        <v>58</v>
      </c>
    </row>
    <row r="14" spans="1:16" x14ac:dyDescent="0.35">
      <c r="A14" s="16">
        <v>3</v>
      </c>
      <c r="B14" s="15" t="s">
        <v>69</v>
      </c>
      <c r="C14" s="14">
        <v>82</v>
      </c>
      <c r="D14" s="13" t="s">
        <v>26</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82</v>
      </c>
      <c r="H14">
        <f>LEN(TRIM(D14))</f>
        <v>6</v>
      </c>
      <c r="I14" t="str">
        <f>IF(H14&gt;=3,MID(TRIM(D14),1,3),"NO")</f>
        <v>+/-</v>
      </c>
      <c r="J14" t="str">
        <f>IF(TRIM(I14)="+/-",MID(TRIM(D14),4,H14-3),D14)</f>
        <v>0.6</v>
      </c>
      <c r="K14" s="1">
        <f>IF(TRIM(J14)="*****",0,IF(ISERROR(VALUE(J14)),"NA",VALUE(J14/$I$4)))</f>
        <v>0.36474164133738601</v>
      </c>
      <c r="L14" s="1">
        <f>IF(AND(ISNUMBER(G14),ISNUMBER($I$6)),$I$6-G14,"N/A")</f>
        <v>-5.7000000000000028</v>
      </c>
      <c r="M14" s="1">
        <f>IF(AND(ISNUMBER(K14),ISNUMBER($I$7)),SQRT(K14^2+($I$7)^2),"N/A")</f>
        <v>0.36977279819442066</v>
      </c>
      <c r="N14" s="1">
        <f>IF(AND(ISNUMBER(L14),ISNUMBER(M14),M14&lt;&gt;0),L14/M14,"NA")</f>
        <v>-15.414871044686834</v>
      </c>
      <c r="O14" t="s">
        <v>73</v>
      </c>
    </row>
    <row r="15" spans="1:16" x14ac:dyDescent="0.35">
      <c r="A15" s="16">
        <v>5</v>
      </c>
      <c r="B15" s="15" t="s">
        <v>75</v>
      </c>
      <c r="C15" s="14">
        <v>80.599999999999994</v>
      </c>
      <c r="D15" s="13" t="s">
        <v>57</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80.599999999999994</v>
      </c>
      <c r="H15">
        <f>LEN(TRIM(D15))</f>
        <v>6</v>
      </c>
      <c r="I15" t="str">
        <f>IF(H15&gt;=3,MID(TRIM(D15),1,3),"NO")</f>
        <v>+/-</v>
      </c>
      <c r="J15" t="str">
        <f>IF(TRIM(I15)="+/-",MID(TRIM(D15),4,H15-3),D15)</f>
        <v>0.3</v>
      </c>
      <c r="K15" s="1">
        <f>IF(TRIM(J15)="*****",0,IF(ISERROR(VALUE(J15)),"NA",VALUE(J15/$I$4)))</f>
        <v>0.18237082066869301</v>
      </c>
      <c r="L15" s="1">
        <f>IF(AND(ISNUMBER(G15),ISNUMBER($I$6)),$I$6-G15,"N/A")</f>
        <v>-4.2999999999999972</v>
      </c>
      <c r="M15" s="1">
        <f>IF(AND(ISNUMBER(K15),ISNUMBER($I$7)),SQRT(K15^2+($I$7)^2),"N/A")</f>
        <v>0.19223572402239389</v>
      </c>
      <c r="N15" s="1">
        <f>IF(AND(ISNUMBER(L15),ISNUMBER(M15),M15&lt;&gt;0),L15/M15,"NA")</f>
        <v>-22.368371029201015</v>
      </c>
      <c r="O15" t="s">
        <v>32</v>
      </c>
    </row>
    <row r="16" spans="1:16" x14ac:dyDescent="0.35">
      <c r="A16" s="16">
        <v>5</v>
      </c>
      <c r="B16" s="15" t="s">
        <v>80</v>
      </c>
      <c r="C16" s="14">
        <v>80.599999999999994</v>
      </c>
      <c r="D16" s="13" t="s">
        <v>43</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80.599999999999994</v>
      </c>
      <c r="H16">
        <f>LEN(TRIM(D16))</f>
        <v>6</v>
      </c>
      <c r="I16" t="str">
        <f>IF(H16&gt;=3,MID(TRIM(D16),1,3),"NO")</f>
        <v>+/-</v>
      </c>
      <c r="J16" t="str">
        <f>IF(TRIM(I16)="+/-",MID(TRIM(D16),4,H16-3),D16)</f>
        <v>0.5</v>
      </c>
      <c r="K16" s="1">
        <f>IF(TRIM(J16)="*****",0,IF(ISERROR(VALUE(J16)),"NA",VALUE(J16/$I$4)))</f>
        <v>0.303951367781155</v>
      </c>
      <c r="L16" s="1">
        <f>IF(AND(ISNUMBER(G16),ISNUMBER($I$6)),$I$6-G16,"N/A")</f>
        <v>-4.2999999999999972</v>
      </c>
      <c r="M16" s="1">
        <f>IF(AND(ISNUMBER(K16),ISNUMBER($I$7)),SQRT(K16^2+($I$7)^2),"N/A")</f>
        <v>0.30997079109986531</v>
      </c>
      <c r="N16" s="1">
        <f>IF(AND(ISNUMBER(L16),ISNUMBER(M16),M16&lt;&gt;0),L16/M16,"NA")</f>
        <v>-13.87227481899944</v>
      </c>
      <c r="O16" t="s">
        <v>75</v>
      </c>
    </row>
    <row r="17" spans="1:15" x14ac:dyDescent="0.35">
      <c r="A17" s="16">
        <v>7</v>
      </c>
      <c r="B17" s="15" t="s">
        <v>67</v>
      </c>
      <c r="C17" s="14">
        <v>80.400000000000006</v>
      </c>
      <c r="D17" s="13" t="s">
        <v>26</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80.400000000000006</v>
      </c>
      <c r="H17">
        <f>LEN(TRIM(D17))</f>
        <v>6</v>
      </c>
      <c r="I17" t="str">
        <f>IF(H17&gt;=3,MID(TRIM(D17),1,3),"NO")</f>
        <v>+/-</v>
      </c>
      <c r="J17" t="str">
        <f>IF(TRIM(I17)="+/-",MID(TRIM(D17),4,H17-3),D17)</f>
        <v>0.6</v>
      </c>
      <c r="K17" s="1">
        <f>IF(TRIM(J17)="*****",0,IF(ISERROR(VALUE(J17)),"NA",VALUE(J17/$I$4)))</f>
        <v>0.36474164133738601</v>
      </c>
      <c r="L17" s="1">
        <f>IF(AND(ISNUMBER(G17),ISNUMBER($I$6)),$I$6-G17,"N/A")</f>
        <v>-4.1000000000000085</v>
      </c>
      <c r="M17" s="1">
        <f>IF(AND(ISNUMBER(K17),ISNUMBER($I$7)),SQRT(K17^2+($I$7)^2),"N/A")</f>
        <v>0.36977279819442066</v>
      </c>
      <c r="N17" s="1">
        <f>IF(AND(ISNUMBER(L17),ISNUMBER(M17),M17&lt;&gt;0),L17/M17,"NA")</f>
        <v>-11.087889698809844</v>
      </c>
      <c r="O17" t="s">
        <v>66</v>
      </c>
    </row>
    <row r="18" spans="1:15" x14ac:dyDescent="0.35">
      <c r="A18" s="16">
        <v>7</v>
      </c>
      <c r="B18" s="15" t="s">
        <v>48</v>
      </c>
      <c r="C18" s="14">
        <v>80.400000000000006</v>
      </c>
      <c r="D18" s="13" t="s">
        <v>120</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80.400000000000006</v>
      </c>
      <c r="H18">
        <f>LEN(TRIM(D18))</f>
        <v>6</v>
      </c>
      <c r="I18" t="str">
        <f>IF(H18&gt;=3,MID(TRIM(D18),1,3),"NO")</f>
        <v>+/-</v>
      </c>
      <c r="J18" t="str">
        <f>IF(TRIM(I18)="+/-",MID(TRIM(D18),4,H18-3),D18)</f>
        <v>0.9</v>
      </c>
      <c r="K18" s="1">
        <f>IF(TRIM(J18)="*****",0,IF(ISERROR(VALUE(J18)),"NA",VALUE(J18/$I$4)))</f>
        <v>0.54711246200607899</v>
      </c>
      <c r="L18" s="1">
        <f>IF(AND(ISNUMBER(G18),ISNUMBER($I$6)),$I$6-G18,"N/A")</f>
        <v>-4.1000000000000085</v>
      </c>
      <c r="M18" s="1">
        <f>IF(AND(ISNUMBER(K18),ISNUMBER($I$7)),SQRT(K18^2+($I$7)^2),"N/A")</f>
        <v>0.55047933970440222</v>
      </c>
      <c r="N18" s="1">
        <f>IF(AND(ISNUMBER(L18),ISNUMBER(M18),M18&lt;&gt;0),L18/M18,"NA")</f>
        <v>-7.4480542761180404</v>
      </c>
      <c r="O18" t="s">
        <v>60</v>
      </c>
    </row>
    <row r="19" spans="1:15" x14ac:dyDescent="0.35">
      <c r="A19" s="16">
        <v>9</v>
      </c>
      <c r="B19" s="15" t="s">
        <v>40</v>
      </c>
      <c r="C19" s="14">
        <v>80</v>
      </c>
      <c r="D19" s="13" t="s">
        <v>141</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80</v>
      </c>
      <c r="H19">
        <f>LEN(TRIM(D19))</f>
        <v>6</v>
      </c>
      <c r="I19" t="str">
        <f>IF(H19&gt;=3,MID(TRIM(D19),1,3),"NO")</f>
        <v>+/-</v>
      </c>
      <c r="J19" t="str">
        <f>IF(TRIM(I19)="+/-",MID(TRIM(D19),4,H19-3),D19)</f>
        <v>1.1</v>
      </c>
      <c r="K19" s="1">
        <f>IF(TRIM(J19)="*****",0,IF(ISERROR(VALUE(J19)),"NA",VALUE(J19/$I$4)))</f>
        <v>0.66869300911854113</v>
      </c>
      <c r="L19" s="1">
        <f>IF(AND(ISNUMBER(G19),ISNUMBER($I$6)),$I$6-G19,"N/A")</f>
        <v>-3.7000000000000028</v>
      </c>
      <c r="M19" s="1">
        <f>IF(AND(ISNUMBER(K19),ISNUMBER($I$7)),SQRT(K19^2+($I$7)^2),"N/A")</f>
        <v>0.67145051776214359</v>
      </c>
      <c r="N19" s="1">
        <f>IF(AND(ISNUMBER(L19),ISNUMBER(M19),M19&lt;&gt;0),L19/M19,"NA")</f>
        <v>-5.510458182877894</v>
      </c>
      <c r="O19" t="s">
        <v>35</v>
      </c>
    </row>
    <row r="20" spans="1:15" x14ac:dyDescent="0.35">
      <c r="A20" s="16">
        <v>9</v>
      </c>
      <c r="B20" s="15" t="s">
        <v>30</v>
      </c>
      <c r="C20" s="14">
        <v>80</v>
      </c>
      <c r="D20" s="17" t="s">
        <v>57</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80</v>
      </c>
      <c r="H20">
        <f>LEN(TRIM(D20))</f>
        <v>6</v>
      </c>
      <c r="I20" t="str">
        <f>IF(H20&gt;=3,MID(TRIM(D20),1,3),"NO")</f>
        <v>+/-</v>
      </c>
      <c r="J20" t="str">
        <f>IF(TRIM(I20)="+/-",MID(TRIM(D20),4,H20-3),D20)</f>
        <v>0.3</v>
      </c>
      <c r="K20" s="1">
        <f>IF(TRIM(J20)="*****",0,IF(ISERROR(VALUE(J20)),"NA",VALUE(J20/$I$4)))</f>
        <v>0.18237082066869301</v>
      </c>
      <c r="L20" s="1">
        <f>IF(AND(ISNUMBER(G20),ISNUMBER($I$6)),$I$6-G20,"N/A")</f>
        <v>-3.7000000000000028</v>
      </c>
      <c r="M20" s="1">
        <f>IF(AND(ISNUMBER(K20),ISNUMBER($I$7)),SQRT(K20^2+($I$7)^2),"N/A")</f>
        <v>0.19223572402239389</v>
      </c>
      <c r="N20" s="1">
        <f>IF(AND(ISNUMBER(L20),ISNUMBER(M20),M20&lt;&gt;0),L20/M20,"NA")</f>
        <v>-19.247202978614855</v>
      </c>
      <c r="O20" t="s">
        <v>51</v>
      </c>
    </row>
    <row r="21" spans="1:15" x14ac:dyDescent="0.35">
      <c r="A21" s="16">
        <v>11</v>
      </c>
      <c r="B21" s="15" t="s">
        <v>71</v>
      </c>
      <c r="C21" s="14">
        <v>79.599999999999994</v>
      </c>
      <c r="D21" s="13" t="s">
        <v>34</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79.599999999999994</v>
      </c>
      <c r="H21">
        <f>LEN(TRIM(D21))</f>
        <v>6</v>
      </c>
      <c r="I21" t="str">
        <f>IF(H21&gt;=3,MID(TRIM(D21),1,3),"NO")</f>
        <v>+/-</v>
      </c>
      <c r="J21" t="str">
        <f>IF(TRIM(I21)="+/-",MID(TRIM(D21),4,H21-3),D21)</f>
        <v>0.4</v>
      </c>
      <c r="K21" s="1">
        <f>IF(TRIM(J21)="*****",0,IF(ISERROR(VALUE(J21)),"NA",VALUE(J21/$I$4)))</f>
        <v>0.24316109422492402</v>
      </c>
      <c r="L21" s="1">
        <f>IF(AND(ISNUMBER(G21),ISNUMBER($I$6)),$I$6-G21,"N/A")</f>
        <v>-3.2999999999999972</v>
      </c>
      <c r="M21" s="1">
        <f>IF(AND(ISNUMBER(K21),ISNUMBER($I$7)),SQRT(K21^2+($I$7)^2),"N/A")</f>
        <v>0.25064471888253259</v>
      </c>
      <c r="N21" s="1">
        <f>IF(AND(ISNUMBER(L21),ISNUMBER(M21),M21&lt;&gt;0),L21/M21,"NA")</f>
        <v>-13.166046405097322</v>
      </c>
      <c r="O21" t="s">
        <v>45</v>
      </c>
    </row>
    <row r="22" spans="1:15" x14ac:dyDescent="0.35">
      <c r="A22" s="16">
        <v>12</v>
      </c>
      <c r="B22" s="15" t="s">
        <v>66</v>
      </c>
      <c r="C22" s="14">
        <v>79.5</v>
      </c>
      <c r="D22" s="13" t="s">
        <v>34</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79.5</v>
      </c>
      <c r="H22">
        <f>LEN(TRIM(D22))</f>
        <v>6</v>
      </c>
      <c r="I22" t="str">
        <f>IF(H22&gt;=3,MID(TRIM(D22),1,3),"NO")</f>
        <v>+/-</v>
      </c>
      <c r="J22" t="str">
        <f>IF(TRIM(I22)="+/-",MID(TRIM(D22),4,H22-3),D22)</f>
        <v>0.4</v>
      </c>
      <c r="K22" s="1">
        <f>IF(TRIM(J22)="*****",0,IF(ISERROR(VALUE(J22)),"NA",VALUE(J22/$I$4)))</f>
        <v>0.24316109422492402</v>
      </c>
      <c r="L22" s="1">
        <f>IF(AND(ISNUMBER(G22),ISNUMBER($I$6)),$I$6-G22,"N/A")</f>
        <v>-3.2000000000000028</v>
      </c>
      <c r="M22" s="1">
        <f>IF(AND(ISNUMBER(K22),ISNUMBER($I$7)),SQRT(K22^2+($I$7)^2),"N/A")</f>
        <v>0.25064471888253259</v>
      </c>
      <c r="N22" s="1">
        <f>IF(AND(ISNUMBER(L22),ISNUMBER(M22),M22&lt;&gt;0),L22/M22,"NA")</f>
        <v>-12.767075301912577</v>
      </c>
      <c r="O22" t="s">
        <v>29</v>
      </c>
    </row>
    <row r="23" spans="1:15" x14ac:dyDescent="0.35">
      <c r="A23" s="16">
        <v>12</v>
      </c>
      <c r="B23" s="15" t="s">
        <v>41</v>
      </c>
      <c r="C23" s="14">
        <v>79.5</v>
      </c>
      <c r="D23" s="13" t="s">
        <v>34</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79.5</v>
      </c>
      <c r="H23">
        <f>LEN(TRIM(D23))</f>
        <v>6</v>
      </c>
      <c r="I23" t="str">
        <f>IF(H23&gt;=3,MID(TRIM(D23),1,3),"NO")</f>
        <v>+/-</v>
      </c>
      <c r="J23" t="str">
        <f>IF(TRIM(I23)="+/-",MID(TRIM(D23),4,H23-3),D23)</f>
        <v>0.4</v>
      </c>
      <c r="K23" s="1">
        <f>IF(TRIM(J23)="*****",0,IF(ISERROR(VALUE(J23)),"NA",VALUE(J23/$I$4)))</f>
        <v>0.24316109422492402</v>
      </c>
      <c r="L23" s="1">
        <f>IF(AND(ISNUMBER(G23),ISNUMBER($I$6)),$I$6-G23,"N/A")</f>
        <v>-3.2000000000000028</v>
      </c>
      <c r="M23" s="1">
        <f>IF(AND(ISNUMBER(K23),ISNUMBER($I$7)),SQRT(K23^2+($I$7)^2),"N/A")</f>
        <v>0.25064471888253259</v>
      </c>
      <c r="N23" s="1">
        <f>IF(AND(ISNUMBER(L23),ISNUMBER(M23),M23&lt;&gt;0),L23/M23,"NA")</f>
        <v>-12.767075301912577</v>
      </c>
      <c r="O23" t="s">
        <v>82</v>
      </c>
    </row>
    <row r="24" spans="1:15" x14ac:dyDescent="0.35">
      <c r="A24" s="16">
        <v>12</v>
      </c>
      <c r="B24" s="15" t="s">
        <v>42</v>
      </c>
      <c r="C24" s="14">
        <v>79.5</v>
      </c>
      <c r="D24" s="13" t="s">
        <v>34</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79.5</v>
      </c>
      <c r="H24">
        <f>LEN(TRIM(D24))</f>
        <v>6</v>
      </c>
      <c r="I24" t="str">
        <f>IF(H24&gt;=3,MID(TRIM(D24),1,3),"NO")</f>
        <v>+/-</v>
      </c>
      <c r="J24" t="str">
        <f>IF(TRIM(I24)="+/-",MID(TRIM(D24),4,H24-3),D24)</f>
        <v>0.4</v>
      </c>
      <c r="K24" s="1">
        <f>IF(TRIM(J24)="*****",0,IF(ISERROR(VALUE(J24)),"NA",VALUE(J24/$I$4)))</f>
        <v>0.24316109422492402</v>
      </c>
      <c r="L24" s="1">
        <f>IF(AND(ISNUMBER(G24),ISNUMBER($I$6)),$I$6-G24,"N/A")</f>
        <v>-3.2000000000000028</v>
      </c>
      <c r="M24" s="1">
        <f>IF(AND(ISNUMBER(K24),ISNUMBER($I$7)),SQRT(K24^2+($I$7)^2),"N/A")</f>
        <v>0.25064471888253259</v>
      </c>
      <c r="N24" s="1">
        <f>IF(AND(ISNUMBER(L24),ISNUMBER(M24),M24&lt;&gt;0),L24/M24,"NA")</f>
        <v>-12.767075301912577</v>
      </c>
      <c r="O24" t="s">
        <v>65</v>
      </c>
    </row>
    <row r="25" spans="1:15" x14ac:dyDescent="0.35">
      <c r="A25" s="16">
        <v>15</v>
      </c>
      <c r="B25" s="15" t="s">
        <v>78</v>
      </c>
      <c r="C25" s="14">
        <v>78.900000000000006</v>
      </c>
      <c r="D25" s="13" t="s">
        <v>26</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78.900000000000006</v>
      </c>
      <c r="H25">
        <f>LEN(TRIM(D25))</f>
        <v>6</v>
      </c>
      <c r="I25" t="str">
        <f>IF(H25&gt;=3,MID(TRIM(D25),1,3),"NO")</f>
        <v>+/-</v>
      </c>
      <c r="J25" t="str">
        <f>IF(TRIM(I25)="+/-",MID(TRIM(D25),4,H25-3),D25)</f>
        <v>0.6</v>
      </c>
      <c r="K25" s="1">
        <f>IF(TRIM(J25)="*****",0,IF(ISERROR(VALUE(J25)),"NA",VALUE(J25/$I$4)))</f>
        <v>0.36474164133738601</v>
      </c>
      <c r="L25" s="1">
        <f>IF(AND(ISNUMBER(G25),ISNUMBER($I$6)),$I$6-G25,"N/A")</f>
        <v>-2.6000000000000085</v>
      </c>
      <c r="M25" s="1">
        <f>IF(AND(ISNUMBER(K25),ISNUMBER($I$7)),SQRT(K25^2+($I$7)^2),"N/A")</f>
        <v>0.36977279819442066</v>
      </c>
      <c r="N25" s="1">
        <f>IF(AND(ISNUMBER(L25),ISNUMBER(M25),M25&lt;&gt;0),L25/M25,"NA")</f>
        <v>-7.0313446870501544</v>
      </c>
      <c r="O25" t="s">
        <v>81</v>
      </c>
    </row>
    <row r="26" spans="1:15" x14ac:dyDescent="0.35">
      <c r="A26" s="16">
        <v>16</v>
      </c>
      <c r="B26" s="15" t="s">
        <v>47</v>
      </c>
      <c r="C26" s="14">
        <v>78.8</v>
      </c>
      <c r="D26" s="13" t="s">
        <v>57</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78.8</v>
      </c>
      <c r="H26">
        <f>LEN(TRIM(D26))</f>
        <v>6</v>
      </c>
      <c r="I26" t="str">
        <f>IF(H26&gt;=3,MID(TRIM(D26),1,3),"NO")</f>
        <v>+/-</v>
      </c>
      <c r="J26" t="str">
        <f>IF(TRIM(I26)="+/-",MID(TRIM(D26),4,H26-3),D26)</f>
        <v>0.3</v>
      </c>
      <c r="K26" s="1">
        <f>IF(TRIM(J26)="*****",0,IF(ISERROR(VALUE(J26)),"NA",VALUE(J26/$I$4)))</f>
        <v>0.18237082066869301</v>
      </c>
      <c r="L26" s="1">
        <f>IF(AND(ISNUMBER(G26),ISNUMBER($I$6)),$I$6-G26,"N/A")</f>
        <v>-2.5</v>
      </c>
      <c r="M26" s="1">
        <f>IF(AND(ISNUMBER(K26),ISNUMBER($I$7)),SQRT(K26^2+($I$7)^2),"N/A")</f>
        <v>0.19223572402239389</v>
      </c>
      <c r="N26" s="1">
        <f>IF(AND(ISNUMBER(L26),ISNUMBER(M26),M26&lt;&gt;0),L26/M26,"NA")</f>
        <v>-13.00486687744246</v>
      </c>
      <c r="O26" t="s">
        <v>80</v>
      </c>
    </row>
    <row r="27" spans="1:15" x14ac:dyDescent="0.35">
      <c r="A27" s="16">
        <v>17</v>
      </c>
      <c r="B27" s="15" t="s">
        <v>65</v>
      </c>
      <c r="C27" s="14">
        <v>78.099999999999994</v>
      </c>
      <c r="D27" s="13" t="s">
        <v>57</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78.099999999999994</v>
      </c>
      <c r="H27">
        <f>LEN(TRIM(D27))</f>
        <v>6</v>
      </c>
      <c r="I27" t="str">
        <f>IF(H27&gt;=3,MID(TRIM(D27),1,3),"NO")</f>
        <v>+/-</v>
      </c>
      <c r="J27" t="str">
        <f>IF(TRIM(I27)="+/-",MID(TRIM(D27),4,H27-3),D27)</f>
        <v>0.3</v>
      </c>
      <c r="K27" s="1">
        <f>IF(TRIM(J27)="*****",0,IF(ISERROR(VALUE(J27)),"NA",VALUE(J27/$I$4)))</f>
        <v>0.18237082066869301</v>
      </c>
      <c r="L27" s="1">
        <f>IF(AND(ISNUMBER(G27),ISNUMBER($I$6)),$I$6-G27,"N/A")</f>
        <v>-1.7999999999999972</v>
      </c>
      <c r="M27" s="1">
        <f>IF(AND(ISNUMBER(K27),ISNUMBER($I$7)),SQRT(K27^2+($I$7)^2),"N/A")</f>
        <v>0.19223572402239389</v>
      </c>
      <c r="N27" s="1">
        <f>IF(AND(ISNUMBER(L27),ISNUMBER(M27),M27&lt;&gt;0),L27/M27,"NA")</f>
        <v>-9.3635041517585567</v>
      </c>
      <c r="O27" t="s">
        <v>78</v>
      </c>
    </row>
    <row r="28" spans="1:15" x14ac:dyDescent="0.35">
      <c r="A28" s="16">
        <v>18</v>
      </c>
      <c r="B28" s="15" t="s">
        <v>77</v>
      </c>
      <c r="C28" s="14">
        <v>78</v>
      </c>
      <c r="D28" s="13" t="s">
        <v>83</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78</v>
      </c>
      <c r="H28">
        <f>LEN(TRIM(D28))</f>
        <v>6</v>
      </c>
      <c r="I28" t="str">
        <f>IF(H28&gt;=3,MID(TRIM(D28),1,3),"NO")</f>
        <v>+/-</v>
      </c>
      <c r="J28" t="str">
        <f>IF(TRIM(I28)="+/-",MID(TRIM(D28),4,H28-3),D28)</f>
        <v>0.7</v>
      </c>
      <c r="K28" s="1">
        <f>IF(TRIM(J28)="*****",0,IF(ISERROR(VALUE(J28)),"NA",VALUE(J28/$I$4)))</f>
        <v>0.42553191489361697</v>
      </c>
      <c r="L28" s="1">
        <f>IF(AND(ISNUMBER(G28),ISNUMBER($I$6)),$I$6-G28,"N/A")</f>
        <v>-1.7000000000000028</v>
      </c>
      <c r="M28" s="1">
        <f>IF(AND(ISNUMBER(K28),ISNUMBER($I$7)),SQRT(K28^2+($I$7)^2),"N/A")</f>
        <v>0.42985214661796195</v>
      </c>
      <c r="N28" s="1">
        <f>IF(AND(ISNUMBER(L28),ISNUMBER(M28),M28&lt;&gt;0),L28/M28,"NA")</f>
        <v>-3.9548482271763676</v>
      </c>
      <c r="O28" t="s">
        <v>79</v>
      </c>
    </row>
    <row r="29" spans="1:15" x14ac:dyDescent="0.35">
      <c r="A29" s="16">
        <v>19</v>
      </c>
      <c r="B29" s="15" t="s">
        <v>27</v>
      </c>
      <c r="C29" s="14">
        <v>77.8</v>
      </c>
      <c r="D29" s="13" t="s">
        <v>133</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77.8</v>
      </c>
      <c r="H29">
        <f>LEN(TRIM(D29))</f>
        <v>6</v>
      </c>
      <c r="I29" t="str">
        <f>IF(H29&gt;=3,MID(TRIM(D29),1,3),"NO")</f>
        <v>+/-</v>
      </c>
      <c r="J29" t="str">
        <f>IF(TRIM(I29)="+/-",MID(TRIM(D29),4,H29-3),D29)</f>
        <v>1.2</v>
      </c>
      <c r="K29" s="1">
        <f>IF(TRIM(J29)="*****",0,IF(ISERROR(VALUE(J29)),"NA",VALUE(J29/$I$4)))</f>
        <v>0.72948328267477203</v>
      </c>
      <c r="L29" s="1">
        <f>IF(AND(ISNUMBER(G29),ISNUMBER($I$6)),$I$6-G29,"N/A")</f>
        <v>-1.5</v>
      </c>
      <c r="M29" s="1">
        <f>IF(AND(ISNUMBER(K29),ISNUMBER($I$7)),SQRT(K29^2+($I$7)^2),"N/A")</f>
        <v>0.73201182849801194</v>
      </c>
      <c r="N29" s="1">
        <f>IF(AND(ISNUMBER(L29),ISNUMBER(M29),M29&lt;&gt;0),L29/M29,"NA")</f>
        <v>-2.0491472153910335</v>
      </c>
      <c r="O29" t="s">
        <v>55</v>
      </c>
    </row>
    <row r="30" spans="1:15" x14ac:dyDescent="0.35">
      <c r="A30" s="16">
        <v>20</v>
      </c>
      <c r="B30" s="15" t="s">
        <v>36</v>
      </c>
      <c r="C30" s="14">
        <v>77.7</v>
      </c>
      <c r="D30" s="13" t="s">
        <v>57</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77.7</v>
      </c>
      <c r="H30">
        <f>LEN(TRIM(D30))</f>
        <v>6</v>
      </c>
      <c r="I30" t="str">
        <f>IF(H30&gt;=3,MID(TRIM(D30),1,3),"NO")</f>
        <v>+/-</v>
      </c>
      <c r="J30" t="str">
        <f>IF(TRIM(I30)="+/-",MID(TRIM(D30),4,H30-3),D30)</f>
        <v>0.3</v>
      </c>
      <c r="K30" s="1">
        <f>IF(TRIM(J30)="*****",0,IF(ISERROR(VALUE(J30)),"NA",VALUE(J30/$I$4)))</f>
        <v>0.18237082066869301</v>
      </c>
      <c r="L30" s="1">
        <f>IF(AND(ISNUMBER(G30),ISNUMBER($I$6)),$I$6-G30,"N/A")</f>
        <v>-1.4000000000000057</v>
      </c>
      <c r="M30" s="1">
        <f>IF(AND(ISNUMBER(K30),ISNUMBER($I$7)),SQRT(K30^2+($I$7)^2),"N/A")</f>
        <v>0.19223572402239389</v>
      </c>
      <c r="N30" s="1">
        <f>IF(AND(ISNUMBER(L30),ISNUMBER(M30),M30&lt;&gt;0),L30/M30,"NA")</f>
        <v>-7.2827254513678072</v>
      </c>
      <c r="O30" t="s">
        <v>77</v>
      </c>
    </row>
    <row r="31" spans="1:15" x14ac:dyDescent="0.35">
      <c r="A31" s="16">
        <v>21</v>
      </c>
      <c r="B31" s="15" t="s">
        <v>70</v>
      </c>
      <c r="C31" s="14">
        <v>77.599999999999994</v>
      </c>
      <c r="D31" s="13" t="s">
        <v>120</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77.599999999999994</v>
      </c>
      <c r="H31">
        <f>LEN(TRIM(D31))</f>
        <v>6</v>
      </c>
      <c r="I31" t="str">
        <f>IF(H31&gt;=3,MID(TRIM(D31),1,3),"NO")</f>
        <v>+/-</v>
      </c>
      <c r="J31" t="str">
        <f>IF(TRIM(I31)="+/-",MID(TRIM(D31),4,H31-3),D31)</f>
        <v>0.9</v>
      </c>
      <c r="K31" s="1">
        <f>IF(TRIM(J31)="*****",0,IF(ISERROR(VALUE(J31)),"NA",VALUE(J31/$I$4)))</f>
        <v>0.54711246200607899</v>
      </c>
      <c r="L31" s="1">
        <f>IF(AND(ISNUMBER(G31),ISNUMBER($I$6)),$I$6-G31,"N/A")</f>
        <v>-1.2999999999999972</v>
      </c>
      <c r="M31" s="1">
        <f>IF(AND(ISNUMBER(K31),ISNUMBER($I$7)),SQRT(K31^2+($I$7)^2),"N/A")</f>
        <v>0.55047933970440222</v>
      </c>
      <c r="N31" s="1">
        <f>IF(AND(ISNUMBER(L31),ISNUMBER(M31),M31&lt;&gt;0),L31/M31,"NA")</f>
        <v>-2.3615781851105884</v>
      </c>
      <c r="O31" t="s">
        <v>41</v>
      </c>
    </row>
    <row r="32" spans="1:15" x14ac:dyDescent="0.35">
      <c r="A32" s="16">
        <v>21</v>
      </c>
      <c r="B32" s="15" t="s">
        <v>52</v>
      </c>
      <c r="C32" s="14">
        <v>77.599999999999994</v>
      </c>
      <c r="D32" s="13" t="s">
        <v>111</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77.599999999999994</v>
      </c>
      <c r="H32">
        <f>LEN(TRIM(D32))</f>
        <v>6</v>
      </c>
      <c r="I32" t="str">
        <f>IF(H32&gt;=3,MID(TRIM(D32),1,3),"NO")</f>
        <v>+/-</v>
      </c>
      <c r="J32" t="str">
        <f>IF(TRIM(I32)="+/-",MID(TRIM(D32),4,H32-3),D32)</f>
        <v>1.0</v>
      </c>
      <c r="K32" s="1">
        <f>IF(TRIM(J32)="*****",0,IF(ISERROR(VALUE(J32)),"NA",VALUE(J32/$I$4)))</f>
        <v>0.60790273556231</v>
      </c>
      <c r="L32" s="1">
        <f>IF(AND(ISNUMBER(G32),ISNUMBER($I$6)),$I$6-G32,"N/A")</f>
        <v>-1.2999999999999972</v>
      </c>
      <c r="M32" s="1">
        <f>IF(AND(ISNUMBER(K32),ISNUMBER($I$7)),SQRT(K32^2+($I$7)^2),"N/A")</f>
        <v>0.61093468821403585</v>
      </c>
      <c r="N32" s="1">
        <f>IF(AND(ISNUMBER(L32),ISNUMBER(M32),M32&lt;&gt;0),L32/M32,"NA")</f>
        <v>-2.1278870312640574</v>
      </c>
      <c r="O32" t="s">
        <v>71</v>
      </c>
    </row>
    <row r="33" spans="1:15" x14ac:dyDescent="0.35">
      <c r="A33" s="16">
        <v>23</v>
      </c>
      <c r="B33" s="15" t="s">
        <v>60</v>
      </c>
      <c r="C33" s="14">
        <v>77.5</v>
      </c>
      <c r="D33" s="13" t="s">
        <v>111</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77.5</v>
      </c>
      <c r="H33">
        <f>LEN(TRIM(D33))</f>
        <v>6</v>
      </c>
      <c r="I33" t="str">
        <f>IF(H33&gt;=3,MID(TRIM(D33),1,3),"NO")</f>
        <v>+/-</v>
      </c>
      <c r="J33" t="str">
        <f>IF(TRIM(I33)="+/-",MID(TRIM(D33),4,H33-3),D33)</f>
        <v>1.0</v>
      </c>
      <c r="K33" s="1">
        <f>IF(TRIM(J33)="*****",0,IF(ISERROR(VALUE(J33)),"NA",VALUE(J33/$I$4)))</f>
        <v>0.60790273556231</v>
      </c>
      <c r="L33" s="1">
        <f>IF(AND(ISNUMBER(G33),ISNUMBER($I$6)),$I$6-G33,"N/A")</f>
        <v>-1.2000000000000028</v>
      </c>
      <c r="M33" s="1">
        <f>IF(AND(ISNUMBER(K33),ISNUMBER($I$7)),SQRT(K33^2+($I$7)^2),"N/A")</f>
        <v>0.61093468821403585</v>
      </c>
      <c r="N33" s="1">
        <f>IF(AND(ISNUMBER(L33),ISNUMBER(M33),M33&lt;&gt;0),L33/M33,"NA")</f>
        <v>-1.9642034134745232</v>
      </c>
      <c r="O33" t="s">
        <v>76</v>
      </c>
    </row>
    <row r="34" spans="1:15" x14ac:dyDescent="0.35">
      <c r="A34" s="16">
        <v>23</v>
      </c>
      <c r="B34" s="15" t="s">
        <v>29</v>
      </c>
      <c r="C34" s="14">
        <v>77.5</v>
      </c>
      <c r="D34" s="13" t="s">
        <v>121</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77.5</v>
      </c>
      <c r="H34">
        <f>LEN(TRIM(D34))</f>
        <v>6</v>
      </c>
      <c r="I34" t="str">
        <f>IF(H34&gt;=3,MID(TRIM(D34),1,3),"NO")</f>
        <v>+/-</v>
      </c>
      <c r="J34" t="str">
        <f>IF(TRIM(I34)="+/-",MID(TRIM(D34),4,H34-3),D34)</f>
        <v>0.8</v>
      </c>
      <c r="K34" s="1">
        <f>IF(TRIM(J34)="*****",0,IF(ISERROR(VALUE(J34)),"NA",VALUE(J34/$I$4)))</f>
        <v>0.48632218844984804</v>
      </c>
      <c r="L34" s="1">
        <f>IF(AND(ISNUMBER(G34),ISNUMBER($I$6)),$I$6-G34,"N/A")</f>
        <v>-1.2000000000000028</v>
      </c>
      <c r="M34" s="1">
        <f>IF(AND(ISNUMBER(K34),ISNUMBER($I$7)),SQRT(K34^2+($I$7)^2),"N/A")</f>
        <v>0.49010685399991183</v>
      </c>
      <c r="N34" s="1">
        <f>IF(AND(ISNUMBER(L34),ISNUMBER(M34),M34&lt;&gt;0),L34/M34,"NA")</f>
        <v>-2.4484456607909806</v>
      </c>
      <c r="O34" t="s">
        <v>74</v>
      </c>
    </row>
    <row r="35" spans="1:15" x14ac:dyDescent="0.35">
      <c r="A35" s="16">
        <v>25</v>
      </c>
      <c r="B35" s="15" t="s">
        <v>72</v>
      </c>
      <c r="C35" s="14">
        <v>77.3</v>
      </c>
      <c r="D35" s="13" t="s">
        <v>34</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77.3</v>
      </c>
      <c r="H35">
        <f>LEN(TRIM(D35))</f>
        <v>6</v>
      </c>
      <c r="I35" t="str">
        <f>IF(H35&gt;=3,MID(TRIM(D35),1,3),"NO")</f>
        <v>+/-</v>
      </c>
      <c r="J35" t="str">
        <f>IF(TRIM(I35)="+/-",MID(TRIM(D35),4,H35-3),D35)</f>
        <v>0.4</v>
      </c>
      <c r="K35" s="1">
        <f>IF(TRIM(J35)="*****",0,IF(ISERROR(VALUE(J35)),"NA",VALUE(J35/$I$4)))</f>
        <v>0.24316109422492402</v>
      </c>
      <c r="L35" s="1">
        <f>IF(AND(ISNUMBER(G35),ISNUMBER($I$6)),$I$6-G35,"N/A")</f>
        <v>-1</v>
      </c>
      <c r="M35" s="1">
        <f>IF(AND(ISNUMBER(K35),ISNUMBER($I$7)),SQRT(K35^2+($I$7)^2),"N/A")</f>
        <v>0.25064471888253259</v>
      </c>
      <c r="N35" s="1">
        <f>IF(AND(ISNUMBER(L35),ISNUMBER(M35),M35&lt;&gt;0),L35/M35,"NA")</f>
        <v>-3.9897110318476767</v>
      </c>
      <c r="O35" t="s">
        <v>53</v>
      </c>
    </row>
    <row r="36" spans="1:15" x14ac:dyDescent="0.35">
      <c r="A36" s="16">
        <v>26</v>
      </c>
      <c r="B36" s="15" t="s">
        <v>38</v>
      </c>
      <c r="C36" s="14">
        <v>77.2</v>
      </c>
      <c r="D36" s="13" t="s">
        <v>57</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77.2</v>
      </c>
      <c r="H36">
        <f>LEN(TRIM(D36))</f>
        <v>6</v>
      </c>
      <c r="I36" t="str">
        <f>IF(H36&gt;=3,MID(TRIM(D36),1,3),"NO")</f>
        <v>+/-</v>
      </c>
      <c r="J36" t="str">
        <f>IF(TRIM(I36)="+/-",MID(TRIM(D36),4,H36-3),D36)</f>
        <v>0.3</v>
      </c>
      <c r="K36" s="1">
        <f>IF(TRIM(J36)="*****",0,IF(ISERROR(VALUE(J36)),"NA",VALUE(J36/$I$4)))</f>
        <v>0.18237082066869301</v>
      </c>
      <c r="L36" s="1">
        <f>IF(AND(ISNUMBER(G36),ISNUMBER($I$6)),$I$6-G36,"N/A")</f>
        <v>-0.90000000000000568</v>
      </c>
      <c r="M36" s="1">
        <f>IF(AND(ISNUMBER(K36),ISNUMBER($I$7)),SQRT(K36^2+($I$7)^2),"N/A")</f>
        <v>0.19223572402239389</v>
      </c>
      <c r="N36" s="1">
        <f>IF(AND(ISNUMBER(L36),ISNUMBER(M36),M36&lt;&gt;0),L36/M36,"NA")</f>
        <v>-4.6817520758793147</v>
      </c>
      <c r="O36" t="s">
        <v>72</v>
      </c>
    </row>
    <row r="37" spans="1:15" x14ac:dyDescent="0.35">
      <c r="A37" s="16">
        <v>27</v>
      </c>
      <c r="B37" s="15" t="s">
        <v>61</v>
      </c>
      <c r="C37" s="14">
        <v>77</v>
      </c>
      <c r="D37" s="13" t="s">
        <v>57</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77</v>
      </c>
      <c r="H37">
        <f>LEN(TRIM(D37))</f>
        <v>6</v>
      </c>
      <c r="I37" t="str">
        <f>IF(H37&gt;=3,MID(TRIM(D37),1,3),"NO")</f>
        <v>+/-</v>
      </c>
      <c r="J37" t="str">
        <f>IF(TRIM(I37)="+/-",MID(TRIM(D37),4,H37-3),D37)</f>
        <v>0.3</v>
      </c>
      <c r="K37" s="1">
        <f>IF(TRIM(J37)="*****",0,IF(ISERROR(VALUE(J37)),"NA",VALUE(J37/$I$4)))</f>
        <v>0.18237082066869301</v>
      </c>
      <c r="L37" s="1">
        <f>IF(AND(ISNUMBER(G37),ISNUMBER($I$6)),$I$6-G37,"N/A")</f>
        <v>-0.70000000000000284</v>
      </c>
      <c r="M37" s="1">
        <f>IF(AND(ISNUMBER(K37),ISNUMBER($I$7)),SQRT(K37^2+($I$7)^2),"N/A")</f>
        <v>0.19223572402239389</v>
      </c>
      <c r="N37" s="1">
        <f>IF(AND(ISNUMBER(L37),ISNUMBER(M37),M37&lt;&gt;0),L37/M37,"NA")</f>
        <v>-3.6413627256839036</v>
      </c>
      <c r="O37" t="s">
        <v>70</v>
      </c>
    </row>
    <row r="38" spans="1:15" x14ac:dyDescent="0.35">
      <c r="A38" s="16">
        <v>28</v>
      </c>
      <c r="B38" s="15" t="s">
        <v>62</v>
      </c>
      <c r="C38" s="14">
        <v>76.900000000000006</v>
      </c>
      <c r="D38" s="13" t="s">
        <v>121</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76.900000000000006</v>
      </c>
      <c r="H38">
        <f>LEN(TRIM(D38))</f>
        <v>6</v>
      </c>
      <c r="I38" t="str">
        <f>IF(H38&gt;=3,MID(TRIM(D38),1,3),"NO")</f>
        <v>+/-</v>
      </c>
      <c r="J38" t="str">
        <f>IF(TRIM(I38)="+/-",MID(TRIM(D38),4,H38-3),D38)</f>
        <v>0.8</v>
      </c>
      <c r="K38" s="1">
        <f>IF(TRIM(J38)="*****",0,IF(ISERROR(VALUE(J38)),"NA",VALUE(J38/$I$4)))</f>
        <v>0.48632218844984804</v>
      </c>
      <c r="L38" s="1">
        <f>IF(AND(ISNUMBER(G38),ISNUMBER($I$6)),$I$6-G38,"N/A")</f>
        <v>-0.60000000000000853</v>
      </c>
      <c r="M38" s="1">
        <f>IF(AND(ISNUMBER(K38),ISNUMBER($I$7)),SQRT(K38^2+($I$7)^2),"N/A")</f>
        <v>0.49010685399991183</v>
      </c>
      <c r="N38" s="1">
        <f>IF(AND(ISNUMBER(L38),ISNUMBER(M38),M38&lt;&gt;0),L38/M38,"NA")</f>
        <v>-1.2242228303955049</v>
      </c>
      <c r="O38" t="s">
        <v>69</v>
      </c>
    </row>
    <row r="39" spans="1:15" x14ac:dyDescent="0.35">
      <c r="A39" s="16">
        <v>28</v>
      </c>
      <c r="B39" s="15" t="s">
        <v>81</v>
      </c>
      <c r="C39" s="14">
        <v>76.900000000000006</v>
      </c>
      <c r="D39" s="13" t="s">
        <v>34</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76.900000000000006</v>
      </c>
      <c r="H39">
        <f>LEN(TRIM(D39))</f>
        <v>6</v>
      </c>
      <c r="I39" t="str">
        <f>IF(H39&gt;=3,MID(TRIM(D39),1,3),"NO")</f>
        <v>+/-</v>
      </c>
      <c r="J39" t="str">
        <f>IF(TRIM(I39)="+/-",MID(TRIM(D39),4,H39-3),D39)</f>
        <v>0.4</v>
      </c>
      <c r="K39" s="1">
        <f>IF(TRIM(J39)="*****",0,IF(ISERROR(VALUE(J39)),"NA",VALUE(J39/$I$4)))</f>
        <v>0.24316109422492402</v>
      </c>
      <c r="L39" s="1">
        <f>IF(AND(ISNUMBER(G39),ISNUMBER($I$6)),$I$6-G39,"N/A")</f>
        <v>-0.60000000000000853</v>
      </c>
      <c r="M39" s="1">
        <f>IF(AND(ISNUMBER(K39),ISNUMBER($I$7)),SQRT(K39^2+($I$7)^2),"N/A")</f>
        <v>0.25064471888253259</v>
      </c>
      <c r="N39" s="1">
        <f>IF(AND(ISNUMBER(L39),ISNUMBER(M39),M39&lt;&gt;0),L39/M39,"NA")</f>
        <v>-2.3938266191086401</v>
      </c>
      <c r="O39" t="s">
        <v>44</v>
      </c>
    </row>
    <row r="40" spans="1:15" x14ac:dyDescent="0.35">
      <c r="A40" s="16">
        <v>28</v>
      </c>
      <c r="B40" s="15" t="s">
        <v>54</v>
      </c>
      <c r="C40" s="14">
        <v>76.900000000000006</v>
      </c>
      <c r="D40" s="13" t="s">
        <v>57</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76.900000000000006</v>
      </c>
      <c r="H40">
        <f>LEN(TRIM(D40))</f>
        <v>6</v>
      </c>
      <c r="I40" t="str">
        <f>IF(H40&gt;=3,MID(TRIM(D40),1,3),"NO")</f>
        <v>+/-</v>
      </c>
      <c r="J40" t="str">
        <f>IF(TRIM(I40)="+/-",MID(TRIM(D40),4,H40-3),D40)</f>
        <v>0.3</v>
      </c>
      <c r="K40" s="1">
        <f>IF(TRIM(J40)="*****",0,IF(ISERROR(VALUE(J40)),"NA",VALUE(J40/$I$4)))</f>
        <v>0.18237082066869301</v>
      </c>
      <c r="L40" s="1">
        <f>IF(AND(ISNUMBER(G40),ISNUMBER($I$6)),$I$6-G40,"N/A")</f>
        <v>-0.60000000000000853</v>
      </c>
      <c r="M40" s="1">
        <f>IF(AND(ISNUMBER(K40),ISNUMBER($I$7)),SQRT(K40^2+($I$7)^2),"N/A")</f>
        <v>0.19223572402239389</v>
      </c>
      <c r="N40" s="1">
        <f>IF(AND(ISNUMBER(L40),ISNUMBER(M40),M40&lt;&gt;0),L40/M40,"NA")</f>
        <v>-3.1211680505862347</v>
      </c>
      <c r="O40" t="s">
        <v>67</v>
      </c>
    </row>
    <row r="41" spans="1:15" x14ac:dyDescent="0.35">
      <c r="A41" s="16">
        <v>31</v>
      </c>
      <c r="B41" s="15" t="s">
        <v>56</v>
      </c>
      <c r="C41" s="14">
        <v>76.7</v>
      </c>
      <c r="D41" s="13" t="s">
        <v>43</v>
      </c>
      <c r="E41" s="12" t="str">
        <f>IF($B$4=B41,"Geography Selected",
IF(AND(ISNUMBER(N41),ISNUMBER($I$4)),
IF(ABS(N41)&lt;=$I$4,"Not Significantly Different",
IF(ABS(N41)&gt;$I$4,"Significantly Different","Error - Both Z-score and Confidence Level are Numbers but Comparison Failed")),
IF(N41="NA","Statistical Test not applicable","N/A")
))</f>
        <v>Not Significantly Different</v>
      </c>
      <c r="G41">
        <f>IF(ISNUMBER(C41),C41,"NAN")</f>
        <v>76.7</v>
      </c>
      <c r="H41">
        <f>LEN(TRIM(D41))</f>
        <v>6</v>
      </c>
      <c r="I41" t="str">
        <f>IF(H41&gt;=3,MID(TRIM(D41),1,3),"NO")</f>
        <v>+/-</v>
      </c>
      <c r="J41" t="str">
        <f>IF(TRIM(I41)="+/-",MID(TRIM(D41),4,H41-3),D41)</f>
        <v>0.5</v>
      </c>
      <c r="K41" s="1">
        <f>IF(TRIM(J41)="*****",0,IF(ISERROR(VALUE(J41)),"NA",VALUE(J41/$I$4)))</f>
        <v>0.303951367781155</v>
      </c>
      <c r="L41" s="1">
        <f>IF(AND(ISNUMBER(G41),ISNUMBER($I$6)),$I$6-G41,"N/A")</f>
        <v>-0.40000000000000568</v>
      </c>
      <c r="M41" s="1">
        <f>IF(AND(ISNUMBER(K41),ISNUMBER($I$7)),SQRT(K41^2+($I$7)^2),"N/A")</f>
        <v>0.30997079109986531</v>
      </c>
      <c r="N41" s="1">
        <f>IF(AND(ISNUMBER(L41),ISNUMBER(M41),M41&lt;&gt;0),L41/M41,"NA")</f>
        <v>-1.2904441692092694</v>
      </c>
      <c r="O41" t="s">
        <v>47</v>
      </c>
    </row>
    <row r="42" spans="1:15" x14ac:dyDescent="0.35">
      <c r="A42" s="16">
        <v>32</v>
      </c>
      <c r="B42" s="15" t="s">
        <v>82</v>
      </c>
      <c r="C42" s="14">
        <v>75.7</v>
      </c>
      <c r="D42" s="13" t="s">
        <v>26</v>
      </c>
      <c r="E42" s="12" t="str">
        <f>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IF(ISNUMBER(C42),C42,"NAN")</f>
        <v>75.7</v>
      </c>
      <c r="H42">
        <f>LEN(TRIM(D42))</f>
        <v>6</v>
      </c>
      <c r="I42" t="str">
        <f>IF(H42&gt;=3,MID(TRIM(D42),1,3),"NO")</f>
        <v>+/-</v>
      </c>
      <c r="J42" t="str">
        <f>IF(TRIM(I42)="+/-",MID(TRIM(D42),4,H42-3),D42)</f>
        <v>0.6</v>
      </c>
      <c r="K42" s="1">
        <f>IF(TRIM(J42)="*****",0,IF(ISERROR(VALUE(J42)),"NA",VALUE(J42/$I$4)))</f>
        <v>0.36474164133738601</v>
      </c>
      <c r="L42" s="1">
        <f>IF(AND(ISNUMBER(G42),ISNUMBER($I$6)),$I$6-G42,"N/A")</f>
        <v>0.59999999999999432</v>
      </c>
      <c r="M42" s="1">
        <f>IF(AND(ISNUMBER(K42),ISNUMBER($I$7)),SQRT(K42^2+($I$7)^2),"N/A")</f>
        <v>0.36977279819442066</v>
      </c>
      <c r="N42" s="1">
        <f>IF(AND(ISNUMBER(L42),ISNUMBER(M42),M42&lt;&gt;0),L42/M42,"NA")</f>
        <v>1.622618004703861</v>
      </c>
      <c r="O42" t="s">
        <v>37</v>
      </c>
    </row>
    <row r="43" spans="1:15" x14ac:dyDescent="0.35">
      <c r="A43" s="16">
        <v>32</v>
      </c>
      <c r="B43" s="15" t="s">
        <v>44</v>
      </c>
      <c r="C43" s="14">
        <v>75.7</v>
      </c>
      <c r="D43" s="13" t="s">
        <v>43</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75.7</v>
      </c>
      <c r="H43">
        <f>LEN(TRIM(D43))</f>
        <v>6</v>
      </c>
      <c r="I43" t="str">
        <f>IF(H43&gt;=3,MID(TRIM(D43),1,3),"NO")</f>
        <v>+/-</v>
      </c>
      <c r="J43" t="str">
        <f>IF(TRIM(I43)="+/-",MID(TRIM(D43),4,H43-3),D43)</f>
        <v>0.5</v>
      </c>
      <c r="K43" s="1">
        <f>IF(TRIM(J43)="*****",0,IF(ISERROR(VALUE(J43)),"NA",VALUE(J43/$I$4)))</f>
        <v>0.303951367781155</v>
      </c>
      <c r="L43" s="1">
        <f>IF(AND(ISNUMBER(G43),ISNUMBER($I$6)),$I$6-G43,"N/A")</f>
        <v>0.59999999999999432</v>
      </c>
      <c r="M43" s="1">
        <f>IF(AND(ISNUMBER(K43),ISNUMBER($I$7)),SQRT(K43^2+($I$7)^2),"N/A")</f>
        <v>0.30997079109986531</v>
      </c>
      <c r="N43" s="1">
        <f>IF(AND(ISNUMBER(L43),ISNUMBER(M43),M43&lt;&gt;0),L43/M43,"NA")</f>
        <v>1.9356662538138583</v>
      </c>
      <c r="O43" t="s">
        <v>49</v>
      </c>
    </row>
    <row r="44" spans="1:15" x14ac:dyDescent="0.35">
      <c r="A44" s="16">
        <v>32</v>
      </c>
      <c r="B44" s="15" t="s">
        <v>64</v>
      </c>
      <c r="C44" s="14">
        <v>75.7</v>
      </c>
      <c r="D44" s="13" t="s">
        <v>57</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75.7</v>
      </c>
      <c r="H44">
        <f>LEN(TRIM(D44))</f>
        <v>6</v>
      </c>
      <c r="I44" t="str">
        <f>IF(H44&gt;=3,MID(TRIM(D44),1,3),"NO")</f>
        <v>+/-</v>
      </c>
      <c r="J44" t="str">
        <f>IF(TRIM(I44)="+/-",MID(TRIM(D44),4,H44-3),D44)</f>
        <v>0.3</v>
      </c>
      <c r="K44" s="1">
        <f>IF(TRIM(J44)="*****",0,IF(ISERROR(VALUE(J44)),"NA",VALUE(J44/$I$4)))</f>
        <v>0.18237082066869301</v>
      </c>
      <c r="L44" s="1">
        <f>IF(AND(ISNUMBER(G44),ISNUMBER($I$6)),$I$6-G44,"N/A")</f>
        <v>0.59999999999999432</v>
      </c>
      <c r="M44" s="1">
        <f>IF(AND(ISNUMBER(K44),ISNUMBER($I$7)),SQRT(K44^2+($I$7)^2),"N/A")</f>
        <v>0.19223572402239389</v>
      </c>
      <c r="N44" s="1">
        <f>IF(AND(ISNUMBER(L44),ISNUMBER(M44),M44&lt;&gt;0),L44/M44,"NA")</f>
        <v>3.1211680505861605</v>
      </c>
      <c r="O44" t="s">
        <v>64</v>
      </c>
    </row>
    <row r="45" spans="1:15" x14ac:dyDescent="0.35">
      <c r="A45" s="16">
        <v>35</v>
      </c>
      <c r="B45" s="15" t="s">
        <v>76</v>
      </c>
      <c r="C45" s="14">
        <v>75.599999999999994</v>
      </c>
      <c r="D45" s="13" t="s">
        <v>28</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75.599999999999994</v>
      </c>
      <c r="H45">
        <f>LEN(TRIM(D45))</f>
        <v>6</v>
      </c>
      <c r="I45" t="str">
        <f>IF(H45&gt;=3,MID(TRIM(D45),1,3),"NO")</f>
        <v>+/-</v>
      </c>
      <c r="J45" t="str">
        <f>IF(TRIM(I45)="+/-",MID(TRIM(D45),4,H45-3),D45)</f>
        <v>0.2</v>
      </c>
      <c r="K45" s="1">
        <f>IF(TRIM(J45)="*****",0,IF(ISERROR(VALUE(J45)),"NA",VALUE(J45/$I$4)))</f>
        <v>0.12158054711246201</v>
      </c>
      <c r="L45" s="1">
        <f>IF(AND(ISNUMBER(G45),ISNUMBER($I$6)),$I$6-G45,"N/A")</f>
        <v>0.70000000000000284</v>
      </c>
      <c r="M45" s="1">
        <f>IF(AND(ISNUMBER(K45),ISNUMBER($I$7)),SQRT(K45^2+($I$7)^2),"N/A")</f>
        <v>0.1359311840425404</v>
      </c>
      <c r="N45" s="1">
        <f>IF(AND(ISNUMBER(L45),ISNUMBER(M45),M45&lt;&gt;0),L45/M45,"NA")</f>
        <v>5.1496645521820366</v>
      </c>
      <c r="O45" t="s">
        <v>63</v>
      </c>
    </row>
    <row r="46" spans="1:15" x14ac:dyDescent="0.35">
      <c r="A46" s="16">
        <v>35</v>
      </c>
      <c r="B46" s="15" t="s">
        <v>49</v>
      </c>
      <c r="C46" s="14">
        <v>75.599999999999994</v>
      </c>
      <c r="D46" s="13" t="s">
        <v>28</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75.599999999999994</v>
      </c>
      <c r="H46">
        <f>LEN(TRIM(D46))</f>
        <v>6</v>
      </c>
      <c r="I46" t="str">
        <f>IF(H46&gt;=3,MID(TRIM(D46),1,3),"NO")</f>
        <v>+/-</v>
      </c>
      <c r="J46" t="str">
        <f>IF(TRIM(I46)="+/-",MID(TRIM(D46),4,H46-3),D46)</f>
        <v>0.2</v>
      </c>
      <c r="K46" s="1">
        <f>IF(TRIM(J46)="*****",0,IF(ISERROR(VALUE(J46)),"NA",VALUE(J46/$I$4)))</f>
        <v>0.12158054711246201</v>
      </c>
      <c r="L46" s="1">
        <f>IF(AND(ISNUMBER(G46),ISNUMBER($I$6)),$I$6-G46,"N/A")</f>
        <v>0.70000000000000284</v>
      </c>
      <c r="M46" s="1">
        <f>IF(AND(ISNUMBER(K46),ISNUMBER($I$7)),SQRT(K46^2+($I$7)^2),"N/A")</f>
        <v>0.1359311840425404</v>
      </c>
      <c r="N46" s="1">
        <f>IF(AND(ISNUMBER(L46),ISNUMBER(M46),M46&lt;&gt;0),L46/M46,"NA")</f>
        <v>5.1496645521820366</v>
      </c>
      <c r="O46" t="s">
        <v>61</v>
      </c>
    </row>
    <row r="47" spans="1:15" x14ac:dyDescent="0.35">
      <c r="A47" s="16">
        <v>35</v>
      </c>
      <c r="B47" s="15" t="s">
        <v>39</v>
      </c>
      <c r="C47" s="14">
        <v>75.599999999999994</v>
      </c>
      <c r="D47" s="13" t="s">
        <v>28</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75.599999999999994</v>
      </c>
      <c r="H47">
        <f>LEN(TRIM(D47))</f>
        <v>6</v>
      </c>
      <c r="I47" t="str">
        <f>IF(H47&gt;=3,MID(TRIM(D47),1,3),"NO")</f>
        <v>+/-</v>
      </c>
      <c r="J47" t="str">
        <f>IF(TRIM(I47)="+/-",MID(TRIM(D47),4,H47-3),D47)</f>
        <v>0.2</v>
      </c>
      <c r="K47" s="1">
        <f>IF(TRIM(J47)="*****",0,IF(ISERROR(VALUE(J47)),"NA",VALUE(J47/$I$4)))</f>
        <v>0.12158054711246201</v>
      </c>
      <c r="L47" s="1">
        <f>IF(AND(ISNUMBER(G47),ISNUMBER($I$6)),$I$6-G47,"N/A")</f>
        <v>0.70000000000000284</v>
      </c>
      <c r="M47" s="1">
        <f>IF(AND(ISNUMBER(K47),ISNUMBER($I$7)),SQRT(K47^2+($I$7)^2),"N/A")</f>
        <v>0.1359311840425404</v>
      </c>
      <c r="N47" s="1">
        <f>IF(AND(ISNUMBER(L47),ISNUMBER(M47),M47&lt;&gt;0),L47/M47,"NA")</f>
        <v>5.1496645521820366</v>
      </c>
      <c r="O47" t="s">
        <v>59</v>
      </c>
    </row>
    <row r="48" spans="1:15" x14ac:dyDescent="0.35">
      <c r="A48" s="16">
        <v>38</v>
      </c>
      <c r="B48" s="15" t="s">
        <v>32</v>
      </c>
      <c r="C48" s="14">
        <v>75.3</v>
      </c>
      <c r="D48" s="13" t="s">
        <v>28</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75.3</v>
      </c>
      <c r="H48">
        <f>LEN(TRIM(D48))</f>
        <v>6</v>
      </c>
      <c r="I48" t="str">
        <f>IF(H48&gt;=3,MID(TRIM(D48),1,3),"NO")</f>
        <v>+/-</v>
      </c>
      <c r="J48" t="str">
        <f>IF(TRIM(I48)="+/-",MID(TRIM(D48),4,H48-3),D48)</f>
        <v>0.2</v>
      </c>
      <c r="K48" s="1">
        <f>IF(TRIM(J48)="*****",0,IF(ISERROR(VALUE(J48)),"NA",VALUE(J48/$I$4)))</f>
        <v>0.12158054711246201</v>
      </c>
      <c r="L48" s="1">
        <f>IF(AND(ISNUMBER(G48),ISNUMBER($I$6)),$I$6-G48,"N/A")</f>
        <v>1</v>
      </c>
      <c r="M48" s="1">
        <f>IF(AND(ISNUMBER(K48),ISNUMBER($I$7)),SQRT(K48^2+($I$7)^2),"N/A")</f>
        <v>0.1359311840425404</v>
      </c>
      <c r="N48" s="1">
        <f>IF(AND(ISNUMBER(L48),ISNUMBER(M48),M48&lt;&gt;0),L48/M48,"NA")</f>
        <v>7.3566636459743089</v>
      </c>
      <c r="O48" t="s">
        <v>56</v>
      </c>
    </row>
    <row r="49" spans="1:15" x14ac:dyDescent="0.35">
      <c r="A49" s="16">
        <v>38</v>
      </c>
      <c r="B49" s="15" t="s">
        <v>51</v>
      </c>
      <c r="C49" s="14">
        <v>75.3</v>
      </c>
      <c r="D49" s="13" t="s">
        <v>57</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75.3</v>
      </c>
      <c r="H49">
        <f>LEN(TRIM(D49))</f>
        <v>6</v>
      </c>
      <c r="I49" t="str">
        <f>IF(H49&gt;=3,MID(TRIM(D49),1,3),"NO")</f>
        <v>+/-</v>
      </c>
      <c r="J49" t="str">
        <f>IF(TRIM(I49)="+/-",MID(TRIM(D49),4,H49-3),D49)</f>
        <v>0.3</v>
      </c>
      <c r="K49" s="1">
        <f>IF(TRIM(J49)="*****",0,IF(ISERROR(VALUE(J49)),"NA",VALUE(J49/$I$4)))</f>
        <v>0.18237082066869301</v>
      </c>
      <c r="L49" s="1">
        <f>IF(AND(ISNUMBER(G49),ISNUMBER($I$6)),$I$6-G49,"N/A")</f>
        <v>1</v>
      </c>
      <c r="M49" s="1">
        <f>IF(AND(ISNUMBER(K49),ISNUMBER($I$7)),SQRT(K49^2+($I$7)^2),"N/A")</f>
        <v>0.19223572402239389</v>
      </c>
      <c r="N49" s="1">
        <f>IF(AND(ISNUMBER(L49),ISNUMBER(M49),M49&lt;&gt;0),L49/M49,"NA")</f>
        <v>5.2019467509769841</v>
      </c>
      <c r="O49" t="s">
        <v>54</v>
      </c>
    </row>
    <row r="50" spans="1:15" x14ac:dyDescent="0.35">
      <c r="A50" s="16">
        <v>40</v>
      </c>
      <c r="B50" s="15" t="s">
        <v>46</v>
      </c>
      <c r="C50" s="14">
        <v>75.099999999999994</v>
      </c>
      <c r="D50" s="13" t="s">
        <v>57</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75.099999999999994</v>
      </c>
      <c r="H50">
        <f>LEN(TRIM(D50))</f>
        <v>6</v>
      </c>
      <c r="I50" t="str">
        <f>IF(H50&gt;=3,MID(TRIM(D50),1,3),"NO")</f>
        <v>+/-</v>
      </c>
      <c r="J50" t="str">
        <f>IF(TRIM(I50)="+/-",MID(TRIM(D50),4,H50-3),D50)</f>
        <v>0.3</v>
      </c>
      <c r="K50" s="1">
        <f>IF(TRIM(J50)="*****",0,IF(ISERROR(VALUE(J50)),"NA",VALUE(J50/$I$4)))</f>
        <v>0.18237082066869301</v>
      </c>
      <c r="L50" s="1">
        <f>IF(AND(ISNUMBER(G50),ISNUMBER($I$6)),$I$6-G50,"N/A")</f>
        <v>1.2000000000000028</v>
      </c>
      <c r="M50" s="1">
        <f>IF(AND(ISNUMBER(K50),ISNUMBER($I$7)),SQRT(K50^2+($I$7)^2),"N/A")</f>
        <v>0.19223572402239389</v>
      </c>
      <c r="N50" s="1">
        <f>IF(AND(ISNUMBER(L50),ISNUMBER(M50),M50&lt;&gt;0),L50/M50,"NA")</f>
        <v>6.2423361011723957</v>
      </c>
      <c r="O50" t="s">
        <v>52</v>
      </c>
    </row>
    <row r="51" spans="1:15" x14ac:dyDescent="0.35">
      <c r="A51" s="16">
        <v>41</v>
      </c>
      <c r="B51" s="15" t="s">
        <v>45</v>
      </c>
      <c r="C51" s="14">
        <v>74.8</v>
      </c>
      <c r="D51" s="13" t="s">
        <v>57</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74.8</v>
      </c>
      <c r="H51">
        <f>LEN(TRIM(D51))</f>
        <v>6</v>
      </c>
      <c r="I51" t="str">
        <f>IF(H51&gt;=3,MID(TRIM(D51),1,3),"NO")</f>
        <v>+/-</v>
      </c>
      <c r="J51" t="str">
        <f>IF(TRIM(I51)="+/-",MID(TRIM(D51),4,H51-3),D51)</f>
        <v>0.3</v>
      </c>
      <c r="K51" s="1">
        <f>IF(TRIM(J51)="*****",0,IF(ISERROR(VALUE(J51)),"NA",VALUE(J51/$I$4)))</f>
        <v>0.18237082066869301</v>
      </c>
      <c r="L51" s="1">
        <f>IF(AND(ISNUMBER(G51),ISNUMBER($I$6)),$I$6-G51,"N/A")</f>
        <v>1.5</v>
      </c>
      <c r="M51" s="1">
        <f>IF(AND(ISNUMBER(K51),ISNUMBER($I$7)),SQRT(K51^2+($I$7)^2),"N/A")</f>
        <v>0.19223572402239389</v>
      </c>
      <c r="N51" s="1">
        <f>IF(AND(ISNUMBER(L51),ISNUMBER(M51),M51&lt;&gt;0),L51/M51,"NA")</f>
        <v>7.8029201264654757</v>
      </c>
      <c r="O51" t="s">
        <v>50</v>
      </c>
    </row>
    <row r="52" spans="1:15" x14ac:dyDescent="0.35">
      <c r="A52" s="16">
        <v>41</v>
      </c>
      <c r="B52" s="15" t="s">
        <v>50</v>
      </c>
      <c r="C52" s="14">
        <v>74.8</v>
      </c>
      <c r="D52" s="13" t="s">
        <v>43</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74.8</v>
      </c>
      <c r="H52">
        <f>LEN(TRIM(D52))</f>
        <v>6</v>
      </c>
      <c r="I52" t="str">
        <f>IF(H52&gt;=3,MID(TRIM(D52),1,3),"NO")</f>
        <v>+/-</v>
      </c>
      <c r="J52" t="str">
        <f>IF(TRIM(I52)="+/-",MID(TRIM(D52),4,H52-3),D52)</f>
        <v>0.5</v>
      </c>
      <c r="K52" s="1">
        <f>IF(TRIM(J52)="*****",0,IF(ISERROR(VALUE(J52)),"NA",VALUE(J52/$I$4)))</f>
        <v>0.303951367781155</v>
      </c>
      <c r="L52" s="1">
        <f>IF(AND(ISNUMBER(G52),ISNUMBER($I$6)),$I$6-G52,"N/A")</f>
        <v>1.5</v>
      </c>
      <c r="M52" s="1">
        <f>IF(AND(ISNUMBER(K52),ISNUMBER($I$7)),SQRT(K52^2+($I$7)^2),"N/A")</f>
        <v>0.30997079109986531</v>
      </c>
      <c r="N52" s="1">
        <f>IF(AND(ISNUMBER(L52),ISNUMBER(M52),M52&lt;&gt;0),L52/M52,"NA")</f>
        <v>4.8391656345346918</v>
      </c>
      <c r="O52" t="s">
        <v>48</v>
      </c>
    </row>
    <row r="53" spans="1:15" x14ac:dyDescent="0.35">
      <c r="A53" s="16">
        <v>43</v>
      </c>
      <c r="B53" s="15" t="s">
        <v>58</v>
      </c>
      <c r="C53" s="14">
        <v>74.7</v>
      </c>
      <c r="D53" s="13" t="s">
        <v>34</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74.7</v>
      </c>
      <c r="H53">
        <f>LEN(TRIM(D53))</f>
        <v>6</v>
      </c>
      <c r="I53" t="str">
        <f>IF(H53&gt;=3,MID(TRIM(D53),1,3),"NO")</f>
        <v>+/-</v>
      </c>
      <c r="J53" t="str">
        <f>IF(TRIM(I53)="+/-",MID(TRIM(D53),4,H53-3),D53)</f>
        <v>0.4</v>
      </c>
      <c r="K53" s="1">
        <f>IF(TRIM(J53)="*****",0,IF(ISERROR(VALUE(J53)),"NA",VALUE(J53/$I$4)))</f>
        <v>0.24316109422492402</v>
      </c>
      <c r="L53" s="1">
        <f>IF(AND(ISNUMBER(G53),ISNUMBER($I$6)),$I$6-G53,"N/A")</f>
        <v>1.5999999999999943</v>
      </c>
      <c r="M53" s="1">
        <f>IF(AND(ISNUMBER(K53),ISNUMBER($I$7)),SQRT(K53^2+($I$7)^2),"N/A")</f>
        <v>0.25064471888253259</v>
      </c>
      <c r="N53" s="1">
        <f>IF(AND(ISNUMBER(L53),ISNUMBER(M53),M53&lt;&gt;0),L53/M53,"NA")</f>
        <v>6.38353765095626</v>
      </c>
      <c r="O53" t="s">
        <v>46</v>
      </c>
    </row>
    <row r="54" spans="1:15" x14ac:dyDescent="0.35">
      <c r="A54" s="16">
        <v>44</v>
      </c>
      <c r="B54" s="15" t="s">
        <v>79</v>
      </c>
      <c r="C54" s="14">
        <v>72.7</v>
      </c>
      <c r="D54" s="13" t="s">
        <v>34</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72.7</v>
      </c>
      <c r="H54">
        <f>LEN(TRIM(D54))</f>
        <v>6</v>
      </c>
      <c r="I54" t="str">
        <f>IF(H54&gt;=3,MID(TRIM(D54),1,3),"NO")</f>
        <v>+/-</v>
      </c>
      <c r="J54" t="str">
        <f>IF(TRIM(I54)="+/-",MID(TRIM(D54),4,H54-3),D54)</f>
        <v>0.4</v>
      </c>
      <c r="K54" s="1">
        <f>IF(TRIM(J54)="*****",0,IF(ISERROR(VALUE(J54)),"NA",VALUE(J54/$I$4)))</f>
        <v>0.24316109422492402</v>
      </c>
      <c r="L54" s="1">
        <f>IF(AND(ISNUMBER(G54),ISNUMBER($I$6)),$I$6-G54,"N/A")</f>
        <v>3.5999999999999943</v>
      </c>
      <c r="M54" s="1">
        <f>IF(AND(ISNUMBER(K54),ISNUMBER($I$7)),SQRT(K54^2+($I$7)^2),"N/A")</f>
        <v>0.25064471888253259</v>
      </c>
      <c r="N54" s="1">
        <f>IF(AND(ISNUMBER(L54),ISNUMBER(M54),M54&lt;&gt;0),L54/M54,"NA")</f>
        <v>14.362959714651614</v>
      </c>
      <c r="O54" t="s">
        <v>39</v>
      </c>
    </row>
    <row r="55" spans="1:15" x14ac:dyDescent="0.35">
      <c r="A55" s="16">
        <v>45</v>
      </c>
      <c r="B55" s="15" t="s">
        <v>59</v>
      </c>
      <c r="C55" s="14">
        <v>72.599999999999994</v>
      </c>
      <c r="D55" s="13" t="s">
        <v>34</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72.599999999999994</v>
      </c>
      <c r="H55">
        <f>LEN(TRIM(D55))</f>
        <v>6</v>
      </c>
      <c r="I55" t="str">
        <f>IF(H55&gt;=3,MID(TRIM(D55),1,3),"NO")</f>
        <v>+/-</v>
      </c>
      <c r="J55" t="str">
        <f>IF(TRIM(I55)="+/-",MID(TRIM(D55),4,H55-3),D55)</f>
        <v>0.4</v>
      </c>
      <c r="K55" s="1">
        <f>IF(TRIM(J55)="*****",0,IF(ISERROR(VALUE(J55)),"NA",VALUE(J55/$I$4)))</f>
        <v>0.24316109422492402</v>
      </c>
      <c r="L55" s="1">
        <f>IF(AND(ISNUMBER(G55),ISNUMBER($I$6)),$I$6-G55,"N/A")</f>
        <v>3.7000000000000028</v>
      </c>
      <c r="M55" s="1">
        <f>IF(AND(ISNUMBER(K55),ISNUMBER($I$7)),SQRT(K55^2+($I$7)^2),"N/A")</f>
        <v>0.25064471888253259</v>
      </c>
      <c r="N55" s="1">
        <f>IF(AND(ISNUMBER(L55),ISNUMBER(M55),M55&lt;&gt;0),L55/M55,"NA")</f>
        <v>14.761930817836415</v>
      </c>
      <c r="O55" t="s">
        <v>42</v>
      </c>
    </row>
    <row r="56" spans="1:15" x14ac:dyDescent="0.35">
      <c r="A56" s="16">
        <v>46</v>
      </c>
      <c r="B56" s="15" t="s">
        <v>37</v>
      </c>
      <c r="C56" s="14">
        <v>71.900000000000006</v>
      </c>
      <c r="D56" s="13" t="s">
        <v>121</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71.900000000000006</v>
      </c>
      <c r="H56">
        <f>LEN(TRIM(D56))</f>
        <v>6</v>
      </c>
      <c r="I56" t="str">
        <f>IF(H56&gt;=3,MID(TRIM(D56),1,3),"NO")</f>
        <v>+/-</v>
      </c>
      <c r="J56" t="str">
        <f>IF(TRIM(I56)="+/-",MID(TRIM(D56),4,H56-3),D56)</f>
        <v>0.8</v>
      </c>
      <c r="K56" s="1">
        <f>IF(TRIM(J56)="*****",0,IF(ISERROR(VALUE(J56)),"NA",VALUE(J56/$I$4)))</f>
        <v>0.48632218844984804</v>
      </c>
      <c r="L56" s="1">
        <f>IF(AND(ISNUMBER(G56),ISNUMBER($I$6)),$I$6-G56,"N/A")</f>
        <v>4.3999999999999915</v>
      </c>
      <c r="M56" s="1">
        <f>IF(AND(ISNUMBER(K56),ISNUMBER($I$7)),SQRT(K56^2+($I$7)^2),"N/A")</f>
        <v>0.49010685399991183</v>
      </c>
      <c r="N56" s="1">
        <f>IF(AND(ISNUMBER(L56),ISNUMBER(M56),M56&lt;&gt;0),L56/M56,"NA")</f>
        <v>8.9776340895668909</v>
      </c>
      <c r="O56" t="s">
        <v>40</v>
      </c>
    </row>
    <row r="57" spans="1:15" x14ac:dyDescent="0.35">
      <c r="A57" s="16">
        <v>47</v>
      </c>
      <c r="B57" s="15" t="s">
        <v>73</v>
      </c>
      <c r="C57" s="14">
        <v>71.2</v>
      </c>
      <c r="D57" s="13" t="s">
        <v>43</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71.2</v>
      </c>
      <c r="H57">
        <f>LEN(TRIM(D57))</f>
        <v>6</v>
      </c>
      <c r="I57" t="str">
        <f>IF(H57&gt;=3,MID(TRIM(D57),1,3),"NO")</f>
        <v>+/-</v>
      </c>
      <c r="J57" t="str">
        <f>IF(TRIM(I57)="+/-",MID(TRIM(D57),4,H57-3),D57)</f>
        <v>0.5</v>
      </c>
      <c r="K57" s="1">
        <f>IF(TRIM(J57)="*****",0,IF(ISERROR(VALUE(J57)),"NA",VALUE(J57/$I$4)))</f>
        <v>0.303951367781155</v>
      </c>
      <c r="L57" s="1">
        <f>IF(AND(ISNUMBER(G57),ISNUMBER($I$6)),$I$6-G57,"N/A")</f>
        <v>5.0999999999999943</v>
      </c>
      <c r="M57" s="1">
        <f>IF(AND(ISNUMBER(K57),ISNUMBER($I$7)),SQRT(K57^2+($I$7)^2),"N/A")</f>
        <v>0.30997079109986531</v>
      </c>
      <c r="N57" s="1">
        <f>IF(AND(ISNUMBER(L57),ISNUMBER(M57),M57&lt;&gt;0),L57/M57,"NA")</f>
        <v>16.453163157417933</v>
      </c>
      <c r="O57" t="s">
        <v>38</v>
      </c>
    </row>
    <row r="58" spans="1:15" x14ac:dyDescent="0.35">
      <c r="A58" s="16">
        <v>48</v>
      </c>
      <c r="B58" s="15" t="s">
        <v>68</v>
      </c>
      <c r="C58" s="14">
        <v>71</v>
      </c>
      <c r="D58" s="13" t="s">
        <v>34</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71</v>
      </c>
      <c r="H58">
        <f>LEN(TRIM(D58))</f>
        <v>6</v>
      </c>
      <c r="I58" t="str">
        <f>IF(H58&gt;=3,MID(TRIM(D58),1,3),"NO")</f>
        <v>+/-</v>
      </c>
      <c r="J58" t="str">
        <f>IF(TRIM(I58)="+/-",MID(TRIM(D58),4,H58-3),D58)</f>
        <v>0.4</v>
      </c>
      <c r="K58" s="1">
        <f>IF(TRIM(J58)="*****",0,IF(ISERROR(VALUE(J58)),"NA",VALUE(J58/$I$4)))</f>
        <v>0.24316109422492402</v>
      </c>
      <c r="L58" s="1">
        <f>IF(AND(ISNUMBER(G58),ISNUMBER($I$6)),$I$6-G58,"N/A")</f>
        <v>5.2999999999999972</v>
      </c>
      <c r="M58" s="1">
        <f>IF(AND(ISNUMBER(K58),ISNUMBER($I$7)),SQRT(K58^2+($I$7)^2),"N/A")</f>
        <v>0.25064471888253259</v>
      </c>
      <c r="N58" s="1">
        <f>IF(AND(ISNUMBER(L58),ISNUMBER(M58),M58&lt;&gt;0),L58/M58,"NA")</f>
        <v>21.145468468792675</v>
      </c>
      <c r="O58" t="s">
        <v>36</v>
      </c>
    </row>
    <row r="59" spans="1:15" x14ac:dyDescent="0.35">
      <c r="A59" s="16">
        <v>49</v>
      </c>
      <c r="B59" s="15" t="s">
        <v>55</v>
      </c>
      <c r="C59" s="14">
        <v>70.7</v>
      </c>
      <c r="D59" s="13" t="s">
        <v>26</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70.7</v>
      </c>
      <c r="H59">
        <f>LEN(TRIM(D59))</f>
        <v>6</v>
      </c>
      <c r="I59" t="str">
        <f>IF(H59&gt;=3,MID(TRIM(D59),1,3),"NO")</f>
        <v>+/-</v>
      </c>
      <c r="J59" t="str">
        <f>IF(TRIM(I59)="+/-",MID(TRIM(D59),4,H59-3),D59)</f>
        <v>0.6</v>
      </c>
      <c r="K59" s="1">
        <f>IF(TRIM(J59)="*****",0,IF(ISERROR(VALUE(J59)),"NA",VALUE(J59/$I$4)))</f>
        <v>0.36474164133738601</v>
      </c>
      <c r="L59" s="1">
        <f>IF(AND(ISNUMBER(G59),ISNUMBER($I$6)),$I$6-G59,"N/A")</f>
        <v>5.5999999999999943</v>
      </c>
      <c r="M59" s="1">
        <f>IF(AND(ISNUMBER(K59),ISNUMBER($I$7)),SQRT(K59^2+($I$7)^2),"N/A")</f>
        <v>0.36977279819442066</v>
      </c>
      <c r="N59" s="1">
        <f>IF(AND(ISNUMBER(L59),ISNUMBER(M59),M59&lt;&gt;0),L59/M59,"NA")</f>
        <v>15.144434710569497</v>
      </c>
      <c r="O59" t="s">
        <v>33</v>
      </c>
    </row>
    <row r="60" spans="1:15" x14ac:dyDescent="0.35">
      <c r="A60" s="16">
        <v>50</v>
      </c>
      <c r="B60" s="15" t="s">
        <v>53</v>
      </c>
      <c r="C60" s="14">
        <v>69.400000000000006</v>
      </c>
      <c r="D60" s="13" t="s">
        <v>83</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69.400000000000006</v>
      </c>
      <c r="H60">
        <f>LEN(TRIM(D60))</f>
        <v>6</v>
      </c>
      <c r="I60" t="str">
        <f>IF(H60&gt;=3,MID(TRIM(D60),1,3),"NO")</f>
        <v>+/-</v>
      </c>
      <c r="J60" t="str">
        <f>IF(TRIM(I60)="+/-",MID(TRIM(D60),4,H60-3),D60)</f>
        <v>0.7</v>
      </c>
      <c r="K60" s="1">
        <f>IF(TRIM(J60)="*****",0,IF(ISERROR(VALUE(J60)),"NA",VALUE(J60/$I$4)))</f>
        <v>0.42553191489361697</v>
      </c>
      <c r="L60" s="1">
        <f>IF(AND(ISNUMBER(G60),ISNUMBER($I$6)),$I$6-G60,"N/A")</f>
        <v>6.8999999999999915</v>
      </c>
      <c r="M60" s="1">
        <f>IF(AND(ISNUMBER(K60),ISNUMBER($I$7)),SQRT(K60^2+($I$7)^2),"N/A")</f>
        <v>0.42985214661796195</v>
      </c>
      <c r="N60" s="1">
        <f>IF(AND(ISNUMBER(L60),ISNUMBER(M60),M60&lt;&gt;0),L60/M60,"NA")</f>
        <v>16.0520310397158</v>
      </c>
      <c r="O60" t="s">
        <v>30</v>
      </c>
    </row>
    <row r="61" spans="1:15" x14ac:dyDescent="0.35">
      <c r="A61" s="16">
        <v>51</v>
      </c>
      <c r="B61" s="15" t="s">
        <v>33</v>
      </c>
      <c r="C61" s="14">
        <v>68.7</v>
      </c>
      <c r="D61" s="13" t="s">
        <v>121</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68.7</v>
      </c>
      <c r="H61">
        <f>LEN(TRIM(D61))</f>
        <v>6</v>
      </c>
      <c r="I61" t="str">
        <f>IF(H61&gt;=3,MID(TRIM(D61),1,3),"NO")</f>
        <v>+/-</v>
      </c>
      <c r="J61" t="str">
        <f>IF(TRIM(I61)="+/-",MID(TRIM(D61),4,H61-3),D61)</f>
        <v>0.8</v>
      </c>
      <c r="K61" s="1">
        <f>IF(TRIM(J61)="*****",0,IF(ISERROR(VALUE(J61)),"NA",VALUE(J61/$I$4)))</f>
        <v>0.48632218844984804</v>
      </c>
      <c r="L61" s="1">
        <f>IF(AND(ISNUMBER(G61),ISNUMBER($I$6)),$I$6-G61,"N/A")</f>
        <v>7.5999999999999943</v>
      </c>
      <c r="M61" s="1">
        <f>IF(AND(ISNUMBER(K61),ISNUMBER($I$7)),SQRT(K61^2+($I$7)^2),"N/A")</f>
        <v>0.49010685399991183</v>
      </c>
      <c r="N61" s="1">
        <f>IF(AND(ISNUMBER(L61),ISNUMBER(M61),M61&lt;&gt;0),L61/M61,"NA")</f>
        <v>15.50682251834283</v>
      </c>
      <c r="O61" t="s">
        <v>27</v>
      </c>
    </row>
    <row r="62" spans="1:15" ht="15" thickBot="1" x14ac:dyDescent="0.4">
      <c r="A62" s="11"/>
      <c r="B62" s="10" t="s">
        <v>25</v>
      </c>
      <c r="C62" s="9">
        <v>62.4</v>
      </c>
      <c r="D62" s="8" t="s">
        <v>83</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62.4</v>
      </c>
      <c r="H62">
        <f>LEN(TRIM(D62))</f>
        <v>6</v>
      </c>
      <c r="I62" t="str">
        <f>IF(H62&gt;=3,MID(TRIM(D62),1,3),"NO")</f>
        <v>+/-</v>
      </c>
      <c r="J62" t="str">
        <f>IF(TRIM(I62)="+/-",MID(TRIM(D62),4,H62-3),D62)</f>
        <v>0.7</v>
      </c>
      <c r="K62" s="1">
        <f>IF(TRIM(J62)="*****",0,IF(ISERROR(VALUE(J62)),"NA",VALUE(J62/$I$4)))</f>
        <v>0.42553191489361697</v>
      </c>
      <c r="L62" s="1">
        <f>IF(AND(ISNUMBER(G62),ISNUMBER($I$6)),$I$6-G62,"N/A")</f>
        <v>13.899999999999999</v>
      </c>
      <c r="M62" s="1">
        <f>IF(AND(ISNUMBER(K62),ISNUMBER($I$7)),SQRT(K62^2+($I$7)^2),"N/A")</f>
        <v>0.42985214661796195</v>
      </c>
      <c r="N62" s="1">
        <f>IF(AND(ISNUMBER(L62),ISNUMBER(M62),M62&lt;&gt;0),L62/M62,"NA")</f>
        <v>32.336700210442004</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139" priority="1" operator="equal">
      <formula>"OTHER ERROR"</formula>
    </cfRule>
    <cfRule type="cellIs" dxfId="138" priority="2" operator="equal">
      <formula>"Statistical Test not applicable"</formula>
    </cfRule>
    <cfRule type="cellIs" dxfId="137" priority="3" operator="equal">
      <formula>"Geography Selected"</formula>
    </cfRule>
  </conditionalFormatting>
  <conditionalFormatting sqref="E10:J62">
    <cfRule type="cellIs" dxfId="136" priority="4" operator="equal">
      <formula>"Not Significantly Different"</formula>
    </cfRule>
  </conditionalFormatting>
  <conditionalFormatting sqref="F10:J62">
    <cfRule type="cellIs" dxfId="13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0FE5E1B-0F6D-4DB6-9CE3-78D0823457BC}">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040B01B7-2D7D-49DE-8B08-54AB6CA02FD2}"/>
    <hyperlink ref="A68" r:id="rId2" xr:uid="{FE047992-A5D0-4F2E-8B22-8833D02DDC99}"/>
    <hyperlink ref="A66" r:id="rId3" xr:uid="{A80504A5-E2F6-441E-9481-A95735B6F07A}"/>
    <hyperlink ref="A67" r:id="rId4" xr:uid="{BA4ED22F-4344-49E1-A3E1-C5AAFE59ED53}"/>
  </hyperlinks>
  <pageMargins left="0.7" right="0.7" top="0.75" bottom="0.75" header="0.3" footer="0.3"/>
  <pageSetup orientation="portrait" r:id="rId5"/>
  <drawing r:id="rId6"/>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62596-059E-44CD-8A71-EAE1A87F5842}">
  <sheetPr codeName="Sheet65"/>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573</v>
      </c>
    </row>
    <row r="2" spans="1:16" x14ac:dyDescent="0.35">
      <c r="A2" s="30" t="s">
        <v>108</v>
      </c>
      <c r="B2" t="s">
        <v>572</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69.3</v>
      </c>
      <c r="C6" t="s">
        <v>102</v>
      </c>
      <c r="H6" s="18" t="s">
        <v>101</v>
      </c>
      <c r="I6">
        <f>VLOOKUP($B$4,$B$9:$K$62,6,FALSE)</f>
        <v>69.3</v>
      </c>
      <c r="K6" s="19"/>
    </row>
    <row r="7" spans="1:16" ht="15" thickBot="1" x14ac:dyDescent="0.4">
      <c r="A7" s="25" t="s">
        <v>100</v>
      </c>
      <c r="B7" s="24" t="str">
        <f>VLOOKUP($B$4,$B$10:$D$62,3,FALSE)</f>
        <v>+/-0.3</v>
      </c>
      <c r="C7" t="s">
        <v>99</v>
      </c>
      <c r="H7" s="18" t="s">
        <v>98</v>
      </c>
      <c r="I7" s="23">
        <f>VLOOKUP($B$4,$B$9:$K$62,10,FALSE)</f>
        <v>0.18237082066869301</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69.3</v>
      </c>
      <c r="D10" s="13" t="s">
        <v>57</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69.3</v>
      </c>
      <c r="H10">
        <f>LEN(TRIM(D10))</f>
        <v>6</v>
      </c>
      <c r="I10" t="str">
        <f>IF(H10&gt;=3,MID(TRIM(D10),1,3),"NO")</f>
        <v>+/-</v>
      </c>
      <c r="J10" t="str">
        <f>IF(TRIM(I10)="+/-",MID(TRIM(D10),4,H10-3),D10)</f>
        <v>0.3</v>
      </c>
      <c r="K10" s="1">
        <f>IF(TRIM(J10)="*****",0,IF(ISERROR(VALUE(J10)),"NA",VALUE(J10/$I$4)))</f>
        <v>0.18237082066869301</v>
      </c>
      <c r="L10" s="1">
        <f>IF(AND(ISNUMBER(G10),ISNUMBER($I$6)),$I$6-G10,"N/A")</f>
        <v>0</v>
      </c>
      <c r="M10" s="1">
        <f>IF(AND(ISNUMBER(K10),ISNUMBER($I$7)),SQRT(K10^2+($I$7)^2),"N/A")</f>
        <v>0.25791128797077723</v>
      </c>
      <c r="N10" s="1">
        <f>IF(AND(ISNUMBER(L10),ISNUMBER(M10),M10&lt;&gt;0),L10/M10,"NA")</f>
        <v>0</v>
      </c>
      <c r="O10" t="s">
        <v>84</v>
      </c>
    </row>
    <row r="11" spans="1:16" x14ac:dyDescent="0.35">
      <c r="A11" s="16">
        <v>1</v>
      </c>
      <c r="B11" s="15" t="s">
        <v>35</v>
      </c>
      <c r="C11" s="14">
        <v>84.3</v>
      </c>
      <c r="D11" s="17" t="s">
        <v>146</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84.3</v>
      </c>
      <c r="H11">
        <f>LEN(TRIM(D11))</f>
        <v>6</v>
      </c>
      <c r="I11" t="str">
        <f>IF(H11&gt;=3,MID(TRIM(D11),1,3),"NO")</f>
        <v>+/-</v>
      </c>
      <c r="J11" t="str">
        <f>IF(TRIM(I11)="+/-",MID(TRIM(D11),4,H11-3),D11)</f>
        <v>5.0</v>
      </c>
      <c r="K11" s="1">
        <f>IF(TRIM(J11)="*****",0,IF(ISERROR(VALUE(J11)),"NA",VALUE(J11/$I$4)))</f>
        <v>3.0395136778115499</v>
      </c>
      <c r="L11" s="1">
        <f>IF(AND(ISNUMBER(G11),ISNUMBER($I$6)),$I$6-G11,"N/A")</f>
        <v>-15</v>
      </c>
      <c r="M11" s="1">
        <f>IF(AND(ISNUMBER(K11),ISNUMBER($I$7)),SQRT(K11^2+($I$7)^2),"N/A")</f>
        <v>3.0449798872627825</v>
      </c>
      <c r="N11" s="1">
        <f>IF(AND(ISNUMBER(L11),ISNUMBER(M11),M11&lt;&gt;0),L11/M11,"NA")</f>
        <v>-4.9261409123736177</v>
      </c>
      <c r="O11" t="s">
        <v>68</v>
      </c>
    </row>
    <row r="12" spans="1:16" x14ac:dyDescent="0.35">
      <c r="A12" s="16">
        <v>2</v>
      </c>
      <c r="B12" s="15" t="s">
        <v>63</v>
      </c>
      <c r="C12" s="14">
        <v>75.900000000000006</v>
      </c>
      <c r="D12" s="13" t="s">
        <v>205</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75.900000000000006</v>
      </c>
      <c r="H12">
        <f>LEN(TRIM(D12))</f>
        <v>6</v>
      </c>
      <c r="I12" t="str">
        <f>IF(H12&gt;=3,MID(TRIM(D12),1,3),"NO")</f>
        <v>+/-</v>
      </c>
      <c r="J12" t="str">
        <f>IF(TRIM(I12)="+/-",MID(TRIM(D12),4,H12-3),D12)</f>
        <v>4.2</v>
      </c>
      <c r="K12" s="1">
        <f>IF(TRIM(J12)="*****",0,IF(ISERROR(VALUE(J12)),"NA",VALUE(J12/$I$4)))</f>
        <v>2.5531914893617023</v>
      </c>
      <c r="L12" s="1">
        <f>IF(AND(ISNUMBER(G12),ISNUMBER($I$6)),$I$6-G12,"N/A")</f>
        <v>-6.6000000000000085</v>
      </c>
      <c r="M12" s="1">
        <f>IF(AND(ISNUMBER(K12),ISNUMBER($I$7)),SQRT(K12^2+($I$7)^2),"N/A")</f>
        <v>2.5596964463741401</v>
      </c>
      <c r="N12" s="1">
        <f>IF(AND(ISNUMBER(L12),ISNUMBER(M12),M12&lt;&gt;0),L12/M12,"NA")</f>
        <v>-2.578430739062453</v>
      </c>
      <c r="O12" t="s">
        <v>62</v>
      </c>
    </row>
    <row r="13" spans="1:16" x14ac:dyDescent="0.35">
      <c r="A13" s="16">
        <v>3</v>
      </c>
      <c r="B13" s="15" t="s">
        <v>60</v>
      </c>
      <c r="C13" s="14">
        <v>75.7</v>
      </c>
      <c r="D13" s="13" t="s">
        <v>147</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75.7</v>
      </c>
      <c r="H13">
        <f>LEN(TRIM(D13))</f>
        <v>6</v>
      </c>
      <c r="I13" t="str">
        <f>IF(H13&gt;=3,MID(TRIM(D13),1,3),"NO")</f>
        <v>+/-</v>
      </c>
      <c r="J13" t="str">
        <f>IF(TRIM(I13)="+/-",MID(TRIM(D13),4,H13-3),D13)</f>
        <v>4.4</v>
      </c>
      <c r="K13" s="1">
        <f>IF(TRIM(J13)="*****",0,IF(ISERROR(VALUE(J13)),"NA",VALUE(J13/$I$4)))</f>
        <v>2.6747720364741645</v>
      </c>
      <c r="L13" s="1">
        <f>IF(AND(ISNUMBER(G13),ISNUMBER($I$6)),$I$6-G13,"N/A")</f>
        <v>-6.4000000000000057</v>
      </c>
      <c r="M13" s="1">
        <f>IF(AND(ISNUMBER(K13),ISNUMBER($I$7)),SQRT(K13^2+($I$7)^2),"N/A")</f>
        <v>2.6809820147355561</v>
      </c>
      <c r="N13" s="1">
        <f>IF(AND(ISNUMBER(L13),ISNUMBER(M13),M13&lt;&gt;0),L13/M13,"NA")</f>
        <v>-2.3871849810343777</v>
      </c>
      <c r="O13" t="s">
        <v>58</v>
      </c>
    </row>
    <row r="14" spans="1:16" x14ac:dyDescent="0.35">
      <c r="A14" s="16">
        <v>3</v>
      </c>
      <c r="B14" s="15" t="s">
        <v>71</v>
      </c>
      <c r="C14" s="14">
        <v>75.7</v>
      </c>
      <c r="D14" s="13" t="s">
        <v>138</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75.7</v>
      </c>
      <c r="H14">
        <f>LEN(TRIM(D14))</f>
        <v>6</v>
      </c>
      <c r="I14" t="str">
        <f>IF(H14&gt;=3,MID(TRIM(D14),1,3),"NO")</f>
        <v>+/-</v>
      </c>
      <c r="J14" t="str">
        <f>IF(TRIM(I14)="+/-",MID(TRIM(D14),4,H14-3),D14)</f>
        <v>1.8</v>
      </c>
      <c r="K14" s="1">
        <f>IF(TRIM(J14)="*****",0,IF(ISERROR(VALUE(J14)),"NA",VALUE(J14/$I$4)))</f>
        <v>1.094224924012158</v>
      </c>
      <c r="L14" s="1">
        <f>IF(AND(ISNUMBER(G14),ISNUMBER($I$6)),$I$6-G14,"N/A")</f>
        <v>-6.4000000000000057</v>
      </c>
      <c r="M14" s="1">
        <f>IF(AND(ISNUMBER(K14),ISNUMBER($I$7)),SQRT(K14^2+($I$7)^2),"N/A")</f>
        <v>1.1093183945832619</v>
      </c>
      <c r="N14" s="1">
        <f>IF(AND(ISNUMBER(L14),ISNUMBER(M14),M14&lt;&gt;0),L14/M14,"NA")</f>
        <v>-5.7693084611693441</v>
      </c>
      <c r="O14" t="s">
        <v>73</v>
      </c>
    </row>
    <row r="15" spans="1:16" x14ac:dyDescent="0.35">
      <c r="A15" s="16">
        <v>5</v>
      </c>
      <c r="B15" s="15" t="s">
        <v>74</v>
      </c>
      <c r="C15" s="14">
        <v>75.599999999999994</v>
      </c>
      <c r="D15" s="13" t="s">
        <v>140</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75.599999999999994</v>
      </c>
      <c r="H15">
        <f>LEN(TRIM(D15))</f>
        <v>6</v>
      </c>
      <c r="I15" t="str">
        <f>IF(H15&gt;=3,MID(TRIM(D15),1,3),"NO")</f>
        <v>+/-</v>
      </c>
      <c r="J15" t="str">
        <f>IF(TRIM(I15)="+/-",MID(TRIM(D15),4,H15-3),D15)</f>
        <v>1.6</v>
      </c>
      <c r="K15" s="1">
        <f>IF(TRIM(J15)="*****",0,IF(ISERROR(VALUE(J15)),"NA",VALUE(J15/$I$4)))</f>
        <v>0.97264437689969607</v>
      </c>
      <c r="L15" s="1">
        <f>IF(AND(ISNUMBER(G15),ISNUMBER($I$6)),$I$6-G15,"N/A")</f>
        <v>-6.2999999999999972</v>
      </c>
      <c r="M15" s="1">
        <f>IF(AND(ISNUMBER(K15),ISNUMBER($I$7)),SQRT(K15^2+($I$7)^2),"N/A")</f>
        <v>0.98959395720970866</v>
      </c>
      <c r="N15" s="1">
        <f>IF(AND(ISNUMBER(L15),ISNUMBER(M15),M15&lt;&gt;0),L15/M15,"NA")</f>
        <v>-6.3662474433086498</v>
      </c>
      <c r="O15" t="s">
        <v>32</v>
      </c>
    </row>
    <row r="16" spans="1:16" x14ac:dyDescent="0.35">
      <c r="A16" s="16">
        <v>5</v>
      </c>
      <c r="B16" s="15" t="s">
        <v>48</v>
      </c>
      <c r="C16" s="14">
        <v>75.599999999999994</v>
      </c>
      <c r="D16" s="13" t="s">
        <v>200</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75.599999999999994</v>
      </c>
      <c r="H16">
        <f>LEN(TRIM(D16))</f>
        <v>6</v>
      </c>
      <c r="I16" t="str">
        <f>IF(H16&gt;=3,MID(TRIM(D16),1,3),"NO")</f>
        <v>+/-</v>
      </c>
      <c r="J16" t="str">
        <f>IF(TRIM(I16)="+/-",MID(TRIM(D16),4,H16-3),D16)</f>
        <v>3.8</v>
      </c>
      <c r="K16" s="1">
        <f>IF(TRIM(J16)="*****",0,IF(ISERROR(VALUE(J16)),"NA",VALUE(J16/$I$4)))</f>
        <v>2.3100303951367778</v>
      </c>
      <c r="L16" s="1">
        <f>IF(AND(ISNUMBER(G16),ISNUMBER($I$6)),$I$6-G16,"N/A")</f>
        <v>-6.2999999999999972</v>
      </c>
      <c r="M16" s="1">
        <f>IF(AND(ISNUMBER(K16),ISNUMBER($I$7)),SQRT(K16^2+($I$7)^2),"N/A")</f>
        <v>2.317218061099807</v>
      </c>
      <c r="N16" s="1">
        <f>IF(AND(ISNUMBER(L16),ISNUMBER(M16),M16&lt;&gt;0),L16/M16,"NA")</f>
        <v>-2.7187773588342683</v>
      </c>
      <c r="O16" t="s">
        <v>75</v>
      </c>
    </row>
    <row r="17" spans="1:15" x14ac:dyDescent="0.35">
      <c r="A17" s="16">
        <v>7</v>
      </c>
      <c r="B17" s="15" t="s">
        <v>66</v>
      </c>
      <c r="C17" s="14">
        <v>75.400000000000006</v>
      </c>
      <c r="D17" s="13" t="s">
        <v>142</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75.400000000000006</v>
      </c>
      <c r="H17">
        <f>LEN(TRIM(D17))</f>
        <v>6</v>
      </c>
      <c r="I17" t="str">
        <f>IF(H17&gt;=3,MID(TRIM(D17),1,3),"NO")</f>
        <v>+/-</v>
      </c>
      <c r="J17" t="str">
        <f>IF(TRIM(I17)="+/-",MID(TRIM(D17),4,H17-3),D17)</f>
        <v>2.6</v>
      </c>
      <c r="K17" s="1">
        <f>IF(TRIM(J17)="*****",0,IF(ISERROR(VALUE(J17)),"NA",VALUE(J17/$I$4)))</f>
        <v>1.5805471124620061</v>
      </c>
      <c r="L17" s="1">
        <f>IF(AND(ISNUMBER(G17),ISNUMBER($I$6)),$I$6-G17,"N/A")</f>
        <v>-6.1000000000000085</v>
      </c>
      <c r="M17" s="1">
        <f>IF(AND(ISNUMBER(K17),ISNUMBER($I$7)),SQRT(K17^2+($I$7)^2),"N/A")</f>
        <v>1.5910337177267357</v>
      </c>
      <c r="N17" s="1">
        <f>IF(AND(ISNUMBER(L17),ISNUMBER(M17),M17&lt;&gt;0),L17/M17,"NA")</f>
        <v>-3.8339853719226458</v>
      </c>
      <c r="O17" t="s">
        <v>66</v>
      </c>
    </row>
    <row r="18" spans="1:15" x14ac:dyDescent="0.35">
      <c r="A18" s="16">
        <v>8</v>
      </c>
      <c r="B18" s="15" t="s">
        <v>41</v>
      </c>
      <c r="C18" s="14">
        <v>75.2</v>
      </c>
      <c r="D18" s="13" t="s">
        <v>138</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75.2</v>
      </c>
      <c r="H18">
        <f>LEN(TRIM(D18))</f>
        <v>6</v>
      </c>
      <c r="I18" t="str">
        <f>IF(H18&gt;=3,MID(TRIM(D18),1,3),"NO")</f>
        <v>+/-</v>
      </c>
      <c r="J18" t="str">
        <f>IF(TRIM(I18)="+/-",MID(TRIM(D18),4,H18-3),D18)</f>
        <v>1.8</v>
      </c>
      <c r="K18" s="1">
        <f>IF(TRIM(J18)="*****",0,IF(ISERROR(VALUE(J18)),"NA",VALUE(J18/$I$4)))</f>
        <v>1.094224924012158</v>
      </c>
      <c r="L18" s="1">
        <f>IF(AND(ISNUMBER(G18),ISNUMBER($I$6)),$I$6-G18,"N/A")</f>
        <v>-5.9000000000000057</v>
      </c>
      <c r="M18" s="1">
        <f>IF(AND(ISNUMBER(K18),ISNUMBER($I$7)),SQRT(K18^2+($I$7)^2),"N/A")</f>
        <v>1.1093183945832619</v>
      </c>
      <c r="N18" s="1">
        <f>IF(AND(ISNUMBER(L18),ISNUMBER(M18),M18&lt;&gt;0),L18/M18,"NA")</f>
        <v>-5.3185812376404895</v>
      </c>
      <c r="O18" t="s">
        <v>60</v>
      </c>
    </row>
    <row r="19" spans="1:15" x14ac:dyDescent="0.35">
      <c r="A19" s="16">
        <v>9</v>
      </c>
      <c r="B19" s="15" t="s">
        <v>40</v>
      </c>
      <c r="C19" s="14">
        <v>75.099999999999994</v>
      </c>
      <c r="D19" s="13" t="s">
        <v>571</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75.099999999999994</v>
      </c>
      <c r="H19">
        <f>LEN(TRIM(D19))</f>
        <v>6</v>
      </c>
      <c r="I19" t="str">
        <f>IF(H19&gt;=3,MID(TRIM(D19),1,3),"NO")</f>
        <v>+/-</v>
      </c>
      <c r="J19" t="str">
        <f>IF(TRIM(I19)="+/-",MID(TRIM(D19),4,H19-3),D19)</f>
        <v>4.5</v>
      </c>
      <c r="K19" s="1">
        <f>IF(TRIM(J19)="*****",0,IF(ISERROR(VALUE(J19)),"NA",VALUE(J19/$I$4)))</f>
        <v>2.735562310030395</v>
      </c>
      <c r="L19" s="1">
        <f>IF(AND(ISNUMBER(G19),ISNUMBER($I$6)),$I$6-G19,"N/A")</f>
        <v>-5.7999999999999972</v>
      </c>
      <c r="M19" s="1">
        <f>IF(AND(ISNUMBER(K19),ISNUMBER($I$7)),SQRT(K19^2+($I$7)^2),"N/A")</f>
        <v>2.7416345978795573</v>
      </c>
      <c r="N19" s="1">
        <f>IF(AND(ISNUMBER(L19),ISNUMBER(M19),M19&lt;&gt;0),L19/M19,"NA")</f>
        <v>-2.1155262646910895</v>
      </c>
      <c r="O19" t="s">
        <v>35</v>
      </c>
    </row>
    <row r="20" spans="1:15" x14ac:dyDescent="0.35">
      <c r="A20" s="16">
        <v>10</v>
      </c>
      <c r="B20" s="15" t="s">
        <v>80</v>
      </c>
      <c r="C20" s="14">
        <v>74.900000000000006</v>
      </c>
      <c r="D20" s="17" t="s">
        <v>158</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74.900000000000006</v>
      </c>
      <c r="H20">
        <f>LEN(TRIM(D20))</f>
        <v>6</v>
      </c>
      <c r="I20" t="str">
        <f>IF(H20&gt;=3,MID(TRIM(D20),1,3),"NO")</f>
        <v>+/-</v>
      </c>
      <c r="J20" t="str">
        <f>IF(TRIM(I20)="+/-",MID(TRIM(D20),4,H20-3),D20)</f>
        <v>1.9</v>
      </c>
      <c r="K20" s="1">
        <f>IF(TRIM(J20)="*****",0,IF(ISERROR(VALUE(J20)),"NA",VALUE(J20/$I$4)))</f>
        <v>1.1550151975683889</v>
      </c>
      <c r="L20" s="1">
        <f>IF(AND(ISNUMBER(G20),ISNUMBER($I$6)),$I$6-G20,"N/A")</f>
        <v>-5.6000000000000085</v>
      </c>
      <c r="M20" s="1">
        <f>IF(AND(ISNUMBER(K20),ISNUMBER($I$7)),SQRT(K20^2+($I$7)^2),"N/A")</f>
        <v>1.1693242590681667</v>
      </c>
      <c r="N20" s="1">
        <f>IF(AND(ISNUMBER(L20),ISNUMBER(M20),M20&lt;&gt;0),L20/M20,"NA")</f>
        <v>-4.7890907561112623</v>
      </c>
      <c r="O20" t="s">
        <v>51</v>
      </c>
    </row>
    <row r="21" spans="1:15" x14ac:dyDescent="0.35">
      <c r="A21" s="16">
        <v>11</v>
      </c>
      <c r="B21" s="15" t="s">
        <v>67</v>
      </c>
      <c r="C21" s="14">
        <v>74.5</v>
      </c>
      <c r="D21" s="13" t="s">
        <v>170</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74.5</v>
      </c>
      <c r="H21">
        <f>LEN(TRIM(D21))</f>
        <v>6</v>
      </c>
      <c r="I21" t="str">
        <f>IF(H21&gt;=3,MID(TRIM(D21),1,3),"NO")</f>
        <v>+/-</v>
      </c>
      <c r="J21" t="str">
        <f>IF(TRIM(I21)="+/-",MID(TRIM(D21),4,H21-3),D21)</f>
        <v>3.2</v>
      </c>
      <c r="K21" s="1">
        <f>IF(TRIM(J21)="*****",0,IF(ISERROR(VALUE(J21)),"NA",VALUE(J21/$I$4)))</f>
        <v>1.9452887537993921</v>
      </c>
      <c r="L21" s="1">
        <f>IF(AND(ISNUMBER(G21),ISNUMBER($I$6)),$I$6-G21,"N/A")</f>
        <v>-5.2000000000000028</v>
      </c>
      <c r="M21" s="1">
        <f>IF(AND(ISNUMBER(K21),ISNUMBER($I$7)),SQRT(K21^2+($I$7)^2),"N/A")</f>
        <v>1.9538186844970453</v>
      </c>
      <c r="N21" s="1">
        <f>IF(AND(ISNUMBER(L21),ISNUMBER(M21),M21&lt;&gt;0),L21/M21,"NA")</f>
        <v>-2.6614547405347357</v>
      </c>
      <c r="O21" t="s">
        <v>45</v>
      </c>
    </row>
    <row r="22" spans="1:15" x14ac:dyDescent="0.35">
      <c r="A22" s="16">
        <v>12</v>
      </c>
      <c r="B22" s="15" t="s">
        <v>69</v>
      </c>
      <c r="C22" s="14">
        <v>74.400000000000006</v>
      </c>
      <c r="D22" s="13" t="s">
        <v>155</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74.400000000000006</v>
      </c>
      <c r="H22">
        <f>LEN(TRIM(D22))</f>
        <v>6</v>
      </c>
      <c r="I22" t="str">
        <f>IF(H22&gt;=3,MID(TRIM(D22),1,3),"NO")</f>
        <v>+/-</v>
      </c>
      <c r="J22" t="str">
        <f>IF(TRIM(I22)="+/-",MID(TRIM(D22),4,H22-3),D22)</f>
        <v>2.4</v>
      </c>
      <c r="K22" s="1">
        <f>IF(TRIM(J22)="*****",0,IF(ISERROR(VALUE(J22)),"NA",VALUE(J22/$I$4)))</f>
        <v>1.4589665653495441</v>
      </c>
      <c r="L22" s="1">
        <f>IF(AND(ISNUMBER(G22),ISNUMBER($I$6)),$I$6-G22,"N/A")</f>
        <v>-5.1000000000000085</v>
      </c>
      <c r="M22" s="1">
        <f>IF(AND(ISNUMBER(K22),ISNUMBER($I$7)),SQRT(K22^2+($I$7)^2),"N/A")</f>
        <v>1.4703205619997355</v>
      </c>
      <c r="N22" s="1">
        <f>IF(AND(ISNUMBER(L22),ISNUMBER(M22),M22&lt;&gt;0),L22/M22,"NA")</f>
        <v>-3.4686313527872201</v>
      </c>
      <c r="O22" t="s">
        <v>29</v>
      </c>
    </row>
    <row r="23" spans="1:15" x14ac:dyDescent="0.35">
      <c r="A23" s="16">
        <v>13</v>
      </c>
      <c r="B23" s="15" t="s">
        <v>47</v>
      </c>
      <c r="C23" s="14">
        <v>74.099999999999994</v>
      </c>
      <c r="D23" s="13" t="s">
        <v>139</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74.099999999999994</v>
      </c>
      <c r="H23">
        <f>LEN(TRIM(D23))</f>
        <v>6</v>
      </c>
      <c r="I23" t="str">
        <f>IF(H23&gt;=3,MID(TRIM(D23),1,3),"NO")</f>
        <v>+/-</v>
      </c>
      <c r="J23" t="str">
        <f>IF(TRIM(I23)="+/-",MID(TRIM(D23),4,H23-3),D23)</f>
        <v>1.5</v>
      </c>
      <c r="K23" s="1">
        <f>IF(TRIM(J23)="*****",0,IF(ISERROR(VALUE(J23)),"NA",VALUE(J23/$I$4)))</f>
        <v>0.91185410334346506</v>
      </c>
      <c r="L23" s="1">
        <f>IF(AND(ISNUMBER(G23),ISNUMBER($I$6)),$I$6-G23,"N/A")</f>
        <v>-4.7999999999999972</v>
      </c>
      <c r="M23" s="1">
        <f>IF(AND(ISNUMBER(K23),ISNUMBER($I$7)),SQRT(K23^2+($I$7)^2),"N/A")</f>
        <v>0.92991237329959608</v>
      </c>
      <c r="N23" s="1">
        <f>IF(AND(ISNUMBER(L23),ISNUMBER(M23),M23&lt;&gt;0),L23/M23,"NA")</f>
        <v>-5.1617766768370004</v>
      </c>
      <c r="O23" t="s">
        <v>82</v>
      </c>
    </row>
    <row r="24" spans="1:15" x14ac:dyDescent="0.35">
      <c r="A24" s="16">
        <v>14</v>
      </c>
      <c r="B24" s="15" t="s">
        <v>65</v>
      </c>
      <c r="C24" s="14">
        <v>73.900000000000006</v>
      </c>
      <c r="D24" s="13" t="s">
        <v>133</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73.900000000000006</v>
      </c>
      <c r="H24">
        <f>LEN(TRIM(D24))</f>
        <v>6</v>
      </c>
      <c r="I24" t="str">
        <f>IF(H24&gt;=3,MID(TRIM(D24),1,3),"NO")</f>
        <v>+/-</v>
      </c>
      <c r="J24" t="str">
        <f>IF(TRIM(I24)="+/-",MID(TRIM(D24),4,H24-3),D24)</f>
        <v>1.2</v>
      </c>
      <c r="K24" s="1">
        <f>IF(TRIM(J24)="*****",0,IF(ISERROR(VALUE(J24)),"NA",VALUE(J24/$I$4)))</f>
        <v>0.72948328267477203</v>
      </c>
      <c r="L24" s="1">
        <f>IF(AND(ISNUMBER(G24),ISNUMBER($I$6)),$I$6-G24,"N/A")</f>
        <v>-4.6000000000000085</v>
      </c>
      <c r="M24" s="1">
        <f>IF(AND(ISNUMBER(K24),ISNUMBER($I$7)),SQRT(K24^2+($I$7)^2),"N/A")</f>
        <v>0.75193415664759766</v>
      </c>
      <c r="N24" s="1">
        <f>IF(AND(ISNUMBER(L24),ISNUMBER(M24),M24&lt;&gt;0),L24/M24,"NA")</f>
        <v>-6.1175569154997831</v>
      </c>
      <c r="O24" t="s">
        <v>65</v>
      </c>
    </row>
    <row r="25" spans="1:15" x14ac:dyDescent="0.35">
      <c r="A25" s="16">
        <v>15</v>
      </c>
      <c r="B25" s="15" t="s">
        <v>30</v>
      </c>
      <c r="C25" s="14">
        <v>73.2</v>
      </c>
      <c r="D25" s="13" t="s">
        <v>139</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73.2</v>
      </c>
      <c r="H25">
        <f>LEN(TRIM(D25))</f>
        <v>6</v>
      </c>
      <c r="I25" t="str">
        <f>IF(H25&gt;=3,MID(TRIM(D25),1,3),"NO")</f>
        <v>+/-</v>
      </c>
      <c r="J25" t="str">
        <f>IF(TRIM(I25)="+/-",MID(TRIM(D25),4,H25-3),D25)</f>
        <v>1.5</v>
      </c>
      <c r="K25" s="1">
        <f>IF(TRIM(J25)="*****",0,IF(ISERROR(VALUE(J25)),"NA",VALUE(J25/$I$4)))</f>
        <v>0.91185410334346506</v>
      </c>
      <c r="L25" s="1">
        <f>IF(AND(ISNUMBER(G25),ISNUMBER($I$6)),$I$6-G25,"N/A")</f>
        <v>-3.9000000000000057</v>
      </c>
      <c r="M25" s="1">
        <f>IF(AND(ISNUMBER(K25),ISNUMBER($I$7)),SQRT(K25^2+($I$7)^2),"N/A")</f>
        <v>0.92991237329959608</v>
      </c>
      <c r="N25" s="1">
        <f>IF(AND(ISNUMBER(L25),ISNUMBER(M25),M25&lt;&gt;0),L25/M25,"NA")</f>
        <v>-4.1939435499300712</v>
      </c>
      <c r="O25" t="s">
        <v>81</v>
      </c>
    </row>
    <row r="26" spans="1:15" x14ac:dyDescent="0.35">
      <c r="A26" s="16">
        <v>16</v>
      </c>
      <c r="B26" s="15" t="s">
        <v>54</v>
      </c>
      <c r="C26" s="14">
        <v>71.599999999999994</v>
      </c>
      <c r="D26" s="13" t="s">
        <v>135</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71.599999999999994</v>
      </c>
      <c r="H26">
        <f>LEN(TRIM(D26))</f>
        <v>6</v>
      </c>
      <c r="I26" t="str">
        <f>IF(H26&gt;=3,MID(TRIM(D26),1,3),"NO")</f>
        <v>+/-</v>
      </c>
      <c r="J26" t="str">
        <f>IF(TRIM(I26)="+/-",MID(TRIM(D26),4,H26-3),D26)</f>
        <v>1.3</v>
      </c>
      <c r="K26" s="1">
        <f>IF(TRIM(J26)="*****",0,IF(ISERROR(VALUE(J26)),"NA",VALUE(J26/$I$4)))</f>
        <v>0.79027355623100304</v>
      </c>
      <c r="L26" s="1">
        <f>IF(AND(ISNUMBER(G26),ISNUMBER($I$6)),$I$6-G26,"N/A")</f>
        <v>-2.2999999999999972</v>
      </c>
      <c r="M26" s="1">
        <f>IF(AND(ISNUMBER(K26),ISNUMBER($I$7)),SQRT(K26^2+($I$7)^2),"N/A")</f>
        <v>0.81104340815357656</v>
      </c>
      <c r="N26" s="1">
        <f>IF(AND(ISNUMBER(L26),ISNUMBER(M26),M26&lt;&gt;0),L26/M26,"NA")</f>
        <v>-2.8358531453158382</v>
      </c>
      <c r="O26" t="s">
        <v>80</v>
      </c>
    </row>
    <row r="27" spans="1:15" x14ac:dyDescent="0.35">
      <c r="A27" s="16">
        <v>17</v>
      </c>
      <c r="B27" s="15" t="s">
        <v>29</v>
      </c>
      <c r="C27" s="14">
        <v>71.400000000000006</v>
      </c>
      <c r="D27" s="13" t="s">
        <v>136</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71.400000000000006</v>
      </c>
      <c r="H27">
        <f>LEN(TRIM(D27))</f>
        <v>6</v>
      </c>
      <c r="I27" t="str">
        <f>IF(H27&gt;=3,MID(TRIM(D27),1,3),"NO")</f>
        <v>+/-</v>
      </c>
      <c r="J27" t="str">
        <f>IF(TRIM(I27)="+/-",MID(TRIM(D27),4,H27-3),D27)</f>
        <v>3.0</v>
      </c>
      <c r="K27" s="1">
        <f>IF(TRIM(J27)="*****",0,IF(ISERROR(VALUE(J27)),"NA",VALUE(J27/$I$4)))</f>
        <v>1.8237082066869301</v>
      </c>
      <c r="L27" s="1">
        <f>IF(AND(ISNUMBER(G27),ISNUMBER($I$6)),$I$6-G27,"N/A")</f>
        <v>-2.1000000000000085</v>
      </c>
      <c r="M27" s="1">
        <f>IF(AND(ISNUMBER(K27),ISNUMBER($I$7)),SQRT(K27^2+($I$7)^2),"N/A")</f>
        <v>1.8328040646421078</v>
      </c>
      <c r="N27" s="1">
        <f>IF(AND(ISNUMBER(L27),ISNUMBER(M27),M27&lt;&gt;0),L27/M27,"NA")</f>
        <v>-1.145785324526807</v>
      </c>
      <c r="O27" t="s">
        <v>78</v>
      </c>
    </row>
    <row r="28" spans="1:15" x14ac:dyDescent="0.35">
      <c r="A28" s="16">
        <v>17</v>
      </c>
      <c r="B28" s="15" t="s">
        <v>72</v>
      </c>
      <c r="C28" s="14">
        <v>71.400000000000006</v>
      </c>
      <c r="D28" s="13" t="s">
        <v>138</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71.400000000000006</v>
      </c>
      <c r="H28">
        <f>LEN(TRIM(D28))</f>
        <v>6</v>
      </c>
      <c r="I28" t="str">
        <f>IF(H28&gt;=3,MID(TRIM(D28),1,3),"NO")</f>
        <v>+/-</v>
      </c>
      <c r="J28" t="str">
        <f>IF(TRIM(I28)="+/-",MID(TRIM(D28),4,H28-3),D28)</f>
        <v>1.8</v>
      </c>
      <c r="K28" s="1">
        <f>IF(TRIM(J28)="*****",0,IF(ISERROR(VALUE(J28)),"NA",VALUE(J28/$I$4)))</f>
        <v>1.094224924012158</v>
      </c>
      <c r="L28" s="1">
        <f>IF(AND(ISNUMBER(G28),ISNUMBER($I$6)),$I$6-G28,"N/A")</f>
        <v>-2.1000000000000085</v>
      </c>
      <c r="M28" s="1">
        <f>IF(AND(ISNUMBER(K28),ISNUMBER($I$7)),SQRT(K28^2+($I$7)^2),"N/A")</f>
        <v>1.1093183945832619</v>
      </c>
      <c r="N28" s="1">
        <f>IF(AND(ISNUMBER(L28),ISNUMBER(M28),M28&lt;&gt;0),L28/M28,"NA")</f>
        <v>-1.8930543388211971</v>
      </c>
      <c r="O28" t="s">
        <v>79</v>
      </c>
    </row>
    <row r="29" spans="1:15" x14ac:dyDescent="0.35">
      <c r="A29" s="16">
        <v>19</v>
      </c>
      <c r="B29" s="15" t="s">
        <v>27</v>
      </c>
      <c r="C29" s="14">
        <v>71.3</v>
      </c>
      <c r="D29" s="13" t="s">
        <v>570</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71.3</v>
      </c>
      <c r="H29">
        <f>LEN(TRIM(D29))</f>
        <v>6</v>
      </c>
      <c r="I29" t="str">
        <f>IF(H29&gt;=3,MID(TRIM(D29),1,3),"NO")</f>
        <v>+/-</v>
      </c>
      <c r="J29" t="str">
        <f>IF(TRIM(I29)="+/-",MID(TRIM(D29),4,H29-3),D29)</f>
        <v>5.3</v>
      </c>
      <c r="K29" s="1">
        <f>IF(TRIM(J29)="*****",0,IF(ISERROR(VALUE(J29)),"NA",VALUE(J29/$I$4)))</f>
        <v>3.2218844984802431</v>
      </c>
      <c r="L29" s="1">
        <f>IF(AND(ISNUMBER(G29),ISNUMBER($I$6)),$I$6-G29,"N/A")</f>
        <v>-2</v>
      </c>
      <c r="M29" s="1">
        <f>IF(AND(ISNUMBER(K29),ISNUMBER($I$7)),SQRT(K29^2+($I$7)^2),"N/A")</f>
        <v>3.227041809115379</v>
      </c>
      <c r="N29" s="1">
        <f>IF(AND(ISNUMBER(L29),ISNUMBER(M29),M29&lt;&gt;0),L29/M29,"NA")</f>
        <v>-0.61976265518179174</v>
      </c>
      <c r="O29" t="s">
        <v>55</v>
      </c>
    </row>
    <row r="30" spans="1:15" x14ac:dyDescent="0.35">
      <c r="A30" s="16">
        <v>20</v>
      </c>
      <c r="B30" s="15" t="s">
        <v>49</v>
      </c>
      <c r="C30" s="14">
        <v>70.8</v>
      </c>
      <c r="D30" s="13" t="s">
        <v>133</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70.8</v>
      </c>
      <c r="H30">
        <f>LEN(TRIM(D30))</f>
        <v>6</v>
      </c>
      <c r="I30" t="str">
        <f>IF(H30&gt;=3,MID(TRIM(D30),1,3),"NO")</f>
        <v>+/-</v>
      </c>
      <c r="J30" t="str">
        <f>IF(TRIM(I30)="+/-",MID(TRIM(D30),4,H30-3),D30)</f>
        <v>1.2</v>
      </c>
      <c r="K30" s="1">
        <f>IF(TRIM(J30)="*****",0,IF(ISERROR(VALUE(J30)),"NA",VALUE(J30/$I$4)))</f>
        <v>0.72948328267477203</v>
      </c>
      <c r="L30" s="1">
        <f>IF(AND(ISNUMBER(G30),ISNUMBER($I$6)),$I$6-G30,"N/A")</f>
        <v>-1.5</v>
      </c>
      <c r="M30" s="1">
        <f>IF(AND(ISNUMBER(K30),ISNUMBER($I$7)),SQRT(K30^2+($I$7)^2),"N/A")</f>
        <v>0.75193415664759766</v>
      </c>
      <c r="N30" s="1">
        <f>IF(AND(ISNUMBER(L30),ISNUMBER(M30),M30&lt;&gt;0),L30/M30,"NA")</f>
        <v>-1.9948555159238388</v>
      </c>
      <c r="O30" t="s">
        <v>77</v>
      </c>
    </row>
    <row r="31" spans="1:15" x14ac:dyDescent="0.35">
      <c r="A31" s="16">
        <v>21</v>
      </c>
      <c r="B31" s="15" t="s">
        <v>55</v>
      </c>
      <c r="C31" s="14">
        <v>70.7</v>
      </c>
      <c r="D31" s="13" t="s">
        <v>156</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70.7</v>
      </c>
      <c r="H31">
        <f>LEN(TRIM(D31))</f>
        <v>6</v>
      </c>
      <c r="I31" t="str">
        <f>IF(H31&gt;=3,MID(TRIM(D31),1,3),"NO")</f>
        <v>+/-</v>
      </c>
      <c r="J31" t="str">
        <f>IF(TRIM(I31)="+/-",MID(TRIM(D31),4,H31-3),D31)</f>
        <v>2.0</v>
      </c>
      <c r="K31" s="1">
        <f>IF(TRIM(J31)="*****",0,IF(ISERROR(VALUE(J31)),"NA",VALUE(J31/$I$4)))</f>
        <v>1.21580547112462</v>
      </c>
      <c r="L31" s="1">
        <f>IF(AND(ISNUMBER(G31),ISNUMBER($I$6)),$I$6-G31,"N/A")</f>
        <v>-1.4000000000000057</v>
      </c>
      <c r="M31" s="1">
        <f>IF(AND(ISNUMBER(K31),ISNUMBER($I$7)),SQRT(K31^2+($I$7)^2),"N/A")</f>
        <v>1.2294071985505584</v>
      </c>
      <c r="N31" s="1">
        <f>IF(AND(ISNUMBER(L31),ISNUMBER(M31),M31&lt;&gt;0),L31/M31,"NA")</f>
        <v>-1.1387602103278491</v>
      </c>
      <c r="O31" t="s">
        <v>41</v>
      </c>
    </row>
    <row r="32" spans="1:15" x14ac:dyDescent="0.35">
      <c r="A32" s="16">
        <v>22</v>
      </c>
      <c r="B32" s="15" t="s">
        <v>78</v>
      </c>
      <c r="C32" s="14">
        <v>70.599999999999994</v>
      </c>
      <c r="D32" s="13" t="s">
        <v>144</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70.599999999999994</v>
      </c>
      <c r="H32">
        <f>LEN(TRIM(D32))</f>
        <v>6</v>
      </c>
      <c r="I32" t="str">
        <f>IF(H32&gt;=3,MID(TRIM(D32),1,3),"NO")</f>
        <v>+/-</v>
      </c>
      <c r="J32" t="str">
        <f>IF(TRIM(I32)="+/-",MID(TRIM(D32),4,H32-3),D32)</f>
        <v>2.2</v>
      </c>
      <c r="K32" s="1">
        <f>IF(TRIM(J32)="*****",0,IF(ISERROR(VALUE(J32)),"NA",VALUE(J32/$I$4)))</f>
        <v>1.3373860182370823</v>
      </c>
      <c r="L32" s="1">
        <f>IF(AND(ISNUMBER(G32),ISNUMBER($I$6)),$I$6-G32,"N/A")</f>
        <v>-1.2999999999999972</v>
      </c>
      <c r="M32" s="1">
        <f>IF(AND(ISNUMBER(K32),ISNUMBER($I$7)),SQRT(K32^2+($I$7)^2),"N/A")</f>
        <v>1.3497631192203356</v>
      </c>
      <c r="N32" s="1">
        <f>IF(AND(ISNUMBER(L32),ISNUMBER(M32),M32&lt;&gt;0),L32/M32,"NA")</f>
        <v>-0.96313196107396737</v>
      </c>
      <c r="O32" t="s">
        <v>71</v>
      </c>
    </row>
    <row r="33" spans="1:15" x14ac:dyDescent="0.35">
      <c r="A33" s="16">
        <v>22</v>
      </c>
      <c r="B33" s="15" t="s">
        <v>61</v>
      </c>
      <c r="C33" s="14">
        <v>70.599999999999994</v>
      </c>
      <c r="D33" s="13" t="s">
        <v>135</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70.599999999999994</v>
      </c>
      <c r="H33">
        <f>LEN(TRIM(D33))</f>
        <v>6</v>
      </c>
      <c r="I33" t="str">
        <f>IF(H33&gt;=3,MID(TRIM(D33),1,3),"NO")</f>
        <v>+/-</v>
      </c>
      <c r="J33" t="str">
        <f>IF(TRIM(I33)="+/-",MID(TRIM(D33),4,H33-3),D33)</f>
        <v>1.3</v>
      </c>
      <c r="K33" s="1">
        <f>IF(TRIM(J33)="*****",0,IF(ISERROR(VALUE(J33)),"NA",VALUE(J33/$I$4)))</f>
        <v>0.79027355623100304</v>
      </c>
      <c r="L33" s="1">
        <f>IF(AND(ISNUMBER(G33),ISNUMBER($I$6)),$I$6-G33,"N/A")</f>
        <v>-1.2999999999999972</v>
      </c>
      <c r="M33" s="1">
        <f>IF(AND(ISNUMBER(K33),ISNUMBER($I$7)),SQRT(K33^2+($I$7)^2),"N/A")</f>
        <v>0.81104340815357656</v>
      </c>
      <c r="N33" s="1">
        <f>IF(AND(ISNUMBER(L33),ISNUMBER(M33),M33&lt;&gt;0),L33/M33,"NA")</f>
        <v>-1.602873516917646</v>
      </c>
      <c r="O33" t="s">
        <v>76</v>
      </c>
    </row>
    <row r="34" spans="1:15" x14ac:dyDescent="0.35">
      <c r="A34" s="16">
        <v>24</v>
      </c>
      <c r="B34" s="15" t="s">
        <v>45</v>
      </c>
      <c r="C34" s="14">
        <v>70.400000000000006</v>
      </c>
      <c r="D34" s="13" t="s">
        <v>141</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70.400000000000006</v>
      </c>
      <c r="H34">
        <f>LEN(TRIM(D34))</f>
        <v>6</v>
      </c>
      <c r="I34" t="str">
        <f>IF(H34&gt;=3,MID(TRIM(D34),1,3),"NO")</f>
        <v>+/-</v>
      </c>
      <c r="J34" t="str">
        <f>IF(TRIM(I34)="+/-",MID(TRIM(D34),4,H34-3),D34)</f>
        <v>1.1</v>
      </c>
      <c r="K34" s="1">
        <f>IF(TRIM(J34)="*****",0,IF(ISERROR(VALUE(J34)),"NA",VALUE(J34/$I$4)))</f>
        <v>0.66869300911854113</v>
      </c>
      <c r="L34" s="1">
        <f>IF(AND(ISNUMBER(G34),ISNUMBER($I$6)),$I$6-G34,"N/A")</f>
        <v>-1.1000000000000085</v>
      </c>
      <c r="M34" s="1">
        <f>IF(AND(ISNUMBER(K34),ISNUMBER($I$7)),SQRT(K34^2+($I$7)^2),"N/A")</f>
        <v>0.69311575993868579</v>
      </c>
      <c r="N34" s="1">
        <f>IF(AND(ISNUMBER(L34),ISNUMBER(M34),M34&lt;&gt;0),L34/M34,"NA")</f>
        <v>-1.5870364859360815</v>
      </c>
      <c r="O34" t="s">
        <v>74</v>
      </c>
    </row>
    <row r="35" spans="1:15" x14ac:dyDescent="0.35">
      <c r="A35" s="16">
        <v>25</v>
      </c>
      <c r="B35" s="15" t="s">
        <v>75</v>
      </c>
      <c r="C35" s="14">
        <v>70.3</v>
      </c>
      <c r="D35" s="13" t="s">
        <v>138</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70.3</v>
      </c>
      <c r="H35">
        <f>LEN(TRIM(D35))</f>
        <v>6</v>
      </c>
      <c r="I35" t="str">
        <f>IF(H35&gt;=3,MID(TRIM(D35),1,3),"NO")</f>
        <v>+/-</v>
      </c>
      <c r="J35" t="str">
        <f>IF(TRIM(I35)="+/-",MID(TRIM(D35),4,H35-3),D35)</f>
        <v>1.8</v>
      </c>
      <c r="K35" s="1">
        <f>IF(TRIM(J35)="*****",0,IF(ISERROR(VALUE(J35)),"NA",VALUE(J35/$I$4)))</f>
        <v>1.094224924012158</v>
      </c>
      <c r="L35" s="1">
        <f>IF(AND(ISNUMBER(G35),ISNUMBER($I$6)),$I$6-G35,"N/A")</f>
        <v>-1</v>
      </c>
      <c r="M35" s="1">
        <f>IF(AND(ISNUMBER(K35),ISNUMBER($I$7)),SQRT(K35^2+($I$7)^2),"N/A")</f>
        <v>1.1093183945832619</v>
      </c>
      <c r="N35" s="1">
        <f>IF(AND(ISNUMBER(L35),ISNUMBER(M35),M35&lt;&gt;0),L35/M35,"NA")</f>
        <v>-0.90145444705770916</v>
      </c>
      <c r="O35" t="s">
        <v>53</v>
      </c>
    </row>
    <row r="36" spans="1:15" x14ac:dyDescent="0.35">
      <c r="A36" s="16">
        <v>26</v>
      </c>
      <c r="B36" s="15" t="s">
        <v>77</v>
      </c>
      <c r="C36" s="14">
        <v>70</v>
      </c>
      <c r="D36" s="13" t="s">
        <v>166</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70</v>
      </c>
      <c r="H36">
        <f>LEN(TRIM(D36))</f>
        <v>6</v>
      </c>
      <c r="I36" t="str">
        <f>IF(H36&gt;=3,MID(TRIM(D36),1,3),"NO")</f>
        <v>+/-</v>
      </c>
      <c r="J36" t="str">
        <f>IF(TRIM(I36)="+/-",MID(TRIM(D36),4,H36-3),D36)</f>
        <v>3.6</v>
      </c>
      <c r="K36" s="1">
        <f>IF(TRIM(J36)="*****",0,IF(ISERROR(VALUE(J36)),"NA",VALUE(J36/$I$4)))</f>
        <v>2.188449848024316</v>
      </c>
      <c r="L36" s="1">
        <f>IF(AND(ISNUMBER(G36),ISNUMBER($I$6)),$I$6-G36,"N/A")</f>
        <v>-0.70000000000000284</v>
      </c>
      <c r="M36" s="1">
        <f>IF(AND(ISNUMBER(K36),ISNUMBER($I$7)),SQRT(K36^2+($I$7)^2),"N/A")</f>
        <v>2.1960354854940354</v>
      </c>
      <c r="N36" s="1">
        <f>IF(AND(ISNUMBER(L36),ISNUMBER(M36),M36&lt;&gt;0),L36/M36,"NA")</f>
        <v>-0.31875623350527327</v>
      </c>
      <c r="O36" t="s">
        <v>72</v>
      </c>
    </row>
    <row r="37" spans="1:15" x14ac:dyDescent="0.35">
      <c r="A37" s="16">
        <v>27</v>
      </c>
      <c r="B37" s="15" t="s">
        <v>38</v>
      </c>
      <c r="C37" s="14">
        <v>69.8</v>
      </c>
      <c r="D37" s="13" t="s">
        <v>153</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69.8</v>
      </c>
      <c r="H37">
        <f>LEN(TRIM(D37))</f>
        <v>6</v>
      </c>
      <c r="I37" t="str">
        <f>IF(H37&gt;=3,MID(TRIM(D37),1,3),"NO")</f>
        <v>+/-</v>
      </c>
      <c r="J37" t="str">
        <f>IF(TRIM(I37)="+/-",MID(TRIM(D37),4,H37-3),D37)</f>
        <v>1.7</v>
      </c>
      <c r="K37" s="1">
        <f>IF(TRIM(J37)="*****",0,IF(ISERROR(VALUE(J37)),"NA",VALUE(J37/$I$4)))</f>
        <v>1.0334346504559271</v>
      </c>
      <c r="L37" s="1">
        <f>IF(AND(ISNUMBER(G37),ISNUMBER($I$6)),$I$6-G37,"N/A")</f>
        <v>-0.5</v>
      </c>
      <c r="M37" s="1">
        <f>IF(AND(ISNUMBER(K37),ISNUMBER($I$7)),SQRT(K37^2+($I$7)^2),"N/A")</f>
        <v>1.0494028268469344</v>
      </c>
      <c r="N37" s="1">
        <f>IF(AND(ISNUMBER(L37),ISNUMBER(M37),M37&lt;&gt;0),L37/M37,"NA")</f>
        <v>-0.47646145713397231</v>
      </c>
      <c r="O37" t="s">
        <v>70</v>
      </c>
    </row>
    <row r="38" spans="1:15" x14ac:dyDescent="0.35">
      <c r="A38" s="16">
        <v>28</v>
      </c>
      <c r="B38" s="15" t="s">
        <v>53</v>
      </c>
      <c r="C38" s="14">
        <v>69.400000000000006</v>
      </c>
      <c r="D38" s="13" t="s">
        <v>152</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69.400000000000006</v>
      </c>
      <c r="H38">
        <f>LEN(TRIM(D38))</f>
        <v>6</v>
      </c>
      <c r="I38" t="str">
        <f>IF(H38&gt;=3,MID(TRIM(D38),1,3),"NO")</f>
        <v>+/-</v>
      </c>
      <c r="J38" t="str">
        <f>IF(TRIM(I38)="+/-",MID(TRIM(D38),4,H38-3),D38)</f>
        <v>2.1</v>
      </c>
      <c r="K38" s="1">
        <f>IF(TRIM(J38)="*****",0,IF(ISERROR(VALUE(J38)),"NA",VALUE(J38/$I$4)))</f>
        <v>1.2765957446808511</v>
      </c>
      <c r="L38" s="1">
        <f>IF(AND(ISNUMBER(G38),ISNUMBER($I$6)),$I$6-G38,"N/A")</f>
        <v>-0.10000000000000853</v>
      </c>
      <c r="M38" s="1">
        <f>IF(AND(ISNUMBER(K38),ISNUMBER($I$7)),SQRT(K38^2+($I$7)^2),"N/A")</f>
        <v>1.2895564398538861</v>
      </c>
      <c r="N38" s="1">
        <f>IF(AND(ISNUMBER(L38),ISNUMBER(M38),M38&lt;&gt;0),L38/M38,"NA")</f>
        <v>-7.754604367013132E-2</v>
      </c>
      <c r="O38" t="s">
        <v>69</v>
      </c>
    </row>
    <row r="39" spans="1:15" x14ac:dyDescent="0.35">
      <c r="A39" s="16">
        <v>29</v>
      </c>
      <c r="B39" s="15" t="s">
        <v>51</v>
      </c>
      <c r="C39" s="14">
        <v>69.2</v>
      </c>
      <c r="D39" s="13" t="s">
        <v>141</v>
      </c>
      <c r="E39" s="12" t="str">
        <f>IF($B$4=B39,"Geography Selected",
IF(AND(ISNUMBER(N39),ISNUMBER($I$4)),
IF(ABS(N39)&lt;=$I$4,"Not Significantly Different",
IF(ABS(N39)&gt;$I$4,"Significantly Different","Error - Both Z-score and Confidence Level are Numbers but Comparison Failed")),
IF(N39="NA","Statistical Test not applicable","N/A")
))</f>
        <v>Not Significantly Different</v>
      </c>
      <c r="G39">
        <f>IF(ISNUMBER(C39),C39,"NAN")</f>
        <v>69.2</v>
      </c>
      <c r="H39">
        <f>LEN(TRIM(D39))</f>
        <v>6</v>
      </c>
      <c r="I39" t="str">
        <f>IF(H39&gt;=3,MID(TRIM(D39),1,3),"NO")</f>
        <v>+/-</v>
      </c>
      <c r="J39" t="str">
        <f>IF(TRIM(I39)="+/-",MID(TRIM(D39),4,H39-3),D39)</f>
        <v>1.1</v>
      </c>
      <c r="K39" s="1">
        <f>IF(TRIM(J39)="*****",0,IF(ISERROR(VALUE(J39)),"NA",VALUE(J39/$I$4)))</f>
        <v>0.66869300911854113</v>
      </c>
      <c r="L39" s="1">
        <f>IF(AND(ISNUMBER(G39),ISNUMBER($I$6)),$I$6-G39,"N/A")</f>
        <v>9.9999999999994316E-2</v>
      </c>
      <c r="M39" s="1">
        <f>IF(AND(ISNUMBER(K39),ISNUMBER($I$7)),SQRT(K39^2+($I$7)^2),"N/A")</f>
        <v>0.69311575993868579</v>
      </c>
      <c r="N39" s="1">
        <f>IF(AND(ISNUMBER(L39),ISNUMBER(M39),M39&lt;&gt;0),L39/M39,"NA")</f>
        <v>0.1442760441759981</v>
      </c>
      <c r="O39" t="s">
        <v>44</v>
      </c>
    </row>
    <row r="40" spans="1:15" x14ac:dyDescent="0.35">
      <c r="A40" s="16">
        <v>29</v>
      </c>
      <c r="B40" s="15" t="s">
        <v>76</v>
      </c>
      <c r="C40" s="14">
        <v>69.2</v>
      </c>
      <c r="D40" s="13" t="s">
        <v>135</v>
      </c>
      <c r="E40" s="12" t="str">
        <f>IF($B$4=B40,"Geography Selected",
IF(AND(ISNUMBER(N40),ISNUMBER($I$4)),
IF(ABS(N40)&lt;=$I$4,"Not Significantly Different",
IF(ABS(N40)&gt;$I$4,"Significantly Different","Error - Both Z-score and Confidence Level are Numbers but Comparison Failed")),
IF(N40="NA","Statistical Test not applicable","N/A")
))</f>
        <v>Not Significantly Different</v>
      </c>
      <c r="G40">
        <f>IF(ISNUMBER(C40),C40,"NAN")</f>
        <v>69.2</v>
      </c>
      <c r="H40">
        <f>LEN(TRIM(D40))</f>
        <v>6</v>
      </c>
      <c r="I40" t="str">
        <f>IF(H40&gt;=3,MID(TRIM(D40),1,3),"NO")</f>
        <v>+/-</v>
      </c>
      <c r="J40" t="str">
        <f>IF(TRIM(I40)="+/-",MID(TRIM(D40),4,H40-3),D40)</f>
        <v>1.3</v>
      </c>
      <c r="K40" s="1">
        <f>IF(TRIM(J40)="*****",0,IF(ISERROR(VALUE(J40)),"NA",VALUE(J40/$I$4)))</f>
        <v>0.79027355623100304</v>
      </c>
      <c r="L40" s="1">
        <f>IF(AND(ISNUMBER(G40),ISNUMBER($I$6)),$I$6-G40,"N/A")</f>
        <v>9.9999999999994316E-2</v>
      </c>
      <c r="M40" s="1">
        <f>IF(AND(ISNUMBER(K40),ISNUMBER($I$7)),SQRT(K40^2+($I$7)^2),"N/A")</f>
        <v>0.81104340815357656</v>
      </c>
      <c r="N40" s="1">
        <f>IF(AND(ISNUMBER(L40),ISNUMBER(M40),M40&lt;&gt;0),L40/M40,"NA")</f>
        <v>0.12329796283981219</v>
      </c>
      <c r="O40" t="s">
        <v>67</v>
      </c>
    </row>
    <row r="41" spans="1:15" x14ac:dyDescent="0.35">
      <c r="A41" s="16">
        <v>31</v>
      </c>
      <c r="B41" s="15" t="s">
        <v>64</v>
      </c>
      <c r="C41" s="14">
        <v>68.900000000000006</v>
      </c>
      <c r="D41" s="13" t="s">
        <v>134</v>
      </c>
      <c r="E41" s="12" t="str">
        <f>IF($B$4=B41,"Geography Selected",
IF(AND(ISNUMBER(N41),ISNUMBER($I$4)),
IF(ABS(N41)&lt;=$I$4,"Not Significantly Different",
IF(ABS(N41)&gt;$I$4,"Significantly Different","Error - Both Z-score and Confidence Level are Numbers but Comparison Failed")),
IF(N41="NA","Statistical Test not applicable","N/A")
))</f>
        <v>Not Significantly Different</v>
      </c>
      <c r="G41">
        <f>IF(ISNUMBER(C41),C41,"NAN")</f>
        <v>68.900000000000006</v>
      </c>
      <c r="H41">
        <f>LEN(TRIM(D41))</f>
        <v>6</v>
      </c>
      <c r="I41" t="str">
        <f>IF(H41&gt;=3,MID(TRIM(D41),1,3),"NO")</f>
        <v>+/-</v>
      </c>
      <c r="J41" t="str">
        <f>IF(TRIM(I41)="+/-",MID(TRIM(D41),4,H41-3),D41)</f>
        <v>1.4</v>
      </c>
      <c r="K41" s="1">
        <f>IF(TRIM(J41)="*****",0,IF(ISERROR(VALUE(J41)),"NA",VALUE(J41/$I$4)))</f>
        <v>0.85106382978723394</v>
      </c>
      <c r="L41" s="1">
        <f>IF(AND(ISNUMBER(G41),ISNUMBER($I$6)),$I$6-G41,"N/A")</f>
        <v>0.39999999999999147</v>
      </c>
      <c r="M41" s="1">
        <f>IF(AND(ISNUMBER(K41),ISNUMBER($I$7)),SQRT(K41^2+($I$7)^2),"N/A")</f>
        <v>0.8703842591657357</v>
      </c>
      <c r="N41" s="1">
        <f>IF(AND(ISNUMBER(L41),ISNUMBER(M41),M41&lt;&gt;0),L41/M41,"NA")</f>
        <v>0.45956713461637272</v>
      </c>
      <c r="O41" t="s">
        <v>47</v>
      </c>
    </row>
    <row r="42" spans="1:15" x14ac:dyDescent="0.35">
      <c r="A42" s="16">
        <v>32</v>
      </c>
      <c r="B42" s="15" t="s">
        <v>52</v>
      </c>
      <c r="C42" s="14">
        <v>68.8</v>
      </c>
      <c r="D42" s="13" t="s">
        <v>249</v>
      </c>
      <c r="E42" s="12" t="str">
        <f>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IF(ISNUMBER(C42),C42,"NAN")</f>
        <v>68.8</v>
      </c>
      <c r="H42">
        <f>LEN(TRIM(D42))</f>
        <v>6</v>
      </c>
      <c r="I42" t="str">
        <f>IF(H42&gt;=3,MID(TRIM(D42),1,3),"NO")</f>
        <v>+/-</v>
      </c>
      <c r="J42" t="str">
        <f>IF(TRIM(I42)="+/-",MID(TRIM(D42),4,H42-3),D42)</f>
        <v>5.6</v>
      </c>
      <c r="K42" s="1">
        <f>IF(TRIM(J42)="*****",0,IF(ISERROR(VALUE(J42)),"NA",VALUE(J42/$I$4)))</f>
        <v>3.4042553191489358</v>
      </c>
      <c r="L42" s="1">
        <f>IF(AND(ISNUMBER(G42),ISNUMBER($I$6)),$I$6-G42,"N/A")</f>
        <v>0.5</v>
      </c>
      <c r="M42" s="1">
        <f>IF(AND(ISNUMBER(K42),ISNUMBER($I$7)),SQRT(K42^2+($I$7)^2),"N/A")</f>
        <v>3.4091367520510518</v>
      </c>
      <c r="N42" s="1">
        <f>IF(AND(ISNUMBER(L42),ISNUMBER(M42),M42&lt;&gt;0),L42/M42,"NA")</f>
        <v>0.14666469442716931</v>
      </c>
      <c r="O42" t="s">
        <v>37</v>
      </c>
    </row>
    <row r="43" spans="1:15" x14ac:dyDescent="0.35">
      <c r="A43" s="16">
        <v>33</v>
      </c>
      <c r="B43" s="15" t="s">
        <v>56</v>
      </c>
      <c r="C43" s="14">
        <v>68.5</v>
      </c>
      <c r="D43" s="13" t="s">
        <v>156</v>
      </c>
      <c r="E43" s="12" t="str">
        <f>IF($B$4=B43,"Geography Selected",
IF(AND(ISNUMBER(N43),ISNUMBER($I$4)),
IF(ABS(N43)&lt;=$I$4,"Not Significantly Different",
IF(ABS(N43)&gt;$I$4,"Significantly Different","Error - Both Z-score and Confidence Level are Numbers but Comparison Failed")),
IF(N43="NA","Statistical Test not applicable","N/A")
))</f>
        <v>Not Significantly Different</v>
      </c>
      <c r="G43">
        <f>IF(ISNUMBER(C43),C43,"NAN")</f>
        <v>68.5</v>
      </c>
      <c r="H43">
        <f>LEN(TRIM(D43))</f>
        <v>6</v>
      </c>
      <c r="I43" t="str">
        <f>IF(H43&gt;=3,MID(TRIM(D43),1,3),"NO")</f>
        <v>+/-</v>
      </c>
      <c r="J43" t="str">
        <f>IF(TRIM(I43)="+/-",MID(TRIM(D43),4,H43-3),D43)</f>
        <v>2.0</v>
      </c>
      <c r="K43" s="1">
        <f>IF(TRIM(J43)="*****",0,IF(ISERROR(VALUE(J43)),"NA",VALUE(J43/$I$4)))</f>
        <v>1.21580547112462</v>
      </c>
      <c r="L43" s="1">
        <f>IF(AND(ISNUMBER(G43),ISNUMBER($I$6)),$I$6-G43,"N/A")</f>
        <v>0.79999999999999716</v>
      </c>
      <c r="M43" s="1">
        <f>IF(AND(ISNUMBER(K43),ISNUMBER($I$7)),SQRT(K43^2+($I$7)^2),"N/A")</f>
        <v>1.2294071985505584</v>
      </c>
      <c r="N43" s="1">
        <f>IF(AND(ISNUMBER(L43),ISNUMBER(M43),M43&lt;&gt;0),L43/M43,"NA")</f>
        <v>0.65072012018733749</v>
      </c>
      <c r="O43" t="s">
        <v>49</v>
      </c>
    </row>
    <row r="44" spans="1:15" x14ac:dyDescent="0.35">
      <c r="A44" s="16">
        <v>34</v>
      </c>
      <c r="B44" s="15" t="s">
        <v>79</v>
      </c>
      <c r="C44" s="14">
        <v>68.400000000000006</v>
      </c>
      <c r="D44" s="13" t="s">
        <v>158</v>
      </c>
      <c r="E44" s="12" t="str">
        <f>IF($B$4=B44,"Geography Selected",
IF(AND(ISNUMBER(N44),ISNUMBER($I$4)),
IF(ABS(N44)&lt;=$I$4,"Not Significantly Different",
IF(ABS(N44)&gt;$I$4,"Significantly Different","Error - Both Z-score and Confidence Level are Numbers but Comparison Failed")),
IF(N44="NA","Statistical Test not applicable","N/A")
))</f>
        <v>Not Significantly Different</v>
      </c>
      <c r="G44">
        <f>IF(ISNUMBER(C44),C44,"NAN")</f>
        <v>68.400000000000006</v>
      </c>
      <c r="H44">
        <f>LEN(TRIM(D44))</f>
        <v>6</v>
      </c>
      <c r="I44" t="str">
        <f>IF(H44&gt;=3,MID(TRIM(D44),1,3),"NO")</f>
        <v>+/-</v>
      </c>
      <c r="J44" t="str">
        <f>IF(TRIM(I44)="+/-",MID(TRIM(D44),4,H44-3),D44)</f>
        <v>1.9</v>
      </c>
      <c r="K44" s="1">
        <f>IF(TRIM(J44)="*****",0,IF(ISERROR(VALUE(J44)),"NA",VALUE(J44/$I$4)))</f>
        <v>1.1550151975683889</v>
      </c>
      <c r="L44" s="1">
        <f>IF(AND(ISNUMBER(G44),ISNUMBER($I$6)),$I$6-G44,"N/A")</f>
        <v>0.89999999999999147</v>
      </c>
      <c r="M44" s="1">
        <f>IF(AND(ISNUMBER(K44),ISNUMBER($I$7)),SQRT(K44^2+($I$7)^2),"N/A")</f>
        <v>1.1693242590681667</v>
      </c>
      <c r="N44" s="1">
        <f>IF(AND(ISNUMBER(L44),ISNUMBER(M44),M44&lt;&gt;0),L44/M44,"NA")</f>
        <v>0.76967530008930163</v>
      </c>
      <c r="O44" t="s">
        <v>64</v>
      </c>
    </row>
    <row r="45" spans="1:15" x14ac:dyDescent="0.35">
      <c r="A45" s="16">
        <v>35</v>
      </c>
      <c r="B45" s="15" t="s">
        <v>81</v>
      </c>
      <c r="C45" s="14">
        <v>68.099999999999994</v>
      </c>
      <c r="D45" s="13" t="s">
        <v>153</v>
      </c>
      <c r="E45" s="12" t="str">
        <f>IF($B$4=B45,"Geography Selected",
IF(AND(ISNUMBER(N45),ISNUMBER($I$4)),
IF(ABS(N45)&lt;=$I$4,"Not Significantly Different",
IF(ABS(N45)&gt;$I$4,"Significantly Different","Error - Both Z-score and Confidence Level are Numbers but Comparison Failed")),
IF(N45="NA","Statistical Test not applicable","N/A")
))</f>
        <v>Not Significantly Different</v>
      </c>
      <c r="G45">
        <f>IF(ISNUMBER(C45),C45,"NAN")</f>
        <v>68.099999999999994</v>
      </c>
      <c r="H45">
        <f>LEN(TRIM(D45))</f>
        <v>6</v>
      </c>
      <c r="I45" t="str">
        <f>IF(H45&gt;=3,MID(TRIM(D45),1,3),"NO")</f>
        <v>+/-</v>
      </c>
      <c r="J45" t="str">
        <f>IF(TRIM(I45)="+/-",MID(TRIM(D45),4,H45-3),D45)</f>
        <v>1.7</v>
      </c>
      <c r="K45" s="1">
        <f>IF(TRIM(J45)="*****",0,IF(ISERROR(VALUE(J45)),"NA",VALUE(J45/$I$4)))</f>
        <v>1.0334346504559271</v>
      </c>
      <c r="L45" s="1">
        <f>IF(AND(ISNUMBER(G45),ISNUMBER($I$6)),$I$6-G45,"N/A")</f>
        <v>1.2000000000000028</v>
      </c>
      <c r="M45" s="1">
        <f>IF(AND(ISNUMBER(K45),ISNUMBER($I$7)),SQRT(K45^2+($I$7)^2),"N/A")</f>
        <v>1.0494028268469344</v>
      </c>
      <c r="N45" s="1">
        <f>IF(AND(ISNUMBER(L45),ISNUMBER(M45),M45&lt;&gt;0),L45/M45,"NA")</f>
        <v>1.1435074971215362</v>
      </c>
      <c r="O45" t="s">
        <v>63</v>
      </c>
    </row>
    <row r="46" spans="1:15" x14ac:dyDescent="0.35">
      <c r="A46" s="16">
        <v>35</v>
      </c>
      <c r="B46" s="15" t="s">
        <v>70</v>
      </c>
      <c r="C46" s="14">
        <v>68.099999999999994</v>
      </c>
      <c r="D46" s="13" t="s">
        <v>177</v>
      </c>
      <c r="E46" s="12" t="str">
        <f>IF($B$4=B46,"Geography Selected",
IF(AND(ISNUMBER(N46),ISNUMBER($I$4)),
IF(ABS(N46)&lt;=$I$4,"Not Significantly Different",
IF(ABS(N46)&gt;$I$4,"Significantly Different","Error - Both Z-score and Confidence Level are Numbers but Comparison Failed")),
IF(N46="NA","Statistical Test not applicable","N/A")
))</f>
        <v>Not Significantly Different</v>
      </c>
      <c r="G46">
        <f>IF(ISNUMBER(C46),C46,"NAN")</f>
        <v>68.099999999999994</v>
      </c>
      <c r="H46">
        <f>LEN(TRIM(D46))</f>
        <v>6</v>
      </c>
      <c r="I46" t="str">
        <f>IF(H46&gt;=3,MID(TRIM(D46),1,3),"NO")</f>
        <v>+/-</v>
      </c>
      <c r="J46" t="str">
        <f>IF(TRIM(I46)="+/-",MID(TRIM(D46),4,H46-3),D46)</f>
        <v>3.5</v>
      </c>
      <c r="K46" s="1">
        <f>IF(TRIM(J46)="*****",0,IF(ISERROR(VALUE(J46)),"NA",VALUE(J46/$I$4)))</f>
        <v>2.1276595744680851</v>
      </c>
      <c r="L46" s="1">
        <f>IF(AND(ISNUMBER(G46),ISNUMBER($I$6)),$I$6-G46,"N/A")</f>
        <v>1.2000000000000028</v>
      </c>
      <c r="M46" s="1">
        <f>IF(AND(ISNUMBER(K46),ISNUMBER($I$7)),SQRT(K46^2+($I$7)^2),"N/A")</f>
        <v>2.1354611635562666</v>
      </c>
      <c r="N46" s="1">
        <f>IF(AND(ISNUMBER(L46),ISNUMBER(M46),M46&lt;&gt;0),L46/M46,"NA")</f>
        <v>0.56193951005954901</v>
      </c>
      <c r="O46" t="s">
        <v>61</v>
      </c>
    </row>
    <row r="47" spans="1:15" x14ac:dyDescent="0.35">
      <c r="A47" s="16">
        <v>37</v>
      </c>
      <c r="B47" s="15" t="s">
        <v>32</v>
      </c>
      <c r="C47" s="14">
        <v>67.900000000000006</v>
      </c>
      <c r="D47" s="13" t="s">
        <v>120</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67.900000000000006</v>
      </c>
      <c r="H47">
        <f>LEN(TRIM(D47))</f>
        <v>6</v>
      </c>
      <c r="I47" t="str">
        <f>IF(H47&gt;=3,MID(TRIM(D47),1,3),"NO")</f>
        <v>+/-</v>
      </c>
      <c r="J47" t="str">
        <f>IF(TRIM(I47)="+/-",MID(TRIM(D47),4,H47-3),D47)</f>
        <v>0.9</v>
      </c>
      <c r="K47" s="1">
        <f>IF(TRIM(J47)="*****",0,IF(ISERROR(VALUE(J47)),"NA",VALUE(J47/$I$4)))</f>
        <v>0.54711246200607899</v>
      </c>
      <c r="L47" s="1">
        <f>IF(AND(ISNUMBER(G47),ISNUMBER($I$6)),$I$6-G47,"N/A")</f>
        <v>1.3999999999999915</v>
      </c>
      <c r="M47" s="1">
        <f>IF(AND(ISNUMBER(K47),ISNUMBER($I$7)),SQRT(K47^2+($I$7)^2),"N/A")</f>
        <v>0.57670717206718158</v>
      </c>
      <c r="N47" s="1">
        <f>IF(AND(ISNUMBER(L47),ISNUMBER(M47),M47&lt;&gt;0),L47/M47,"NA")</f>
        <v>2.4275751504559113</v>
      </c>
      <c r="O47" t="s">
        <v>59</v>
      </c>
    </row>
    <row r="48" spans="1:15" x14ac:dyDescent="0.35">
      <c r="A48" s="16">
        <v>38</v>
      </c>
      <c r="B48" s="15" t="s">
        <v>50</v>
      </c>
      <c r="C48" s="14">
        <v>67.400000000000006</v>
      </c>
      <c r="D48" s="13" t="s">
        <v>152</v>
      </c>
      <c r="E48" s="12" t="str">
        <f>IF($B$4=B48,"Geography Selected",
IF(AND(ISNUMBER(N48),ISNUMBER($I$4)),
IF(ABS(N48)&lt;=$I$4,"Not Significantly Different",
IF(ABS(N48)&gt;$I$4,"Significantly Different","Error - Both Z-score and Confidence Level are Numbers but Comparison Failed")),
IF(N48="NA","Statistical Test not applicable","N/A")
))</f>
        <v>Not Significantly Different</v>
      </c>
      <c r="G48">
        <f>IF(ISNUMBER(C48),C48,"NAN")</f>
        <v>67.400000000000006</v>
      </c>
      <c r="H48">
        <f>LEN(TRIM(D48))</f>
        <v>6</v>
      </c>
      <c r="I48" t="str">
        <f>IF(H48&gt;=3,MID(TRIM(D48),1,3),"NO")</f>
        <v>+/-</v>
      </c>
      <c r="J48" t="str">
        <f>IF(TRIM(I48)="+/-",MID(TRIM(D48),4,H48-3),D48)</f>
        <v>2.1</v>
      </c>
      <c r="K48" s="1">
        <f>IF(TRIM(J48)="*****",0,IF(ISERROR(VALUE(J48)),"NA",VALUE(J48/$I$4)))</f>
        <v>1.2765957446808511</v>
      </c>
      <c r="L48" s="1">
        <f>IF(AND(ISNUMBER(G48),ISNUMBER($I$6)),$I$6-G48,"N/A")</f>
        <v>1.8999999999999915</v>
      </c>
      <c r="M48" s="1">
        <f>IF(AND(ISNUMBER(K48),ISNUMBER($I$7)),SQRT(K48^2+($I$7)^2),"N/A")</f>
        <v>1.2895564398538861</v>
      </c>
      <c r="N48" s="1">
        <f>IF(AND(ISNUMBER(L48),ISNUMBER(M48),M48&lt;&gt;0),L48/M48,"NA")</f>
        <v>1.4733748297323628</v>
      </c>
      <c r="O48" t="s">
        <v>56</v>
      </c>
    </row>
    <row r="49" spans="1:15" x14ac:dyDescent="0.35">
      <c r="A49" s="16">
        <v>39</v>
      </c>
      <c r="B49" s="15" t="s">
        <v>73</v>
      </c>
      <c r="C49" s="14">
        <v>67</v>
      </c>
      <c r="D49" s="13" t="s">
        <v>171</v>
      </c>
      <c r="E49" s="12" t="str">
        <f>IF($B$4=B49,"Geography Selected",
IF(AND(ISNUMBER(N49),ISNUMBER($I$4)),
IF(ABS(N49)&lt;=$I$4,"Not Significantly Different",
IF(ABS(N49)&gt;$I$4,"Significantly Different","Error - Both Z-score and Confidence Level are Numbers but Comparison Failed")),
IF(N49="NA","Statistical Test not applicable","N/A")
))</f>
        <v>Not Significantly Different</v>
      </c>
      <c r="G49">
        <f>IF(ISNUMBER(C49),C49,"NAN")</f>
        <v>67</v>
      </c>
      <c r="H49">
        <f>LEN(TRIM(D49))</f>
        <v>6</v>
      </c>
      <c r="I49" t="str">
        <f>IF(H49&gt;=3,MID(TRIM(D49),1,3),"NO")</f>
        <v>+/-</v>
      </c>
      <c r="J49" t="str">
        <f>IF(TRIM(I49)="+/-",MID(TRIM(D49),4,H49-3),D49)</f>
        <v>2.5</v>
      </c>
      <c r="K49" s="1">
        <f>IF(TRIM(J49)="*****",0,IF(ISERROR(VALUE(J49)),"NA",VALUE(J49/$I$4)))</f>
        <v>1.519756838905775</v>
      </c>
      <c r="L49" s="1">
        <f>IF(AND(ISNUMBER(G49),ISNUMBER($I$6)),$I$6-G49,"N/A")</f>
        <v>2.2999999999999972</v>
      </c>
      <c r="M49" s="1">
        <f>IF(AND(ISNUMBER(K49),ISNUMBER($I$7)),SQRT(K49^2+($I$7)^2),"N/A")</f>
        <v>1.5306599771445801</v>
      </c>
      <c r="N49" s="1">
        <f>IF(AND(ISNUMBER(L49),ISNUMBER(M49),M49&lt;&gt;0),L49/M49,"NA")</f>
        <v>1.5026198073661059</v>
      </c>
      <c r="O49" t="s">
        <v>54</v>
      </c>
    </row>
    <row r="50" spans="1:15" x14ac:dyDescent="0.35">
      <c r="A50" s="16">
        <v>40</v>
      </c>
      <c r="B50" s="15" t="s">
        <v>68</v>
      </c>
      <c r="C50" s="14">
        <v>66.2</v>
      </c>
      <c r="D50" s="13" t="s">
        <v>156</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66.2</v>
      </c>
      <c r="H50">
        <f>LEN(TRIM(D50))</f>
        <v>6</v>
      </c>
      <c r="I50" t="str">
        <f>IF(H50&gt;=3,MID(TRIM(D50),1,3),"NO")</f>
        <v>+/-</v>
      </c>
      <c r="J50" t="str">
        <f>IF(TRIM(I50)="+/-",MID(TRIM(D50),4,H50-3),D50)</f>
        <v>2.0</v>
      </c>
      <c r="K50" s="1">
        <f>IF(TRIM(J50)="*****",0,IF(ISERROR(VALUE(J50)),"NA",VALUE(J50/$I$4)))</f>
        <v>1.21580547112462</v>
      </c>
      <c r="L50" s="1">
        <f>IF(AND(ISNUMBER(G50),ISNUMBER($I$6)),$I$6-G50,"N/A")</f>
        <v>3.0999999999999943</v>
      </c>
      <c r="M50" s="1">
        <f>IF(AND(ISNUMBER(K50),ISNUMBER($I$7)),SQRT(K50^2+($I$7)^2),"N/A")</f>
        <v>1.2294071985505584</v>
      </c>
      <c r="N50" s="1">
        <f>IF(AND(ISNUMBER(L50),ISNUMBER(M50),M50&lt;&gt;0),L50/M50,"NA")</f>
        <v>2.5215404657259368</v>
      </c>
      <c r="O50" t="s">
        <v>52</v>
      </c>
    </row>
    <row r="51" spans="1:15" x14ac:dyDescent="0.35">
      <c r="A51" s="16">
        <v>41</v>
      </c>
      <c r="B51" s="15" t="s">
        <v>37</v>
      </c>
      <c r="C51" s="14">
        <v>66</v>
      </c>
      <c r="D51" s="13" t="s">
        <v>203</v>
      </c>
      <c r="E51" s="12" t="str">
        <f>IF($B$4=B51,"Geography Selected",
IF(AND(ISNUMBER(N51),ISNUMBER($I$4)),
IF(ABS(N51)&lt;=$I$4,"Not Significantly Different",
IF(ABS(N51)&gt;$I$4,"Significantly Different","Error - Both Z-score and Confidence Level are Numbers but Comparison Failed")),
IF(N51="NA","Statistical Test not applicable","N/A")
))</f>
        <v>Not Significantly Different</v>
      </c>
      <c r="G51">
        <f>IF(ISNUMBER(C51),C51,"NAN")</f>
        <v>66</v>
      </c>
      <c r="H51">
        <f>LEN(TRIM(D51))</f>
        <v>6</v>
      </c>
      <c r="I51" t="str">
        <f>IF(H51&gt;=3,MID(TRIM(D51),1,3),"NO")</f>
        <v>+/-</v>
      </c>
      <c r="J51" t="str">
        <f>IF(TRIM(I51)="+/-",MID(TRIM(D51),4,H51-3),D51)</f>
        <v>3.4</v>
      </c>
      <c r="K51" s="1">
        <f>IF(TRIM(J51)="*****",0,IF(ISERROR(VALUE(J51)),"NA",VALUE(J51/$I$4)))</f>
        <v>2.0668693009118542</v>
      </c>
      <c r="L51" s="1">
        <f>IF(AND(ISNUMBER(G51),ISNUMBER($I$6)),$I$6-G51,"N/A")</f>
        <v>3.2999999999999972</v>
      </c>
      <c r="M51" s="1">
        <f>IF(AND(ISNUMBER(K51),ISNUMBER($I$7)),SQRT(K51^2+($I$7)^2),"N/A")</f>
        <v>2.0748994730548342</v>
      </c>
      <c r="N51" s="1">
        <f>IF(AND(ISNUMBER(L51),ISNUMBER(M51),M51&lt;&gt;0),L51/M51,"NA")</f>
        <v>1.5904384973125811</v>
      </c>
      <c r="O51" t="s">
        <v>50</v>
      </c>
    </row>
    <row r="52" spans="1:15" x14ac:dyDescent="0.35">
      <c r="A52" s="16">
        <v>42</v>
      </c>
      <c r="B52" s="15" t="s">
        <v>33</v>
      </c>
      <c r="C52" s="14">
        <v>65.8</v>
      </c>
      <c r="D52" s="13" t="s">
        <v>166</v>
      </c>
      <c r="E52" s="12" t="str">
        <f>IF($B$4=B52,"Geography Selected",
IF(AND(ISNUMBER(N52),ISNUMBER($I$4)),
IF(ABS(N52)&lt;=$I$4,"Not Significantly Different",
IF(ABS(N52)&gt;$I$4,"Significantly Different","Error - Both Z-score and Confidence Level are Numbers but Comparison Failed")),
IF(N52="NA","Statistical Test not applicable","N/A")
))</f>
        <v>Not Significantly Different</v>
      </c>
      <c r="G52">
        <f>IF(ISNUMBER(C52),C52,"NAN")</f>
        <v>65.8</v>
      </c>
      <c r="H52">
        <f>LEN(TRIM(D52))</f>
        <v>6</v>
      </c>
      <c r="I52" t="str">
        <f>IF(H52&gt;=3,MID(TRIM(D52),1,3),"NO")</f>
        <v>+/-</v>
      </c>
      <c r="J52" t="str">
        <f>IF(TRIM(I52)="+/-",MID(TRIM(D52),4,H52-3),D52)</f>
        <v>3.6</v>
      </c>
      <c r="K52" s="1">
        <f>IF(TRIM(J52)="*****",0,IF(ISERROR(VALUE(J52)),"NA",VALUE(J52/$I$4)))</f>
        <v>2.188449848024316</v>
      </c>
      <c r="L52" s="1">
        <f>IF(AND(ISNUMBER(G52),ISNUMBER($I$6)),$I$6-G52,"N/A")</f>
        <v>3.5</v>
      </c>
      <c r="M52" s="1">
        <f>IF(AND(ISNUMBER(K52),ISNUMBER($I$7)),SQRT(K52^2+($I$7)^2),"N/A")</f>
        <v>2.1960354854940354</v>
      </c>
      <c r="N52" s="1">
        <f>IF(AND(ISNUMBER(L52),ISNUMBER(M52),M52&lt;&gt;0),L52/M52,"NA")</f>
        <v>1.5937811675263598</v>
      </c>
      <c r="O52" t="s">
        <v>48</v>
      </c>
    </row>
    <row r="53" spans="1:15" x14ac:dyDescent="0.35">
      <c r="A53" s="16">
        <v>43</v>
      </c>
      <c r="B53" s="15" t="s">
        <v>39</v>
      </c>
      <c r="C53" s="14">
        <v>65.400000000000006</v>
      </c>
      <c r="D53" s="13" t="s">
        <v>111</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65.400000000000006</v>
      </c>
      <c r="H53">
        <f>LEN(TRIM(D53))</f>
        <v>6</v>
      </c>
      <c r="I53" t="str">
        <f>IF(H53&gt;=3,MID(TRIM(D53),1,3),"NO")</f>
        <v>+/-</v>
      </c>
      <c r="J53" t="str">
        <f>IF(TRIM(I53)="+/-",MID(TRIM(D53),4,H53-3),D53)</f>
        <v>1.0</v>
      </c>
      <c r="K53" s="1">
        <f>IF(TRIM(J53)="*****",0,IF(ISERROR(VALUE(J53)),"NA",VALUE(J53/$I$4)))</f>
        <v>0.60790273556231</v>
      </c>
      <c r="L53" s="1">
        <f>IF(AND(ISNUMBER(G53),ISNUMBER($I$6)),$I$6-G53,"N/A")</f>
        <v>3.8999999999999915</v>
      </c>
      <c r="M53" s="1">
        <f>IF(AND(ISNUMBER(K53),ISNUMBER($I$7)),SQRT(K53^2+($I$7)^2),"N/A")</f>
        <v>0.63466908868757144</v>
      </c>
      <c r="N53" s="1">
        <f>IF(AND(ISNUMBER(L53),ISNUMBER(M53),M53&lt;&gt;0),L53/M53,"NA")</f>
        <v>6.1449345328362837</v>
      </c>
      <c r="O53" t="s">
        <v>46</v>
      </c>
    </row>
    <row r="54" spans="1:15" x14ac:dyDescent="0.35">
      <c r="A54" s="16">
        <v>44</v>
      </c>
      <c r="B54" s="15" t="s">
        <v>58</v>
      </c>
      <c r="C54" s="14">
        <v>65.2</v>
      </c>
      <c r="D54" s="13" t="s">
        <v>134</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65.2</v>
      </c>
      <c r="H54">
        <f>LEN(TRIM(D54))</f>
        <v>6</v>
      </c>
      <c r="I54" t="str">
        <f>IF(H54&gt;=3,MID(TRIM(D54),1,3),"NO")</f>
        <v>+/-</v>
      </c>
      <c r="J54" t="str">
        <f>IF(TRIM(I54)="+/-",MID(TRIM(D54),4,H54-3),D54)</f>
        <v>1.4</v>
      </c>
      <c r="K54" s="1">
        <f>IF(TRIM(J54)="*****",0,IF(ISERROR(VALUE(J54)),"NA",VALUE(J54/$I$4)))</f>
        <v>0.85106382978723394</v>
      </c>
      <c r="L54" s="1">
        <f>IF(AND(ISNUMBER(G54),ISNUMBER($I$6)),$I$6-G54,"N/A")</f>
        <v>4.0999999999999943</v>
      </c>
      <c r="M54" s="1">
        <f>IF(AND(ISNUMBER(K54),ISNUMBER($I$7)),SQRT(K54^2+($I$7)^2),"N/A")</f>
        <v>0.8703842591657357</v>
      </c>
      <c r="N54" s="1">
        <f>IF(AND(ISNUMBER(L54),ISNUMBER(M54),M54&lt;&gt;0),L54/M54,"NA")</f>
        <v>4.7105631298179143</v>
      </c>
      <c r="O54" t="s">
        <v>39</v>
      </c>
    </row>
    <row r="55" spans="1:15" x14ac:dyDescent="0.35">
      <c r="A55" s="16">
        <v>45</v>
      </c>
      <c r="B55" s="15" t="s">
        <v>44</v>
      </c>
      <c r="C55" s="14">
        <v>65</v>
      </c>
      <c r="D55" s="13" t="s">
        <v>176</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65</v>
      </c>
      <c r="H55">
        <f>LEN(TRIM(D55))</f>
        <v>6</v>
      </c>
      <c r="I55" t="str">
        <f>IF(H55&gt;=3,MID(TRIM(D55),1,3),"NO")</f>
        <v>+/-</v>
      </c>
      <c r="J55" t="str">
        <f>IF(TRIM(I55)="+/-",MID(TRIM(D55),4,H55-3),D55)</f>
        <v>2.9</v>
      </c>
      <c r="K55" s="1">
        <f>IF(TRIM(J55)="*****",0,IF(ISERROR(VALUE(J55)),"NA",VALUE(J55/$I$4)))</f>
        <v>1.762917933130699</v>
      </c>
      <c r="L55" s="1">
        <f>IF(AND(ISNUMBER(G55),ISNUMBER($I$6)),$I$6-G55,"N/A")</f>
        <v>4.2999999999999972</v>
      </c>
      <c r="M55" s="1">
        <f>IF(AND(ISNUMBER(K55),ISNUMBER($I$7)),SQRT(K55^2+($I$7)^2),"N/A")</f>
        <v>1.7723258039043466</v>
      </c>
      <c r="N55" s="1">
        <f>IF(AND(ISNUMBER(L55),ISNUMBER(M55),M55&lt;&gt;0),L55/M55,"NA")</f>
        <v>2.4261904840110708</v>
      </c>
      <c r="O55" t="s">
        <v>42</v>
      </c>
    </row>
    <row r="56" spans="1:15" x14ac:dyDescent="0.35">
      <c r="A56" s="16">
        <v>46</v>
      </c>
      <c r="B56" s="15" t="s">
        <v>46</v>
      </c>
      <c r="C56" s="14">
        <v>64.3</v>
      </c>
      <c r="D56" s="13" t="s">
        <v>153</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64.3</v>
      </c>
      <c r="H56">
        <f>LEN(TRIM(D56))</f>
        <v>6</v>
      </c>
      <c r="I56" t="str">
        <f>IF(H56&gt;=3,MID(TRIM(D56),1,3),"NO")</f>
        <v>+/-</v>
      </c>
      <c r="J56" t="str">
        <f>IF(TRIM(I56)="+/-",MID(TRIM(D56),4,H56-3),D56)</f>
        <v>1.7</v>
      </c>
      <c r="K56" s="1">
        <f>IF(TRIM(J56)="*****",0,IF(ISERROR(VALUE(J56)),"NA",VALUE(J56/$I$4)))</f>
        <v>1.0334346504559271</v>
      </c>
      <c r="L56" s="1">
        <f>IF(AND(ISNUMBER(G56),ISNUMBER($I$6)),$I$6-G56,"N/A")</f>
        <v>5</v>
      </c>
      <c r="M56" s="1">
        <f>IF(AND(ISNUMBER(K56),ISNUMBER($I$7)),SQRT(K56^2+($I$7)^2),"N/A")</f>
        <v>1.0494028268469344</v>
      </c>
      <c r="N56" s="1">
        <f>IF(AND(ISNUMBER(L56),ISNUMBER(M56),M56&lt;&gt;0),L56/M56,"NA")</f>
        <v>4.764614571339723</v>
      </c>
      <c r="O56" t="s">
        <v>40</v>
      </c>
    </row>
    <row r="57" spans="1:15" x14ac:dyDescent="0.35">
      <c r="A57" s="16">
        <v>47</v>
      </c>
      <c r="B57" s="15" t="s">
        <v>59</v>
      </c>
      <c r="C57" s="14">
        <v>64.2</v>
      </c>
      <c r="D57" s="13" t="s">
        <v>140</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64.2</v>
      </c>
      <c r="H57">
        <f>LEN(TRIM(D57))</f>
        <v>6</v>
      </c>
      <c r="I57" t="str">
        <f>IF(H57&gt;=3,MID(TRIM(D57),1,3),"NO")</f>
        <v>+/-</v>
      </c>
      <c r="J57" t="str">
        <f>IF(TRIM(I57)="+/-",MID(TRIM(D57),4,H57-3),D57)</f>
        <v>1.6</v>
      </c>
      <c r="K57" s="1">
        <f>IF(TRIM(J57)="*****",0,IF(ISERROR(VALUE(J57)),"NA",VALUE(J57/$I$4)))</f>
        <v>0.97264437689969607</v>
      </c>
      <c r="L57" s="1">
        <f>IF(AND(ISNUMBER(G57),ISNUMBER($I$6)),$I$6-G57,"N/A")</f>
        <v>5.0999999999999943</v>
      </c>
      <c r="M57" s="1">
        <f>IF(AND(ISNUMBER(K57),ISNUMBER($I$7)),SQRT(K57^2+($I$7)^2),"N/A")</f>
        <v>0.98959395720970866</v>
      </c>
      <c r="N57" s="1">
        <f>IF(AND(ISNUMBER(L57),ISNUMBER(M57),M57&lt;&gt;0),L57/M57,"NA")</f>
        <v>5.1536288826784276</v>
      </c>
      <c r="O57" t="s">
        <v>38</v>
      </c>
    </row>
    <row r="58" spans="1:15" x14ac:dyDescent="0.35">
      <c r="A58" s="16">
        <v>48</v>
      </c>
      <c r="B58" s="15" t="s">
        <v>36</v>
      </c>
      <c r="C58" s="14">
        <v>63.6</v>
      </c>
      <c r="D58" s="13" t="s">
        <v>134</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63.6</v>
      </c>
      <c r="H58">
        <f>LEN(TRIM(D58))</f>
        <v>6</v>
      </c>
      <c r="I58" t="str">
        <f>IF(H58&gt;=3,MID(TRIM(D58),1,3),"NO")</f>
        <v>+/-</v>
      </c>
      <c r="J58" t="str">
        <f>IF(TRIM(I58)="+/-",MID(TRIM(D58),4,H58-3),D58)</f>
        <v>1.4</v>
      </c>
      <c r="K58" s="1">
        <f>IF(TRIM(J58)="*****",0,IF(ISERROR(VALUE(J58)),"NA",VALUE(J58/$I$4)))</f>
        <v>0.85106382978723394</v>
      </c>
      <c r="L58" s="1">
        <f>IF(AND(ISNUMBER(G58),ISNUMBER($I$6)),$I$6-G58,"N/A")</f>
        <v>5.6999999999999957</v>
      </c>
      <c r="M58" s="1">
        <f>IF(AND(ISNUMBER(K58),ISNUMBER($I$7)),SQRT(K58^2+($I$7)^2),"N/A")</f>
        <v>0.8703842591657357</v>
      </c>
      <c r="N58" s="1">
        <f>IF(AND(ISNUMBER(L58),ISNUMBER(M58),M58&lt;&gt;0),L58/M58,"NA")</f>
        <v>6.5488316682834453</v>
      </c>
      <c r="O58" t="s">
        <v>36</v>
      </c>
    </row>
    <row r="59" spans="1:15" x14ac:dyDescent="0.35">
      <c r="A59" s="16">
        <v>49</v>
      </c>
      <c r="B59" s="15" t="s">
        <v>62</v>
      </c>
      <c r="C59" s="14">
        <v>61.5</v>
      </c>
      <c r="D59" s="13" t="s">
        <v>167</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61.5</v>
      </c>
      <c r="H59">
        <f>LEN(TRIM(D59))</f>
        <v>6</v>
      </c>
      <c r="I59" t="str">
        <f>IF(H59&gt;=3,MID(TRIM(D59),1,3),"NO")</f>
        <v>+/-</v>
      </c>
      <c r="J59" t="str">
        <f>IF(TRIM(I59)="+/-",MID(TRIM(D59),4,H59-3),D59)</f>
        <v>4.8</v>
      </c>
      <c r="K59" s="1">
        <f>IF(TRIM(J59)="*****",0,IF(ISERROR(VALUE(J59)),"NA",VALUE(J59/$I$4)))</f>
        <v>2.9179331306990881</v>
      </c>
      <c r="L59" s="1">
        <f>IF(AND(ISNUMBER(G59),ISNUMBER($I$6)),$I$6-G59,"N/A")</f>
        <v>7.7999999999999972</v>
      </c>
      <c r="M59" s="1">
        <f>IF(AND(ISNUMBER(K59),ISNUMBER($I$7)),SQRT(K59^2+($I$7)^2),"N/A")</f>
        <v>2.9236266641728994</v>
      </c>
      <c r="N59" s="1">
        <f>IF(AND(ISNUMBER(L59),ISNUMBER(M59),M59&lt;&gt;0),L59/M59,"NA")</f>
        <v>2.6679192988570701</v>
      </c>
      <c r="O59" t="s">
        <v>33</v>
      </c>
    </row>
    <row r="60" spans="1:15" x14ac:dyDescent="0.35">
      <c r="A60" s="16">
        <v>50</v>
      </c>
      <c r="B60" s="15" t="s">
        <v>82</v>
      </c>
      <c r="C60" s="14">
        <v>61</v>
      </c>
      <c r="D60" s="13" t="s">
        <v>136</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61</v>
      </c>
      <c r="H60">
        <f>LEN(TRIM(D60))</f>
        <v>6</v>
      </c>
      <c r="I60" t="str">
        <f>IF(H60&gt;=3,MID(TRIM(D60),1,3),"NO")</f>
        <v>+/-</v>
      </c>
      <c r="J60" t="str">
        <f>IF(TRIM(I60)="+/-",MID(TRIM(D60),4,H60-3),D60)</f>
        <v>3.0</v>
      </c>
      <c r="K60" s="1">
        <f>IF(TRIM(J60)="*****",0,IF(ISERROR(VALUE(J60)),"NA",VALUE(J60/$I$4)))</f>
        <v>1.8237082066869301</v>
      </c>
      <c r="L60" s="1">
        <f>IF(AND(ISNUMBER(G60),ISNUMBER($I$6)),$I$6-G60,"N/A")</f>
        <v>8.2999999999999972</v>
      </c>
      <c r="M60" s="1">
        <f>IF(AND(ISNUMBER(K60),ISNUMBER($I$7)),SQRT(K60^2+($I$7)^2),"N/A")</f>
        <v>1.8328040646421078</v>
      </c>
      <c r="N60" s="1">
        <f>IF(AND(ISNUMBER(L60),ISNUMBER(M60),M60&lt;&gt;0),L60/M60,"NA")</f>
        <v>4.5285800921773607</v>
      </c>
      <c r="O60" t="s">
        <v>30</v>
      </c>
    </row>
    <row r="61" spans="1:15" x14ac:dyDescent="0.35">
      <c r="A61" s="16">
        <v>50</v>
      </c>
      <c r="B61" s="15" t="s">
        <v>42</v>
      </c>
      <c r="C61" s="14">
        <v>61</v>
      </c>
      <c r="D61" s="13" t="s">
        <v>138</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61</v>
      </c>
      <c r="H61">
        <f>LEN(TRIM(D61))</f>
        <v>6</v>
      </c>
      <c r="I61" t="str">
        <f>IF(H61&gt;=3,MID(TRIM(D61),1,3),"NO")</f>
        <v>+/-</v>
      </c>
      <c r="J61" t="str">
        <f>IF(TRIM(I61)="+/-",MID(TRIM(D61),4,H61-3),D61)</f>
        <v>1.8</v>
      </c>
      <c r="K61" s="1">
        <f>IF(TRIM(J61)="*****",0,IF(ISERROR(VALUE(J61)),"NA",VALUE(J61/$I$4)))</f>
        <v>1.094224924012158</v>
      </c>
      <c r="L61" s="1">
        <f>IF(AND(ISNUMBER(G61),ISNUMBER($I$6)),$I$6-G61,"N/A")</f>
        <v>8.2999999999999972</v>
      </c>
      <c r="M61" s="1">
        <f>IF(AND(ISNUMBER(K61),ISNUMBER($I$7)),SQRT(K61^2+($I$7)^2),"N/A")</f>
        <v>1.1093183945832619</v>
      </c>
      <c r="N61" s="1">
        <f>IF(AND(ISNUMBER(L61),ISNUMBER(M61),M61&lt;&gt;0),L61/M61,"NA")</f>
        <v>7.4820719105789841</v>
      </c>
      <c r="O61" t="s">
        <v>27</v>
      </c>
    </row>
    <row r="62" spans="1:15" ht="15" thickBot="1" x14ac:dyDescent="0.4">
      <c r="A62" s="11"/>
      <c r="B62" s="10" t="s">
        <v>25</v>
      </c>
      <c r="C62" s="9">
        <v>68</v>
      </c>
      <c r="D62" s="8" t="s">
        <v>168</v>
      </c>
      <c r="E62" s="7" t="str">
        <f>IF($B$4=B62,"Geography Selected",
IF(AND(ISNUMBER(N62),ISNUMBER($I$4)),
IF(ABS(N62)&lt;=$I$4,"Not Significantly Different",
IF(ABS(N62)&gt;$I$4,"Significantly Different","Error - Both Z-score and Confidence Level are Numbers but Comparison Failed")),
IF(N62="NA","Statistical Test not applicable","N/A")
))</f>
        <v>Not Significantly Different</v>
      </c>
      <c r="G62">
        <f>IF(ISNUMBER(C62),C62,"NAN")</f>
        <v>68</v>
      </c>
      <c r="H62">
        <f>LEN(TRIM(D62))</f>
        <v>6</v>
      </c>
      <c r="I62" t="str">
        <f>IF(H62&gt;=3,MID(TRIM(D62),1,3),"NO")</f>
        <v>+/-</v>
      </c>
      <c r="J62" t="str">
        <f>IF(TRIM(I62)="+/-",MID(TRIM(D62),4,H62-3),D62)</f>
        <v>3.7</v>
      </c>
      <c r="K62" s="1">
        <f>IF(TRIM(J62)="*****",0,IF(ISERROR(VALUE(J62)),"NA",VALUE(J62/$I$4)))</f>
        <v>2.2492401215805473</v>
      </c>
      <c r="L62" s="1">
        <f>IF(AND(ISNUMBER(G62),ISNUMBER($I$6)),$I$6-G62,"N/A")</f>
        <v>1.2999999999999972</v>
      </c>
      <c r="M62" s="1">
        <f>IF(AND(ISNUMBER(K62),ISNUMBER($I$7)),SQRT(K62^2+($I$7)^2),"N/A")</f>
        <v>2.2566214216742355</v>
      </c>
      <c r="N62" s="1">
        <f>IF(AND(ISNUMBER(L62),ISNUMBER(M62),M62&lt;&gt;0),L62/M62,"NA")</f>
        <v>0.57608245118735935</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134" priority="1" operator="equal">
      <formula>"OTHER ERROR"</formula>
    </cfRule>
    <cfRule type="cellIs" dxfId="133" priority="2" operator="equal">
      <formula>"Statistical Test not applicable"</formula>
    </cfRule>
    <cfRule type="cellIs" dxfId="132" priority="3" operator="equal">
      <formula>"Geography Selected"</formula>
    </cfRule>
  </conditionalFormatting>
  <conditionalFormatting sqref="E10:J62">
    <cfRule type="cellIs" dxfId="131" priority="4" operator="equal">
      <formula>"Not Significantly Different"</formula>
    </cfRule>
  </conditionalFormatting>
  <conditionalFormatting sqref="F10:J62">
    <cfRule type="cellIs" dxfId="13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D3125F5-BCD8-4E81-A50B-2A4CD297D78B}">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219A5E2B-88C9-491D-AEE7-AF00B52221BF}"/>
    <hyperlink ref="A68" r:id="rId2" xr:uid="{6378E42F-A765-4941-8C5F-A39F1AB85CE5}"/>
    <hyperlink ref="A66" r:id="rId3" xr:uid="{0D3F53E7-91AB-43D7-ADDE-F9ED4D428C5E}"/>
    <hyperlink ref="A67" r:id="rId4" xr:uid="{294FA937-760E-4814-9A0F-5D02A94FF73D}"/>
  </hyperlinks>
  <pageMargins left="0.7" right="0.7" top="0.75" bottom="0.75" header="0.3" footer="0.3"/>
  <pageSetup orientation="portrait" r:id="rId5"/>
  <drawing r:id="rId6"/>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F596D-105B-4B11-8B23-6641CB67F7BB}">
  <sheetPr codeName="Sheet66"/>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575</v>
      </c>
    </row>
    <row r="2" spans="1:16" x14ac:dyDescent="0.35">
      <c r="A2" s="30" t="s">
        <v>108</v>
      </c>
      <c r="B2" t="s">
        <v>574</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72.8</v>
      </c>
      <c r="C6" t="s">
        <v>102</v>
      </c>
      <c r="H6" s="18" t="s">
        <v>101</v>
      </c>
      <c r="I6">
        <f>VLOOKUP($B$4,$B$9:$K$62,6,FALSE)</f>
        <v>72.8</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72.8</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72.8</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63</v>
      </c>
      <c r="C11" s="14">
        <v>80.5</v>
      </c>
      <c r="D11" s="17" t="s">
        <v>141</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80.5</v>
      </c>
      <c r="H11">
        <f>LEN(TRIM(D11))</f>
        <v>6</v>
      </c>
      <c r="I11" t="str">
        <f>IF(H11&gt;=3,MID(TRIM(D11),1,3),"NO")</f>
        <v>+/-</v>
      </c>
      <c r="J11" t="str">
        <f>IF(TRIM(I11)="+/-",MID(TRIM(D11),4,H11-3),D11)</f>
        <v>1.1</v>
      </c>
      <c r="K11" s="1">
        <f>IF(TRIM(J11)="*****",0,IF(ISERROR(VALUE(J11)),"NA",VALUE(J11/$I$4)))</f>
        <v>0.66869300911854113</v>
      </c>
      <c r="L11" s="1">
        <f>IF(AND(ISNUMBER(G11),ISNUMBER($I$6)),$I$6-G11,"N/A")</f>
        <v>-7.7000000000000028</v>
      </c>
      <c r="M11" s="1">
        <f>IF(AND(ISNUMBER(K11),ISNUMBER($I$7)),SQRT(K11^2+($I$7)^2),"N/A")</f>
        <v>0.67145051776214359</v>
      </c>
      <c r="N11" s="1">
        <f>IF(AND(ISNUMBER(L11),ISNUMBER(M11),M11&lt;&gt;0),L11/M11,"NA")</f>
        <v>-11.467710272475612</v>
      </c>
      <c r="O11" t="s">
        <v>68</v>
      </c>
    </row>
    <row r="12" spans="1:16" x14ac:dyDescent="0.35">
      <c r="A12" s="16">
        <v>2</v>
      </c>
      <c r="B12" s="15" t="s">
        <v>74</v>
      </c>
      <c r="C12" s="14">
        <v>79.7</v>
      </c>
      <c r="D12" s="13" t="s">
        <v>57</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79.7</v>
      </c>
      <c r="H12">
        <f>LEN(TRIM(D12))</f>
        <v>6</v>
      </c>
      <c r="I12" t="str">
        <f>IF(H12&gt;=3,MID(TRIM(D12),1,3),"NO")</f>
        <v>+/-</v>
      </c>
      <c r="J12" t="str">
        <f>IF(TRIM(I12)="+/-",MID(TRIM(D12),4,H12-3),D12)</f>
        <v>0.3</v>
      </c>
      <c r="K12" s="1">
        <f>IF(TRIM(J12)="*****",0,IF(ISERROR(VALUE(J12)),"NA",VALUE(J12/$I$4)))</f>
        <v>0.18237082066869301</v>
      </c>
      <c r="L12" s="1">
        <f>IF(AND(ISNUMBER(G12),ISNUMBER($I$6)),$I$6-G12,"N/A")</f>
        <v>-6.9000000000000057</v>
      </c>
      <c r="M12" s="1">
        <f>IF(AND(ISNUMBER(K12),ISNUMBER($I$7)),SQRT(K12^2+($I$7)^2),"N/A")</f>
        <v>0.19223572402239389</v>
      </c>
      <c r="N12" s="1">
        <f>IF(AND(ISNUMBER(L12),ISNUMBER(M12),M12&lt;&gt;0),L12/M12,"NA")</f>
        <v>-35.893432581741216</v>
      </c>
      <c r="O12" t="s">
        <v>62</v>
      </c>
    </row>
    <row r="13" spans="1:16" x14ac:dyDescent="0.35">
      <c r="A13" s="16">
        <v>3</v>
      </c>
      <c r="B13" s="15" t="s">
        <v>69</v>
      </c>
      <c r="C13" s="14">
        <v>79.599999999999994</v>
      </c>
      <c r="D13" s="13" t="s">
        <v>26</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79.599999999999994</v>
      </c>
      <c r="H13">
        <f>LEN(TRIM(D13))</f>
        <v>6</v>
      </c>
      <c r="I13" t="str">
        <f>IF(H13&gt;=3,MID(TRIM(D13),1,3),"NO")</f>
        <v>+/-</v>
      </c>
      <c r="J13" t="str">
        <f>IF(TRIM(I13)="+/-",MID(TRIM(D13),4,H13-3),D13)</f>
        <v>0.6</v>
      </c>
      <c r="K13" s="1">
        <f>IF(TRIM(J13)="*****",0,IF(ISERROR(VALUE(J13)),"NA",VALUE(J13/$I$4)))</f>
        <v>0.36474164133738601</v>
      </c>
      <c r="L13" s="1">
        <f>IF(AND(ISNUMBER(G13),ISNUMBER($I$6)),$I$6-G13,"N/A")</f>
        <v>-6.7999999999999972</v>
      </c>
      <c r="M13" s="1">
        <f>IF(AND(ISNUMBER(K13),ISNUMBER($I$7)),SQRT(K13^2+($I$7)^2),"N/A")</f>
        <v>0.36977279819442066</v>
      </c>
      <c r="N13" s="1">
        <f>IF(AND(ISNUMBER(L13),ISNUMBER(M13),M13&lt;&gt;0),L13/M13,"NA")</f>
        <v>-18.389670719977257</v>
      </c>
      <c r="O13" t="s">
        <v>58</v>
      </c>
    </row>
    <row r="14" spans="1:16" x14ac:dyDescent="0.35">
      <c r="A14" s="16">
        <v>4</v>
      </c>
      <c r="B14" s="15" t="s">
        <v>67</v>
      </c>
      <c r="C14" s="14">
        <v>78.3</v>
      </c>
      <c r="D14" s="13" t="s">
        <v>83</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78.3</v>
      </c>
      <c r="H14">
        <f>LEN(TRIM(D14))</f>
        <v>6</v>
      </c>
      <c r="I14" t="str">
        <f>IF(H14&gt;=3,MID(TRIM(D14),1,3),"NO")</f>
        <v>+/-</v>
      </c>
      <c r="J14" t="str">
        <f>IF(TRIM(I14)="+/-",MID(TRIM(D14),4,H14-3),D14)</f>
        <v>0.7</v>
      </c>
      <c r="K14" s="1">
        <f>IF(TRIM(J14)="*****",0,IF(ISERROR(VALUE(J14)),"NA",VALUE(J14/$I$4)))</f>
        <v>0.42553191489361697</v>
      </c>
      <c r="L14" s="1">
        <f>IF(AND(ISNUMBER(G14),ISNUMBER($I$6)),$I$6-G14,"N/A")</f>
        <v>-5.5</v>
      </c>
      <c r="M14" s="1">
        <f>IF(AND(ISNUMBER(K14),ISNUMBER($I$7)),SQRT(K14^2+($I$7)^2),"N/A")</f>
        <v>0.42985214661796195</v>
      </c>
      <c r="N14" s="1">
        <f>IF(AND(ISNUMBER(L14),ISNUMBER(M14),M14&lt;&gt;0),L14/M14,"NA")</f>
        <v>-12.795097205570579</v>
      </c>
      <c r="O14" t="s">
        <v>73</v>
      </c>
    </row>
    <row r="15" spans="1:16" x14ac:dyDescent="0.35">
      <c r="A15" s="16">
        <v>5</v>
      </c>
      <c r="B15" s="15" t="s">
        <v>80</v>
      </c>
      <c r="C15" s="14">
        <v>78.2</v>
      </c>
      <c r="D15" s="13" t="s">
        <v>26</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78.2</v>
      </c>
      <c r="H15">
        <f>LEN(TRIM(D15))</f>
        <v>6</v>
      </c>
      <c r="I15" t="str">
        <f>IF(H15&gt;=3,MID(TRIM(D15),1,3),"NO")</f>
        <v>+/-</v>
      </c>
      <c r="J15" t="str">
        <f>IF(TRIM(I15)="+/-",MID(TRIM(D15),4,H15-3),D15)</f>
        <v>0.6</v>
      </c>
      <c r="K15" s="1">
        <f>IF(TRIM(J15)="*****",0,IF(ISERROR(VALUE(J15)),"NA",VALUE(J15/$I$4)))</f>
        <v>0.36474164133738601</v>
      </c>
      <c r="L15" s="1">
        <f>IF(AND(ISNUMBER(G15),ISNUMBER($I$6)),$I$6-G15,"N/A")</f>
        <v>-5.4000000000000057</v>
      </c>
      <c r="M15" s="1">
        <f>IF(AND(ISNUMBER(K15),ISNUMBER($I$7)),SQRT(K15^2+($I$7)^2),"N/A")</f>
        <v>0.36977279819442066</v>
      </c>
      <c r="N15" s="1">
        <f>IF(AND(ISNUMBER(L15),ISNUMBER(M15),M15&lt;&gt;0),L15/M15,"NA")</f>
        <v>-14.603562042334904</v>
      </c>
      <c r="O15" t="s">
        <v>32</v>
      </c>
    </row>
    <row r="16" spans="1:16" x14ac:dyDescent="0.35">
      <c r="A16" s="16">
        <v>6</v>
      </c>
      <c r="B16" s="15" t="s">
        <v>48</v>
      </c>
      <c r="C16" s="14">
        <v>78</v>
      </c>
      <c r="D16" s="13" t="s">
        <v>120</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78</v>
      </c>
      <c r="H16">
        <f>LEN(TRIM(D16))</f>
        <v>6</v>
      </c>
      <c r="I16" t="str">
        <f>IF(H16&gt;=3,MID(TRIM(D16),1,3),"NO")</f>
        <v>+/-</v>
      </c>
      <c r="J16" t="str">
        <f>IF(TRIM(I16)="+/-",MID(TRIM(D16),4,H16-3),D16)</f>
        <v>0.9</v>
      </c>
      <c r="K16" s="1">
        <f>IF(TRIM(J16)="*****",0,IF(ISERROR(VALUE(J16)),"NA",VALUE(J16/$I$4)))</f>
        <v>0.54711246200607899</v>
      </c>
      <c r="L16" s="1">
        <f>IF(AND(ISNUMBER(G16),ISNUMBER($I$6)),$I$6-G16,"N/A")</f>
        <v>-5.2000000000000028</v>
      </c>
      <c r="M16" s="1">
        <f>IF(AND(ISNUMBER(K16),ISNUMBER($I$7)),SQRT(K16^2+($I$7)^2),"N/A")</f>
        <v>0.55047933970440222</v>
      </c>
      <c r="N16" s="1">
        <f>IF(AND(ISNUMBER(L16),ISNUMBER(M16),M16&lt;&gt;0),L16/M16,"NA")</f>
        <v>-9.4463127404423783</v>
      </c>
      <c r="O16" t="s">
        <v>75</v>
      </c>
    </row>
    <row r="17" spans="1:15" x14ac:dyDescent="0.35">
      <c r="A17" s="16">
        <v>7</v>
      </c>
      <c r="B17" s="15" t="s">
        <v>40</v>
      </c>
      <c r="C17" s="14">
        <v>77.7</v>
      </c>
      <c r="D17" s="13" t="s">
        <v>133</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77.7</v>
      </c>
      <c r="H17">
        <f>LEN(TRIM(D17))</f>
        <v>6</v>
      </c>
      <c r="I17" t="str">
        <f>IF(H17&gt;=3,MID(TRIM(D17),1,3),"NO")</f>
        <v>+/-</v>
      </c>
      <c r="J17" t="str">
        <f>IF(TRIM(I17)="+/-",MID(TRIM(D17),4,H17-3),D17)</f>
        <v>1.2</v>
      </c>
      <c r="K17" s="1">
        <f>IF(TRIM(J17)="*****",0,IF(ISERROR(VALUE(J17)),"NA",VALUE(J17/$I$4)))</f>
        <v>0.72948328267477203</v>
      </c>
      <c r="L17" s="1">
        <f>IF(AND(ISNUMBER(G17),ISNUMBER($I$6)),$I$6-G17,"N/A")</f>
        <v>-4.9000000000000057</v>
      </c>
      <c r="M17" s="1">
        <f>IF(AND(ISNUMBER(K17),ISNUMBER($I$7)),SQRT(K17^2+($I$7)^2),"N/A")</f>
        <v>0.73201182849801194</v>
      </c>
      <c r="N17" s="1">
        <f>IF(AND(ISNUMBER(L17),ISNUMBER(M17),M17&lt;&gt;0),L17/M17,"NA")</f>
        <v>-6.6938809036107179</v>
      </c>
      <c r="O17" t="s">
        <v>66</v>
      </c>
    </row>
    <row r="18" spans="1:15" x14ac:dyDescent="0.35">
      <c r="A18" s="16">
        <v>7</v>
      </c>
      <c r="B18" s="15" t="s">
        <v>30</v>
      </c>
      <c r="C18" s="14">
        <v>77.7</v>
      </c>
      <c r="D18" s="13" t="s">
        <v>57</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77.7</v>
      </c>
      <c r="H18">
        <f>LEN(TRIM(D18))</f>
        <v>6</v>
      </c>
      <c r="I18" t="str">
        <f>IF(H18&gt;=3,MID(TRIM(D18),1,3),"NO")</f>
        <v>+/-</v>
      </c>
      <c r="J18" t="str">
        <f>IF(TRIM(I18)="+/-",MID(TRIM(D18),4,H18-3),D18)</f>
        <v>0.3</v>
      </c>
      <c r="K18" s="1">
        <f>IF(TRIM(J18)="*****",0,IF(ISERROR(VALUE(J18)),"NA",VALUE(J18/$I$4)))</f>
        <v>0.18237082066869301</v>
      </c>
      <c r="L18" s="1">
        <f>IF(AND(ISNUMBER(G18),ISNUMBER($I$6)),$I$6-G18,"N/A")</f>
        <v>-4.9000000000000057</v>
      </c>
      <c r="M18" s="1">
        <f>IF(AND(ISNUMBER(K18),ISNUMBER($I$7)),SQRT(K18^2+($I$7)^2),"N/A")</f>
        <v>0.19223572402239389</v>
      </c>
      <c r="N18" s="1">
        <f>IF(AND(ISNUMBER(L18),ISNUMBER(M18),M18&lt;&gt;0),L18/M18,"NA")</f>
        <v>-25.489539079787249</v>
      </c>
      <c r="O18" t="s">
        <v>60</v>
      </c>
    </row>
    <row r="19" spans="1:15" x14ac:dyDescent="0.35">
      <c r="A19" s="16">
        <v>9</v>
      </c>
      <c r="B19" s="15" t="s">
        <v>35</v>
      </c>
      <c r="C19" s="14">
        <v>77.400000000000006</v>
      </c>
      <c r="D19" s="13" t="s">
        <v>134</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77.400000000000006</v>
      </c>
      <c r="H19">
        <f>LEN(TRIM(D19))</f>
        <v>6</v>
      </c>
      <c r="I19" t="str">
        <f>IF(H19&gt;=3,MID(TRIM(D19),1,3),"NO")</f>
        <v>+/-</v>
      </c>
      <c r="J19" t="str">
        <f>IF(TRIM(I19)="+/-",MID(TRIM(D19),4,H19-3),D19)</f>
        <v>1.4</v>
      </c>
      <c r="K19" s="1">
        <f>IF(TRIM(J19)="*****",0,IF(ISERROR(VALUE(J19)),"NA",VALUE(J19/$I$4)))</f>
        <v>0.85106382978723394</v>
      </c>
      <c r="L19" s="1">
        <f>IF(AND(ISNUMBER(G19),ISNUMBER($I$6)),$I$6-G19,"N/A")</f>
        <v>-4.6000000000000085</v>
      </c>
      <c r="M19" s="1">
        <f>IF(AND(ISNUMBER(K19),ISNUMBER($I$7)),SQRT(K19^2+($I$7)^2),"N/A")</f>
        <v>0.85323214879137987</v>
      </c>
      <c r="N19" s="1">
        <f>IF(AND(ISNUMBER(L19),ISNUMBER(M19),M19&lt;&gt;0),L19/M19,"NA")</f>
        <v>-5.3912642725851327</v>
      </c>
      <c r="O19" t="s">
        <v>35</v>
      </c>
    </row>
    <row r="20" spans="1:15" x14ac:dyDescent="0.35">
      <c r="A20" s="16">
        <v>10</v>
      </c>
      <c r="B20" s="15" t="s">
        <v>75</v>
      </c>
      <c r="C20" s="14">
        <v>77.2</v>
      </c>
      <c r="D20" s="17" t="s">
        <v>34</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77.2</v>
      </c>
      <c r="H20">
        <f>LEN(TRIM(D20))</f>
        <v>6</v>
      </c>
      <c r="I20" t="str">
        <f>IF(H20&gt;=3,MID(TRIM(D20),1,3),"NO")</f>
        <v>+/-</v>
      </c>
      <c r="J20" t="str">
        <f>IF(TRIM(I20)="+/-",MID(TRIM(D20),4,H20-3),D20)</f>
        <v>0.4</v>
      </c>
      <c r="K20" s="1">
        <f>IF(TRIM(J20)="*****",0,IF(ISERROR(VALUE(J20)),"NA",VALUE(J20/$I$4)))</f>
        <v>0.24316109422492402</v>
      </c>
      <c r="L20" s="1">
        <f>IF(AND(ISNUMBER(G20),ISNUMBER($I$6)),$I$6-G20,"N/A")</f>
        <v>-4.4000000000000057</v>
      </c>
      <c r="M20" s="1">
        <f>IF(AND(ISNUMBER(K20),ISNUMBER($I$7)),SQRT(K20^2+($I$7)^2),"N/A")</f>
        <v>0.25064471888253259</v>
      </c>
      <c r="N20" s="1">
        <f>IF(AND(ISNUMBER(L20),ISNUMBER(M20),M20&lt;&gt;0),L20/M20,"NA")</f>
        <v>-17.554728540129801</v>
      </c>
      <c r="O20" t="s">
        <v>51</v>
      </c>
    </row>
    <row r="21" spans="1:15" x14ac:dyDescent="0.35">
      <c r="A21" s="16">
        <v>11</v>
      </c>
      <c r="B21" s="15" t="s">
        <v>42</v>
      </c>
      <c r="C21" s="14">
        <v>76.7</v>
      </c>
      <c r="D21" s="13" t="s">
        <v>34</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76.7</v>
      </c>
      <c r="H21">
        <f>LEN(TRIM(D21))</f>
        <v>6</v>
      </c>
      <c r="I21" t="str">
        <f>IF(H21&gt;=3,MID(TRIM(D21),1,3),"NO")</f>
        <v>+/-</v>
      </c>
      <c r="J21" t="str">
        <f>IF(TRIM(I21)="+/-",MID(TRIM(D21),4,H21-3),D21)</f>
        <v>0.4</v>
      </c>
      <c r="K21" s="1">
        <f>IF(TRIM(J21)="*****",0,IF(ISERROR(VALUE(J21)),"NA",VALUE(J21/$I$4)))</f>
        <v>0.24316109422492402</v>
      </c>
      <c r="L21" s="1">
        <f>IF(AND(ISNUMBER(G21),ISNUMBER($I$6)),$I$6-G21,"N/A")</f>
        <v>-3.9000000000000057</v>
      </c>
      <c r="M21" s="1">
        <f>IF(AND(ISNUMBER(K21),ISNUMBER($I$7)),SQRT(K21^2+($I$7)^2),"N/A")</f>
        <v>0.25064471888253259</v>
      </c>
      <c r="N21" s="1">
        <f>IF(AND(ISNUMBER(L21),ISNUMBER(M21),M21&lt;&gt;0),L21/M21,"NA")</f>
        <v>-15.559873024205963</v>
      </c>
      <c r="O21" t="s">
        <v>45</v>
      </c>
    </row>
    <row r="22" spans="1:15" x14ac:dyDescent="0.35">
      <c r="A22" s="16">
        <v>12</v>
      </c>
      <c r="B22" s="15" t="s">
        <v>71</v>
      </c>
      <c r="C22" s="14">
        <v>76.3</v>
      </c>
      <c r="D22" s="13" t="s">
        <v>34</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76.3</v>
      </c>
      <c r="H22">
        <f>LEN(TRIM(D22))</f>
        <v>6</v>
      </c>
      <c r="I22" t="str">
        <f>IF(H22&gt;=3,MID(TRIM(D22),1,3),"NO")</f>
        <v>+/-</v>
      </c>
      <c r="J22" t="str">
        <f>IF(TRIM(I22)="+/-",MID(TRIM(D22),4,H22-3),D22)</f>
        <v>0.4</v>
      </c>
      <c r="K22" s="1">
        <f>IF(TRIM(J22)="*****",0,IF(ISERROR(VALUE(J22)),"NA",VALUE(J22/$I$4)))</f>
        <v>0.24316109422492402</v>
      </c>
      <c r="L22" s="1">
        <f>IF(AND(ISNUMBER(G22),ISNUMBER($I$6)),$I$6-G22,"N/A")</f>
        <v>-3.5</v>
      </c>
      <c r="M22" s="1">
        <f>IF(AND(ISNUMBER(K22),ISNUMBER($I$7)),SQRT(K22^2+($I$7)^2),"N/A")</f>
        <v>0.25064471888253259</v>
      </c>
      <c r="N22" s="1">
        <f>IF(AND(ISNUMBER(L22),ISNUMBER(M22),M22&lt;&gt;0),L22/M22,"NA")</f>
        <v>-13.963988611466869</v>
      </c>
      <c r="O22" t="s">
        <v>29</v>
      </c>
    </row>
    <row r="23" spans="1:15" x14ac:dyDescent="0.35">
      <c r="A23" s="16">
        <v>13</v>
      </c>
      <c r="B23" s="15" t="s">
        <v>78</v>
      </c>
      <c r="C23" s="14">
        <v>76</v>
      </c>
      <c r="D23" s="13" t="s">
        <v>26</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76</v>
      </c>
      <c r="H23">
        <f>LEN(TRIM(D23))</f>
        <v>6</v>
      </c>
      <c r="I23" t="str">
        <f>IF(H23&gt;=3,MID(TRIM(D23),1,3),"NO")</f>
        <v>+/-</v>
      </c>
      <c r="J23" t="str">
        <f>IF(TRIM(I23)="+/-",MID(TRIM(D23),4,H23-3),D23)</f>
        <v>0.6</v>
      </c>
      <c r="K23" s="1">
        <f>IF(TRIM(J23)="*****",0,IF(ISERROR(VALUE(J23)),"NA",VALUE(J23/$I$4)))</f>
        <v>0.36474164133738601</v>
      </c>
      <c r="L23" s="1">
        <f>IF(AND(ISNUMBER(G23),ISNUMBER($I$6)),$I$6-G23,"N/A")</f>
        <v>-3.2000000000000028</v>
      </c>
      <c r="M23" s="1">
        <f>IF(AND(ISNUMBER(K23),ISNUMBER($I$7)),SQRT(K23^2+($I$7)^2),"N/A")</f>
        <v>0.36977279819442066</v>
      </c>
      <c r="N23" s="1">
        <f>IF(AND(ISNUMBER(L23),ISNUMBER(M23),M23&lt;&gt;0),L23/M23,"NA")</f>
        <v>-8.6539626917540158</v>
      </c>
      <c r="O23" t="s">
        <v>82</v>
      </c>
    </row>
    <row r="24" spans="1:15" x14ac:dyDescent="0.35">
      <c r="A24" s="16">
        <v>13</v>
      </c>
      <c r="B24" s="15" t="s">
        <v>41</v>
      </c>
      <c r="C24" s="14">
        <v>76</v>
      </c>
      <c r="D24" s="13" t="s">
        <v>43</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76</v>
      </c>
      <c r="H24">
        <f>LEN(TRIM(D24))</f>
        <v>6</v>
      </c>
      <c r="I24" t="str">
        <f>IF(H24&gt;=3,MID(TRIM(D24),1,3),"NO")</f>
        <v>+/-</v>
      </c>
      <c r="J24" t="str">
        <f>IF(TRIM(I24)="+/-",MID(TRIM(D24),4,H24-3),D24)</f>
        <v>0.5</v>
      </c>
      <c r="K24" s="1">
        <f>IF(TRIM(J24)="*****",0,IF(ISERROR(VALUE(J24)),"NA",VALUE(J24/$I$4)))</f>
        <v>0.303951367781155</v>
      </c>
      <c r="L24" s="1">
        <f>IF(AND(ISNUMBER(G24),ISNUMBER($I$6)),$I$6-G24,"N/A")</f>
        <v>-3.2000000000000028</v>
      </c>
      <c r="M24" s="1">
        <f>IF(AND(ISNUMBER(K24),ISNUMBER($I$7)),SQRT(K24^2+($I$7)^2),"N/A")</f>
        <v>0.30997079109986531</v>
      </c>
      <c r="N24" s="1">
        <f>IF(AND(ISNUMBER(L24),ISNUMBER(M24),M24&lt;&gt;0),L24/M24,"NA")</f>
        <v>-10.323553353674018</v>
      </c>
      <c r="O24" t="s">
        <v>65</v>
      </c>
    </row>
    <row r="25" spans="1:15" x14ac:dyDescent="0.35">
      <c r="A25" s="16">
        <v>15</v>
      </c>
      <c r="B25" s="15" t="s">
        <v>66</v>
      </c>
      <c r="C25" s="14">
        <v>75.7</v>
      </c>
      <c r="D25" s="13" t="s">
        <v>43</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75.7</v>
      </c>
      <c r="H25">
        <f>LEN(TRIM(D25))</f>
        <v>6</v>
      </c>
      <c r="I25" t="str">
        <f>IF(H25&gt;=3,MID(TRIM(D25),1,3),"NO")</f>
        <v>+/-</v>
      </c>
      <c r="J25" t="str">
        <f>IF(TRIM(I25)="+/-",MID(TRIM(D25),4,H25-3),D25)</f>
        <v>0.5</v>
      </c>
      <c r="K25" s="1">
        <f>IF(TRIM(J25)="*****",0,IF(ISERROR(VALUE(J25)),"NA",VALUE(J25/$I$4)))</f>
        <v>0.303951367781155</v>
      </c>
      <c r="L25" s="1">
        <f>IF(AND(ISNUMBER(G25),ISNUMBER($I$6)),$I$6-G25,"N/A")</f>
        <v>-2.9000000000000057</v>
      </c>
      <c r="M25" s="1">
        <f>IF(AND(ISNUMBER(K25),ISNUMBER($I$7)),SQRT(K25^2+($I$7)^2),"N/A")</f>
        <v>0.30997079109986531</v>
      </c>
      <c r="N25" s="1">
        <f>IF(AND(ISNUMBER(L25),ISNUMBER(M25),M25&lt;&gt;0),L25/M25,"NA")</f>
        <v>-9.3557202267670885</v>
      </c>
      <c r="O25" t="s">
        <v>81</v>
      </c>
    </row>
    <row r="26" spans="1:15" x14ac:dyDescent="0.35">
      <c r="A26" s="16">
        <v>16</v>
      </c>
      <c r="B26" s="15" t="s">
        <v>77</v>
      </c>
      <c r="C26" s="14">
        <v>75.400000000000006</v>
      </c>
      <c r="D26" s="13" t="s">
        <v>83</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75.400000000000006</v>
      </c>
      <c r="H26">
        <f>LEN(TRIM(D26))</f>
        <v>6</v>
      </c>
      <c r="I26" t="str">
        <f>IF(H26&gt;=3,MID(TRIM(D26),1,3),"NO")</f>
        <v>+/-</v>
      </c>
      <c r="J26" t="str">
        <f>IF(TRIM(I26)="+/-",MID(TRIM(D26),4,H26-3),D26)</f>
        <v>0.7</v>
      </c>
      <c r="K26" s="1">
        <f>IF(TRIM(J26)="*****",0,IF(ISERROR(VALUE(J26)),"NA",VALUE(J26/$I$4)))</f>
        <v>0.42553191489361697</v>
      </c>
      <c r="L26" s="1">
        <f>IF(AND(ISNUMBER(G26),ISNUMBER($I$6)),$I$6-G26,"N/A")</f>
        <v>-2.6000000000000085</v>
      </c>
      <c r="M26" s="1">
        <f>IF(AND(ISNUMBER(K26),ISNUMBER($I$7)),SQRT(K26^2+($I$7)^2),"N/A")</f>
        <v>0.42985214661796195</v>
      </c>
      <c r="N26" s="1">
        <f>IF(AND(ISNUMBER(L26),ISNUMBER(M26),M26&lt;&gt;0),L26/M26,"NA")</f>
        <v>-6.0485914062697486</v>
      </c>
      <c r="O26" t="s">
        <v>80</v>
      </c>
    </row>
    <row r="27" spans="1:15" x14ac:dyDescent="0.35">
      <c r="A27" s="16">
        <v>17</v>
      </c>
      <c r="B27" s="15" t="s">
        <v>70</v>
      </c>
      <c r="C27" s="14">
        <v>75.2</v>
      </c>
      <c r="D27" s="13" t="s">
        <v>120</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75.2</v>
      </c>
      <c r="H27">
        <f>LEN(TRIM(D27))</f>
        <v>6</v>
      </c>
      <c r="I27" t="str">
        <f>IF(H27&gt;=3,MID(TRIM(D27),1,3),"NO")</f>
        <v>+/-</v>
      </c>
      <c r="J27" t="str">
        <f>IF(TRIM(I27)="+/-",MID(TRIM(D27),4,H27-3),D27)</f>
        <v>0.9</v>
      </c>
      <c r="K27" s="1">
        <f>IF(TRIM(J27)="*****",0,IF(ISERROR(VALUE(J27)),"NA",VALUE(J27/$I$4)))</f>
        <v>0.54711246200607899</v>
      </c>
      <c r="L27" s="1">
        <f>IF(AND(ISNUMBER(G27),ISNUMBER($I$6)),$I$6-G27,"N/A")</f>
        <v>-2.4000000000000057</v>
      </c>
      <c r="M27" s="1">
        <f>IF(AND(ISNUMBER(K27),ISNUMBER($I$7)),SQRT(K27^2+($I$7)^2),"N/A")</f>
        <v>0.55047933970440222</v>
      </c>
      <c r="N27" s="1">
        <f>IF(AND(ISNUMBER(L27),ISNUMBER(M27),M27&lt;&gt;0),L27/M27,"NA")</f>
        <v>-4.3598366494349516</v>
      </c>
      <c r="O27" t="s">
        <v>78</v>
      </c>
    </row>
    <row r="28" spans="1:15" x14ac:dyDescent="0.35">
      <c r="A28" s="16">
        <v>18</v>
      </c>
      <c r="B28" s="15" t="s">
        <v>27</v>
      </c>
      <c r="C28" s="14">
        <v>75.099999999999994</v>
      </c>
      <c r="D28" s="13" t="s">
        <v>133</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75.099999999999994</v>
      </c>
      <c r="H28">
        <f>LEN(TRIM(D28))</f>
        <v>6</v>
      </c>
      <c r="I28" t="str">
        <f>IF(H28&gt;=3,MID(TRIM(D28),1,3),"NO")</f>
        <v>+/-</v>
      </c>
      <c r="J28" t="str">
        <f>IF(TRIM(I28)="+/-",MID(TRIM(D28),4,H28-3),D28)</f>
        <v>1.2</v>
      </c>
      <c r="K28" s="1">
        <f>IF(TRIM(J28)="*****",0,IF(ISERROR(VALUE(J28)),"NA",VALUE(J28/$I$4)))</f>
        <v>0.72948328267477203</v>
      </c>
      <c r="L28" s="1">
        <f>IF(AND(ISNUMBER(G28),ISNUMBER($I$6)),$I$6-G28,"N/A")</f>
        <v>-2.2999999999999972</v>
      </c>
      <c r="M28" s="1">
        <f>IF(AND(ISNUMBER(K28),ISNUMBER($I$7)),SQRT(K28^2+($I$7)^2),"N/A")</f>
        <v>0.73201182849801194</v>
      </c>
      <c r="N28" s="1">
        <f>IF(AND(ISNUMBER(L28),ISNUMBER(M28),M28&lt;&gt;0),L28/M28,"NA")</f>
        <v>-3.1420257302662478</v>
      </c>
      <c r="O28" t="s">
        <v>79</v>
      </c>
    </row>
    <row r="29" spans="1:15" x14ac:dyDescent="0.35">
      <c r="A29" s="16">
        <v>19</v>
      </c>
      <c r="B29" s="15" t="s">
        <v>47</v>
      </c>
      <c r="C29" s="14">
        <v>74.900000000000006</v>
      </c>
      <c r="D29" s="13" t="s">
        <v>57</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74.900000000000006</v>
      </c>
      <c r="H29">
        <f>LEN(TRIM(D29))</f>
        <v>6</v>
      </c>
      <c r="I29" t="str">
        <f>IF(H29&gt;=3,MID(TRIM(D29),1,3),"NO")</f>
        <v>+/-</v>
      </c>
      <c r="J29" t="str">
        <f>IF(TRIM(I29)="+/-",MID(TRIM(D29),4,H29-3),D29)</f>
        <v>0.3</v>
      </c>
      <c r="K29" s="1">
        <f>IF(TRIM(J29)="*****",0,IF(ISERROR(VALUE(J29)),"NA",VALUE(J29/$I$4)))</f>
        <v>0.18237082066869301</v>
      </c>
      <c r="L29" s="1">
        <f>IF(AND(ISNUMBER(G29),ISNUMBER($I$6)),$I$6-G29,"N/A")</f>
        <v>-2.1000000000000085</v>
      </c>
      <c r="M29" s="1">
        <f>IF(AND(ISNUMBER(K29),ISNUMBER($I$7)),SQRT(K29^2+($I$7)^2),"N/A")</f>
        <v>0.19223572402239389</v>
      </c>
      <c r="N29" s="1">
        <f>IF(AND(ISNUMBER(L29),ISNUMBER(M29),M29&lt;&gt;0),L29/M29,"NA")</f>
        <v>-10.92408817705171</v>
      </c>
      <c r="O29" t="s">
        <v>55</v>
      </c>
    </row>
    <row r="30" spans="1:15" x14ac:dyDescent="0.35">
      <c r="A30" s="16">
        <v>20</v>
      </c>
      <c r="B30" s="15" t="s">
        <v>60</v>
      </c>
      <c r="C30" s="14">
        <v>74.5</v>
      </c>
      <c r="D30" s="13" t="s">
        <v>141</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74.5</v>
      </c>
      <c r="H30">
        <f>LEN(TRIM(D30))</f>
        <v>6</v>
      </c>
      <c r="I30" t="str">
        <f>IF(H30&gt;=3,MID(TRIM(D30),1,3),"NO")</f>
        <v>+/-</v>
      </c>
      <c r="J30" t="str">
        <f>IF(TRIM(I30)="+/-",MID(TRIM(D30),4,H30-3),D30)</f>
        <v>1.1</v>
      </c>
      <c r="K30" s="1">
        <f>IF(TRIM(J30)="*****",0,IF(ISERROR(VALUE(J30)),"NA",VALUE(J30/$I$4)))</f>
        <v>0.66869300911854113</v>
      </c>
      <c r="L30" s="1">
        <f>IF(AND(ISNUMBER(G30),ISNUMBER($I$6)),$I$6-G30,"N/A")</f>
        <v>-1.7000000000000028</v>
      </c>
      <c r="M30" s="1">
        <f>IF(AND(ISNUMBER(K30),ISNUMBER($I$7)),SQRT(K30^2+($I$7)^2),"N/A")</f>
        <v>0.67145051776214359</v>
      </c>
      <c r="N30" s="1">
        <f>IF(AND(ISNUMBER(L30),ISNUMBER(M30),M30&lt;&gt;0),L30/M30,"NA")</f>
        <v>-2.5318321380790345</v>
      </c>
      <c r="O30" t="s">
        <v>77</v>
      </c>
    </row>
    <row r="31" spans="1:15" x14ac:dyDescent="0.35">
      <c r="A31" s="16">
        <v>20</v>
      </c>
      <c r="B31" s="15" t="s">
        <v>72</v>
      </c>
      <c r="C31" s="14">
        <v>74.5</v>
      </c>
      <c r="D31" s="13" t="s">
        <v>34</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74.5</v>
      </c>
      <c r="H31">
        <f>LEN(TRIM(D31))</f>
        <v>6</v>
      </c>
      <c r="I31" t="str">
        <f>IF(H31&gt;=3,MID(TRIM(D31),1,3),"NO")</f>
        <v>+/-</v>
      </c>
      <c r="J31" t="str">
        <f>IF(TRIM(I31)="+/-",MID(TRIM(D31),4,H31-3),D31)</f>
        <v>0.4</v>
      </c>
      <c r="K31" s="1">
        <f>IF(TRIM(J31)="*****",0,IF(ISERROR(VALUE(J31)),"NA",VALUE(J31/$I$4)))</f>
        <v>0.24316109422492402</v>
      </c>
      <c r="L31" s="1">
        <f>IF(AND(ISNUMBER(G31),ISNUMBER($I$6)),$I$6-G31,"N/A")</f>
        <v>-1.7000000000000028</v>
      </c>
      <c r="M31" s="1">
        <f>IF(AND(ISNUMBER(K31),ISNUMBER($I$7)),SQRT(K31^2+($I$7)^2),"N/A")</f>
        <v>0.25064471888253259</v>
      </c>
      <c r="N31" s="1">
        <f>IF(AND(ISNUMBER(L31),ISNUMBER(M31),M31&lt;&gt;0),L31/M31,"NA")</f>
        <v>-6.7825087541410616</v>
      </c>
      <c r="O31" t="s">
        <v>41</v>
      </c>
    </row>
    <row r="32" spans="1:15" x14ac:dyDescent="0.35">
      <c r="A32" s="16">
        <v>22</v>
      </c>
      <c r="B32" s="15" t="s">
        <v>65</v>
      </c>
      <c r="C32" s="14">
        <v>74.2</v>
      </c>
      <c r="D32" s="13" t="s">
        <v>57</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74.2</v>
      </c>
      <c r="H32">
        <f>LEN(TRIM(D32))</f>
        <v>6</v>
      </c>
      <c r="I32" t="str">
        <f>IF(H32&gt;=3,MID(TRIM(D32),1,3),"NO")</f>
        <v>+/-</v>
      </c>
      <c r="J32" t="str">
        <f>IF(TRIM(I32)="+/-",MID(TRIM(D32),4,H32-3),D32)</f>
        <v>0.3</v>
      </c>
      <c r="K32" s="1">
        <f>IF(TRIM(J32)="*****",0,IF(ISERROR(VALUE(J32)),"NA",VALUE(J32/$I$4)))</f>
        <v>0.18237082066869301</v>
      </c>
      <c r="L32" s="1">
        <f>IF(AND(ISNUMBER(G32),ISNUMBER($I$6)),$I$6-G32,"N/A")</f>
        <v>-1.4000000000000057</v>
      </c>
      <c r="M32" s="1">
        <f>IF(AND(ISNUMBER(K32),ISNUMBER($I$7)),SQRT(K32^2+($I$7)^2),"N/A")</f>
        <v>0.19223572402239389</v>
      </c>
      <c r="N32" s="1">
        <f>IF(AND(ISNUMBER(L32),ISNUMBER(M32),M32&lt;&gt;0),L32/M32,"NA")</f>
        <v>-7.2827254513678072</v>
      </c>
      <c r="O32" t="s">
        <v>71</v>
      </c>
    </row>
    <row r="33" spans="1:15" x14ac:dyDescent="0.35">
      <c r="A33" s="16">
        <v>23</v>
      </c>
      <c r="B33" s="15" t="s">
        <v>81</v>
      </c>
      <c r="C33" s="14">
        <v>74.099999999999994</v>
      </c>
      <c r="D33" s="13" t="s">
        <v>34</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74.099999999999994</v>
      </c>
      <c r="H33">
        <f>LEN(TRIM(D33))</f>
        <v>6</v>
      </c>
      <c r="I33" t="str">
        <f>IF(H33&gt;=3,MID(TRIM(D33),1,3),"NO")</f>
        <v>+/-</v>
      </c>
      <c r="J33" t="str">
        <f>IF(TRIM(I33)="+/-",MID(TRIM(D33),4,H33-3),D33)</f>
        <v>0.4</v>
      </c>
      <c r="K33" s="1">
        <f>IF(TRIM(J33)="*****",0,IF(ISERROR(VALUE(J33)),"NA",VALUE(J33/$I$4)))</f>
        <v>0.24316109422492402</v>
      </c>
      <c r="L33" s="1">
        <f>IF(AND(ISNUMBER(G33),ISNUMBER($I$6)),$I$6-G33,"N/A")</f>
        <v>-1.2999999999999972</v>
      </c>
      <c r="M33" s="1">
        <f>IF(AND(ISNUMBER(K33),ISNUMBER($I$7)),SQRT(K33^2+($I$7)^2),"N/A")</f>
        <v>0.25064471888253259</v>
      </c>
      <c r="N33" s="1">
        <f>IF(AND(ISNUMBER(L33),ISNUMBER(M33),M33&lt;&gt;0),L33/M33,"NA")</f>
        <v>-5.1866243414019682</v>
      </c>
      <c r="O33" t="s">
        <v>76</v>
      </c>
    </row>
    <row r="34" spans="1:15" x14ac:dyDescent="0.35">
      <c r="A34" s="16">
        <v>24</v>
      </c>
      <c r="B34" s="15" t="s">
        <v>36</v>
      </c>
      <c r="C34" s="14">
        <v>73.900000000000006</v>
      </c>
      <c r="D34" s="13" t="s">
        <v>57</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73.900000000000006</v>
      </c>
      <c r="H34">
        <f>LEN(TRIM(D34))</f>
        <v>6</v>
      </c>
      <c r="I34" t="str">
        <f>IF(H34&gt;=3,MID(TRIM(D34),1,3),"NO")</f>
        <v>+/-</v>
      </c>
      <c r="J34" t="str">
        <f>IF(TRIM(I34)="+/-",MID(TRIM(D34),4,H34-3),D34)</f>
        <v>0.3</v>
      </c>
      <c r="K34" s="1">
        <f>IF(TRIM(J34)="*****",0,IF(ISERROR(VALUE(J34)),"NA",VALUE(J34/$I$4)))</f>
        <v>0.18237082066869301</v>
      </c>
      <c r="L34" s="1">
        <f>IF(AND(ISNUMBER(G34),ISNUMBER($I$6)),$I$6-G34,"N/A")</f>
        <v>-1.1000000000000085</v>
      </c>
      <c r="M34" s="1">
        <f>IF(AND(ISNUMBER(K34),ISNUMBER($I$7)),SQRT(K34^2+($I$7)^2),"N/A")</f>
        <v>0.19223572402239389</v>
      </c>
      <c r="N34" s="1">
        <f>IF(AND(ISNUMBER(L34),ISNUMBER(M34),M34&lt;&gt;0),L34/M34,"NA")</f>
        <v>-5.7221414260747263</v>
      </c>
      <c r="O34" t="s">
        <v>74</v>
      </c>
    </row>
    <row r="35" spans="1:15" x14ac:dyDescent="0.35">
      <c r="A35" s="16">
        <v>25</v>
      </c>
      <c r="B35" s="15" t="s">
        <v>61</v>
      </c>
      <c r="C35" s="14">
        <v>73.8</v>
      </c>
      <c r="D35" s="13" t="s">
        <v>57</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73.8</v>
      </c>
      <c r="H35">
        <f>LEN(TRIM(D35))</f>
        <v>6</v>
      </c>
      <c r="I35" t="str">
        <f>IF(H35&gt;=3,MID(TRIM(D35),1,3),"NO")</f>
        <v>+/-</v>
      </c>
      <c r="J35" t="str">
        <f>IF(TRIM(I35)="+/-",MID(TRIM(D35),4,H35-3),D35)</f>
        <v>0.3</v>
      </c>
      <c r="K35" s="1">
        <f>IF(TRIM(J35)="*****",0,IF(ISERROR(VALUE(J35)),"NA",VALUE(J35/$I$4)))</f>
        <v>0.18237082066869301</v>
      </c>
      <c r="L35" s="1">
        <f>IF(AND(ISNUMBER(G35),ISNUMBER($I$6)),$I$6-G35,"N/A")</f>
        <v>-1</v>
      </c>
      <c r="M35" s="1">
        <f>IF(AND(ISNUMBER(K35),ISNUMBER($I$7)),SQRT(K35^2+($I$7)^2),"N/A")</f>
        <v>0.19223572402239389</v>
      </c>
      <c r="N35" s="1">
        <f>IF(AND(ISNUMBER(L35),ISNUMBER(M35),M35&lt;&gt;0),L35/M35,"NA")</f>
        <v>-5.2019467509769841</v>
      </c>
      <c r="O35" t="s">
        <v>53</v>
      </c>
    </row>
    <row r="36" spans="1:15" x14ac:dyDescent="0.35">
      <c r="A36" s="16">
        <v>26</v>
      </c>
      <c r="B36" s="15" t="s">
        <v>52</v>
      </c>
      <c r="C36" s="14">
        <v>73.7</v>
      </c>
      <c r="D36" s="13" t="s">
        <v>111</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73.7</v>
      </c>
      <c r="H36">
        <f>LEN(TRIM(D36))</f>
        <v>6</v>
      </c>
      <c r="I36" t="str">
        <f>IF(H36&gt;=3,MID(TRIM(D36),1,3),"NO")</f>
        <v>+/-</v>
      </c>
      <c r="J36" t="str">
        <f>IF(TRIM(I36)="+/-",MID(TRIM(D36),4,H36-3),D36)</f>
        <v>1.0</v>
      </c>
      <c r="K36" s="1">
        <f>IF(TRIM(J36)="*****",0,IF(ISERROR(VALUE(J36)),"NA",VALUE(J36/$I$4)))</f>
        <v>0.60790273556231</v>
      </c>
      <c r="L36" s="1">
        <f>IF(AND(ISNUMBER(G36),ISNUMBER($I$6)),$I$6-G36,"N/A")</f>
        <v>-0.90000000000000568</v>
      </c>
      <c r="M36" s="1">
        <f>IF(AND(ISNUMBER(K36),ISNUMBER($I$7)),SQRT(K36^2+($I$7)^2),"N/A")</f>
        <v>0.61093468821403585</v>
      </c>
      <c r="N36" s="1">
        <f>IF(AND(ISNUMBER(L36),ISNUMBER(M36),M36&lt;&gt;0),L36/M36,"NA")</f>
        <v>-1.4731525601058983</v>
      </c>
      <c r="O36" t="s">
        <v>72</v>
      </c>
    </row>
    <row r="37" spans="1:15" x14ac:dyDescent="0.35">
      <c r="A37" s="16">
        <v>26</v>
      </c>
      <c r="B37" s="15" t="s">
        <v>38</v>
      </c>
      <c r="C37" s="14">
        <v>73.7</v>
      </c>
      <c r="D37" s="13" t="s">
        <v>57</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73.7</v>
      </c>
      <c r="H37">
        <f>LEN(TRIM(D37))</f>
        <v>6</v>
      </c>
      <c r="I37" t="str">
        <f>IF(H37&gt;=3,MID(TRIM(D37),1,3),"NO")</f>
        <v>+/-</v>
      </c>
      <c r="J37" t="str">
        <f>IF(TRIM(I37)="+/-",MID(TRIM(D37),4,H37-3),D37)</f>
        <v>0.3</v>
      </c>
      <c r="K37" s="1">
        <f>IF(TRIM(J37)="*****",0,IF(ISERROR(VALUE(J37)),"NA",VALUE(J37/$I$4)))</f>
        <v>0.18237082066869301</v>
      </c>
      <c r="L37" s="1">
        <f>IF(AND(ISNUMBER(G37),ISNUMBER($I$6)),$I$6-G37,"N/A")</f>
        <v>-0.90000000000000568</v>
      </c>
      <c r="M37" s="1">
        <f>IF(AND(ISNUMBER(K37),ISNUMBER($I$7)),SQRT(K37^2+($I$7)^2),"N/A")</f>
        <v>0.19223572402239389</v>
      </c>
      <c r="N37" s="1">
        <f>IF(AND(ISNUMBER(L37),ISNUMBER(M37),M37&lt;&gt;0),L37/M37,"NA")</f>
        <v>-4.6817520758793147</v>
      </c>
      <c r="O37" t="s">
        <v>70</v>
      </c>
    </row>
    <row r="38" spans="1:15" x14ac:dyDescent="0.35">
      <c r="A38" s="16">
        <v>28</v>
      </c>
      <c r="B38" s="15" t="s">
        <v>56</v>
      </c>
      <c r="C38" s="14">
        <v>73.5</v>
      </c>
      <c r="D38" s="13" t="s">
        <v>43</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73.5</v>
      </c>
      <c r="H38">
        <f>LEN(TRIM(D38))</f>
        <v>6</v>
      </c>
      <c r="I38" t="str">
        <f>IF(H38&gt;=3,MID(TRIM(D38),1,3),"NO")</f>
        <v>+/-</v>
      </c>
      <c r="J38" t="str">
        <f>IF(TRIM(I38)="+/-",MID(TRIM(D38),4,H38-3),D38)</f>
        <v>0.5</v>
      </c>
      <c r="K38" s="1">
        <f>IF(TRIM(J38)="*****",0,IF(ISERROR(VALUE(J38)),"NA",VALUE(J38/$I$4)))</f>
        <v>0.303951367781155</v>
      </c>
      <c r="L38" s="1">
        <f>IF(AND(ISNUMBER(G38),ISNUMBER($I$6)),$I$6-G38,"N/A")</f>
        <v>-0.70000000000000284</v>
      </c>
      <c r="M38" s="1">
        <f>IF(AND(ISNUMBER(K38),ISNUMBER($I$7)),SQRT(K38^2+($I$7)^2),"N/A")</f>
        <v>0.30997079109986531</v>
      </c>
      <c r="N38" s="1">
        <f>IF(AND(ISNUMBER(L38),ISNUMBER(M38),M38&lt;&gt;0),L38/M38,"NA")</f>
        <v>-2.2582772961161983</v>
      </c>
      <c r="O38" t="s">
        <v>69</v>
      </c>
    </row>
    <row r="39" spans="1:15" x14ac:dyDescent="0.35">
      <c r="A39" s="16">
        <v>28</v>
      </c>
      <c r="B39" s="15" t="s">
        <v>54</v>
      </c>
      <c r="C39" s="14">
        <v>73.5</v>
      </c>
      <c r="D39" s="13" t="s">
        <v>57</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73.5</v>
      </c>
      <c r="H39">
        <f>LEN(TRIM(D39))</f>
        <v>6</v>
      </c>
      <c r="I39" t="str">
        <f>IF(H39&gt;=3,MID(TRIM(D39),1,3),"NO")</f>
        <v>+/-</v>
      </c>
      <c r="J39" t="str">
        <f>IF(TRIM(I39)="+/-",MID(TRIM(D39),4,H39-3),D39)</f>
        <v>0.3</v>
      </c>
      <c r="K39" s="1">
        <f>IF(TRIM(J39)="*****",0,IF(ISERROR(VALUE(J39)),"NA",VALUE(J39/$I$4)))</f>
        <v>0.18237082066869301</v>
      </c>
      <c r="L39" s="1">
        <f>IF(AND(ISNUMBER(G39),ISNUMBER($I$6)),$I$6-G39,"N/A")</f>
        <v>-0.70000000000000284</v>
      </c>
      <c r="M39" s="1">
        <f>IF(AND(ISNUMBER(K39),ISNUMBER($I$7)),SQRT(K39^2+($I$7)^2),"N/A")</f>
        <v>0.19223572402239389</v>
      </c>
      <c r="N39" s="1">
        <f>IF(AND(ISNUMBER(L39),ISNUMBER(M39),M39&lt;&gt;0),L39/M39,"NA")</f>
        <v>-3.6413627256839036</v>
      </c>
      <c r="O39" t="s">
        <v>44</v>
      </c>
    </row>
    <row r="40" spans="1:15" x14ac:dyDescent="0.35">
      <c r="A40" s="16">
        <v>30</v>
      </c>
      <c r="B40" s="15" t="s">
        <v>29</v>
      </c>
      <c r="C40" s="14">
        <v>73.400000000000006</v>
      </c>
      <c r="D40" s="13" t="s">
        <v>121</v>
      </c>
      <c r="E40" s="12" t="str">
        <f>IF($B$4=B40,"Geography Selected",
IF(AND(ISNUMBER(N40),ISNUMBER($I$4)),
IF(ABS(N40)&lt;=$I$4,"Not Significantly Different",
IF(ABS(N40)&gt;$I$4,"Significantly Different","Error - Both Z-score and Confidence Level are Numbers but Comparison Failed")),
IF(N40="NA","Statistical Test not applicable","N/A")
))</f>
        <v>Not Significantly Different</v>
      </c>
      <c r="G40">
        <f>IF(ISNUMBER(C40),C40,"NAN")</f>
        <v>73.400000000000006</v>
      </c>
      <c r="H40">
        <f>LEN(TRIM(D40))</f>
        <v>6</v>
      </c>
      <c r="I40" t="str">
        <f>IF(H40&gt;=3,MID(TRIM(D40),1,3),"NO")</f>
        <v>+/-</v>
      </c>
      <c r="J40" t="str">
        <f>IF(TRIM(I40)="+/-",MID(TRIM(D40),4,H40-3),D40)</f>
        <v>0.8</v>
      </c>
      <c r="K40" s="1">
        <f>IF(TRIM(J40)="*****",0,IF(ISERROR(VALUE(J40)),"NA",VALUE(J40/$I$4)))</f>
        <v>0.48632218844984804</v>
      </c>
      <c r="L40" s="1">
        <f>IF(AND(ISNUMBER(G40),ISNUMBER($I$6)),$I$6-G40,"N/A")</f>
        <v>-0.60000000000000853</v>
      </c>
      <c r="M40" s="1">
        <f>IF(AND(ISNUMBER(K40),ISNUMBER($I$7)),SQRT(K40^2+($I$7)^2),"N/A")</f>
        <v>0.49010685399991183</v>
      </c>
      <c r="N40" s="1">
        <f>IF(AND(ISNUMBER(L40),ISNUMBER(M40),M40&lt;&gt;0),L40/M40,"NA")</f>
        <v>-1.2242228303955049</v>
      </c>
      <c r="O40" t="s">
        <v>67</v>
      </c>
    </row>
    <row r="41" spans="1:15" x14ac:dyDescent="0.35">
      <c r="A41" s="16">
        <v>31</v>
      </c>
      <c r="B41" s="15" t="s">
        <v>82</v>
      </c>
      <c r="C41" s="14">
        <v>72.8</v>
      </c>
      <c r="D41" s="13" t="s">
        <v>26</v>
      </c>
      <c r="E41" s="12" t="str">
        <f>IF($B$4=B41,"Geography Selected",
IF(AND(ISNUMBER(N41),ISNUMBER($I$4)),
IF(ABS(N41)&lt;=$I$4,"Not Significantly Different",
IF(ABS(N41)&gt;$I$4,"Significantly Different","Error - Both Z-score and Confidence Level are Numbers but Comparison Failed")),
IF(N41="NA","Statistical Test not applicable","N/A")
))</f>
        <v>Not Significantly Different</v>
      </c>
      <c r="G41">
        <f>IF(ISNUMBER(C41),C41,"NAN")</f>
        <v>72.8</v>
      </c>
      <c r="H41">
        <f>LEN(TRIM(D41))</f>
        <v>6</v>
      </c>
      <c r="I41" t="str">
        <f>IF(H41&gt;=3,MID(TRIM(D41),1,3),"NO")</f>
        <v>+/-</v>
      </c>
      <c r="J41" t="str">
        <f>IF(TRIM(I41)="+/-",MID(TRIM(D41),4,H41-3),D41)</f>
        <v>0.6</v>
      </c>
      <c r="K41" s="1">
        <f>IF(TRIM(J41)="*****",0,IF(ISERROR(VALUE(J41)),"NA",VALUE(J41/$I$4)))</f>
        <v>0.36474164133738601</v>
      </c>
      <c r="L41" s="1">
        <f>IF(AND(ISNUMBER(G41),ISNUMBER($I$6)),$I$6-G41,"N/A")</f>
        <v>0</v>
      </c>
      <c r="M41" s="1">
        <f>IF(AND(ISNUMBER(K41),ISNUMBER($I$7)),SQRT(K41^2+($I$7)^2),"N/A")</f>
        <v>0.36977279819442066</v>
      </c>
      <c r="N41" s="1">
        <f>IF(AND(ISNUMBER(L41),ISNUMBER(M41),M41&lt;&gt;0),L41/M41,"NA")</f>
        <v>0</v>
      </c>
      <c r="O41" t="s">
        <v>47</v>
      </c>
    </row>
    <row r="42" spans="1:15" x14ac:dyDescent="0.35">
      <c r="A42" s="16">
        <v>32</v>
      </c>
      <c r="B42" s="15" t="s">
        <v>64</v>
      </c>
      <c r="C42" s="14">
        <v>72.3</v>
      </c>
      <c r="D42" s="13" t="s">
        <v>57</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72.3</v>
      </c>
      <c r="H42">
        <f>LEN(TRIM(D42))</f>
        <v>6</v>
      </c>
      <c r="I42" t="str">
        <f>IF(H42&gt;=3,MID(TRIM(D42),1,3),"NO")</f>
        <v>+/-</v>
      </c>
      <c r="J42" t="str">
        <f>IF(TRIM(I42)="+/-",MID(TRIM(D42),4,H42-3),D42)</f>
        <v>0.3</v>
      </c>
      <c r="K42" s="1">
        <f>IF(TRIM(J42)="*****",0,IF(ISERROR(VALUE(J42)),"NA",VALUE(J42/$I$4)))</f>
        <v>0.18237082066869301</v>
      </c>
      <c r="L42" s="1">
        <f>IF(AND(ISNUMBER(G42),ISNUMBER($I$6)),$I$6-G42,"N/A")</f>
        <v>0.5</v>
      </c>
      <c r="M42" s="1">
        <f>IF(AND(ISNUMBER(K42),ISNUMBER($I$7)),SQRT(K42^2+($I$7)^2),"N/A")</f>
        <v>0.19223572402239389</v>
      </c>
      <c r="N42" s="1">
        <f>IF(AND(ISNUMBER(L42),ISNUMBER(M42),M42&lt;&gt;0),L42/M42,"NA")</f>
        <v>2.6009733754884921</v>
      </c>
      <c r="O42" t="s">
        <v>37</v>
      </c>
    </row>
    <row r="43" spans="1:15" x14ac:dyDescent="0.35">
      <c r="A43" s="16">
        <v>33</v>
      </c>
      <c r="B43" s="15" t="s">
        <v>76</v>
      </c>
      <c r="C43" s="14">
        <v>72.099999999999994</v>
      </c>
      <c r="D43" s="13" t="s">
        <v>28</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72.099999999999994</v>
      </c>
      <c r="H43">
        <f>LEN(TRIM(D43))</f>
        <v>6</v>
      </c>
      <c r="I43" t="str">
        <f>IF(H43&gt;=3,MID(TRIM(D43),1,3),"NO")</f>
        <v>+/-</v>
      </c>
      <c r="J43" t="str">
        <f>IF(TRIM(I43)="+/-",MID(TRIM(D43),4,H43-3),D43)</f>
        <v>0.2</v>
      </c>
      <c r="K43" s="1">
        <f>IF(TRIM(J43)="*****",0,IF(ISERROR(VALUE(J43)),"NA",VALUE(J43/$I$4)))</f>
        <v>0.12158054711246201</v>
      </c>
      <c r="L43" s="1">
        <f>IF(AND(ISNUMBER(G43),ISNUMBER($I$6)),$I$6-G43,"N/A")</f>
        <v>0.70000000000000284</v>
      </c>
      <c r="M43" s="1">
        <f>IF(AND(ISNUMBER(K43),ISNUMBER($I$7)),SQRT(K43^2+($I$7)^2),"N/A")</f>
        <v>0.1359311840425404</v>
      </c>
      <c r="N43" s="1">
        <f>IF(AND(ISNUMBER(L43),ISNUMBER(M43),M43&lt;&gt;0),L43/M43,"NA")</f>
        <v>5.1496645521820366</v>
      </c>
      <c r="O43" t="s">
        <v>49</v>
      </c>
    </row>
    <row r="44" spans="1:15" x14ac:dyDescent="0.35">
      <c r="A44" s="16">
        <v>33</v>
      </c>
      <c r="B44" s="15" t="s">
        <v>44</v>
      </c>
      <c r="C44" s="14">
        <v>72.099999999999994</v>
      </c>
      <c r="D44" s="13" t="s">
        <v>26</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72.099999999999994</v>
      </c>
      <c r="H44">
        <f>LEN(TRIM(D44))</f>
        <v>6</v>
      </c>
      <c r="I44" t="str">
        <f>IF(H44&gt;=3,MID(TRIM(D44),1,3),"NO")</f>
        <v>+/-</v>
      </c>
      <c r="J44" t="str">
        <f>IF(TRIM(I44)="+/-",MID(TRIM(D44),4,H44-3),D44)</f>
        <v>0.6</v>
      </c>
      <c r="K44" s="1">
        <f>IF(TRIM(J44)="*****",0,IF(ISERROR(VALUE(J44)),"NA",VALUE(J44/$I$4)))</f>
        <v>0.36474164133738601</v>
      </c>
      <c r="L44" s="1">
        <f>IF(AND(ISNUMBER(G44),ISNUMBER($I$6)),$I$6-G44,"N/A")</f>
        <v>0.70000000000000284</v>
      </c>
      <c r="M44" s="1">
        <f>IF(AND(ISNUMBER(K44),ISNUMBER($I$7)),SQRT(K44^2+($I$7)^2),"N/A")</f>
        <v>0.36977279819442066</v>
      </c>
      <c r="N44" s="1">
        <f>IF(AND(ISNUMBER(L44),ISNUMBER(M44),M44&lt;&gt;0),L44/M44,"NA")</f>
        <v>1.8930543388211969</v>
      </c>
      <c r="O44" t="s">
        <v>64</v>
      </c>
    </row>
    <row r="45" spans="1:15" x14ac:dyDescent="0.35">
      <c r="A45" s="16">
        <v>33</v>
      </c>
      <c r="B45" s="15" t="s">
        <v>39</v>
      </c>
      <c r="C45" s="14">
        <v>72.099999999999994</v>
      </c>
      <c r="D45" s="13" t="s">
        <v>28</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72.099999999999994</v>
      </c>
      <c r="H45">
        <f>LEN(TRIM(D45))</f>
        <v>6</v>
      </c>
      <c r="I45" t="str">
        <f>IF(H45&gt;=3,MID(TRIM(D45),1,3),"NO")</f>
        <v>+/-</v>
      </c>
      <c r="J45" t="str">
        <f>IF(TRIM(I45)="+/-",MID(TRIM(D45),4,H45-3),D45)</f>
        <v>0.2</v>
      </c>
      <c r="K45" s="1">
        <f>IF(TRIM(J45)="*****",0,IF(ISERROR(VALUE(J45)),"NA",VALUE(J45/$I$4)))</f>
        <v>0.12158054711246201</v>
      </c>
      <c r="L45" s="1">
        <f>IF(AND(ISNUMBER(G45),ISNUMBER($I$6)),$I$6-G45,"N/A")</f>
        <v>0.70000000000000284</v>
      </c>
      <c r="M45" s="1">
        <f>IF(AND(ISNUMBER(K45),ISNUMBER($I$7)),SQRT(K45^2+($I$7)^2),"N/A")</f>
        <v>0.1359311840425404</v>
      </c>
      <c r="N45" s="1">
        <f>IF(AND(ISNUMBER(L45),ISNUMBER(M45),M45&lt;&gt;0),L45/M45,"NA")</f>
        <v>5.1496645521820366</v>
      </c>
      <c r="O45" t="s">
        <v>63</v>
      </c>
    </row>
    <row r="46" spans="1:15" x14ac:dyDescent="0.35">
      <c r="A46" s="16">
        <v>36</v>
      </c>
      <c r="B46" s="15" t="s">
        <v>62</v>
      </c>
      <c r="C46" s="14">
        <v>72</v>
      </c>
      <c r="D46" s="13" t="s">
        <v>120</v>
      </c>
      <c r="E46" s="12" t="str">
        <f>IF($B$4=B46,"Geography Selected",
IF(AND(ISNUMBER(N46),ISNUMBER($I$4)),
IF(ABS(N46)&lt;=$I$4,"Not Significantly Different",
IF(ABS(N46)&gt;$I$4,"Significantly Different","Error - Both Z-score and Confidence Level are Numbers but Comparison Failed")),
IF(N46="NA","Statistical Test not applicable","N/A")
))</f>
        <v>Not Significantly Different</v>
      </c>
      <c r="G46">
        <f>IF(ISNUMBER(C46),C46,"NAN")</f>
        <v>72</v>
      </c>
      <c r="H46">
        <f>LEN(TRIM(D46))</f>
        <v>6</v>
      </c>
      <c r="I46" t="str">
        <f>IF(H46&gt;=3,MID(TRIM(D46),1,3),"NO")</f>
        <v>+/-</v>
      </c>
      <c r="J46" t="str">
        <f>IF(TRIM(I46)="+/-",MID(TRIM(D46),4,H46-3),D46)</f>
        <v>0.9</v>
      </c>
      <c r="K46" s="1">
        <f>IF(TRIM(J46)="*****",0,IF(ISERROR(VALUE(J46)),"NA",VALUE(J46/$I$4)))</f>
        <v>0.54711246200607899</v>
      </c>
      <c r="L46" s="1">
        <f>IF(AND(ISNUMBER(G46),ISNUMBER($I$6)),$I$6-G46,"N/A")</f>
        <v>0.79999999999999716</v>
      </c>
      <c r="M46" s="1">
        <f>IF(AND(ISNUMBER(K46),ISNUMBER($I$7)),SQRT(K46^2+($I$7)^2),"N/A")</f>
        <v>0.55047933970440222</v>
      </c>
      <c r="N46" s="1">
        <f>IF(AND(ISNUMBER(L46),ISNUMBER(M46),M46&lt;&gt;0),L46/M46,"NA")</f>
        <v>1.4532788831449754</v>
      </c>
      <c r="O46" t="s">
        <v>61</v>
      </c>
    </row>
    <row r="47" spans="1:15" x14ac:dyDescent="0.35">
      <c r="A47" s="16">
        <v>36</v>
      </c>
      <c r="B47" s="15" t="s">
        <v>51</v>
      </c>
      <c r="C47" s="14">
        <v>72</v>
      </c>
      <c r="D47" s="13" t="s">
        <v>57</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72</v>
      </c>
      <c r="H47">
        <f>LEN(TRIM(D47))</f>
        <v>6</v>
      </c>
      <c r="I47" t="str">
        <f>IF(H47&gt;=3,MID(TRIM(D47),1,3),"NO")</f>
        <v>+/-</v>
      </c>
      <c r="J47" t="str">
        <f>IF(TRIM(I47)="+/-",MID(TRIM(D47),4,H47-3),D47)</f>
        <v>0.3</v>
      </c>
      <c r="K47" s="1">
        <f>IF(TRIM(J47)="*****",0,IF(ISERROR(VALUE(J47)),"NA",VALUE(J47/$I$4)))</f>
        <v>0.18237082066869301</v>
      </c>
      <c r="L47" s="1">
        <f>IF(AND(ISNUMBER(G47),ISNUMBER($I$6)),$I$6-G47,"N/A")</f>
        <v>0.79999999999999716</v>
      </c>
      <c r="M47" s="1">
        <f>IF(AND(ISNUMBER(K47),ISNUMBER($I$7)),SQRT(K47^2+($I$7)^2),"N/A")</f>
        <v>0.19223572402239389</v>
      </c>
      <c r="N47" s="1">
        <f>IF(AND(ISNUMBER(L47),ISNUMBER(M47),M47&lt;&gt;0),L47/M47,"NA")</f>
        <v>4.1615574007815725</v>
      </c>
      <c r="O47" t="s">
        <v>59</v>
      </c>
    </row>
    <row r="48" spans="1:15" x14ac:dyDescent="0.35">
      <c r="A48" s="16">
        <v>38</v>
      </c>
      <c r="B48" s="15" t="s">
        <v>46</v>
      </c>
      <c r="C48" s="14">
        <v>71.900000000000006</v>
      </c>
      <c r="D48" s="13" t="s">
        <v>34</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71.900000000000006</v>
      </c>
      <c r="H48">
        <f>LEN(TRIM(D48))</f>
        <v>6</v>
      </c>
      <c r="I48" t="str">
        <f>IF(H48&gt;=3,MID(TRIM(D48),1,3),"NO")</f>
        <v>+/-</v>
      </c>
      <c r="J48" t="str">
        <f>IF(TRIM(I48)="+/-",MID(TRIM(D48),4,H48-3),D48)</f>
        <v>0.4</v>
      </c>
      <c r="K48" s="1">
        <f>IF(TRIM(J48)="*****",0,IF(ISERROR(VALUE(J48)),"NA",VALUE(J48/$I$4)))</f>
        <v>0.24316109422492402</v>
      </c>
      <c r="L48" s="1">
        <f>IF(AND(ISNUMBER(G48),ISNUMBER($I$6)),$I$6-G48,"N/A")</f>
        <v>0.89999999999999147</v>
      </c>
      <c r="M48" s="1">
        <f>IF(AND(ISNUMBER(K48),ISNUMBER($I$7)),SQRT(K48^2+($I$7)^2),"N/A")</f>
        <v>0.25064471888253259</v>
      </c>
      <c r="N48" s="1">
        <f>IF(AND(ISNUMBER(L48),ISNUMBER(M48),M48&lt;&gt;0),L48/M48,"NA")</f>
        <v>3.5907399286628752</v>
      </c>
      <c r="O48" t="s">
        <v>56</v>
      </c>
    </row>
    <row r="49" spans="1:15" x14ac:dyDescent="0.35">
      <c r="A49" s="16">
        <v>39</v>
      </c>
      <c r="B49" s="15" t="s">
        <v>49</v>
      </c>
      <c r="C49" s="14">
        <v>71.599999999999994</v>
      </c>
      <c r="D49" s="13" t="s">
        <v>28</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71.599999999999994</v>
      </c>
      <c r="H49">
        <f>LEN(TRIM(D49))</f>
        <v>6</v>
      </c>
      <c r="I49" t="str">
        <f>IF(H49&gt;=3,MID(TRIM(D49),1,3),"NO")</f>
        <v>+/-</v>
      </c>
      <c r="J49" t="str">
        <f>IF(TRIM(I49)="+/-",MID(TRIM(D49),4,H49-3),D49)</f>
        <v>0.2</v>
      </c>
      <c r="K49" s="1">
        <f>IF(TRIM(J49)="*****",0,IF(ISERROR(VALUE(J49)),"NA",VALUE(J49/$I$4)))</f>
        <v>0.12158054711246201</v>
      </c>
      <c r="L49" s="1">
        <f>IF(AND(ISNUMBER(G49),ISNUMBER($I$6)),$I$6-G49,"N/A")</f>
        <v>1.2000000000000028</v>
      </c>
      <c r="M49" s="1">
        <f>IF(AND(ISNUMBER(K49),ISNUMBER($I$7)),SQRT(K49^2+($I$7)^2),"N/A")</f>
        <v>0.1359311840425404</v>
      </c>
      <c r="N49" s="1">
        <f>IF(AND(ISNUMBER(L49),ISNUMBER(M49),M49&lt;&gt;0),L49/M49,"NA")</f>
        <v>8.8279963751691906</v>
      </c>
      <c r="O49" t="s">
        <v>54</v>
      </c>
    </row>
    <row r="50" spans="1:15" x14ac:dyDescent="0.35">
      <c r="A50" s="16">
        <v>40</v>
      </c>
      <c r="B50" s="15" t="s">
        <v>58</v>
      </c>
      <c r="C50" s="14">
        <v>71.3</v>
      </c>
      <c r="D50" s="13" t="s">
        <v>43</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71.3</v>
      </c>
      <c r="H50">
        <f>LEN(TRIM(D50))</f>
        <v>6</v>
      </c>
      <c r="I50" t="str">
        <f>IF(H50&gt;=3,MID(TRIM(D50),1,3),"NO")</f>
        <v>+/-</v>
      </c>
      <c r="J50" t="str">
        <f>IF(TRIM(I50)="+/-",MID(TRIM(D50),4,H50-3),D50)</f>
        <v>0.5</v>
      </c>
      <c r="K50" s="1">
        <f>IF(TRIM(J50)="*****",0,IF(ISERROR(VALUE(J50)),"NA",VALUE(J50/$I$4)))</f>
        <v>0.303951367781155</v>
      </c>
      <c r="L50" s="1">
        <f>IF(AND(ISNUMBER(G50),ISNUMBER($I$6)),$I$6-G50,"N/A")</f>
        <v>1.5</v>
      </c>
      <c r="M50" s="1">
        <f>IF(AND(ISNUMBER(K50),ISNUMBER($I$7)),SQRT(K50^2+($I$7)^2),"N/A")</f>
        <v>0.30997079109986531</v>
      </c>
      <c r="N50" s="1">
        <f>IF(AND(ISNUMBER(L50),ISNUMBER(M50),M50&lt;&gt;0),L50/M50,"NA")</f>
        <v>4.8391656345346918</v>
      </c>
      <c r="O50" t="s">
        <v>52</v>
      </c>
    </row>
    <row r="51" spans="1:15" x14ac:dyDescent="0.35">
      <c r="A51" s="16">
        <v>41</v>
      </c>
      <c r="B51" s="15" t="s">
        <v>45</v>
      </c>
      <c r="C51" s="14">
        <v>71.2</v>
      </c>
      <c r="D51" s="13" t="s">
        <v>57</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71.2</v>
      </c>
      <c r="H51">
        <f>LEN(TRIM(D51))</f>
        <v>6</v>
      </c>
      <c r="I51" t="str">
        <f>IF(H51&gt;=3,MID(TRIM(D51),1,3),"NO")</f>
        <v>+/-</v>
      </c>
      <c r="J51" t="str">
        <f>IF(TRIM(I51)="+/-",MID(TRIM(D51),4,H51-3),D51)</f>
        <v>0.3</v>
      </c>
      <c r="K51" s="1">
        <f>IF(TRIM(J51)="*****",0,IF(ISERROR(VALUE(J51)),"NA",VALUE(J51/$I$4)))</f>
        <v>0.18237082066869301</v>
      </c>
      <c r="L51" s="1">
        <f>IF(AND(ISNUMBER(G51),ISNUMBER($I$6)),$I$6-G51,"N/A")</f>
        <v>1.5999999999999943</v>
      </c>
      <c r="M51" s="1">
        <f>IF(AND(ISNUMBER(K51),ISNUMBER($I$7)),SQRT(K51^2+($I$7)^2),"N/A")</f>
        <v>0.19223572402239389</v>
      </c>
      <c r="N51" s="1">
        <f>IF(AND(ISNUMBER(L51),ISNUMBER(M51),M51&lt;&gt;0),L51/M51,"NA")</f>
        <v>8.3231148015631451</v>
      </c>
      <c r="O51" t="s">
        <v>50</v>
      </c>
    </row>
    <row r="52" spans="1:15" x14ac:dyDescent="0.35">
      <c r="A52" s="16">
        <v>41</v>
      </c>
      <c r="B52" s="15" t="s">
        <v>50</v>
      </c>
      <c r="C52" s="14">
        <v>71.2</v>
      </c>
      <c r="D52" s="13" t="s">
        <v>43</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71.2</v>
      </c>
      <c r="H52">
        <f>LEN(TRIM(D52))</f>
        <v>6</v>
      </c>
      <c r="I52" t="str">
        <f>IF(H52&gt;=3,MID(TRIM(D52),1,3),"NO")</f>
        <v>+/-</v>
      </c>
      <c r="J52" t="str">
        <f>IF(TRIM(I52)="+/-",MID(TRIM(D52),4,H52-3),D52)</f>
        <v>0.5</v>
      </c>
      <c r="K52" s="1">
        <f>IF(TRIM(J52)="*****",0,IF(ISERROR(VALUE(J52)),"NA",VALUE(J52/$I$4)))</f>
        <v>0.303951367781155</v>
      </c>
      <c r="L52" s="1">
        <f>IF(AND(ISNUMBER(G52),ISNUMBER($I$6)),$I$6-G52,"N/A")</f>
        <v>1.5999999999999943</v>
      </c>
      <c r="M52" s="1">
        <f>IF(AND(ISNUMBER(K52),ISNUMBER($I$7)),SQRT(K52^2+($I$7)^2),"N/A")</f>
        <v>0.30997079109986531</v>
      </c>
      <c r="N52" s="1">
        <f>IF(AND(ISNUMBER(L52),ISNUMBER(M52),M52&lt;&gt;0),L52/M52,"NA")</f>
        <v>5.1617766768369862</v>
      </c>
      <c r="O52" t="s">
        <v>48</v>
      </c>
    </row>
    <row r="53" spans="1:15" x14ac:dyDescent="0.35">
      <c r="A53" s="16">
        <v>43</v>
      </c>
      <c r="B53" s="15" t="s">
        <v>32</v>
      </c>
      <c r="C53" s="14">
        <v>70.900000000000006</v>
      </c>
      <c r="D53" s="13" t="s">
        <v>28</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70.900000000000006</v>
      </c>
      <c r="H53">
        <f>LEN(TRIM(D53))</f>
        <v>6</v>
      </c>
      <c r="I53" t="str">
        <f>IF(H53&gt;=3,MID(TRIM(D53),1,3),"NO")</f>
        <v>+/-</v>
      </c>
      <c r="J53" t="str">
        <f>IF(TRIM(I53)="+/-",MID(TRIM(D53),4,H53-3),D53)</f>
        <v>0.2</v>
      </c>
      <c r="K53" s="1">
        <f>IF(TRIM(J53)="*****",0,IF(ISERROR(VALUE(J53)),"NA",VALUE(J53/$I$4)))</f>
        <v>0.12158054711246201</v>
      </c>
      <c r="L53" s="1">
        <f>IF(AND(ISNUMBER(G53),ISNUMBER($I$6)),$I$6-G53,"N/A")</f>
        <v>1.8999999999999915</v>
      </c>
      <c r="M53" s="1">
        <f>IF(AND(ISNUMBER(K53),ISNUMBER($I$7)),SQRT(K53^2+($I$7)^2),"N/A")</f>
        <v>0.1359311840425404</v>
      </c>
      <c r="N53" s="1">
        <f>IF(AND(ISNUMBER(L53),ISNUMBER(M53),M53&lt;&gt;0),L53/M53,"NA")</f>
        <v>13.977660927351124</v>
      </c>
      <c r="O53" t="s">
        <v>46</v>
      </c>
    </row>
    <row r="54" spans="1:15" x14ac:dyDescent="0.35">
      <c r="A54" s="16">
        <v>44</v>
      </c>
      <c r="B54" s="15" t="s">
        <v>79</v>
      </c>
      <c r="C54" s="14">
        <v>69.5</v>
      </c>
      <c r="D54" s="13" t="s">
        <v>43</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69.5</v>
      </c>
      <c r="H54">
        <f>LEN(TRIM(D54))</f>
        <v>6</v>
      </c>
      <c r="I54" t="str">
        <f>IF(H54&gt;=3,MID(TRIM(D54),1,3),"NO")</f>
        <v>+/-</v>
      </c>
      <c r="J54" t="str">
        <f>IF(TRIM(I54)="+/-",MID(TRIM(D54),4,H54-3),D54)</f>
        <v>0.5</v>
      </c>
      <c r="K54" s="1">
        <f>IF(TRIM(J54)="*****",0,IF(ISERROR(VALUE(J54)),"NA",VALUE(J54/$I$4)))</f>
        <v>0.303951367781155</v>
      </c>
      <c r="L54" s="1">
        <f>IF(AND(ISNUMBER(G54),ISNUMBER($I$6)),$I$6-G54,"N/A")</f>
        <v>3.2999999999999972</v>
      </c>
      <c r="M54" s="1">
        <f>IF(AND(ISNUMBER(K54),ISNUMBER($I$7)),SQRT(K54^2+($I$7)^2),"N/A")</f>
        <v>0.30997079109986531</v>
      </c>
      <c r="N54" s="1">
        <f>IF(AND(ISNUMBER(L54),ISNUMBER(M54),M54&lt;&gt;0),L54/M54,"NA")</f>
        <v>10.646164395976312</v>
      </c>
      <c r="O54" t="s">
        <v>39</v>
      </c>
    </row>
    <row r="55" spans="1:15" x14ac:dyDescent="0.35">
      <c r="A55" s="16">
        <v>45</v>
      </c>
      <c r="B55" s="15" t="s">
        <v>59</v>
      </c>
      <c r="C55" s="14">
        <v>69</v>
      </c>
      <c r="D55" s="13" t="s">
        <v>43</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69</v>
      </c>
      <c r="H55">
        <f>LEN(TRIM(D55))</f>
        <v>6</v>
      </c>
      <c r="I55" t="str">
        <f>IF(H55&gt;=3,MID(TRIM(D55),1,3),"NO")</f>
        <v>+/-</v>
      </c>
      <c r="J55" t="str">
        <f>IF(TRIM(I55)="+/-",MID(TRIM(D55),4,H55-3),D55)</f>
        <v>0.5</v>
      </c>
      <c r="K55" s="1">
        <f>IF(TRIM(J55)="*****",0,IF(ISERROR(VALUE(J55)),"NA",VALUE(J55/$I$4)))</f>
        <v>0.303951367781155</v>
      </c>
      <c r="L55" s="1">
        <f>IF(AND(ISNUMBER(G55),ISNUMBER($I$6)),$I$6-G55,"N/A")</f>
        <v>3.7999999999999972</v>
      </c>
      <c r="M55" s="1">
        <f>IF(AND(ISNUMBER(K55),ISNUMBER($I$7)),SQRT(K55^2+($I$7)^2),"N/A")</f>
        <v>0.30997079109986531</v>
      </c>
      <c r="N55" s="1">
        <f>IF(AND(ISNUMBER(L55),ISNUMBER(M55),M55&lt;&gt;0),L55/M55,"NA")</f>
        <v>12.259219607487877</v>
      </c>
      <c r="O55" t="s">
        <v>42</v>
      </c>
    </row>
    <row r="56" spans="1:15" x14ac:dyDescent="0.35">
      <c r="A56" s="16">
        <v>46</v>
      </c>
      <c r="B56" s="15" t="s">
        <v>73</v>
      </c>
      <c r="C56" s="14">
        <v>68</v>
      </c>
      <c r="D56" s="13" t="s">
        <v>26</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68</v>
      </c>
      <c r="H56">
        <f>LEN(TRIM(D56))</f>
        <v>6</v>
      </c>
      <c r="I56" t="str">
        <f>IF(H56&gt;=3,MID(TRIM(D56),1,3),"NO")</f>
        <v>+/-</v>
      </c>
      <c r="J56" t="str">
        <f>IF(TRIM(I56)="+/-",MID(TRIM(D56),4,H56-3),D56)</f>
        <v>0.6</v>
      </c>
      <c r="K56" s="1">
        <f>IF(TRIM(J56)="*****",0,IF(ISERROR(VALUE(J56)),"NA",VALUE(J56/$I$4)))</f>
        <v>0.36474164133738601</v>
      </c>
      <c r="L56" s="1">
        <f>IF(AND(ISNUMBER(G56),ISNUMBER($I$6)),$I$6-G56,"N/A")</f>
        <v>4.7999999999999972</v>
      </c>
      <c r="M56" s="1">
        <f>IF(AND(ISNUMBER(K56),ISNUMBER($I$7)),SQRT(K56^2+($I$7)^2),"N/A")</f>
        <v>0.36977279819442066</v>
      </c>
      <c r="N56" s="1">
        <f>IF(AND(ISNUMBER(L56),ISNUMBER(M56),M56&lt;&gt;0),L56/M56,"NA")</f>
        <v>12.980944037631003</v>
      </c>
      <c r="O56" t="s">
        <v>40</v>
      </c>
    </row>
    <row r="57" spans="1:15" x14ac:dyDescent="0.35">
      <c r="A57" s="16">
        <v>46</v>
      </c>
      <c r="B57" s="15" t="s">
        <v>37</v>
      </c>
      <c r="C57" s="14">
        <v>68</v>
      </c>
      <c r="D57" s="13" t="s">
        <v>120</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68</v>
      </c>
      <c r="H57">
        <f>LEN(TRIM(D57))</f>
        <v>6</v>
      </c>
      <c r="I57" t="str">
        <f>IF(H57&gt;=3,MID(TRIM(D57),1,3),"NO")</f>
        <v>+/-</v>
      </c>
      <c r="J57" t="str">
        <f>IF(TRIM(I57)="+/-",MID(TRIM(D57),4,H57-3),D57)</f>
        <v>0.9</v>
      </c>
      <c r="K57" s="1">
        <f>IF(TRIM(J57)="*****",0,IF(ISERROR(VALUE(J57)),"NA",VALUE(J57/$I$4)))</f>
        <v>0.54711246200607899</v>
      </c>
      <c r="L57" s="1">
        <f>IF(AND(ISNUMBER(G57),ISNUMBER($I$6)),$I$6-G57,"N/A")</f>
        <v>4.7999999999999972</v>
      </c>
      <c r="M57" s="1">
        <f>IF(AND(ISNUMBER(K57),ISNUMBER($I$7)),SQRT(K57^2+($I$7)^2),"N/A")</f>
        <v>0.55047933970440222</v>
      </c>
      <c r="N57" s="1">
        <f>IF(AND(ISNUMBER(L57),ISNUMBER(M57),M57&lt;&gt;0),L57/M57,"NA")</f>
        <v>8.7196732988698784</v>
      </c>
      <c r="O57" t="s">
        <v>38</v>
      </c>
    </row>
    <row r="58" spans="1:15" x14ac:dyDescent="0.35">
      <c r="A58" s="16">
        <v>48</v>
      </c>
      <c r="B58" s="15" t="s">
        <v>68</v>
      </c>
      <c r="C58" s="14">
        <v>67.900000000000006</v>
      </c>
      <c r="D58" s="13" t="s">
        <v>43</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67.900000000000006</v>
      </c>
      <c r="H58">
        <f>LEN(TRIM(D58))</f>
        <v>6</v>
      </c>
      <c r="I58" t="str">
        <f>IF(H58&gt;=3,MID(TRIM(D58),1,3),"NO")</f>
        <v>+/-</v>
      </c>
      <c r="J58" t="str">
        <f>IF(TRIM(I58)="+/-",MID(TRIM(D58),4,H58-3),D58)</f>
        <v>0.5</v>
      </c>
      <c r="K58" s="1">
        <f>IF(TRIM(J58)="*****",0,IF(ISERROR(VALUE(J58)),"NA",VALUE(J58/$I$4)))</f>
        <v>0.303951367781155</v>
      </c>
      <c r="L58" s="1">
        <f>IF(AND(ISNUMBER(G58),ISNUMBER($I$6)),$I$6-G58,"N/A")</f>
        <v>4.8999999999999915</v>
      </c>
      <c r="M58" s="1">
        <f>IF(AND(ISNUMBER(K58),ISNUMBER($I$7)),SQRT(K58^2+($I$7)^2),"N/A")</f>
        <v>0.30997079109986531</v>
      </c>
      <c r="N58" s="1">
        <f>IF(AND(ISNUMBER(L58),ISNUMBER(M58),M58&lt;&gt;0),L58/M58,"NA")</f>
        <v>15.807941072813298</v>
      </c>
      <c r="O58" t="s">
        <v>36</v>
      </c>
    </row>
    <row r="59" spans="1:15" x14ac:dyDescent="0.35">
      <c r="A59" s="16">
        <v>49</v>
      </c>
      <c r="B59" s="15" t="s">
        <v>55</v>
      </c>
      <c r="C59" s="14">
        <v>66.900000000000006</v>
      </c>
      <c r="D59" s="13" t="s">
        <v>26</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66.900000000000006</v>
      </c>
      <c r="H59">
        <f>LEN(TRIM(D59))</f>
        <v>6</v>
      </c>
      <c r="I59" t="str">
        <f>IF(H59&gt;=3,MID(TRIM(D59),1,3),"NO")</f>
        <v>+/-</v>
      </c>
      <c r="J59" t="str">
        <f>IF(TRIM(I59)="+/-",MID(TRIM(D59),4,H59-3),D59)</f>
        <v>0.6</v>
      </c>
      <c r="K59" s="1">
        <f>IF(TRIM(J59)="*****",0,IF(ISERROR(VALUE(J59)),"NA",VALUE(J59/$I$4)))</f>
        <v>0.36474164133738601</v>
      </c>
      <c r="L59" s="1">
        <f>IF(AND(ISNUMBER(G59),ISNUMBER($I$6)),$I$6-G59,"N/A")</f>
        <v>5.8999999999999915</v>
      </c>
      <c r="M59" s="1">
        <f>IF(AND(ISNUMBER(K59),ISNUMBER($I$7)),SQRT(K59^2+($I$7)^2),"N/A")</f>
        <v>0.36977279819442066</v>
      </c>
      <c r="N59" s="1">
        <f>IF(AND(ISNUMBER(L59),ISNUMBER(M59),M59&lt;&gt;0),L59/M59,"NA")</f>
        <v>15.955743712921429</v>
      </c>
      <c r="O59" t="s">
        <v>33</v>
      </c>
    </row>
    <row r="60" spans="1:15" x14ac:dyDescent="0.35">
      <c r="A60" s="16">
        <v>50</v>
      </c>
      <c r="B60" s="15" t="s">
        <v>53</v>
      </c>
      <c r="C60" s="14">
        <v>65.7</v>
      </c>
      <c r="D60" s="13" t="s">
        <v>83</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65.7</v>
      </c>
      <c r="H60">
        <f>LEN(TRIM(D60))</f>
        <v>6</v>
      </c>
      <c r="I60" t="str">
        <f>IF(H60&gt;=3,MID(TRIM(D60),1,3),"NO")</f>
        <v>+/-</v>
      </c>
      <c r="J60" t="str">
        <f>IF(TRIM(I60)="+/-",MID(TRIM(D60),4,H60-3),D60)</f>
        <v>0.7</v>
      </c>
      <c r="K60" s="1">
        <f>IF(TRIM(J60)="*****",0,IF(ISERROR(VALUE(J60)),"NA",VALUE(J60/$I$4)))</f>
        <v>0.42553191489361697</v>
      </c>
      <c r="L60" s="1">
        <f>IF(AND(ISNUMBER(G60),ISNUMBER($I$6)),$I$6-G60,"N/A")</f>
        <v>7.0999999999999943</v>
      </c>
      <c r="M60" s="1">
        <f>IF(AND(ISNUMBER(K60),ISNUMBER($I$7)),SQRT(K60^2+($I$7)^2),"N/A")</f>
        <v>0.42985214661796195</v>
      </c>
      <c r="N60" s="1">
        <f>IF(AND(ISNUMBER(L60),ISNUMBER(M60),M60&lt;&gt;0),L60/M60,"NA")</f>
        <v>16.517307301736555</v>
      </c>
      <c r="O60" t="s">
        <v>30</v>
      </c>
    </row>
    <row r="61" spans="1:15" x14ac:dyDescent="0.35">
      <c r="A61" s="16">
        <v>51</v>
      </c>
      <c r="B61" s="15" t="s">
        <v>33</v>
      </c>
      <c r="C61" s="14">
        <v>65.400000000000006</v>
      </c>
      <c r="D61" s="13" t="s">
        <v>121</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65.400000000000006</v>
      </c>
      <c r="H61">
        <f>LEN(TRIM(D61))</f>
        <v>6</v>
      </c>
      <c r="I61" t="str">
        <f>IF(H61&gt;=3,MID(TRIM(D61),1,3),"NO")</f>
        <v>+/-</v>
      </c>
      <c r="J61" t="str">
        <f>IF(TRIM(I61)="+/-",MID(TRIM(D61),4,H61-3),D61)</f>
        <v>0.8</v>
      </c>
      <c r="K61" s="1">
        <f>IF(TRIM(J61)="*****",0,IF(ISERROR(VALUE(J61)),"NA",VALUE(J61/$I$4)))</f>
        <v>0.48632218844984804</v>
      </c>
      <c r="L61" s="1">
        <f>IF(AND(ISNUMBER(G61),ISNUMBER($I$6)),$I$6-G61,"N/A")</f>
        <v>7.3999999999999915</v>
      </c>
      <c r="M61" s="1">
        <f>IF(AND(ISNUMBER(K61),ISNUMBER($I$7)),SQRT(K61^2+($I$7)^2),"N/A")</f>
        <v>0.49010685399991183</v>
      </c>
      <c r="N61" s="1">
        <f>IF(AND(ISNUMBER(L61),ISNUMBER(M61),M61&lt;&gt;0),L61/M61,"NA")</f>
        <v>15.098748241544328</v>
      </c>
      <c r="O61" t="s">
        <v>27</v>
      </c>
    </row>
    <row r="62" spans="1:15" ht="15" thickBot="1" x14ac:dyDescent="0.4">
      <c r="A62" s="11"/>
      <c r="B62" s="10" t="s">
        <v>25</v>
      </c>
      <c r="C62" s="9">
        <v>56.6</v>
      </c>
      <c r="D62" s="8" t="s">
        <v>121</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56.6</v>
      </c>
      <c r="H62">
        <f>LEN(TRIM(D62))</f>
        <v>6</v>
      </c>
      <c r="I62" t="str">
        <f>IF(H62&gt;=3,MID(TRIM(D62),1,3),"NO")</f>
        <v>+/-</v>
      </c>
      <c r="J62" t="str">
        <f>IF(TRIM(I62)="+/-",MID(TRIM(D62),4,H62-3),D62)</f>
        <v>0.8</v>
      </c>
      <c r="K62" s="1">
        <f>IF(TRIM(J62)="*****",0,IF(ISERROR(VALUE(J62)),"NA",VALUE(J62/$I$4)))</f>
        <v>0.48632218844984804</v>
      </c>
      <c r="L62" s="1">
        <f>IF(AND(ISNUMBER(G62),ISNUMBER($I$6)),$I$6-G62,"N/A")</f>
        <v>16.199999999999996</v>
      </c>
      <c r="M62" s="1">
        <f>IF(AND(ISNUMBER(K62),ISNUMBER($I$7)),SQRT(K62^2+($I$7)^2),"N/A")</f>
        <v>0.49010685399991183</v>
      </c>
      <c r="N62" s="1">
        <f>IF(AND(ISNUMBER(L62),ISNUMBER(M62),M62&lt;&gt;0),L62/M62,"NA")</f>
        <v>33.054016420678153</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129" priority="1" operator="equal">
      <formula>"OTHER ERROR"</formula>
    </cfRule>
    <cfRule type="cellIs" dxfId="128" priority="2" operator="equal">
      <formula>"Statistical Test not applicable"</formula>
    </cfRule>
    <cfRule type="cellIs" dxfId="127" priority="3" operator="equal">
      <formula>"Geography Selected"</formula>
    </cfRule>
  </conditionalFormatting>
  <conditionalFormatting sqref="E10:J62">
    <cfRule type="cellIs" dxfId="126" priority="4" operator="equal">
      <formula>"Not Significantly Different"</formula>
    </cfRule>
  </conditionalFormatting>
  <conditionalFormatting sqref="F10:J62">
    <cfRule type="cellIs" dxfId="12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0F2F36F-C05F-4E0E-A44B-FD5603F6E825}">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9BDD6AD8-1D93-4122-9463-D3C522AAAF92}"/>
    <hyperlink ref="A68" r:id="rId2" xr:uid="{D37B16DD-3E65-4CA8-83CC-F7951F7654B0}"/>
    <hyperlink ref="A66" r:id="rId3" xr:uid="{4006FB37-A88C-4D31-ADC3-FFEE48A9D3E5}"/>
    <hyperlink ref="A67" r:id="rId4" xr:uid="{C5D01CDD-1B98-4A24-9508-0DC6F9B1187C}"/>
  </hyperlinks>
  <pageMargins left="0.7" right="0.7" top="0.75" bottom="0.75" header="0.3" footer="0.3"/>
  <pageSetup orientation="portrait" r:id="rId5"/>
  <drawing r:id="rId6"/>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41B1D-7B2B-4282-B5B6-80B79435E917}">
  <sheetPr codeName="Sheet67"/>
  <dimension ref="A1:Z83"/>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578</v>
      </c>
    </row>
    <row r="2" spans="1:16" x14ac:dyDescent="0.35">
      <c r="A2" s="30" t="s">
        <v>108</v>
      </c>
      <c r="B2" t="s">
        <v>577</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51.8</v>
      </c>
      <c r="C6" t="s">
        <v>102</v>
      </c>
      <c r="H6" s="18" t="s">
        <v>101</v>
      </c>
      <c r="I6">
        <f>VLOOKUP($B$4,$B$9:$K$62,6,FALSE)</f>
        <v>51.8</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51.8</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51.8</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35</v>
      </c>
      <c r="C11" s="14">
        <v>69.7</v>
      </c>
      <c r="D11" s="17" t="s">
        <v>204</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69.7</v>
      </c>
      <c r="H11">
        <f>LEN(TRIM(D11))</f>
        <v>6</v>
      </c>
      <c r="I11" t="str">
        <f>IF(H11&gt;=3,MID(TRIM(D11),1,3),"NO")</f>
        <v>+/-</v>
      </c>
      <c r="J11" t="str">
        <f>IF(TRIM(I11)="+/-",MID(TRIM(D11),4,H11-3),D11)</f>
        <v>2.8</v>
      </c>
      <c r="K11" s="1">
        <f>IF(TRIM(J11)="*****",0,IF(ISERROR(VALUE(J11)),"NA",VALUE(J11/$I$4)))</f>
        <v>1.7021276595744679</v>
      </c>
      <c r="L11" s="1">
        <f>IF(AND(ISNUMBER(G11),ISNUMBER($I$6)),$I$6-G11,"N/A")</f>
        <v>-17.900000000000006</v>
      </c>
      <c r="M11" s="1">
        <f>IF(AND(ISNUMBER(K11),ISNUMBER($I$7)),SQRT(K11^2+($I$7)^2),"N/A")</f>
        <v>1.7032128542397444</v>
      </c>
      <c r="N11" s="1">
        <f>IF(AND(ISNUMBER(L11),ISNUMBER(M11),M11&lt;&gt;0),L11/M11,"NA")</f>
        <v>-10.509549617032423</v>
      </c>
      <c r="O11" t="s">
        <v>68</v>
      </c>
    </row>
    <row r="12" spans="1:16" x14ac:dyDescent="0.35">
      <c r="A12" s="16">
        <v>2</v>
      </c>
      <c r="B12" s="15" t="s">
        <v>63</v>
      </c>
      <c r="C12" s="14">
        <v>60.3</v>
      </c>
      <c r="D12" s="13" t="s">
        <v>153</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60.3</v>
      </c>
      <c r="H12">
        <f>LEN(TRIM(D12))</f>
        <v>6</v>
      </c>
      <c r="I12" t="str">
        <f>IF(H12&gt;=3,MID(TRIM(D12),1,3),"NO")</f>
        <v>+/-</v>
      </c>
      <c r="J12" t="str">
        <f>IF(TRIM(I12)="+/-",MID(TRIM(D12),4,H12-3),D12)</f>
        <v>1.7</v>
      </c>
      <c r="K12" s="1">
        <f>IF(TRIM(J12)="*****",0,IF(ISERROR(VALUE(J12)),"NA",VALUE(J12/$I$4)))</f>
        <v>1.0334346504559271</v>
      </c>
      <c r="L12" s="1">
        <f>IF(AND(ISNUMBER(G12),ISNUMBER($I$6)),$I$6-G12,"N/A")</f>
        <v>-8.5</v>
      </c>
      <c r="M12" s="1">
        <f>IF(AND(ISNUMBER(K12),ISNUMBER($I$7)),SQRT(K12^2+($I$7)^2),"N/A")</f>
        <v>1.0352210556794166</v>
      </c>
      <c r="N12" s="1">
        <f>IF(AND(ISNUMBER(L12),ISNUMBER(M12),M12&lt;&gt;0),L12/M12,"NA")</f>
        <v>-8.2108067193643404</v>
      </c>
      <c r="O12" t="s">
        <v>62</v>
      </c>
    </row>
    <row r="13" spans="1:16" x14ac:dyDescent="0.35">
      <c r="A13" s="16">
        <v>3</v>
      </c>
      <c r="B13" s="15" t="s">
        <v>69</v>
      </c>
      <c r="C13" s="14">
        <v>59.8</v>
      </c>
      <c r="D13" s="13" t="s">
        <v>111</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59.8</v>
      </c>
      <c r="H13">
        <f>LEN(TRIM(D13))</f>
        <v>6</v>
      </c>
      <c r="I13" t="str">
        <f>IF(H13&gt;=3,MID(TRIM(D13),1,3),"NO")</f>
        <v>+/-</v>
      </c>
      <c r="J13" t="str">
        <f>IF(TRIM(I13)="+/-",MID(TRIM(D13),4,H13-3),D13)</f>
        <v>1.0</v>
      </c>
      <c r="K13" s="1">
        <f>IF(TRIM(J13)="*****",0,IF(ISERROR(VALUE(J13)),"NA",VALUE(J13/$I$4)))</f>
        <v>0.60790273556231</v>
      </c>
      <c r="L13" s="1">
        <f>IF(AND(ISNUMBER(G13),ISNUMBER($I$6)),$I$6-G13,"N/A")</f>
        <v>-8</v>
      </c>
      <c r="M13" s="1">
        <f>IF(AND(ISNUMBER(K13),ISNUMBER($I$7)),SQRT(K13^2+($I$7)^2),"N/A")</f>
        <v>0.61093468821403585</v>
      </c>
      <c r="N13" s="1">
        <f>IF(AND(ISNUMBER(L13),ISNUMBER(M13),M13&lt;&gt;0),L13/M13,"NA")</f>
        <v>-13.094689423163457</v>
      </c>
      <c r="O13" t="s">
        <v>58</v>
      </c>
    </row>
    <row r="14" spans="1:16" x14ac:dyDescent="0.35">
      <c r="A14" s="16">
        <v>4</v>
      </c>
      <c r="B14" s="15" t="s">
        <v>74</v>
      </c>
      <c r="C14" s="14">
        <v>58.8</v>
      </c>
      <c r="D14" s="13" t="s">
        <v>26</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58.8</v>
      </c>
      <c r="H14">
        <f>LEN(TRIM(D14))</f>
        <v>6</v>
      </c>
      <c r="I14" t="str">
        <f>IF(H14&gt;=3,MID(TRIM(D14),1,3),"NO")</f>
        <v>+/-</v>
      </c>
      <c r="J14" t="str">
        <f>IF(TRIM(I14)="+/-",MID(TRIM(D14),4,H14-3),D14)</f>
        <v>0.6</v>
      </c>
      <c r="K14" s="1">
        <f>IF(TRIM(J14)="*****",0,IF(ISERROR(VALUE(J14)),"NA",VALUE(J14/$I$4)))</f>
        <v>0.36474164133738601</v>
      </c>
      <c r="L14" s="1">
        <f>IF(AND(ISNUMBER(G14),ISNUMBER($I$6)),$I$6-G14,"N/A")</f>
        <v>-7</v>
      </c>
      <c r="M14" s="1">
        <f>IF(AND(ISNUMBER(K14),ISNUMBER($I$7)),SQRT(K14^2+($I$7)^2),"N/A")</f>
        <v>0.36977279819442066</v>
      </c>
      <c r="N14" s="1">
        <f>IF(AND(ISNUMBER(L14),ISNUMBER(M14),M14&lt;&gt;0),L14/M14,"NA")</f>
        <v>-18.930543388211891</v>
      </c>
      <c r="O14" t="s">
        <v>73</v>
      </c>
    </row>
    <row r="15" spans="1:16" x14ac:dyDescent="0.35">
      <c r="A15" s="16">
        <v>5</v>
      </c>
      <c r="B15" s="15" t="s">
        <v>48</v>
      </c>
      <c r="C15" s="14">
        <v>58.5</v>
      </c>
      <c r="D15" s="13" t="s">
        <v>140</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58.5</v>
      </c>
      <c r="H15">
        <f>LEN(TRIM(D15))</f>
        <v>6</v>
      </c>
      <c r="I15" t="str">
        <f>IF(H15&gt;=3,MID(TRIM(D15),1,3),"NO")</f>
        <v>+/-</v>
      </c>
      <c r="J15" t="str">
        <f>IF(TRIM(I15)="+/-",MID(TRIM(D15),4,H15-3),D15)</f>
        <v>1.6</v>
      </c>
      <c r="K15" s="1">
        <f>IF(TRIM(J15)="*****",0,IF(ISERROR(VALUE(J15)),"NA",VALUE(J15/$I$4)))</f>
        <v>0.97264437689969607</v>
      </c>
      <c r="L15" s="1">
        <f>IF(AND(ISNUMBER(G15),ISNUMBER($I$6)),$I$6-G15,"N/A")</f>
        <v>-6.7000000000000028</v>
      </c>
      <c r="M15" s="1">
        <f>IF(AND(ISNUMBER(K15),ISNUMBER($I$7)),SQRT(K15^2+($I$7)^2),"N/A")</f>
        <v>0.97454222139096647</v>
      </c>
      <c r="N15" s="1">
        <f>IF(AND(ISNUMBER(L15),ISNUMBER(M15),M15&lt;&gt;0),L15/M15,"NA")</f>
        <v>-6.8750228085932248</v>
      </c>
      <c r="O15" t="s">
        <v>32</v>
      </c>
    </row>
    <row r="16" spans="1:16" x14ac:dyDescent="0.35">
      <c r="A16" s="16">
        <v>6</v>
      </c>
      <c r="B16" s="15" t="s">
        <v>71</v>
      </c>
      <c r="C16" s="14">
        <v>58.3</v>
      </c>
      <c r="D16" s="13" t="s">
        <v>83</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58.3</v>
      </c>
      <c r="H16">
        <f>LEN(TRIM(D16))</f>
        <v>6</v>
      </c>
      <c r="I16" t="str">
        <f>IF(H16&gt;=3,MID(TRIM(D16),1,3),"NO")</f>
        <v>+/-</v>
      </c>
      <c r="J16" t="str">
        <f>IF(TRIM(I16)="+/-",MID(TRIM(D16),4,H16-3),D16)</f>
        <v>0.7</v>
      </c>
      <c r="K16" s="1">
        <f>IF(TRIM(J16)="*****",0,IF(ISERROR(VALUE(J16)),"NA",VALUE(J16/$I$4)))</f>
        <v>0.42553191489361697</v>
      </c>
      <c r="L16" s="1">
        <f>IF(AND(ISNUMBER(G16),ISNUMBER($I$6)),$I$6-G16,"N/A")</f>
        <v>-6.5</v>
      </c>
      <c r="M16" s="1">
        <f>IF(AND(ISNUMBER(K16),ISNUMBER($I$7)),SQRT(K16^2+($I$7)^2),"N/A")</f>
        <v>0.42985214661796195</v>
      </c>
      <c r="N16" s="1">
        <f>IF(AND(ISNUMBER(L16),ISNUMBER(M16),M16&lt;&gt;0),L16/M16,"NA")</f>
        <v>-15.121478515674321</v>
      </c>
      <c r="O16" t="s">
        <v>75</v>
      </c>
    </row>
    <row r="17" spans="1:15" x14ac:dyDescent="0.35">
      <c r="A17" s="16">
        <v>7</v>
      </c>
      <c r="B17" s="15" t="s">
        <v>41</v>
      </c>
      <c r="C17" s="14">
        <v>57.2</v>
      </c>
      <c r="D17" s="13" t="s">
        <v>83</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57.2</v>
      </c>
      <c r="H17">
        <f>LEN(TRIM(D17))</f>
        <v>6</v>
      </c>
      <c r="I17" t="str">
        <f>IF(H17&gt;=3,MID(TRIM(D17),1,3),"NO")</f>
        <v>+/-</v>
      </c>
      <c r="J17" t="str">
        <f>IF(TRIM(I17)="+/-",MID(TRIM(D17),4,H17-3),D17)</f>
        <v>0.7</v>
      </c>
      <c r="K17" s="1">
        <f>IF(TRIM(J17)="*****",0,IF(ISERROR(VALUE(J17)),"NA",VALUE(J17/$I$4)))</f>
        <v>0.42553191489361697</v>
      </c>
      <c r="L17" s="1">
        <f>IF(AND(ISNUMBER(G17),ISNUMBER($I$6)),$I$6-G17,"N/A")</f>
        <v>-5.4000000000000057</v>
      </c>
      <c r="M17" s="1">
        <f>IF(AND(ISNUMBER(K17),ISNUMBER($I$7)),SQRT(K17^2+($I$7)^2),"N/A")</f>
        <v>0.42985214661796195</v>
      </c>
      <c r="N17" s="1">
        <f>IF(AND(ISNUMBER(L17),ISNUMBER(M17),M17&lt;&gt;0),L17/M17,"NA")</f>
        <v>-12.562459074560218</v>
      </c>
      <c r="O17" t="s">
        <v>66</v>
      </c>
    </row>
    <row r="18" spans="1:15" x14ac:dyDescent="0.35">
      <c r="A18" s="16">
        <v>8</v>
      </c>
      <c r="B18" s="15" t="s">
        <v>47</v>
      </c>
      <c r="C18" s="14">
        <v>56.8</v>
      </c>
      <c r="D18" s="13" t="s">
        <v>26</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56.8</v>
      </c>
      <c r="H18">
        <f>LEN(TRIM(D18))</f>
        <v>6</v>
      </c>
      <c r="I18" t="str">
        <f>IF(H18&gt;=3,MID(TRIM(D18),1,3),"NO")</f>
        <v>+/-</v>
      </c>
      <c r="J18" t="str">
        <f>IF(TRIM(I18)="+/-",MID(TRIM(D18),4,H18-3),D18)</f>
        <v>0.6</v>
      </c>
      <c r="K18" s="1">
        <f>IF(TRIM(J18)="*****",0,IF(ISERROR(VALUE(J18)),"NA",VALUE(J18/$I$4)))</f>
        <v>0.36474164133738601</v>
      </c>
      <c r="L18" s="1">
        <f>IF(AND(ISNUMBER(G18),ISNUMBER($I$6)),$I$6-G18,"N/A")</f>
        <v>-5</v>
      </c>
      <c r="M18" s="1">
        <f>IF(AND(ISNUMBER(K18),ISNUMBER($I$7)),SQRT(K18^2+($I$7)^2),"N/A")</f>
        <v>0.36977279819442066</v>
      </c>
      <c r="N18" s="1">
        <f>IF(AND(ISNUMBER(L18),ISNUMBER(M18),M18&lt;&gt;0),L18/M18,"NA")</f>
        <v>-13.521816705865637</v>
      </c>
      <c r="O18" t="s">
        <v>60</v>
      </c>
    </row>
    <row r="19" spans="1:15" x14ac:dyDescent="0.35">
      <c r="A19" s="16">
        <v>9</v>
      </c>
      <c r="B19" s="15" t="s">
        <v>80</v>
      </c>
      <c r="C19" s="14">
        <v>56.7</v>
      </c>
      <c r="D19" s="13" t="s">
        <v>121</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56.7</v>
      </c>
      <c r="H19">
        <f>LEN(TRIM(D19))</f>
        <v>6</v>
      </c>
      <c r="I19" t="str">
        <f>IF(H19&gt;=3,MID(TRIM(D19),1,3),"NO")</f>
        <v>+/-</v>
      </c>
      <c r="J19" t="str">
        <f>IF(TRIM(I19)="+/-",MID(TRIM(D19),4,H19-3),D19)</f>
        <v>0.8</v>
      </c>
      <c r="K19" s="1">
        <f>IF(TRIM(J19)="*****",0,IF(ISERROR(VALUE(J19)),"NA",VALUE(J19/$I$4)))</f>
        <v>0.48632218844984804</v>
      </c>
      <c r="L19" s="1">
        <f>IF(AND(ISNUMBER(G19),ISNUMBER($I$6)),$I$6-G19,"N/A")</f>
        <v>-4.9000000000000057</v>
      </c>
      <c r="M19" s="1">
        <f>IF(AND(ISNUMBER(K19),ISNUMBER($I$7)),SQRT(K19^2+($I$7)^2),"N/A")</f>
        <v>0.49010685399991183</v>
      </c>
      <c r="N19" s="1">
        <f>IF(AND(ISNUMBER(L19),ISNUMBER(M19),M19&lt;&gt;0),L19/M19,"NA")</f>
        <v>-9.9978197815631589</v>
      </c>
      <c r="O19" t="s">
        <v>35</v>
      </c>
    </row>
    <row r="20" spans="1:15" x14ac:dyDescent="0.35">
      <c r="A20" s="16">
        <v>9</v>
      </c>
      <c r="B20" s="15" t="s">
        <v>40</v>
      </c>
      <c r="C20" s="14">
        <v>56.7</v>
      </c>
      <c r="D20" s="17" t="s">
        <v>138</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56.7</v>
      </c>
      <c r="H20">
        <f>LEN(TRIM(D20))</f>
        <v>6</v>
      </c>
      <c r="I20" t="str">
        <f>IF(H20&gt;=3,MID(TRIM(D20),1,3),"NO")</f>
        <v>+/-</v>
      </c>
      <c r="J20" t="str">
        <f>IF(TRIM(I20)="+/-",MID(TRIM(D20),4,H20-3),D20)</f>
        <v>1.8</v>
      </c>
      <c r="K20" s="1">
        <f>IF(TRIM(J20)="*****",0,IF(ISERROR(VALUE(J20)),"NA",VALUE(J20/$I$4)))</f>
        <v>1.094224924012158</v>
      </c>
      <c r="L20" s="1">
        <f>IF(AND(ISNUMBER(G20),ISNUMBER($I$6)),$I$6-G20,"N/A")</f>
        <v>-4.9000000000000057</v>
      </c>
      <c r="M20" s="1">
        <f>IF(AND(ISNUMBER(K20),ISNUMBER($I$7)),SQRT(K20^2+($I$7)^2),"N/A")</f>
        <v>1.0959122417823675</v>
      </c>
      <c r="N20" s="1">
        <f>IF(AND(ISNUMBER(L20),ISNUMBER(M20),M20&lt;&gt;0),L20/M20,"NA")</f>
        <v>-4.4711609316734648</v>
      </c>
      <c r="O20" t="s">
        <v>51</v>
      </c>
    </row>
    <row r="21" spans="1:15" x14ac:dyDescent="0.35">
      <c r="A21" s="16">
        <v>11</v>
      </c>
      <c r="B21" s="15" t="s">
        <v>66</v>
      </c>
      <c r="C21" s="14">
        <v>56.4</v>
      </c>
      <c r="D21" s="13" t="s">
        <v>120</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56.4</v>
      </c>
      <c r="H21">
        <f>LEN(TRIM(D21))</f>
        <v>6</v>
      </c>
      <c r="I21" t="str">
        <f>IF(H21&gt;=3,MID(TRIM(D21),1,3),"NO")</f>
        <v>+/-</v>
      </c>
      <c r="J21" t="str">
        <f>IF(TRIM(I21)="+/-",MID(TRIM(D21),4,H21-3),D21)</f>
        <v>0.9</v>
      </c>
      <c r="K21" s="1">
        <f>IF(TRIM(J21)="*****",0,IF(ISERROR(VALUE(J21)),"NA",VALUE(J21/$I$4)))</f>
        <v>0.54711246200607899</v>
      </c>
      <c r="L21" s="1">
        <f>IF(AND(ISNUMBER(G21),ISNUMBER($I$6)),$I$6-G21,"N/A")</f>
        <v>-4.6000000000000014</v>
      </c>
      <c r="M21" s="1">
        <f>IF(AND(ISNUMBER(K21),ISNUMBER($I$7)),SQRT(K21^2+($I$7)^2),"N/A")</f>
        <v>0.55047933970440222</v>
      </c>
      <c r="N21" s="1">
        <f>IF(AND(ISNUMBER(L21),ISNUMBER(M21),M21&lt;&gt;0),L21/M21,"NA")</f>
        <v>-8.35635357808364</v>
      </c>
      <c r="O21" t="s">
        <v>45</v>
      </c>
    </row>
    <row r="22" spans="1:15" x14ac:dyDescent="0.35">
      <c r="A22" s="16">
        <v>12</v>
      </c>
      <c r="B22" s="15" t="s">
        <v>75</v>
      </c>
      <c r="C22" s="14">
        <v>56</v>
      </c>
      <c r="D22" s="13" t="s">
        <v>83</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56</v>
      </c>
      <c r="H22">
        <f>LEN(TRIM(D22))</f>
        <v>6</v>
      </c>
      <c r="I22" t="str">
        <f>IF(H22&gt;=3,MID(TRIM(D22),1,3),"NO")</f>
        <v>+/-</v>
      </c>
      <c r="J22" t="str">
        <f>IF(TRIM(I22)="+/-",MID(TRIM(D22),4,H22-3),D22)</f>
        <v>0.7</v>
      </c>
      <c r="K22" s="1">
        <f>IF(TRIM(J22)="*****",0,IF(ISERROR(VALUE(J22)),"NA",VALUE(J22/$I$4)))</f>
        <v>0.42553191489361697</v>
      </c>
      <c r="L22" s="1">
        <f>IF(AND(ISNUMBER(G22),ISNUMBER($I$6)),$I$6-G22,"N/A")</f>
        <v>-4.2000000000000028</v>
      </c>
      <c r="M22" s="1">
        <f>IF(AND(ISNUMBER(K22),ISNUMBER($I$7)),SQRT(K22^2+($I$7)^2),"N/A")</f>
        <v>0.42985214661796195</v>
      </c>
      <c r="N22" s="1">
        <f>IF(AND(ISNUMBER(L22),ISNUMBER(M22),M22&lt;&gt;0),L22/M22,"NA")</f>
        <v>-9.770801502435722</v>
      </c>
      <c r="O22" t="s">
        <v>29</v>
      </c>
    </row>
    <row r="23" spans="1:15" x14ac:dyDescent="0.35">
      <c r="A23" s="16">
        <v>13</v>
      </c>
      <c r="B23" s="15" t="s">
        <v>42</v>
      </c>
      <c r="C23" s="14">
        <v>55.9</v>
      </c>
      <c r="D23" s="13" t="s">
        <v>120</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55.9</v>
      </c>
      <c r="H23">
        <f>LEN(TRIM(D23))</f>
        <v>6</v>
      </c>
      <c r="I23" t="str">
        <f>IF(H23&gt;=3,MID(TRIM(D23),1,3),"NO")</f>
        <v>+/-</v>
      </c>
      <c r="J23" t="str">
        <f>IF(TRIM(I23)="+/-",MID(TRIM(D23),4,H23-3),D23)</f>
        <v>0.9</v>
      </c>
      <c r="K23" s="1">
        <f>IF(TRIM(J23)="*****",0,IF(ISERROR(VALUE(J23)),"NA",VALUE(J23/$I$4)))</f>
        <v>0.54711246200607899</v>
      </c>
      <c r="L23" s="1">
        <f>IF(AND(ISNUMBER(G23),ISNUMBER($I$6)),$I$6-G23,"N/A")</f>
        <v>-4.1000000000000014</v>
      </c>
      <c r="M23" s="1">
        <f>IF(AND(ISNUMBER(K23),ISNUMBER($I$7)),SQRT(K23^2+($I$7)^2),"N/A")</f>
        <v>0.55047933970440222</v>
      </c>
      <c r="N23" s="1">
        <f>IF(AND(ISNUMBER(L23),ISNUMBER(M23),M23&lt;&gt;0),L23/M23,"NA")</f>
        <v>-7.4480542761180279</v>
      </c>
      <c r="O23" t="s">
        <v>82</v>
      </c>
    </row>
    <row r="24" spans="1:15" x14ac:dyDescent="0.35">
      <c r="A24" s="16">
        <v>14</v>
      </c>
      <c r="B24" s="15" t="s">
        <v>78</v>
      </c>
      <c r="C24" s="14">
        <v>55.3</v>
      </c>
      <c r="D24" s="13" t="s">
        <v>111</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55.3</v>
      </c>
      <c r="H24">
        <f>LEN(TRIM(D24))</f>
        <v>6</v>
      </c>
      <c r="I24" t="str">
        <f>IF(H24&gt;=3,MID(TRIM(D24),1,3),"NO")</f>
        <v>+/-</v>
      </c>
      <c r="J24" t="str">
        <f>IF(TRIM(I24)="+/-",MID(TRIM(D24),4,H24-3),D24)</f>
        <v>1.0</v>
      </c>
      <c r="K24" s="1">
        <f>IF(TRIM(J24)="*****",0,IF(ISERROR(VALUE(J24)),"NA",VALUE(J24/$I$4)))</f>
        <v>0.60790273556231</v>
      </c>
      <c r="L24" s="1">
        <f>IF(AND(ISNUMBER(G24),ISNUMBER($I$6)),$I$6-G24,"N/A")</f>
        <v>-3.5</v>
      </c>
      <c r="M24" s="1">
        <f>IF(AND(ISNUMBER(K24),ISNUMBER($I$7)),SQRT(K24^2+($I$7)^2),"N/A")</f>
        <v>0.61093468821403585</v>
      </c>
      <c r="N24" s="1">
        <f>IF(AND(ISNUMBER(L24),ISNUMBER(M24),M24&lt;&gt;0),L24/M24,"NA")</f>
        <v>-5.7289266226340132</v>
      </c>
      <c r="O24" t="s">
        <v>65</v>
      </c>
    </row>
    <row r="25" spans="1:15" x14ac:dyDescent="0.35">
      <c r="A25" s="16">
        <v>15</v>
      </c>
      <c r="B25" s="15" t="s">
        <v>38</v>
      </c>
      <c r="C25" s="14">
        <v>54.6</v>
      </c>
      <c r="D25" s="13" t="s">
        <v>43</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54.6</v>
      </c>
      <c r="H25">
        <f>LEN(TRIM(D25))</f>
        <v>6</v>
      </c>
      <c r="I25" t="str">
        <f>IF(H25&gt;=3,MID(TRIM(D25),1,3),"NO")</f>
        <v>+/-</v>
      </c>
      <c r="J25" t="str">
        <f>IF(TRIM(I25)="+/-",MID(TRIM(D25),4,H25-3),D25)</f>
        <v>0.5</v>
      </c>
      <c r="K25" s="1">
        <f>IF(TRIM(J25)="*****",0,IF(ISERROR(VALUE(J25)),"NA",VALUE(J25/$I$4)))</f>
        <v>0.303951367781155</v>
      </c>
      <c r="L25" s="1">
        <f>IF(AND(ISNUMBER(G25),ISNUMBER($I$6)),$I$6-G25,"N/A")</f>
        <v>-2.8000000000000043</v>
      </c>
      <c r="M25" s="1">
        <f>IF(AND(ISNUMBER(K25),ISNUMBER($I$7)),SQRT(K25^2+($I$7)^2),"N/A")</f>
        <v>0.30997079109986531</v>
      </c>
      <c r="N25" s="1">
        <f>IF(AND(ISNUMBER(L25),ISNUMBER(M25),M25&lt;&gt;0),L25/M25,"NA")</f>
        <v>-9.033109184464772</v>
      </c>
      <c r="O25" t="s">
        <v>81</v>
      </c>
    </row>
    <row r="26" spans="1:15" x14ac:dyDescent="0.35">
      <c r="A26" s="16">
        <v>16</v>
      </c>
      <c r="B26" s="15" t="s">
        <v>67</v>
      </c>
      <c r="C26" s="14">
        <v>54.5</v>
      </c>
      <c r="D26" s="13" t="s">
        <v>139</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54.5</v>
      </c>
      <c r="H26">
        <f>LEN(TRIM(D26))</f>
        <v>6</v>
      </c>
      <c r="I26" t="str">
        <f>IF(H26&gt;=3,MID(TRIM(D26),1,3),"NO")</f>
        <v>+/-</v>
      </c>
      <c r="J26" t="str">
        <f>IF(TRIM(I26)="+/-",MID(TRIM(D26),4,H26-3),D26)</f>
        <v>1.5</v>
      </c>
      <c r="K26" s="1">
        <f>IF(TRIM(J26)="*****",0,IF(ISERROR(VALUE(J26)),"NA",VALUE(J26/$I$4)))</f>
        <v>0.91185410334346506</v>
      </c>
      <c r="L26" s="1">
        <f>IF(AND(ISNUMBER(G26),ISNUMBER($I$6)),$I$6-G26,"N/A")</f>
        <v>-2.7000000000000028</v>
      </c>
      <c r="M26" s="1">
        <f>IF(AND(ISNUMBER(K26),ISNUMBER($I$7)),SQRT(K26^2+($I$7)^2),"N/A")</f>
        <v>0.91387819929318592</v>
      </c>
      <c r="N26" s="1">
        <f>IF(AND(ISNUMBER(L26),ISNUMBER(M26),M26&lt;&gt;0),L26/M26,"NA")</f>
        <v>-2.9544418524134222</v>
      </c>
      <c r="O26" t="s">
        <v>80</v>
      </c>
    </row>
    <row r="27" spans="1:15" x14ac:dyDescent="0.35">
      <c r="A27" s="16">
        <v>17</v>
      </c>
      <c r="B27" s="15" t="s">
        <v>65</v>
      </c>
      <c r="C27" s="14">
        <v>54.1</v>
      </c>
      <c r="D27" s="13" t="s">
        <v>43</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54.1</v>
      </c>
      <c r="H27">
        <f>LEN(TRIM(D27))</f>
        <v>6</v>
      </c>
      <c r="I27" t="str">
        <f>IF(H27&gt;=3,MID(TRIM(D27),1,3),"NO")</f>
        <v>+/-</v>
      </c>
      <c r="J27" t="str">
        <f>IF(TRIM(I27)="+/-",MID(TRIM(D27),4,H27-3),D27)</f>
        <v>0.5</v>
      </c>
      <c r="K27" s="1">
        <f>IF(TRIM(J27)="*****",0,IF(ISERROR(VALUE(J27)),"NA",VALUE(J27/$I$4)))</f>
        <v>0.303951367781155</v>
      </c>
      <c r="L27" s="1">
        <f>IF(AND(ISNUMBER(G27),ISNUMBER($I$6)),$I$6-G27,"N/A")</f>
        <v>-2.3000000000000043</v>
      </c>
      <c r="M27" s="1">
        <f>IF(AND(ISNUMBER(K27),ISNUMBER($I$7)),SQRT(K27^2+($I$7)^2),"N/A")</f>
        <v>0.30997079109986531</v>
      </c>
      <c r="N27" s="1">
        <f>IF(AND(ISNUMBER(L27),ISNUMBER(M27),M27&lt;&gt;0),L27/M27,"NA")</f>
        <v>-7.4200539729532071</v>
      </c>
      <c r="O27" t="s">
        <v>78</v>
      </c>
    </row>
    <row r="28" spans="1:15" x14ac:dyDescent="0.35">
      <c r="A28" s="16">
        <v>17</v>
      </c>
      <c r="B28" s="15" t="s">
        <v>52</v>
      </c>
      <c r="C28" s="14">
        <v>54.1</v>
      </c>
      <c r="D28" s="13" t="s">
        <v>138</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54.1</v>
      </c>
      <c r="H28">
        <f>LEN(TRIM(D28))</f>
        <v>6</v>
      </c>
      <c r="I28" t="str">
        <f>IF(H28&gt;=3,MID(TRIM(D28),1,3),"NO")</f>
        <v>+/-</v>
      </c>
      <c r="J28" t="str">
        <f>IF(TRIM(I28)="+/-",MID(TRIM(D28),4,H28-3),D28)</f>
        <v>1.8</v>
      </c>
      <c r="K28" s="1">
        <f>IF(TRIM(J28)="*****",0,IF(ISERROR(VALUE(J28)),"NA",VALUE(J28/$I$4)))</f>
        <v>1.094224924012158</v>
      </c>
      <c r="L28" s="1">
        <f>IF(AND(ISNUMBER(G28),ISNUMBER($I$6)),$I$6-G28,"N/A")</f>
        <v>-2.3000000000000043</v>
      </c>
      <c r="M28" s="1">
        <f>IF(AND(ISNUMBER(K28),ISNUMBER($I$7)),SQRT(K28^2+($I$7)^2),"N/A")</f>
        <v>1.0959122417823675</v>
      </c>
      <c r="N28" s="1">
        <f>IF(AND(ISNUMBER(L28),ISNUMBER(M28),M28&lt;&gt;0),L28/M28,"NA")</f>
        <v>-2.0987081924181585</v>
      </c>
      <c r="O28" t="s">
        <v>79</v>
      </c>
    </row>
    <row r="29" spans="1:15" x14ac:dyDescent="0.35">
      <c r="A29" s="16">
        <v>19</v>
      </c>
      <c r="B29" s="15" t="s">
        <v>30</v>
      </c>
      <c r="C29" s="14">
        <v>53.8</v>
      </c>
      <c r="D29" s="13" t="s">
        <v>43</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53.8</v>
      </c>
      <c r="H29">
        <f>LEN(TRIM(D29))</f>
        <v>6</v>
      </c>
      <c r="I29" t="str">
        <f>IF(H29&gt;=3,MID(TRIM(D29),1,3),"NO")</f>
        <v>+/-</v>
      </c>
      <c r="J29" t="str">
        <f>IF(TRIM(I29)="+/-",MID(TRIM(D29),4,H29-3),D29)</f>
        <v>0.5</v>
      </c>
      <c r="K29" s="1">
        <f>IF(TRIM(J29)="*****",0,IF(ISERROR(VALUE(J29)),"NA",VALUE(J29/$I$4)))</f>
        <v>0.303951367781155</v>
      </c>
      <c r="L29" s="1">
        <f>IF(AND(ISNUMBER(G29),ISNUMBER($I$6)),$I$6-G29,"N/A")</f>
        <v>-2</v>
      </c>
      <c r="M29" s="1">
        <f>IF(AND(ISNUMBER(K29),ISNUMBER($I$7)),SQRT(K29^2+($I$7)^2),"N/A")</f>
        <v>0.30997079109986531</v>
      </c>
      <c r="N29" s="1">
        <f>IF(AND(ISNUMBER(L29),ISNUMBER(M29),M29&lt;&gt;0),L29/M29,"NA")</f>
        <v>-6.4522208460462549</v>
      </c>
      <c r="O29" t="s">
        <v>55</v>
      </c>
    </row>
    <row r="30" spans="1:15" x14ac:dyDescent="0.35">
      <c r="A30" s="16">
        <v>20</v>
      </c>
      <c r="B30" s="15" t="s">
        <v>81</v>
      </c>
      <c r="C30" s="14">
        <v>53.5</v>
      </c>
      <c r="D30" s="13" t="s">
        <v>83</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53.5</v>
      </c>
      <c r="H30">
        <f>LEN(TRIM(D30))</f>
        <v>6</v>
      </c>
      <c r="I30" t="str">
        <f>IF(H30&gt;=3,MID(TRIM(D30),1,3),"NO")</f>
        <v>+/-</v>
      </c>
      <c r="J30" t="str">
        <f>IF(TRIM(I30)="+/-",MID(TRIM(D30),4,H30-3),D30)</f>
        <v>0.7</v>
      </c>
      <c r="K30" s="1">
        <f>IF(TRIM(J30)="*****",0,IF(ISERROR(VALUE(J30)),"NA",VALUE(J30/$I$4)))</f>
        <v>0.42553191489361697</v>
      </c>
      <c r="L30" s="1">
        <f>IF(AND(ISNUMBER(G30),ISNUMBER($I$6)),$I$6-G30,"N/A")</f>
        <v>-1.7000000000000028</v>
      </c>
      <c r="M30" s="1">
        <f>IF(AND(ISNUMBER(K30),ISNUMBER($I$7)),SQRT(K30^2+($I$7)^2),"N/A")</f>
        <v>0.42985214661796195</v>
      </c>
      <c r="N30" s="1">
        <f>IF(AND(ISNUMBER(L30),ISNUMBER(M30),M30&lt;&gt;0),L30/M30,"NA")</f>
        <v>-3.9548482271763676</v>
      </c>
      <c r="O30" t="s">
        <v>77</v>
      </c>
    </row>
    <row r="31" spans="1:15" x14ac:dyDescent="0.35">
      <c r="A31" s="16">
        <v>21</v>
      </c>
      <c r="B31" s="15" t="s">
        <v>27</v>
      </c>
      <c r="C31" s="14">
        <v>53.2</v>
      </c>
      <c r="D31" s="13" t="s">
        <v>156</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53.2</v>
      </c>
      <c r="H31">
        <f>LEN(TRIM(D31))</f>
        <v>6</v>
      </c>
      <c r="I31" t="str">
        <f>IF(H31&gt;=3,MID(TRIM(D31),1,3),"NO")</f>
        <v>+/-</v>
      </c>
      <c r="J31" t="str">
        <f>IF(TRIM(I31)="+/-",MID(TRIM(D31),4,H31-3),D31)</f>
        <v>2.0</v>
      </c>
      <c r="K31" s="1">
        <f>IF(TRIM(J31)="*****",0,IF(ISERROR(VALUE(J31)),"NA",VALUE(J31/$I$4)))</f>
        <v>1.21580547112462</v>
      </c>
      <c r="L31" s="1">
        <f>IF(AND(ISNUMBER(G31),ISNUMBER($I$6)),$I$6-G31,"N/A")</f>
        <v>-1.4000000000000057</v>
      </c>
      <c r="M31" s="1">
        <f>IF(AND(ISNUMBER(K31),ISNUMBER($I$7)),SQRT(K31^2+($I$7)^2),"N/A")</f>
        <v>1.2173242793009595</v>
      </c>
      <c r="N31" s="1">
        <f>IF(AND(ISNUMBER(L31),ISNUMBER(M31),M31&lt;&gt;0),L31/M31,"NA")</f>
        <v>-1.1500633182178428</v>
      </c>
      <c r="O31" t="s">
        <v>41</v>
      </c>
    </row>
    <row r="32" spans="1:15" x14ac:dyDescent="0.35">
      <c r="A32" s="16">
        <v>22</v>
      </c>
      <c r="B32" s="15" t="s">
        <v>61</v>
      </c>
      <c r="C32" s="14">
        <v>52.9</v>
      </c>
      <c r="D32" s="13" t="s">
        <v>43</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52.9</v>
      </c>
      <c r="H32">
        <f>LEN(TRIM(D32))</f>
        <v>6</v>
      </c>
      <c r="I32" t="str">
        <f>IF(H32&gt;=3,MID(TRIM(D32),1,3),"NO")</f>
        <v>+/-</v>
      </c>
      <c r="J32" t="str">
        <f>IF(TRIM(I32)="+/-",MID(TRIM(D32),4,H32-3),D32)</f>
        <v>0.5</v>
      </c>
      <c r="K32" s="1">
        <f>IF(TRIM(J32)="*****",0,IF(ISERROR(VALUE(J32)),"NA",VALUE(J32/$I$4)))</f>
        <v>0.303951367781155</v>
      </c>
      <c r="L32" s="1">
        <f>IF(AND(ISNUMBER(G32),ISNUMBER($I$6)),$I$6-G32,"N/A")</f>
        <v>-1.1000000000000014</v>
      </c>
      <c r="M32" s="1">
        <f>IF(AND(ISNUMBER(K32),ISNUMBER($I$7)),SQRT(K32^2+($I$7)^2),"N/A")</f>
        <v>0.30997079109986531</v>
      </c>
      <c r="N32" s="1">
        <f>IF(AND(ISNUMBER(L32),ISNUMBER(M32),M32&lt;&gt;0),L32/M32,"NA")</f>
        <v>-3.5487214653254449</v>
      </c>
      <c r="O32" t="s">
        <v>71</v>
      </c>
    </row>
    <row r="33" spans="1:15" x14ac:dyDescent="0.35">
      <c r="A33" s="16">
        <v>23</v>
      </c>
      <c r="B33" s="15" t="s">
        <v>45</v>
      </c>
      <c r="C33" s="14">
        <v>52.7</v>
      </c>
      <c r="D33" s="13" t="s">
        <v>43</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52.7</v>
      </c>
      <c r="H33">
        <f>LEN(TRIM(D33))</f>
        <v>6</v>
      </c>
      <c r="I33" t="str">
        <f>IF(H33&gt;=3,MID(TRIM(D33),1,3),"NO")</f>
        <v>+/-</v>
      </c>
      <c r="J33" t="str">
        <f>IF(TRIM(I33)="+/-",MID(TRIM(D33),4,H33-3),D33)</f>
        <v>0.5</v>
      </c>
      <c r="K33" s="1">
        <f>IF(TRIM(J33)="*****",0,IF(ISERROR(VALUE(J33)),"NA",VALUE(J33/$I$4)))</f>
        <v>0.303951367781155</v>
      </c>
      <c r="L33" s="1">
        <f>IF(AND(ISNUMBER(G33),ISNUMBER($I$6)),$I$6-G33,"N/A")</f>
        <v>-0.90000000000000568</v>
      </c>
      <c r="M33" s="1">
        <f>IF(AND(ISNUMBER(K33),ISNUMBER($I$7)),SQRT(K33^2+($I$7)^2),"N/A")</f>
        <v>0.30997079109986531</v>
      </c>
      <c r="N33" s="1">
        <f>IF(AND(ISNUMBER(L33),ISNUMBER(M33),M33&lt;&gt;0),L33/M33,"NA")</f>
        <v>-2.9034993807208331</v>
      </c>
      <c r="O33" t="s">
        <v>76</v>
      </c>
    </row>
    <row r="34" spans="1:15" x14ac:dyDescent="0.35">
      <c r="A34" s="16">
        <v>23</v>
      </c>
      <c r="B34" s="15" t="s">
        <v>72</v>
      </c>
      <c r="C34" s="14">
        <v>52.7</v>
      </c>
      <c r="D34" s="13" t="s">
        <v>83</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52.7</v>
      </c>
      <c r="H34">
        <f>LEN(TRIM(D34))</f>
        <v>6</v>
      </c>
      <c r="I34" t="str">
        <f>IF(H34&gt;=3,MID(TRIM(D34),1,3),"NO")</f>
        <v>+/-</v>
      </c>
      <c r="J34" t="str">
        <f>IF(TRIM(I34)="+/-",MID(TRIM(D34),4,H34-3),D34)</f>
        <v>0.7</v>
      </c>
      <c r="K34" s="1">
        <f>IF(TRIM(J34)="*****",0,IF(ISERROR(VALUE(J34)),"NA",VALUE(J34/$I$4)))</f>
        <v>0.42553191489361697</v>
      </c>
      <c r="L34" s="1">
        <f>IF(AND(ISNUMBER(G34),ISNUMBER($I$6)),$I$6-G34,"N/A")</f>
        <v>-0.90000000000000568</v>
      </c>
      <c r="M34" s="1">
        <f>IF(AND(ISNUMBER(K34),ISNUMBER($I$7)),SQRT(K34^2+($I$7)^2),"N/A")</f>
        <v>0.42985214661796195</v>
      </c>
      <c r="N34" s="1">
        <f>IF(AND(ISNUMBER(L34),ISNUMBER(M34),M34&lt;&gt;0),L34/M34,"NA")</f>
        <v>-2.0937431790933809</v>
      </c>
      <c r="O34" t="s">
        <v>74</v>
      </c>
    </row>
    <row r="35" spans="1:15" x14ac:dyDescent="0.35">
      <c r="A35" s="16">
        <v>25</v>
      </c>
      <c r="B35" s="15" t="s">
        <v>49</v>
      </c>
      <c r="C35" s="14">
        <v>52.6</v>
      </c>
      <c r="D35" s="13" t="s">
        <v>34</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52.6</v>
      </c>
      <c r="H35">
        <f>LEN(TRIM(D35))</f>
        <v>6</v>
      </c>
      <c r="I35" t="str">
        <f>IF(H35&gt;=3,MID(TRIM(D35),1,3),"NO")</f>
        <v>+/-</v>
      </c>
      <c r="J35" t="str">
        <f>IF(TRIM(I35)="+/-",MID(TRIM(D35),4,H35-3),D35)</f>
        <v>0.4</v>
      </c>
      <c r="K35" s="1">
        <f>IF(TRIM(J35)="*****",0,IF(ISERROR(VALUE(J35)),"NA",VALUE(J35/$I$4)))</f>
        <v>0.24316109422492402</v>
      </c>
      <c r="L35" s="1">
        <f>IF(AND(ISNUMBER(G35),ISNUMBER($I$6)),$I$6-G35,"N/A")</f>
        <v>-0.80000000000000426</v>
      </c>
      <c r="M35" s="1">
        <f>IF(AND(ISNUMBER(K35),ISNUMBER($I$7)),SQRT(K35^2+($I$7)^2),"N/A")</f>
        <v>0.25064471888253259</v>
      </c>
      <c r="N35" s="1">
        <f>IF(AND(ISNUMBER(L35),ISNUMBER(M35),M35&lt;&gt;0),L35/M35,"NA")</f>
        <v>-3.1917688254781584</v>
      </c>
      <c r="O35" t="s">
        <v>53</v>
      </c>
    </row>
    <row r="36" spans="1:15" x14ac:dyDescent="0.35">
      <c r="A36" s="16">
        <v>26</v>
      </c>
      <c r="B36" s="15" t="s">
        <v>54</v>
      </c>
      <c r="C36" s="14">
        <v>51.9</v>
      </c>
      <c r="D36" s="13" t="s">
        <v>43</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51.9</v>
      </c>
      <c r="H36">
        <f>LEN(TRIM(D36))</f>
        <v>6</v>
      </c>
      <c r="I36" t="str">
        <f>IF(H36&gt;=3,MID(TRIM(D36),1,3),"NO")</f>
        <v>+/-</v>
      </c>
      <c r="J36" t="str">
        <f>IF(TRIM(I36)="+/-",MID(TRIM(D36),4,H36-3),D36)</f>
        <v>0.5</v>
      </c>
      <c r="K36" s="1">
        <f>IF(TRIM(J36)="*****",0,IF(ISERROR(VALUE(J36)),"NA",VALUE(J36/$I$4)))</f>
        <v>0.303951367781155</v>
      </c>
      <c r="L36" s="1">
        <f>IF(AND(ISNUMBER(G36),ISNUMBER($I$6)),$I$6-G36,"N/A")</f>
        <v>-0.10000000000000142</v>
      </c>
      <c r="M36" s="1">
        <f>IF(AND(ISNUMBER(K36),ISNUMBER($I$7)),SQRT(K36^2+($I$7)^2),"N/A")</f>
        <v>0.30997079109986531</v>
      </c>
      <c r="N36" s="1">
        <f>IF(AND(ISNUMBER(L36),ISNUMBER(M36),M36&lt;&gt;0),L36/M36,"NA")</f>
        <v>-0.32261104230231735</v>
      </c>
      <c r="O36" t="s">
        <v>72</v>
      </c>
    </row>
    <row r="37" spans="1:15" x14ac:dyDescent="0.35">
      <c r="A37" s="16">
        <v>26</v>
      </c>
      <c r="B37" s="15" t="s">
        <v>39</v>
      </c>
      <c r="C37" s="14">
        <v>51.9</v>
      </c>
      <c r="D37" s="13" t="s">
        <v>34</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51.9</v>
      </c>
      <c r="H37">
        <f>LEN(TRIM(D37))</f>
        <v>6</v>
      </c>
      <c r="I37" t="str">
        <f>IF(H37&gt;=3,MID(TRIM(D37),1,3),"NO")</f>
        <v>+/-</v>
      </c>
      <c r="J37" t="str">
        <f>IF(TRIM(I37)="+/-",MID(TRIM(D37),4,H37-3),D37)</f>
        <v>0.4</v>
      </c>
      <c r="K37" s="1">
        <f>IF(TRIM(J37)="*****",0,IF(ISERROR(VALUE(J37)),"NA",VALUE(J37/$I$4)))</f>
        <v>0.24316109422492402</v>
      </c>
      <c r="L37" s="1">
        <f>IF(AND(ISNUMBER(G37),ISNUMBER($I$6)),$I$6-G37,"N/A")</f>
        <v>-0.10000000000000142</v>
      </c>
      <c r="M37" s="1">
        <f>IF(AND(ISNUMBER(K37),ISNUMBER($I$7)),SQRT(K37^2+($I$7)^2),"N/A")</f>
        <v>0.25064471888253259</v>
      </c>
      <c r="N37" s="1">
        <f>IF(AND(ISNUMBER(L37),ISNUMBER(M37),M37&lt;&gt;0),L37/M37,"NA")</f>
        <v>-0.39897110318477336</v>
      </c>
      <c r="O37" t="s">
        <v>70</v>
      </c>
    </row>
    <row r="38" spans="1:15" x14ac:dyDescent="0.35">
      <c r="A38" s="16">
        <v>28</v>
      </c>
      <c r="B38" s="15" t="s">
        <v>36</v>
      </c>
      <c r="C38" s="14">
        <v>51.5</v>
      </c>
      <c r="D38" s="13" t="s">
        <v>83</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51.5</v>
      </c>
      <c r="H38">
        <f>LEN(TRIM(D38))</f>
        <v>6</v>
      </c>
      <c r="I38" t="str">
        <f>IF(H38&gt;=3,MID(TRIM(D38),1,3),"NO")</f>
        <v>+/-</v>
      </c>
      <c r="J38" t="str">
        <f>IF(TRIM(I38)="+/-",MID(TRIM(D38),4,H38-3),D38)</f>
        <v>0.7</v>
      </c>
      <c r="K38" s="1">
        <f>IF(TRIM(J38)="*****",0,IF(ISERROR(VALUE(J38)),"NA",VALUE(J38/$I$4)))</f>
        <v>0.42553191489361697</v>
      </c>
      <c r="L38" s="1">
        <f>IF(AND(ISNUMBER(G38),ISNUMBER($I$6)),$I$6-G38,"N/A")</f>
        <v>0.29999999999999716</v>
      </c>
      <c r="M38" s="1">
        <f>IF(AND(ISNUMBER(K38),ISNUMBER($I$7)),SQRT(K38^2+($I$7)^2),"N/A")</f>
        <v>0.42985214661796195</v>
      </c>
      <c r="N38" s="1">
        <f>IF(AND(ISNUMBER(L38),ISNUMBER(M38),M38&lt;&gt;0),L38/M38,"NA")</f>
        <v>0.69791439303111591</v>
      </c>
      <c r="O38" t="s">
        <v>69</v>
      </c>
    </row>
    <row r="39" spans="1:15" x14ac:dyDescent="0.35">
      <c r="A39" s="16">
        <v>29</v>
      </c>
      <c r="B39" s="15" t="s">
        <v>32</v>
      </c>
      <c r="C39" s="14">
        <v>51.2</v>
      </c>
      <c r="D39" s="13" t="s">
        <v>57</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51.2</v>
      </c>
      <c r="H39">
        <f>LEN(TRIM(D39))</f>
        <v>6</v>
      </c>
      <c r="I39" t="str">
        <f>IF(H39&gt;=3,MID(TRIM(D39),1,3),"NO")</f>
        <v>+/-</v>
      </c>
      <c r="J39" t="str">
        <f>IF(TRIM(I39)="+/-",MID(TRIM(D39),4,H39-3),D39)</f>
        <v>0.3</v>
      </c>
      <c r="K39" s="1">
        <f>IF(TRIM(J39)="*****",0,IF(ISERROR(VALUE(J39)),"NA",VALUE(J39/$I$4)))</f>
        <v>0.18237082066869301</v>
      </c>
      <c r="L39" s="1">
        <f>IF(AND(ISNUMBER(G39),ISNUMBER($I$6)),$I$6-G39,"N/A")</f>
        <v>0.59999999999999432</v>
      </c>
      <c r="M39" s="1">
        <f>IF(AND(ISNUMBER(K39),ISNUMBER($I$7)),SQRT(K39^2+($I$7)^2),"N/A")</f>
        <v>0.19223572402239389</v>
      </c>
      <c r="N39" s="1">
        <f>IF(AND(ISNUMBER(L39),ISNUMBER(M39),M39&lt;&gt;0),L39/M39,"NA")</f>
        <v>3.1211680505861605</v>
      </c>
      <c r="O39" t="s">
        <v>44</v>
      </c>
    </row>
    <row r="40" spans="1:15" x14ac:dyDescent="0.35">
      <c r="A40" s="16">
        <v>30</v>
      </c>
      <c r="B40" s="15" t="s">
        <v>29</v>
      </c>
      <c r="C40" s="14">
        <v>51.1</v>
      </c>
      <c r="D40" s="13" t="s">
        <v>134</v>
      </c>
      <c r="E40" s="12" t="str">
        <f>IF($B$4=B40,"Geography Selected",
IF(AND(ISNUMBER(N40),ISNUMBER($I$4)),
IF(ABS(N40)&lt;=$I$4,"Not Significantly Different",
IF(ABS(N40)&gt;$I$4,"Significantly Different","Error - Both Z-score and Confidence Level are Numbers but Comparison Failed")),
IF(N40="NA","Statistical Test not applicable","N/A")
))</f>
        <v>Not Significantly Different</v>
      </c>
      <c r="G40">
        <f>IF(ISNUMBER(C40),C40,"NAN")</f>
        <v>51.1</v>
      </c>
      <c r="H40">
        <f>LEN(TRIM(D40))</f>
        <v>6</v>
      </c>
      <c r="I40" t="str">
        <f>IF(H40&gt;=3,MID(TRIM(D40),1,3),"NO")</f>
        <v>+/-</v>
      </c>
      <c r="J40" t="str">
        <f>IF(TRIM(I40)="+/-",MID(TRIM(D40),4,H40-3),D40)</f>
        <v>1.4</v>
      </c>
      <c r="K40" s="1">
        <f>IF(TRIM(J40)="*****",0,IF(ISERROR(VALUE(J40)),"NA",VALUE(J40/$I$4)))</f>
        <v>0.85106382978723394</v>
      </c>
      <c r="L40" s="1">
        <f>IF(AND(ISNUMBER(G40),ISNUMBER($I$6)),$I$6-G40,"N/A")</f>
        <v>0.69999999999999574</v>
      </c>
      <c r="M40" s="1">
        <f>IF(AND(ISNUMBER(K40),ISNUMBER($I$7)),SQRT(K40^2+($I$7)^2),"N/A")</f>
        <v>0.85323214879137987</v>
      </c>
      <c r="N40" s="1">
        <f>IF(AND(ISNUMBER(L40),ISNUMBER(M40),M40&lt;&gt;0),L40/M40,"NA")</f>
        <v>0.82040978061077463</v>
      </c>
      <c r="O40" t="s">
        <v>67</v>
      </c>
    </row>
    <row r="41" spans="1:15" x14ac:dyDescent="0.35">
      <c r="A41" s="16">
        <v>31</v>
      </c>
      <c r="B41" s="15" t="s">
        <v>64</v>
      </c>
      <c r="C41" s="14">
        <v>50.8</v>
      </c>
      <c r="D41" s="13" t="s">
        <v>26</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50.8</v>
      </c>
      <c r="H41">
        <f>LEN(TRIM(D41))</f>
        <v>6</v>
      </c>
      <c r="I41" t="str">
        <f>IF(H41&gt;=3,MID(TRIM(D41),1,3),"NO")</f>
        <v>+/-</v>
      </c>
      <c r="J41" t="str">
        <f>IF(TRIM(I41)="+/-",MID(TRIM(D41),4,H41-3),D41)</f>
        <v>0.6</v>
      </c>
      <c r="K41" s="1">
        <f>IF(TRIM(J41)="*****",0,IF(ISERROR(VALUE(J41)),"NA",VALUE(J41/$I$4)))</f>
        <v>0.36474164133738601</v>
      </c>
      <c r="L41" s="1">
        <f>IF(AND(ISNUMBER(G41),ISNUMBER($I$6)),$I$6-G41,"N/A")</f>
        <v>1</v>
      </c>
      <c r="M41" s="1">
        <f>IF(AND(ISNUMBER(K41),ISNUMBER($I$7)),SQRT(K41^2+($I$7)^2),"N/A")</f>
        <v>0.36977279819442066</v>
      </c>
      <c r="N41" s="1">
        <f>IF(AND(ISNUMBER(L41),ISNUMBER(M41),M41&lt;&gt;0),L41/M41,"NA")</f>
        <v>2.7043633411731274</v>
      </c>
      <c r="O41" t="s">
        <v>47</v>
      </c>
    </row>
    <row r="42" spans="1:15" x14ac:dyDescent="0.35">
      <c r="A42" s="16">
        <v>32</v>
      </c>
      <c r="B42" s="15" t="s">
        <v>62</v>
      </c>
      <c r="C42" s="14">
        <v>50</v>
      </c>
      <c r="D42" s="13" t="s">
        <v>144</v>
      </c>
      <c r="E42" s="12" t="str">
        <f>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IF(ISNUMBER(C42),C42,"NAN")</f>
        <v>50</v>
      </c>
      <c r="H42">
        <f>LEN(TRIM(D42))</f>
        <v>6</v>
      </c>
      <c r="I42" t="str">
        <f>IF(H42&gt;=3,MID(TRIM(D42),1,3),"NO")</f>
        <v>+/-</v>
      </c>
      <c r="J42" t="str">
        <f>IF(TRIM(I42)="+/-",MID(TRIM(D42),4,H42-3),D42)</f>
        <v>2.2</v>
      </c>
      <c r="K42" s="1">
        <f>IF(TRIM(J42)="*****",0,IF(ISERROR(VALUE(J42)),"NA",VALUE(J42/$I$4)))</f>
        <v>1.3373860182370823</v>
      </c>
      <c r="L42" s="1">
        <f>IF(AND(ISNUMBER(G42),ISNUMBER($I$6)),$I$6-G42,"N/A")</f>
        <v>1.7999999999999972</v>
      </c>
      <c r="M42" s="1">
        <f>IF(AND(ISNUMBER(K42),ISNUMBER($I$7)),SQRT(K42^2+($I$7)^2),"N/A")</f>
        <v>1.3387669024647564</v>
      </c>
      <c r="N42" s="1">
        <f>IF(AND(ISNUMBER(L42),ISNUMBER(M42),M42&lt;&gt;0),L42/M42,"NA")</f>
        <v>1.3445208398012236</v>
      </c>
      <c r="O42" t="s">
        <v>37</v>
      </c>
    </row>
    <row r="43" spans="1:15" x14ac:dyDescent="0.35">
      <c r="A43" s="16">
        <v>32</v>
      </c>
      <c r="B43" s="15" t="s">
        <v>59</v>
      </c>
      <c r="C43" s="14">
        <v>50</v>
      </c>
      <c r="D43" s="13" t="s">
        <v>83</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50</v>
      </c>
      <c r="H43">
        <f>LEN(TRIM(D43))</f>
        <v>6</v>
      </c>
      <c r="I43" t="str">
        <f>IF(H43&gt;=3,MID(TRIM(D43),1,3),"NO")</f>
        <v>+/-</v>
      </c>
      <c r="J43" t="str">
        <f>IF(TRIM(I43)="+/-",MID(TRIM(D43),4,H43-3),D43)</f>
        <v>0.7</v>
      </c>
      <c r="K43" s="1">
        <f>IF(TRIM(J43)="*****",0,IF(ISERROR(VALUE(J43)),"NA",VALUE(J43/$I$4)))</f>
        <v>0.42553191489361697</v>
      </c>
      <c r="L43" s="1">
        <f>IF(AND(ISNUMBER(G43),ISNUMBER($I$6)),$I$6-G43,"N/A")</f>
        <v>1.7999999999999972</v>
      </c>
      <c r="M43" s="1">
        <f>IF(AND(ISNUMBER(K43),ISNUMBER($I$7)),SQRT(K43^2+($I$7)^2),"N/A")</f>
        <v>0.42985214661796195</v>
      </c>
      <c r="N43" s="1">
        <f>IF(AND(ISNUMBER(L43),ISNUMBER(M43),M43&lt;&gt;0),L43/M43,"NA")</f>
        <v>4.1874863581867281</v>
      </c>
      <c r="O43" t="s">
        <v>49</v>
      </c>
    </row>
    <row r="44" spans="1:15" x14ac:dyDescent="0.35">
      <c r="A44" s="16">
        <v>34</v>
      </c>
      <c r="B44" s="15" t="s">
        <v>77</v>
      </c>
      <c r="C44" s="14">
        <v>49.7</v>
      </c>
      <c r="D44" s="13" t="s">
        <v>135</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49.7</v>
      </c>
      <c r="H44">
        <f>LEN(TRIM(D44))</f>
        <v>6</v>
      </c>
      <c r="I44" t="str">
        <f>IF(H44&gt;=3,MID(TRIM(D44),1,3),"NO")</f>
        <v>+/-</v>
      </c>
      <c r="J44" t="str">
        <f>IF(TRIM(I44)="+/-",MID(TRIM(D44),4,H44-3),D44)</f>
        <v>1.3</v>
      </c>
      <c r="K44" s="1">
        <f>IF(TRIM(J44)="*****",0,IF(ISERROR(VALUE(J44)),"NA",VALUE(J44/$I$4)))</f>
        <v>0.79027355623100304</v>
      </c>
      <c r="L44" s="1">
        <f>IF(AND(ISNUMBER(G44),ISNUMBER($I$6)),$I$6-G44,"N/A")</f>
        <v>2.0999999999999943</v>
      </c>
      <c r="M44" s="1">
        <f>IF(AND(ISNUMBER(K44),ISNUMBER($I$7)),SQRT(K44^2+($I$7)^2),"N/A")</f>
        <v>0.79260819516141623</v>
      </c>
      <c r="N44" s="1">
        <f>IF(AND(ISNUMBER(L44),ISNUMBER(M44),M44&lt;&gt;0),L44/M44,"NA")</f>
        <v>2.649480553973234</v>
      </c>
      <c r="O44" t="s">
        <v>64</v>
      </c>
    </row>
    <row r="45" spans="1:15" x14ac:dyDescent="0.35">
      <c r="A45" s="16">
        <v>35</v>
      </c>
      <c r="B45" s="15" t="s">
        <v>79</v>
      </c>
      <c r="C45" s="14">
        <v>49.6</v>
      </c>
      <c r="D45" s="13" t="s">
        <v>83</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49.6</v>
      </c>
      <c r="H45">
        <f>LEN(TRIM(D45))</f>
        <v>6</v>
      </c>
      <c r="I45" t="str">
        <f>IF(H45&gt;=3,MID(TRIM(D45),1,3),"NO")</f>
        <v>+/-</v>
      </c>
      <c r="J45" t="str">
        <f>IF(TRIM(I45)="+/-",MID(TRIM(D45),4,H45-3),D45)</f>
        <v>0.7</v>
      </c>
      <c r="K45" s="1">
        <f>IF(TRIM(J45)="*****",0,IF(ISERROR(VALUE(J45)),"NA",VALUE(J45/$I$4)))</f>
        <v>0.42553191489361697</v>
      </c>
      <c r="L45" s="1">
        <f>IF(AND(ISNUMBER(G45),ISNUMBER($I$6)),$I$6-G45,"N/A")</f>
        <v>2.1999999999999957</v>
      </c>
      <c r="M45" s="1">
        <f>IF(AND(ISNUMBER(K45),ISNUMBER($I$7)),SQRT(K45^2+($I$7)^2),"N/A")</f>
        <v>0.42985214661796195</v>
      </c>
      <c r="N45" s="1">
        <f>IF(AND(ISNUMBER(L45),ISNUMBER(M45),M45&lt;&gt;0),L45/M45,"NA")</f>
        <v>5.1180388822282223</v>
      </c>
      <c r="O45" t="s">
        <v>63</v>
      </c>
    </row>
    <row r="46" spans="1:15" x14ac:dyDescent="0.35">
      <c r="A46" s="16">
        <v>36</v>
      </c>
      <c r="B46" s="15" t="s">
        <v>70</v>
      </c>
      <c r="C46" s="14">
        <v>49.5</v>
      </c>
      <c r="D46" s="13" t="s">
        <v>139</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49.5</v>
      </c>
      <c r="H46">
        <f>LEN(TRIM(D46))</f>
        <v>6</v>
      </c>
      <c r="I46" t="str">
        <f>IF(H46&gt;=3,MID(TRIM(D46),1,3),"NO")</f>
        <v>+/-</v>
      </c>
      <c r="J46" t="str">
        <f>IF(TRIM(I46)="+/-",MID(TRIM(D46),4,H46-3),D46)</f>
        <v>1.5</v>
      </c>
      <c r="K46" s="1">
        <f>IF(TRIM(J46)="*****",0,IF(ISERROR(VALUE(J46)),"NA",VALUE(J46/$I$4)))</f>
        <v>0.91185410334346506</v>
      </c>
      <c r="L46" s="1">
        <f>IF(AND(ISNUMBER(G46),ISNUMBER($I$6)),$I$6-G46,"N/A")</f>
        <v>2.2999999999999972</v>
      </c>
      <c r="M46" s="1">
        <f>IF(AND(ISNUMBER(K46),ISNUMBER($I$7)),SQRT(K46^2+($I$7)^2),"N/A")</f>
        <v>0.91387819929318592</v>
      </c>
      <c r="N46" s="1">
        <f>IF(AND(ISNUMBER(L46),ISNUMBER(M46),M46&lt;&gt;0),L46/M46,"NA")</f>
        <v>2.5167467631669833</v>
      </c>
      <c r="O46" t="s">
        <v>61</v>
      </c>
    </row>
    <row r="47" spans="1:15" x14ac:dyDescent="0.35">
      <c r="A47" s="16">
        <v>36</v>
      </c>
      <c r="B47" s="15" t="s">
        <v>46</v>
      </c>
      <c r="C47" s="14">
        <v>49.5</v>
      </c>
      <c r="D47" s="13" t="s">
        <v>26</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49.5</v>
      </c>
      <c r="H47">
        <f>LEN(TRIM(D47))</f>
        <v>6</v>
      </c>
      <c r="I47" t="str">
        <f>IF(H47&gt;=3,MID(TRIM(D47),1,3),"NO")</f>
        <v>+/-</v>
      </c>
      <c r="J47" t="str">
        <f>IF(TRIM(I47)="+/-",MID(TRIM(D47),4,H47-3),D47)</f>
        <v>0.6</v>
      </c>
      <c r="K47" s="1">
        <f>IF(TRIM(J47)="*****",0,IF(ISERROR(VALUE(J47)),"NA",VALUE(J47/$I$4)))</f>
        <v>0.36474164133738601</v>
      </c>
      <c r="L47" s="1">
        <f>IF(AND(ISNUMBER(G47),ISNUMBER($I$6)),$I$6-G47,"N/A")</f>
        <v>2.2999999999999972</v>
      </c>
      <c r="M47" s="1">
        <f>IF(AND(ISNUMBER(K47),ISNUMBER($I$7)),SQRT(K47^2+($I$7)^2),"N/A")</f>
        <v>0.36977279819442066</v>
      </c>
      <c r="N47" s="1">
        <f>IF(AND(ISNUMBER(L47),ISNUMBER(M47),M47&lt;&gt;0),L47/M47,"NA")</f>
        <v>6.2200356846981855</v>
      </c>
      <c r="O47" t="s">
        <v>59</v>
      </c>
    </row>
    <row r="48" spans="1:15" x14ac:dyDescent="0.35">
      <c r="A48" s="16">
        <v>38</v>
      </c>
      <c r="B48" s="15" t="s">
        <v>56</v>
      </c>
      <c r="C48" s="14">
        <v>49.3</v>
      </c>
      <c r="D48" s="13" t="s">
        <v>111</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49.3</v>
      </c>
      <c r="H48">
        <f>LEN(TRIM(D48))</f>
        <v>6</v>
      </c>
      <c r="I48" t="str">
        <f>IF(H48&gt;=3,MID(TRIM(D48),1,3),"NO")</f>
        <v>+/-</v>
      </c>
      <c r="J48" t="str">
        <f>IF(TRIM(I48)="+/-",MID(TRIM(D48),4,H48-3),D48)</f>
        <v>1.0</v>
      </c>
      <c r="K48" s="1">
        <f>IF(TRIM(J48)="*****",0,IF(ISERROR(VALUE(J48)),"NA",VALUE(J48/$I$4)))</f>
        <v>0.60790273556231</v>
      </c>
      <c r="L48" s="1">
        <f>IF(AND(ISNUMBER(G48),ISNUMBER($I$6)),$I$6-G48,"N/A")</f>
        <v>2.5</v>
      </c>
      <c r="M48" s="1">
        <f>IF(AND(ISNUMBER(K48),ISNUMBER($I$7)),SQRT(K48^2+($I$7)^2),"N/A")</f>
        <v>0.61093468821403585</v>
      </c>
      <c r="N48" s="1">
        <f>IF(AND(ISNUMBER(L48),ISNUMBER(M48),M48&lt;&gt;0),L48/M48,"NA")</f>
        <v>4.0920904447385809</v>
      </c>
      <c r="O48" t="s">
        <v>56</v>
      </c>
    </row>
    <row r="49" spans="1:15" x14ac:dyDescent="0.35">
      <c r="A49" s="16">
        <v>39</v>
      </c>
      <c r="B49" s="15" t="s">
        <v>76</v>
      </c>
      <c r="C49" s="14">
        <v>49.2</v>
      </c>
      <c r="D49" s="13" t="s">
        <v>43</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49.2</v>
      </c>
      <c r="H49">
        <f>LEN(TRIM(D49))</f>
        <v>6</v>
      </c>
      <c r="I49" t="str">
        <f>IF(H49&gt;=3,MID(TRIM(D49),1,3),"NO")</f>
        <v>+/-</v>
      </c>
      <c r="J49" t="str">
        <f>IF(TRIM(I49)="+/-",MID(TRIM(D49),4,H49-3),D49)</f>
        <v>0.5</v>
      </c>
      <c r="K49" s="1">
        <f>IF(TRIM(J49)="*****",0,IF(ISERROR(VALUE(J49)),"NA",VALUE(J49/$I$4)))</f>
        <v>0.303951367781155</v>
      </c>
      <c r="L49" s="1">
        <f>IF(AND(ISNUMBER(G49),ISNUMBER($I$6)),$I$6-G49,"N/A")</f>
        <v>2.5999999999999943</v>
      </c>
      <c r="M49" s="1">
        <f>IF(AND(ISNUMBER(K49),ISNUMBER($I$7)),SQRT(K49^2+($I$7)^2),"N/A")</f>
        <v>0.30997079109986531</v>
      </c>
      <c r="N49" s="1">
        <f>IF(AND(ISNUMBER(L49),ISNUMBER(M49),M49&lt;&gt;0),L49/M49,"NA")</f>
        <v>8.387887099860114</v>
      </c>
      <c r="O49" t="s">
        <v>54</v>
      </c>
    </row>
    <row r="50" spans="1:15" x14ac:dyDescent="0.35">
      <c r="A50" s="16">
        <v>40</v>
      </c>
      <c r="B50" s="15" t="s">
        <v>53</v>
      </c>
      <c r="C50" s="14">
        <v>48.8</v>
      </c>
      <c r="D50" s="13" t="s">
        <v>134</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48.8</v>
      </c>
      <c r="H50">
        <f>LEN(TRIM(D50))</f>
        <v>6</v>
      </c>
      <c r="I50" t="str">
        <f>IF(H50&gt;=3,MID(TRIM(D50),1,3),"NO")</f>
        <v>+/-</v>
      </c>
      <c r="J50" t="str">
        <f>IF(TRIM(I50)="+/-",MID(TRIM(D50),4,H50-3),D50)</f>
        <v>1.4</v>
      </c>
      <c r="K50" s="1">
        <f>IF(TRIM(J50)="*****",0,IF(ISERROR(VALUE(J50)),"NA",VALUE(J50/$I$4)))</f>
        <v>0.85106382978723394</v>
      </c>
      <c r="L50" s="1">
        <f>IF(AND(ISNUMBER(G50),ISNUMBER($I$6)),$I$6-G50,"N/A")</f>
        <v>3</v>
      </c>
      <c r="M50" s="1">
        <f>IF(AND(ISNUMBER(K50),ISNUMBER($I$7)),SQRT(K50^2+($I$7)^2),"N/A")</f>
        <v>0.85323214879137987</v>
      </c>
      <c r="N50" s="1">
        <f>IF(AND(ISNUMBER(L50),ISNUMBER(M50),M50&lt;&gt;0),L50/M50,"NA")</f>
        <v>3.5160419169033412</v>
      </c>
      <c r="O50" t="s">
        <v>52</v>
      </c>
    </row>
    <row r="51" spans="1:15" x14ac:dyDescent="0.35">
      <c r="A51" s="16">
        <v>41</v>
      </c>
      <c r="B51" s="15" t="s">
        <v>55</v>
      </c>
      <c r="C51" s="14">
        <v>48.7</v>
      </c>
      <c r="D51" s="13" t="s">
        <v>120</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48.7</v>
      </c>
      <c r="H51">
        <f>LEN(TRIM(D51))</f>
        <v>6</v>
      </c>
      <c r="I51" t="str">
        <f>IF(H51&gt;=3,MID(TRIM(D51),1,3),"NO")</f>
        <v>+/-</v>
      </c>
      <c r="J51" t="str">
        <f>IF(TRIM(I51)="+/-",MID(TRIM(D51),4,H51-3),D51)</f>
        <v>0.9</v>
      </c>
      <c r="K51" s="1">
        <f>IF(TRIM(J51)="*****",0,IF(ISERROR(VALUE(J51)),"NA",VALUE(J51/$I$4)))</f>
        <v>0.54711246200607899</v>
      </c>
      <c r="L51" s="1">
        <f>IF(AND(ISNUMBER(G51),ISNUMBER($I$6)),$I$6-G51,"N/A")</f>
        <v>3.0999999999999943</v>
      </c>
      <c r="M51" s="1">
        <f>IF(AND(ISNUMBER(K51),ISNUMBER($I$7)),SQRT(K51^2+($I$7)^2),"N/A")</f>
        <v>0.55047933970440222</v>
      </c>
      <c r="N51" s="1">
        <f>IF(AND(ISNUMBER(L51),ISNUMBER(M51),M51&lt;&gt;0),L51/M51,"NA")</f>
        <v>5.6314556721867897</v>
      </c>
      <c r="O51" t="s">
        <v>50</v>
      </c>
    </row>
    <row r="52" spans="1:15" x14ac:dyDescent="0.35">
      <c r="A52" s="16">
        <v>42</v>
      </c>
      <c r="B52" s="15" t="s">
        <v>82</v>
      </c>
      <c r="C52" s="14">
        <v>48.5</v>
      </c>
      <c r="D52" s="13" t="s">
        <v>133</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48.5</v>
      </c>
      <c r="H52">
        <f>LEN(TRIM(D52))</f>
        <v>6</v>
      </c>
      <c r="I52" t="str">
        <f>IF(H52&gt;=3,MID(TRIM(D52),1,3),"NO")</f>
        <v>+/-</v>
      </c>
      <c r="J52" t="str">
        <f>IF(TRIM(I52)="+/-",MID(TRIM(D52),4,H52-3),D52)</f>
        <v>1.2</v>
      </c>
      <c r="K52" s="1">
        <f>IF(TRIM(J52)="*****",0,IF(ISERROR(VALUE(J52)),"NA",VALUE(J52/$I$4)))</f>
        <v>0.72948328267477203</v>
      </c>
      <c r="L52" s="1">
        <f>IF(AND(ISNUMBER(G52),ISNUMBER($I$6)),$I$6-G52,"N/A")</f>
        <v>3.2999999999999972</v>
      </c>
      <c r="M52" s="1">
        <f>IF(AND(ISNUMBER(K52),ISNUMBER($I$7)),SQRT(K52^2+($I$7)^2),"N/A")</f>
        <v>0.73201182849801194</v>
      </c>
      <c r="N52" s="1">
        <f>IF(AND(ISNUMBER(L52),ISNUMBER(M52),M52&lt;&gt;0),L52/M52,"NA")</f>
        <v>4.5081238738602698</v>
      </c>
      <c r="O52" t="s">
        <v>48</v>
      </c>
    </row>
    <row r="53" spans="1:15" x14ac:dyDescent="0.35">
      <c r="A53" s="16">
        <v>43</v>
      </c>
      <c r="B53" s="15" t="s">
        <v>73</v>
      </c>
      <c r="C53" s="14">
        <v>48.4</v>
      </c>
      <c r="D53" s="13" t="s">
        <v>120</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48.4</v>
      </c>
      <c r="H53">
        <f>LEN(TRIM(D53))</f>
        <v>6</v>
      </c>
      <c r="I53" t="str">
        <f>IF(H53&gt;=3,MID(TRIM(D53),1,3),"NO")</f>
        <v>+/-</v>
      </c>
      <c r="J53" t="str">
        <f>IF(TRIM(I53)="+/-",MID(TRIM(D53),4,H53-3),D53)</f>
        <v>0.9</v>
      </c>
      <c r="K53" s="1">
        <f>IF(TRIM(J53)="*****",0,IF(ISERROR(VALUE(J53)),"NA",VALUE(J53/$I$4)))</f>
        <v>0.54711246200607899</v>
      </c>
      <c r="L53" s="1">
        <f>IF(AND(ISNUMBER(G53),ISNUMBER($I$6)),$I$6-G53,"N/A")</f>
        <v>3.3999999999999986</v>
      </c>
      <c r="M53" s="1">
        <f>IF(AND(ISNUMBER(K53),ISNUMBER($I$7)),SQRT(K53^2+($I$7)^2),"N/A")</f>
        <v>0.55047933970440222</v>
      </c>
      <c r="N53" s="1">
        <f>IF(AND(ISNUMBER(L53),ISNUMBER(M53),M53&lt;&gt;0),L53/M53,"NA")</f>
        <v>6.1764352533661651</v>
      </c>
      <c r="O53" t="s">
        <v>46</v>
      </c>
    </row>
    <row r="54" spans="1:15" x14ac:dyDescent="0.35">
      <c r="A54" s="16">
        <v>43</v>
      </c>
      <c r="B54" s="15" t="s">
        <v>60</v>
      </c>
      <c r="C54" s="14">
        <v>48.4</v>
      </c>
      <c r="D54" s="13" t="s">
        <v>138</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48.4</v>
      </c>
      <c r="H54">
        <f>LEN(TRIM(D54))</f>
        <v>6</v>
      </c>
      <c r="I54" t="str">
        <f>IF(H54&gt;=3,MID(TRIM(D54),1,3),"NO")</f>
        <v>+/-</v>
      </c>
      <c r="J54" t="str">
        <f>IF(TRIM(I54)="+/-",MID(TRIM(D54),4,H54-3),D54)</f>
        <v>1.8</v>
      </c>
      <c r="K54" s="1">
        <f>IF(TRIM(J54)="*****",0,IF(ISERROR(VALUE(J54)),"NA",VALUE(J54/$I$4)))</f>
        <v>1.094224924012158</v>
      </c>
      <c r="L54" s="1">
        <f>IF(AND(ISNUMBER(G54),ISNUMBER($I$6)),$I$6-G54,"N/A")</f>
        <v>3.3999999999999986</v>
      </c>
      <c r="M54" s="1">
        <f>IF(AND(ISNUMBER(K54),ISNUMBER($I$7)),SQRT(K54^2+($I$7)^2),"N/A")</f>
        <v>1.0959122417823675</v>
      </c>
      <c r="N54" s="1">
        <f>IF(AND(ISNUMBER(L54),ISNUMBER(M54),M54&lt;&gt;0),L54/M54,"NA")</f>
        <v>3.1024381974877056</v>
      </c>
      <c r="O54" t="s">
        <v>39</v>
      </c>
    </row>
    <row r="55" spans="1:15" x14ac:dyDescent="0.35">
      <c r="A55" s="16">
        <v>45</v>
      </c>
      <c r="B55" s="15" t="s">
        <v>44</v>
      </c>
      <c r="C55" s="14">
        <v>47.2</v>
      </c>
      <c r="D55" s="13" t="s">
        <v>141</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47.2</v>
      </c>
      <c r="H55">
        <f>LEN(TRIM(D55))</f>
        <v>6</v>
      </c>
      <c r="I55" t="str">
        <f>IF(H55&gt;=3,MID(TRIM(D55),1,3),"NO")</f>
        <v>+/-</v>
      </c>
      <c r="J55" t="str">
        <f>IF(TRIM(I55)="+/-",MID(TRIM(D55),4,H55-3),D55)</f>
        <v>1.1</v>
      </c>
      <c r="K55" s="1">
        <f>IF(TRIM(J55)="*****",0,IF(ISERROR(VALUE(J55)),"NA",VALUE(J55/$I$4)))</f>
        <v>0.66869300911854113</v>
      </c>
      <c r="L55" s="1">
        <f>IF(AND(ISNUMBER(G55),ISNUMBER($I$6)),$I$6-G55,"N/A")</f>
        <v>4.5999999999999943</v>
      </c>
      <c r="M55" s="1">
        <f>IF(AND(ISNUMBER(K55),ISNUMBER($I$7)),SQRT(K55^2+($I$7)^2),"N/A")</f>
        <v>0.67145051776214359</v>
      </c>
      <c r="N55" s="1">
        <f>IF(AND(ISNUMBER(L55),ISNUMBER(M55),M55&lt;&gt;0),L55/M55,"NA")</f>
        <v>6.8508399030373681</v>
      </c>
      <c r="O55" t="s">
        <v>42</v>
      </c>
    </row>
    <row r="56" spans="1:15" x14ac:dyDescent="0.35">
      <c r="A56" s="16">
        <v>46</v>
      </c>
      <c r="B56" s="15" t="s">
        <v>50</v>
      </c>
      <c r="C56" s="14">
        <v>47.1</v>
      </c>
      <c r="D56" s="13" t="s">
        <v>120</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47.1</v>
      </c>
      <c r="H56">
        <f>LEN(TRIM(D56))</f>
        <v>6</v>
      </c>
      <c r="I56" t="str">
        <f>IF(H56&gt;=3,MID(TRIM(D56),1,3),"NO")</f>
        <v>+/-</v>
      </c>
      <c r="J56" t="str">
        <f>IF(TRIM(I56)="+/-",MID(TRIM(D56),4,H56-3),D56)</f>
        <v>0.9</v>
      </c>
      <c r="K56" s="1">
        <f>IF(TRIM(J56)="*****",0,IF(ISERROR(VALUE(J56)),"NA",VALUE(J56/$I$4)))</f>
        <v>0.54711246200607899</v>
      </c>
      <c r="L56" s="1">
        <f>IF(AND(ISNUMBER(G56),ISNUMBER($I$6)),$I$6-G56,"N/A")</f>
        <v>4.6999999999999957</v>
      </c>
      <c r="M56" s="1">
        <f>IF(AND(ISNUMBER(K56),ISNUMBER($I$7)),SQRT(K56^2+($I$7)^2),"N/A")</f>
        <v>0.55047933970440222</v>
      </c>
      <c r="N56" s="1">
        <f>IF(AND(ISNUMBER(L56),ISNUMBER(M56),M56&lt;&gt;0),L56/M56,"NA")</f>
        <v>8.538013438476753</v>
      </c>
      <c r="O56" t="s">
        <v>40</v>
      </c>
    </row>
    <row r="57" spans="1:15" x14ac:dyDescent="0.35">
      <c r="A57" s="16">
        <v>47</v>
      </c>
      <c r="B57" s="15" t="s">
        <v>68</v>
      </c>
      <c r="C57" s="14">
        <v>46.5</v>
      </c>
      <c r="D57" s="13" t="s">
        <v>121</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46.5</v>
      </c>
      <c r="H57">
        <f>LEN(TRIM(D57))</f>
        <v>6</v>
      </c>
      <c r="I57" t="str">
        <f>IF(H57&gt;=3,MID(TRIM(D57),1,3),"NO")</f>
        <v>+/-</v>
      </c>
      <c r="J57" t="str">
        <f>IF(TRIM(I57)="+/-",MID(TRIM(D57),4,H57-3),D57)</f>
        <v>0.8</v>
      </c>
      <c r="K57" s="1">
        <f>IF(TRIM(J57)="*****",0,IF(ISERROR(VALUE(J57)),"NA",VALUE(J57/$I$4)))</f>
        <v>0.48632218844984804</v>
      </c>
      <c r="L57" s="1">
        <f>IF(AND(ISNUMBER(G57),ISNUMBER($I$6)),$I$6-G57,"N/A")</f>
        <v>5.2999999999999972</v>
      </c>
      <c r="M57" s="1">
        <f>IF(AND(ISNUMBER(K57),ISNUMBER($I$7)),SQRT(K57^2+($I$7)^2),"N/A")</f>
        <v>0.49010685399991183</v>
      </c>
      <c r="N57" s="1">
        <f>IF(AND(ISNUMBER(L57),ISNUMBER(M57),M57&lt;&gt;0),L57/M57,"NA")</f>
        <v>10.813968335160133</v>
      </c>
      <c r="O57" t="s">
        <v>38</v>
      </c>
    </row>
    <row r="58" spans="1:15" x14ac:dyDescent="0.35">
      <c r="A58" s="16">
        <v>47</v>
      </c>
      <c r="B58" s="15" t="s">
        <v>51</v>
      </c>
      <c r="C58" s="14">
        <v>46.5</v>
      </c>
      <c r="D58" s="13" t="s">
        <v>43</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46.5</v>
      </c>
      <c r="H58">
        <f>LEN(TRIM(D58))</f>
        <v>6</v>
      </c>
      <c r="I58" t="str">
        <f>IF(H58&gt;=3,MID(TRIM(D58),1,3),"NO")</f>
        <v>+/-</v>
      </c>
      <c r="J58" t="str">
        <f>IF(TRIM(I58)="+/-",MID(TRIM(D58),4,H58-3),D58)</f>
        <v>0.5</v>
      </c>
      <c r="K58" s="1">
        <f>IF(TRIM(J58)="*****",0,IF(ISERROR(VALUE(J58)),"NA",VALUE(J58/$I$4)))</f>
        <v>0.303951367781155</v>
      </c>
      <c r="L58" s="1">
        <f>IF(AND(ISNUMBER(G58),ISNUMBER($I$6)),$I$6-G58,"N/A")</f>
        <v>5.2999999999999972</v>
      </c>
      <c r="M58" s="1">
        <f>IF(AND(ISNUMBER(K58),ISNUMBER($I$7)),SQRT(K58^2+($I$7)^2),"N/A")</f>
        <v>0.30997079109986531</v>
      </c>
      <c r="N58" s="1">
        <f>IF(AND(ISNUMBER(L58),ISNUMBER(M58),M58&lt;&gt;0),L58/M58,"NA")</f>
        <v>17.098385242022566</v>
      </c>
      <c r="O58" t="s">
        <v>36</v>
      </c>
    </row>
    <row r="59" spans="1:15" x14ac:dyDescent="0.35">
      <c r="A59" s="16">
        <v>49</v>
      </c>
      <c r="B59" s="15" t="s">
        <v>58</v>
      </c>
      <c r="C59" s="14">
        <v>45.2</v>
      </c>
      <c r="D59" s="13" t="s">
        <v>121</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45.2</v>
      </c>
      <c r="H59">
        <f>LEN(TRIM(D59))</f>
        <v>6</v>
      </c>
      <c r="I59" t="str">
        <f>IF(H59&gt;=3,MID(TRIM(D59),1,3),"NO")</f>
        <v>+/-</v>
      </c>
      <c r="J59" t="str">
        <f>IF(TRIM(I59)="+/-",MID(TRIM(D59),4,H59-3),D59)</f>
        <v>0.8</v>
      </c>
      <c r="K59" s="1">
        <f>IF(TRIM(J59)="*****",0,IF(ISERROR(VALUE(J59)),"NA",VALUE(J59/$I$4)))</f>
        <v>0.48632218844984804</v>
      </c>
      <c r="L59" s="1">
        <f>IF(AND(ISNUMBER(G59),ISNUMBER($I$6)),$I$6-G59,"N/A")</f>
        <v>6.5999999999999943</v>
      </c>
      <c r="M59" s="1">
        <f>IF(AND(ISNUMBER(K59),ISNUMBER($I$7)),SQRT(K59^2+($I$7)^2),"N/A")</f>
        <v>0.49010685399991183</v>
      </c>
      <c r="N59" s="1">
        <f>IF(AND(ISNUMBER(L59),ISNUMBER(M59),M59&lt;&gt;0),L59/M59,"NA")</f>
        <v>13.466451134350351</v>
      </c>
      <c r="O59" t="s">
        <v>33</v>
      </c>
    </row>
    <row r="60" spans="1:15" x14ac:dyDescent="0.35">
      <c r="A60" s="16">
        <v>50</v>
      </c>
      <c r="B60" s="15" t="s">
        <v>37</v>
      </c>
      <c r="C60" s="14">
        <v>44.1</v>
      </c>
      <c r="D60" s="13" t="s">
        <v>135</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44.1</v>
      </c>
      <c r="H60">
        <f>LEN(TRIM(D60))</f>
        <v>6</v>
      </c>
      <c r="I60" t="str">
        <f>IF(H60&gt;=3,MID(TRIM(D60),1,3),"NO")</f>
        <v>+/-</v>
      </c>
      <c r="J60" t="str">
        <f>IF(TRIM(I60)="+/-",MID(TRIM(D60),4,H60-3),D60)</f>
        <v>1.3</v>
      </c>
      <c r="K60" s="1">
        <f>IF(TRIM(J60)="*****",0,IF(ISERROR(VALUE(J60)),"NA",VALUE(J60/$I$4)))</f>
        <v>0.79027355623100304</v>
      </c>
      <c r="L60" s="1">
        <f>IF(AND(ISNUMBER(G60),ISNUMBER($I$6)),$I$6-G60,"N/A")</f>
        <v>7.6999999999999957</v>
      </c>
      <c r="M60" s="1">
        <f>IF(AND(ISNUMBER(K60),ISNUMBER($I$7)),SQRT(K60^2+($I$7)^2),"N/A")</f>
        <v>0.79260819516141623</v>
      </c>
      <c r="N60" s="1">
        <f>IF(AND(ISNUMBER(L60),ISNUMBER(M60),M60&lt;&gt;0),L60/M60,"NA")</f>
        <v>9.7147620312352121</v>
      </c>
      <c r="O60" t="s">
        <v>30</v>
      </c>
    </row>
    <row r="61" spans="1:15" x14ac:dyDescent="0.35">
      <c r="A61" s="16">
        <v>50</v>
      </c>
      <c r="B61" s="15" t="s">
        <v>33</v>
      </c>
      <c r="C61" s="14">
        <v>44.1</v>
      </c>
      <c r="D61" s="13" t="s">
        <v>135</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44.1</v>
      </c>
      <c r="H61">
        <f>LEN(TRIM(D61))</f>
        <v>6</v>
      </c>
      <c r="I61" t="str">
        <f>IF(H61&gt;=3,MID(TRIM(D61),1,3),"NO")</f>
        <v>+/-</v>
      </c>
      <c r="J61" t="str">
        <f>IF(TRIM(I61)="+/-",MID(TRIM(D61),4,H61-3),D61)</f>
        <v>1.3</v>
      </c>
      <c r="K61" s="1">
        <f>IF(TRIM(J61)="*****",0,IF(ISERROR(VALUE(J61)),"NA",VALUE(J61/$I$4)))</f>
        <v>0.79027355623100304</v>
      </c>
      <c r="L61" s="1">
        <f>IF(AND(ISNUMBER(G61),ISNUMBER($I$6)),$I$6-G61,"N/A")</f>
        <v>7.6999999999999957</v>
      </c>
      <c r="M61" s="1">
        <f>IF(AND(ISNUMBER(K61),ISNUMBER($I$7)),SQRT(K61^2+($I$7)^2),"N/A")</f>
        <v>0.79260819516141623</v>
      </c>
      <c r="N61" s="1">
        <f>IF(AND(ISNUMBER(L61),ISNUMBER(M61),M61&lt;&gt;0),L61/M61,"NA")</f>
        <v>9.7147620312352121</v>
      </c>
      <c r="O61" t="s">
        <v>27</v>
      </c>
    </row>
    <row r="62" spans="1:15" ht="15" thickBot="1" x14ac:dyDescent="0.4">
      <c r="A62" s="11"/>
      <c r="B62" s="10" t="s">
        <v>25</v>
      </c>
      <c r="C62" s="9">
        <v>31.8</v>
      </c>
      <c r="D62" s="8" t="s">
        <v>141</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31.8</v>
      </c>
      <c r="H62">
        <f>LEN(TRIM(D62))</f>
        <v>6</v>
      </c>
      <c r="I62" t="str">
        <f>IF(H62&gt;=3,MID(TRIM(D62),1,3),"NO")</f>
        <v>+/-</v>
      </c>
      <c r="J62" t="str">
        <f>IF(TRIM(I62)="+/-",MID(TRIM(D62),4,H62-3),D62)</f>
        <v>1.1</v>
      </c>
      <c r="K62" s="1">
        <f>IF(TRIM(J62)="*****",0,IF(ISERROR(VALUE(J62)),"NA",VALUE(J62/$I$4)))</f>
        <v>0.66869300911854113</v>
      </c>
      <c r="L62" s="1">
        <f>IF(AND(ISNUMBER(G62),ISNUMBER($I$6)),$I$6-G62,"N/A")</f>
        <v>19.999999999999996</v>
      </c>
      <c r="M62" s="1">
        <f>IF(AND(ISNUMBER(K62),ISNUMBER($I$7)),SQRT(K62^2+($I$7)^2),"N/A")</f>
        <v>0.67145051776214359</v>
      </c>
      <c r="N62" s="1">
        <f>IF(AND(ISNUMBER(L62),ISNUMBER(M62),M62&lt;&gt;0),L62/M62,"NA")</f>
        <v>29.786260447988589</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5">
      <c r="A73" s="4" t="s">
        <v>576</v>
      </c>
      <c r="B73" s="3"/>
      <c r="C73" s="3"/>
      <c r="D73" s="3"/>
      <c r="E73" s="3"/>
      <c r="F73" s="3"/>
      <c r="G73" s="3"/>
      <c r="H73" s="3"/>
      <c r="I73" s="3"/>
      <c r="J73" s="3"/>
      <c r="K73" s="3"/>
      <c r="L73" s="3"/>
      <c r="M73" s="3"/>
      <c r="N73" s="3"/>
      <c r="O73" s="3"/>
      <c r="P73" s="3"/>
      <c r="Q73" s="3"/>
      <c r="R73" s="3"/>
      <c r="S73" s="3"/>
      <c r="T73" s="3"/>
      <c r="U73" s="3"/>
      <c r="V73" s="3"/>
      <c r="W73" s="3"/>
      <c r="X73" s="3"/>
      <c r="Y73" s="3"/>
      <c r="Z73" s="3"/>
    </row>
    <row r="75" spans="1:26" x14ac:dyDescent="0.35">
      <c r="A75" t="s">
        <v>16</v>
      </c>
    </row>
    <row r="76" spans="1:26" x14ac:dyDescent="0.35">
      <c r="A76" t="s">
        <v>15</v>
      </c>
      <c r="B76" t="s">
        <v>14</v>
      </c>
    </row>
    <row r="77" spans="1:26" x14ac:dyDescent="0.35">
      <c r="A77" t="s">
        <v>13</v>
      </c>
      <c r="B77" t="s">
        <v>12</v>
      </c>
    </row>
    <row r="78" spans="1:26" x14ac:dyDescent="0.35">
      <c r="A78" t="s">
        <v>11</v>
      </c>
      <c r="B78" t="s">
        <v>10</v>
      </c>
    </row>
    <row r="79" spans="1:26" x14ac:dyDescent="0.35">
      <c r="A79" t="s">
        <v>9</v>
      </c>
      <c r="B79" t="s">
        <v>8</v>
      </c>
    </row>
    <row r="80" spans="1:26" x14ac:dyDescent="0.35">
      <c r="A80" t="s">
        <v>7</v>
      </c>
      <c r="B80" t="s">
        <v>6</v>
      </c>
    </row>
    <row r="81" spans="1:2" x14ac:dyDescent="0.35">
      <c r="A81" t="s">
        <v>5</v>
      </c>
      <c r="B81" t="s">
        <v>4</v>
      </c>
    </row>
    <row r="82" spans="1:2" x14ac:dyDescent="0.35">
      <c r="A82" t="s">
        <v>3</v>
      </c>
      <c r="B82" t="s">
        <v>2</v>
      </c>
    </row>
    <row r="83" spans="1:2" x14ac:dyDescent="0.35">
      <c r="A83" t="s">
        <v>1</v>
      </c>
      <c r="B83" t="s">
        <v>0</v>
      </c>
    </row>
  </sheetData>
  <mergeCells count="8">
    <mergeCell ref="A73:Z73"/>
    <mergeCell ref="A72:Z72"/>
    <mergeCell ref="A66:Z66"/>
    <mergeCell ref="A67:Z67"/>
    <mergeCell ref="A68:Z68"/>
    <mergeCell ref="A69:Z69"/>
    <mergeCell ref="A70:Z70"/>
    <mergeCell ref="A71:Z71"/>
  </mergeCells>
  <conditionalFormatting sqref="E10:E62">
    <cfRule type="cellIs" dxfId="124" priority="1" operator="equal">
      <formula>"OTHER ERROR"</formula>
    </cfRule>
    <cfRule type="cellIs" dxfId="123" priority="2" operator="equal">
      <formula>"Statistical Test not applicable"</formula>
    </cfRule>
    <cfRule type="cellIs" dxfId="122" priority="3" operator="equal">
      <formula>"Geography Selected"</formula>
    </cfRule>
  </conditionalFormatting>
  <conditionalFormatting sqref="E10:J62">
    <cfRule type="cellIs" dxfId="121" priority="4" operator="equal">
      <formula>"Not Significantly Different"</formula>
    </cfRule>
  </conditionalFormatting>
  <conditionalFormatting sqref="F10:J62">
    <cfRule type="cellIs" dxfId="12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EA8F60E-EF61-4B39-8FBA-38976651820B}">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8DEEAE9F-D37F-4E02-9CD6-11951B6CFF2F}"/>
    <hyperlink ref="A68" r:id="rId2" xr:uid="{63CAD29D-ACD2-4CB8-8BE0-CC581C12D7E7}"/>
    <hyperlink ref="A66" r:id="rId3" xr:uid="{6904B447-F337-42BC-9706-D5FB83B302BC}"/>
    <hyperlink ref="A67" r:id="rId4" xr:uid="{F8D2211E-9327-4C54-ACFA-D632A25DB616}"/>
  </hyperlinks>
  <pageMargins left="0.7" right="0.7" top="0.75" bottom="0.75" header="0.3" footer="0.3"/>
  <pageSetup orientation="portrait" r:id="rId5"/>
  <drawing r:id="rId6"/>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74726-A896-469A-A97B-A4C1B6A370BD}">
  <sheetPr codeName="Sheet68"/>
  <dimension ref="A1:Z83"/>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581</v>
      </c>
    </row>
    <row r="2" spans="1:16" x14ac:dyDescent="0.35">
      <c r="A2" s="30" t="s">
        <v>108</v>
      </c>
      <c r="B2" t="s">
        <v>580</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18</v>
      </c>
      <c r="C6" t="s">
        <v>102</v>
      </c>
      <c r="H6" s="18" t="s">
        <v>101</v>
      </c>
      <c r="I6">
        <f>VLOOKUP($B$4,$B$9:$K$62,6,FALSE)</f>
        <v>18</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18</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18</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35</v>
      </c>
      <c r="C11" s="14">
        <v>32.1</v>
      </c>
      <c r="D11" s="17" t="s">
        <v>139</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32.1</v>
      </c>
      <c r="H11">
        <f>LEN(TRIM(D11))</f>
        <v>6</v>
      </c>
      <c r="I11" t="str">
        <f>IF(H11&gt;=3,MID(TRIM(D11),1,3),"NO")</f>
        <v>+/-</v>
      </c>
      <c r="J11" t="str">
        <f>IF(TRIM(I11)="+/-",MID(TRIM(D11),4,H11-3),D11)</f>
        <v>1.5</v>
      </c>
      <c r="K11" s="1">
        <f>IF(TRIM(J11)="*****",0,IF(ISERROR(VALUE(J11)),"NA",VALUE(J11/$I$4)))</f>
        <v>0.91185410334346506</v>
      </c>
      <c r="L11" s="1">
        <f>IF(AND(ISNUMBER(G11),ISNUMBER($I$6)),$I$6-G11,"N/A")</f>
        <v>-14.100000000000001</v>
      </c>
      <c r="M11" s="1">
        <f>IF(AND(ISNUMBER(K11),ISNUMBER($I$7)),SQRT(K11^2+($I$7)^2),"N/A")</f>
        <v>0.91387819929318592</v>
      </c>
      <c r="N11" s="1">
        <f>IF(AND(ISNUMBER(L11),ISNUMBER(M11),M11&lt;&gt;0),L11/M11,"NA")</f>
        <v>-15.428751895936745</v>
      </c>
      <c r="O11" t="s">
        <v>68</v>
      </c>
    </row>
    <row r="12" spans="1:16" x14ac:dyDescent="0.35">
      <c r="A12" s="16">
        <v>2</v>
      </c>
      <c r="B12" s="15" t="s">
        <v>75</v>
      </c>
      <c r="C12" s="14">
        <v>21.5</v>
      </c>
      <c r="D12" s="13" t="s">
        <v>34</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21.5</v>
      </c>
      <c r="H12">
        <f>LEN(TRIM(D12))</f>
        <v>6</v>
      </c>
      <c r="I12" t="str">
        <f>IF(H12&gt;=3,MID(TRIM(D12),1,3),"NO")</f>
        <v>+/-</v>
      </c>
      <c r="J12" t="str">
        <f>IF(TRIM(I12)="+/-",MID(TRIM(D12),4,H12-3),D12)</f>
        <v>0.4</v>
      </c>
      <c r="K12" s="1">
        <f>IF(TRIM(J12)="*****",0,IF(ISERROR(VALUE(J12)),"NA",VALUE(J12/$I$4)))</f>
        <v>0.24316109422492402</v>
      </c>
      <c r="L12" s="1">
        <f>IF(AND(ISNUMBER(G12),ISNUMBER($I$6)),$I$6-G12,"N/A")</f>
        <v>-3.5</v>
      </c>
      <c r="M12" s="1">
        <f>IF(AND(ISNUMBER(K12),ISNUMBER($I$7)),SQRT(K12^2+($I$7)^2),"N/A")</f>
        <v>0.25064471888253259</v>
      </c>
      <c r="N12" s="1">
        <f>IF(AND(ISNUMBER(L12),ISNUMBER(M12),M12&lt;&gt;0),L12/M12,"NA")</f>
        <v>-13.963988611466869</v>
      </c>
      <c r="O12" t="s">
        <v>62</v>
      </c>
    </row>
    <row r="13" spans="1:16" x14ac:dyDescent="0.35">
      <c r="A13" s="16">
        <v>3</v>
      </c>
      <c r="B13" s="15" t="s">
        <v>38</v>
      </c>
      <c r="C13" s="14">
        <v>20.7</v>
      </c>
      <c r="D13" s="13" t="s">
        <v>34</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20.7</v>
      </c>
      <c r="H13">
        <f>LEN(TRIM(D13))</f>
        <v>6</v>
      </c>
      <c r="I13" t="str">
        <f>IF(H13&gt;=3,MID(TRIM(D13),1,3),"NO")</f>
        <v>+/-</v>
      </c>
      <c r="J13" t="str">
        <f>IF(TRIM(I13)="+/-",MID(TRIM(D13),4,H13-3),D13)</f>
        <v>0.4</v>
      </c>
      <c r="K13" s="1">
        <f>IF(TRIM(J13)="*****",0,IF(ISERROR(VALUE(J13)),"NA",VALUE(J13/$I$4)))</f>
        <v>0.24316109422492402</v>
      </c>
      <c r="L13" s="1">
        <f>IF(AND(ISNUMBER(G13),ISNUMBER($I$6)),$I$6-G13,"N/A")</f>
        <v>-2.6999999999999993</v>
      </c>
      <c r="M13" s="1">
        <f>IF(AND(ISNUMBER(K13),ISNUMBER($I$7)),SQRT(K13^2+($I$7)^2),"N/A")</f>
        <v>0.25064471888253259</v>
      </c>
      <c r="N13" s="1">
        <f>IF(AND(ISNUMBER(L13),ISNUMBER(M13),M13&lt;&gt;0),L13/M13,"NA")</f>
        <v>-10.772219785988725</v>
      </c>
      <c r="O13" t="s">
        <v>58</v>
      </c>
    </row>
    <row r="14" spans="1:16" x14ac:dyDescent="0.35">
      <c r="A14" s="16">
        <v>4</v>
      </c>
      <c r="B14" s="15" t="s">
        <v>41</v>
      </c>
      <c r="C14" s="14">
        <v>20.6</v>
      </c>
      <c r="D14" s="13" t="s">
        <v>34</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20.6</v>
      </c>
      <c r="H14">
        <f>LEN(TRIM(D14))</f>
        <v>6</v>
      </c>
      <c r="I14" t="str">
        <f>IF(H14&gt;=3,MID(TRIM(D14),1,3),"NO")</f>
        <v>+/-</v>
      </c>
      <c r="J14" t="str">
        <f>IF(TRIM(I14)="+/-",MID(TRIM(D14),4,H14-3),D14)</f>
        <v>0.4</v>
      </c>
      <c r="K14" s="1">
        <f>IF(TRIM(J14)="*****",0,IF(ISERROR(VALUE(J14)),"NA",VALUE(J14/$I$4)))</f>
        <v>0.24316109422492402</v>
      </c>
      <c r="L14" s="1">
        <f>IF(AND(ISNUMBER(G14),ISNUMBER($I$6)),$I$6-G14,"N/A")</f>
        <v>-2.6000000000000014</v>
      </c>
      <c r="M14" s="1">
        <f>IF(AND(ISNUMBER(K14),ISNUMBER($I$7)),SQRT(K14^2+($I$7)^2),"N/A")</f>
        <v>0.25064471888253259</v>
      </c>
      <c r="N14" s="1">
        <f>IF(AND(ISNUMBER(L14),ISNUMBER(M14),M14&lt;&gt;0),L14/M14,"NA")</f>
        <v>-10.373248682803965</v>
      </c>
      <c r="O14" t="s">
        <v>73</v>
      </c>
    </row>
    <row r="15" spans="1:16" x14ac:dyDescent="0.35">
      <c r="A15" s="16">
        <v>4</v>
      </c>
      <c r="B15" s="15" t="s">
        <v>71</v>
      </c>
      <c r="C15" s="14">
        <v>20.6</v>
      </c>
      <c r="D15" s="13" t="s">
        <v>34</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20.6</v>
      </c>
      <c r="H15">
        <f>LEN(TRIM(D15))</f>
        <v>6</v>
      </c>
      <c r="I15" t="str">
        <f>IF(H15&gt;=3,MID(TRIM(D15),1,3),"NO")</f>
        <v>+/-</v>
      </c>
      <c r="J15" t="str">
        <f>IF(TRIM(I15)="+/-",MID(TRIM(D15),4,H15-3),D15)</f>
        <v>0.4</v>
      </c>
      <c r="K15" s="1">
        <f>IF(TRIM(J15)="*****",0,IF(ISERROR(VALUE(J15)),"NA",VALUE(J15/$I$4)))</f>
        <v>0.24316109422492402</v>
      </c>
      <c r="L15" s="1">
        <f>IF(AND(ISNUMBER(G15),ISNUMBER($I$6)),$I$6-G15,"N/A")</f>
        <v>-2.6000000000000014</v>
      </c>
      <c r="M15" s="1">
        <f>IF(AND(ISNUMBER(K15),ISNUMBER($I$7)),SQRT(K15^2+($I$7)^2),"N/A")</f>
        <v>0.25064471888253259</v>
      </c>
      <c r="N15" s="1">
        <f>IF(AND(ISNUMBER(L15),ISNUMBER(M15),M15&lt;&gt;0),L15/M15,"NA")</f>
        <v>-10.373248682803965</v>
      </c>
      <c r="O15" t="s">
        <v>32</v>
      </c>
    </row>
    <row r="16" spans="1:16" x14ac:dyDescent="0.35">
      <c r="A16" s="16">
        <v>6</v>
      </c>
      <c r="B16" s="15" t="s">
        <v>47</v>
      </c>
      <c r="C16" s="14">
        <v>20.3</v>
      </c>
      <c r="D16" s="13" t="s">
        <v>57</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20.3</v>
      </c>
      <c r="H16">
        <f>LEN(TRIM(D16))</f>
        <v>6</v>
      </c>
      <c r="I16" t="str">
        <f>IF(H16&gt;=3,MID(TRIM(D16),1,3),"NO")</f>
        <v>+/-</v>
      </c>
      <c r="J16" t="str">
        <f>IF(TRIM(I16)="+/-",MID(TRIM(D16),4,H16-3),D16)</f>
        <v>0.3</v>
      </c>
      <c r="K16" s="1">
        <f>IF(TRIM(J16)="*****",0,IF(ISERROR(VALUE(J16)),"NA",VALUE(J16/$I$4)))</f>
        <v>0.18237082066869301</v>
      </c>
      <c r="L16" s="1">
        <f>IF(AND(ISNUMBER(G16),ISNUMBER($I$6)),$I$6-G16,"N/A")</f>
        <v>-2.3000000000000007</v>
      </c>
      <c r="M16" s="1">
        <f>IF(AND(ISNUMBER(K16),ISNUMBER($I$7)),SQRT(K16^2+($I$7)^2),"N/A")</f>
        <v>0.19223572402239389</v>
      </c>
      <c r="N16" s="1">
        <f>IF(AND(ISNUMBER(L16),ISNUMBER(M16),M16&lt;&gt;0),L16/M16,"NA")</f>
        <v>-11.964477527247066</v>
      </c>
      <c r="O16" t="s">
        <v>75</v>
      </c>
    </row>
    <row r="17" spans="1:15" x14ac:dyDescent="0.35">
      <c r="A17" s="16">
        <v>7</v>
      </c>
      <c r="B17" s="15" t="s">
        <v>67</v>
      </c>
      <c r="C17" s="14">
        <v>19.3</v>
      </c>
      <c r="D17" s="13" t="s">
        <v>120</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19.3</v>
      </c>
      <c r="H17">
        <f>LEN(TRIM(D17))</f>
        <v>6</v>
      </c>
      <c r="I17" t="str">
        <f>IF(H17&gt;=3,MID(TRIM(D17),1,3),"NO")</f>
        <v>+/-</v>
      </c>
      <c r="J17" t="str">
        <f>IF(TRIM(I17)="+/-",MID(TRIM(D17),4,H17-3),D17)</f>
        <v>0.9</v>
      </c>
      <c r="K17" s="1">
        <f>IF(TRIM(J17)="*****",0,IF(ISERROR(VALUE(J17)),"NA",VALUE(J17/$I$4)))</f>
        <v>0.54711246200607899</v>
      </c>
      <c r="L17" s="1">
        <f>IF(AND(ISNUMBER(G17),ISNUMBER($I$6)),$I$6-G17,"N/A")</f>
        <v>-1.3000000000000007</v>
      </c>
      <c r="M17" s="1">
        <f>IF(AND(ISNUMBER(K17),ISNUMBER($I$7)),SQRT(K17^2+($I$7)^2),"N/A")</f>
        <v>0.55047933970440222</v>
      </c>
      <c r="N17" s="1">
        <f>IF(AND(ISNUMBER(L17),ISNUMBER(M17),M17&lt;&gt;0),L17/M17,"NA")</f>
        <v>-2.3615781851105946</v>
      </c>
      <c r="O17" t="s">
        <v>66</v>
      </c>
    </row>
    <row r="18" spans="1:15" x14ac:dyDescent="0.35">
      <c r="A18" s="16">
        <v>8</v>
      </c>
      <c r="B18" s="15" t="s">
        <v>66</v>
      </c>
      <c r="C18" s="14">
        <v>19.2</v>
      </c>
      <c r="D18" s="13" t="s">
        <v>43</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19.2</v>
      </c>
      <c r="H18">
        <f>LEN(TRIM(D18))</f>
        <v>6</v>
      </c>
      <c r="I18" t="str">
        <f>IF(H18&gt;=3,MID(TRIM(D18),1,3),"NO")</f>
        <v>+/-</v>
      </c>
      <c r="J18" t="str">
        <f>IF(TRIM(I18)="+/-",MID(TRIM(D18),4,H18-3),D18)</f>
        <v>0.5</v>
      </c>
      <c r="K18" s="1">
        <f>IF(TRIM(J18)="*****",0,IF(ISERROR(VALUE(J18)),"NA",VALUE(J18/$I$4)))</f>
        <v>0.303951367781155</v>
      </c>
      <c r="L18" s="1">
        <f>IF(AND(ISNUMBER(G18),ISNUMBER($I$6)),$I$6-G18,"N/A")</f>
        <v>-1.1999999999999993</v>
      </c>
      <c r="M18" s="1">
        <f>IF(AND(ISNUMBER(K18),ISNUMBER($I$7)),SQRT(K18^2+($I$7)^2),"N/A")</f>
        <v>0.30997079109986531</v>
      </c>
      <c r="N18" s="1">
        <f>IF(AND(ISNUMBER(L18),ISNUMBER(M18),M18&lt;&gt;0),L18/M18,"NA")</f>
        <v>-3.8713325076277507</v>
      </c>
      <c r="O18" t="s">
        <v>60</v>
      </c>
    </row>
    <row r="19" spans="1:15" x14ac:dyDescent="0.35">
      <c r="A19" s="16">
        <v>8</v>
      </c>
      <c r="B19" s="15" t="s">
        <v>60</v>
      </c>
      <c r="C19" s="14">
        <v>19.2</v>
      </c>
      <c r="D19" s="13" t="s">
        <v>141</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19.2</v>
      </c>
      <c r="H19">
        <f>LEN(TRIM(D19))</f>
        <v>6</v>
      </c>
      <c r="I19" t="str">
        <f>IF(H19&gt;=3,MID(TRIM(D19),1,3),"NO")</f>
        <v>+/-</v>
      </c>
      <c r="J19" t="str">
        <f>IF(TRIM(I19)="+/-",MID(TRIM(D19),4,H19-3),D19)</f>
        <v>1.1</v>
      </c>
      <c r="K19" s="1">
        <f>IF(TRIM(J19)="*****",0,IF(ISERROR(VALUE(J19)),"NA",VALUE(J19/$I$4)))</f>
        <v>0.66869300911854113</v>
      </c>
      <c r="L19" s="1">
        <f>IF(AND(ISNUMBER(G19),ISNUMBER($I$6)),$I$6-G19,"N/A")</f>
        <v>-1.1999999999999993</v>
      </c>
      <c r="M19" s="1">
        <f>IF(AND(ISNUMBER(K19),ISNUMBER($I$7)),SQRT(K19^2+($I$7)^2),"N/A")</f>
        <v>0.67145051776214359</v>
      </c>
      <c r="N19" s="1">
        <f>IF(AND(ISNUMBER(L19),ISNUMBER(M19),M19&lt;&gt;0),L19/M19,"NA")</f>
        <v>-1.7871756268793144</v>
      </c>
      <c r="O19" t="s">
        <v>35</v>
      </c>
    </row>
    <row r="20" spans="1:15" x14ac:dyDescent="0.35">
      <c r="A20" s="16">
        <v>8</v>
      </c>
      <c r="B20" s="15" t="s">
        <v>40</v>
      </c>
      <c r="C20" s="14">
        <v>19.2</v>
      </c>
      <c r="D20" s="17" t="s">
        <v>141</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19.2</v>
      </c>
      <c r="H20">
        <f>LEN(TRIM(D20))</f>
        <v>6</v>
      </c>
      <c r="I20" t="str">
        <f>IF(H20&gt;=3,MID(TRIM(D20),1,3),"NO")</f>
        <v>+/-</v>
      </c>
      <c r="J20" t="str">
        <f>IF(TRIM(I20)="+/-",MID(TRIM(D20),4,H20-3),D20)</f>
        <v>1.1</v>
      </c>
      <c r="K20" s="1">
        <f>IF(TRIM(J20)="*****",0,IF(ISERROR(VALUE(J20)),"NA",VALUE(J20/$I$4)))</f>
        <v>0.66869300911854113</v>
      </c>
      <c r="L20" s="1">
        <f>IF(AND(ISNUMBER(G20),ISNUMBER($I$6)),$I$6-G20,"N/A")</f>
        <v>-1.1999999999999993</v>
      </c>
      <c r="M20" s="1">
        <f>IF(AND(ISNUMBER(K20),ISNUMBER($I$7)),SQRT(K20^2+($I$7)^2),"N/A")</f>
        <v>0.67145051776214359</v>
      </c>
      <c r="N20" s="1">
        <f>IF(AND(ISNUMBER(L20),ISNUMBER(M20),M20&lt;&gt;0),L20/M20,"NA")</f>
        <v>-1.7871756268793144</v>
      </c>
      <c r="O20" t="s">
        <v>51</v>
      </c>
    </row>
    <row r="21" spans="1:15" x14ac:dyDescent="0.35">
      <c r="A21" s="16">
        <v>11</v>
      </c>
      <c r="B21" s="15" t="s">
        <v>74</v>
      </c>
      <c r="C21" s="14">
        <v>19.100000000000001</v>
      </c>
      <c r="D21" s="13" t="s">
        <v>34</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19.100000000000001</v>
      </c>
      <c r="H21">
        <f>LEN(TRIM(D21))</f>
        <v>6</v>
      </c>
      <c r="I21" t="str">
        <f>IF(H21&gt;=3,MID(TRIM(D21),1,3),"NO")</f>
        <v>+/-</v>
      </c>
      <c r="J21" t="str">
        <f>IF(TRIM(I21)="+/-",MID(TRIM(D21),4,H21-3),D21)</f>
        <v>0.4</v>
      </c>
      <c r="K21" s="1">
        <f>IF(TRIM(J21)="*****",0,IF(ISERROR(VALUE(J21)),"NA",VALUE(J21/$I$4)))</f>
        <v>0.24316109422492402</v>
      </c>
      <c r="L21" s="1">
        <f>IF(AND(ISNUMBER(G21),ISNUMBER($I$6)),$I$6-G21,"N/A")</f>
        <v>-1.1000000000000014</v>
      </c>
      <c r="M21" s="1">
        <f>IF(AND(ISNUMBER(K21),ISNUMBER($I$7)),SQRT(K21^2+($I$7)^2),"N/A")</f>
        <v>0.25064471888253259</v>
      </c>
      <c r="N21" s="1">
        <f>IF(AND(ISNUMBER(L21),ISNUMBER(M21),M21&lt;&gt;0),L21/M21,"NA")</f>
        <v>-4.3886821350324503</v>
      </c>
      <c r="O21" t="s">
        <v>45</v>
      </c>
    </row>
    <row r="22" spans="1:15" x14ac:dyDescent="0.35">
      <c r="A22" s="16">
        <v>12</v>
      </c>
      <c r="B22" s="15" t="s">
        <v>65</v>
      </c>
      <c r="C22" s="14">
        <v>18.899999999999999</v>
      </c>
      <c r="D22" s="13" t="s">
        <v>57</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18.899999999999999</v>
      </c>
      <c r="H22">
        <f>LEN(TRIM(D22))</f>
        <v>6</v>
      </c>
      <c r="I22" t="str">
        <f>IF(H22&gt;=3,MID(TRIM(D22),1,3),"NO")</f>
        <v>+/-</v>
      </c>
      <c r="J22" t="str">
        <f>IF(TRIM(I22)="+/-",MID(TRIM(D22),4,H22-3),D22)</f>
        <v>0.3</v>
      </c>
      <c r="K22" s="1">
        <f>IF(TRIM(J22)="*****",0,IF(ISERROR(VALUE(J22)),"NA",VALUE(J22/$I$4)))</f>
        <v>0.18237082066869301</v>
      </c>
      <c r="L22" s="1">
        <f>IF(AND(ISNUMBER(G22),ISNUMBER($I$6)),$I$6-G22,"N/A")</f>
        <v>-0.89999999999999858</v>
      </c>
      <c r="M22" s="1">
        <f>IF(AND(ISNUMBER(K22),ISNUMBER($I$7)),SQRT(K22^2+($I$7)^2),"N/A")</f>
        <v>0.19223572402239389</v>
      </c>
      <c r="N22" s="1">
        <f>IF(AND(ISNUMBER(L22),ISNUMBER(M22),M22&lt;&gt;0),L22/M22,"NA")</f>
        <v>-4.6817520758792783</v>
      </c>
      <c r="O22" t="s">
        <v>29</v>
      </c>
    </row>
    <row r="23" spans="1:15" x14ac:dyDescent="0.35">
      <c r="A23" s="16">
        <v>13</v>
      </c>
      <c r="B23" s="15" t="s">
        <v>42</v>
      </c>
      <c r="C23" s="14">
        <v>18.8</v>
      </c>
      <c r="D23" s="13" t="s">
        <v>26</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18.8</v>
      </c>
      <c r="H23">
        <f>LEN(TRIM(D23))</f>
        <v>6</v>
      </c>
      <c r="I23" t="str">
        <f>IF(H23&gt;=3,MID(TRIM(D23),1,3),"NO")</f>
        <v>+/-</v>
      </c>
      <c r="J23" t="str">
        <f>IF(TRIM(I23)="+/-",MID(TRIM(D23),4,H23-3),D23)</f>
        <v>0.6</v>
      </c>
      <c r="K23" s="1">
        <f>IF(TRIM(J23)="*****",0,IF(ISERROR(VALUE(J23)),"NA",VALUE(J23/$I$4)))</f>
        <v>0.36474164133738601</v>
      </c>
      <c r="L23" s="1">
        <f>IF(AND(ISNUMBER(G23),ISNUMBER($I$6)),$I$6-G23,"N/A")</f>
        <v>-0.80000000000000071</v>
      </c>
      <c r="M23" s="1">
        <f>IF(AND(ISNUMBER(K23),ISNUMBER($I$7)),SQRT(K23^2+($I$7)^2),"N/A")</f>
        <v>0.36977279819442066</v>
      </c>
      <c r="N23" s="1">
        <f>IF(AND(ISNUMBER(L23),ISNUMBER(M23),M23&lt;&gt;0),L23/M23,"NA")</f>
        <v>-2.1634906729385039</v>
      </c>
      <c r="O23" t="s">
        <v>82</v>
      </c>
    </row>
    <row r="24" spans="1:15" x14ac:dyDescent="0.35">
      <c r="A24" s="16">
        <v>13</v>
      </c>
      <c r="B24" s="15" t="s">
        <v>36</v>
      </c>
      <c r="C24" s="14">
        <v>18.8</v>
      </c>
      <c r="D24" s="13" t="s">
        <v>57</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18.8</v>
      </c>
      <c r="H24">
        <f>LEN(TRIM(D24))</f>
        <v>6</v>
      </c>
      <c r="I24" t="str">
        <f>IF(H24&gt;=3,MID(TRIM(D24),1,3),"NO")</f>
        <v>+/-</v>
      </c>
      <c r="J24" t="str">
        <f>IF(TRIM(I24)="+/-",MID(TRIM(D24),4,H24-3),D24)</f>
        <v>0.3</v>
      </c>
      <c r="K24" s="1">
        <f>IF(TRIM(J24)="*****",0,IF(ISERROR(VALUE(J24)),"NA",VALUE(J24/$I$4)))</f>
        <v>0.18237082066869301</v>
      </c>
      <c r="L24" s="1">
        <f>IF(AND(ISNUMBER(G24),ISNUMBER($I$6)),$I$6-G24,"N/A")</f>
        <v>-0.80000000000000071</v>
      </c>
      <c r="M24" s="1">
        <f>IF(AND(ISNUMBER(K24),ISNUMBER($I$7)),SQRT(K24^2+($I$7)^2),"N/A")</f>
        <v>0.19223572402239389</v>
      </c>
      <c r="N24" s="1">
        <f>IF(AND(ISNUMBER(L24),ISNUMBER(M24),M24&lt;&gt;0),L24/M24,"NA")</f>
        <v>-4.1615574007815903</v>
      </c>
      <c r="O24" t="s">
        <v>65</v>
      </c>
    </row>
    <row r="25" spans="1:15" x14ac:dyDescent="0.35">
      <c r="A25" s="16">
        <v>15</v>
      </c>
      <c r="B25" s="15" t="s">
        <v>64</v>
      </c>
      <c r="C25" s="14">
        <v>18.7</v>
      </c>
      <c r="D25" s="13" t="s">
        <v>57</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18.7</v>
      </c>
      <c r="H25">
        <f>LEN(TRIM(D25))</f>
        <v>6</v>
      </c>
      <c r="I25" t="str">
        <f>IF(H25&gt;=3,MID(TRIM(D25),1,3),"NO")</f>
        <v>+/-</v>
      </c>
      <c r="J25" t="str">
        <f>IF(TRIM(I25)="+/-",MID(TRIM(D25),4,H25-3),D25)</f>
        <v>0.3</v>
      </c>
      <c r="K25" s="1">
        <f>IF(TRIM(J25)="*****",0,IF(ISERROR(VALUE(J25)),"NA",VALUE(J25/$I$4)))</f>
        <v>0.18237082066869301</v>
      </c>
      <c r="L25" s="1">
        <f>IF(AND(ISNUMBER(G25),ISNUMBER($I$6)),$I$6-G25,"N/A")</f>
        <v>-0.69999999999999929</v>
      </c>
      <c r="M25" s="1">
        <f>IF(AND(ISNUMBER(K25),ISNUMBER($I$7)),SQRT(K25^2+($I$7)^2),"N/A")</f>
        <v>0.19223572402239389</v>
      </c>
      <c r="N25" s="1">
        <f>IF(AND(ISNUMBER(L25),ISNUMBER(M25),M25&lt;&gt;0),L25/M25,"NA")</f>
        <v>-3.641362725683885</v>
      </c>
      <c r="O25" t="s">
        <v>81</v>
      </c>
    </row>
    <row r="26" spans="1:15" x14ac:dyDescent="0.35">
      <c r="A26" s="16">
        <v>16</v>
      </c>
      <c r="B26" s="15" t="s">
        <v>51</v>
      </c>
      <c r="C26" s="14">
        <v>18.5</v>
      </c>
      <c r="D26" s="13" t="s">
        <v>28</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18.5</v>
      </c>
      <c r="H26">
        <f>LEN(TRIM(D26))</f>
        <v>6</v>
      </c>
      <c r="I26" t="str">
        <f>IF(H26&gt;=3,MID(TRIM(D26),1,3),"NO")</f>
        <v>+/-</v>
      </c>
      <c r="J26" t="str">
        <f>IF(TRIM(I26)="+/-",MID(TRIM(D26),4,H26-3),D26)</f>
        <v>0.2</v>
      </c>
      <c r="K26" s="1">
        <f>IF(TRIM(J26)="*****",0,IF(ISERROR(VALUE(J26)),"NA",VALUE(J26/$I$4)))</f>
        <v>0.12158054711246201</v>
      </c>
      <c r="L26" s="1">
        <f>IF(AND(ISNUMBER(G26),ISNUMBER($I$6)),$I$6-G26,"N/A")</f>
        <v>-0.5</v>
      </c>
      <c r="M26" s="1">
        <f>IF(AND(ISNUMBER(K26),ISNUMBER($I$7)),SQRT(K26^2+($I$7)^2),"N/A")</f>
        <v>0.1359311840425404</v>
      </c>
      <c r="N26" s="1">
        <f>IF(AND(ISNUMBER(L26),ISNUMBER(M26),M26&lt;&gt;0),L26/M26,"NA")</f>
        <v>-3.6783318229871544</v>
      </c>
      <c r="O26" t="s">
        <v>80</v>
      </c>
    </row>
    <row r="27" spans="1:15" x14ac:dyDescent="0.35">
      <c r="A27" s="16">
        <v>16</v>
      </c>
      <c r="B27" s="15" t="s">
        <v>45</v>
      </c>
      <c r="C27" s="14">
        <v>18.5</v>
      </c>
      <c r="D27" s="13" t="s">
        <v>57</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18.5</v>
      </c>
      <c r="H27">
        <f>LEN(TRIM(D27))</f>
        <v>6</v>
      </c>
      <c r="I27" t="str">
        <f>IF(H27&gt;=3,MID(TRIM(D27),1,3),"NO")</f>
        <v>+/-</v>
      </c>
      <c r="J27" t="str">
        <f>IF(TRIM(I27)="+/-",MID(TRIM(D27),4,H27-3),D27)</f>
        <v>0.3</v>
      </c>
      <c r="K27" s="1">
        <f>IF(TRIM(J27)="*****",0,IF(ISERROR(VALUE(J27)),"NA",VALUE(J27/$I$4)))</f>
        <v>0.18237082066869301</v>
      </c>
      <c r="L27" s="1">
        <f>IF(AND(ISNUMBER(G27),ISNUMBER($I$6)),$I$6-G27,"N/A")</f>
        <v>-0.5</v>
      </c>
      <c r="M27" s="1">
        <f>IF(AND(ISNUMBER(K27),ISNUMBER($I$7)),SQRT(K27^2+($I$7)^2),"N/A")</f>
        <v>0.19223572402239389</v>
      </c>
      <c r="N27" s="1">
        <f>IF(AND(ISNUMBER(L27),ISNUMBER(M27),M27&lt;&gt;0),L27/M27,"NA")</f>
        <v>-2.6009733754884921</v>
      </c>
      <c r="O27" t="s">
        <v>78</v>
      </c>
    </row>
    <row r="28" spans="1:15" x14ac:dyDescent="0.35">
      <c r="A28" s="16">
        <v>18</v>
      </c>
      <c r="B28" s="15" t="s">
        <v>56</v>
      </c>
      <c r="C28" s="14">
        <v>18.3</v>
      </c>
      <c r="D28" s="13" t="s">
        <v>43</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18.3</v>
      </c>
      <c r="H28">
        <f>LEN(TRIM(D28))</f>
        <v>6</v>
      </c>
      <c r="I28" t="str">
        <f>IF(H28&gt;=3,MID(TRIM(D28),1,3),"NO")</f>
        <v>+/-</v>
      </c>
      <c r="J28" t="str">
        <f>IF(TRIM(I28)="+/-",MID(TRIM(D28),4,H28-3),D28)</f>
        <v>0.5</v>
      </c>
      <c r="K28" s="1">
        <f>IF(TRIM(J28)="*****",0,IF(ISERROR(VALUE(J28)),"NA",VALUE(J28/$I$4)))</f>
        <v>0.303951367781155</v>
      </c>
      <c r="L28" s="1">
        <f>IF(AND(ISNUMBER(G28),ISNUMBER($I$6)),$I$6-G28,"N/A")</f>
        <v>-0.30000000000000071</v>
      </c>
      <c r="M28" s="1">
        <f>IF(AND(ISNUMBER(K28),ISNUMBER($I$7)),SQRT(K28^2+($I$7)^2),"N/A")</f>
        <v>0.30997079109986531</v>
      </c>
      <c r="N28" s="1">
        <f>IF(AND(ISNUMBER(L28),ISNUMBER(M28),M28&lt;&gt;0),L28/M28,"NA")</f>
        <v>-0.96783312690694057</v>
      </c>
      <c r="O28" t="s">
        <v>79</v>
      </c>
    </row>
    <row r="29" spans="1:15" x14ac:dyDescent="0.35">
      <c r="A29" s="16">
        <v>19</v>
      </c>
      <c r="B29" s="15" t="s">
        <v>70</v>
      </c>
      <c r="C29" s="14">
        <v>18.2</v>
      </c>
      <c r="D29" s="13" t="s">
        <v>111</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18.2</v>
      </c>
      <c r="H29">
        <f>LEN(TRIM(D29))</f>
        <v>6</v>
      </c>
      <c r="I29" t="str">
        <f>IF(H29&gt;=3,MID(TRIM(D29),1,3),"NO")</f>
        <v>+/-</v>
      </c>
      <c r="J29" t="str">
        <f>IF(TRIM(I29)="+/-",MID(TRIM(D29),4,H29-3),D29)</f>
        <v>1.0</v>
      </c>
      <c r="K29" s="1">
        <f>IF(TRIM(J29)="*****",0,IF(ISERROR(VALUE(J29)),"NA",VALUE(J29/$I$4)))</f>
        <v>0.60790273556231</v>
      </c>
      <c r="L29" s="1">
        <f>IF(AND(ISNUMBER(G29),ISNUMBER($I$6)),$I$6-G29,"N/A")</f>
        <v>-0.19999999999999929</v>
      </c>
      <c r="M29" s="1">
        <f>IF(AND(ISNUMBER(K29),ISNUMBER($I$7)),SQRT(K29^2+($I$7)^2),"N/A")</f>
        <v>0.61093468821403585</v>
      </c>
      <c r="N29" s="1">
        <f>IF(AND(ISNUMBER(L29),ISNUMBER(M29),M29&lt;&gt;0),L29/M29,"NA")</f>
        <v>-0.32736723557908526</v>
      </c>
      <c r="O29" t="s">
        <v>55</v>
      </c>
    </row>
    <row r="30" spans="1:15" x14ac:dyDescent="0.35">
      <c r="A30" s="16">
        <v>19</v>
      </c>
      <c r="B30" s="15" t="s">
        <v>49</v>
      </c>
      <c r="C30" s="14">
        <v>18.2</v>
      </c>
      <c r="D30" s="13" t="s">
        <v>28</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18.2</v>
      </c>
      <c r="H30">
        <f>LEN(TRIM(D30))</f>
        <v>6</v>
      </c>
      <c r="I30" t="str">
        <f>IF(H30&gt;=3,MID(TRIM(D30),1,3),"NO")</f>
        <v>+/-</v>
      </c>
      <c r="J30" t="str">
        <f>IF(TRIM(I30)="+/-",MID(TRIM(D30),4,H30-3),D30)</f>
        <v>0.2</v>
      </c>
      <c r="K30" s="1">
        <f>IF(TRIM(J30)="*****",0,IF(ISERROR(VALUE(J30)),"NA",VALUE(J30/$I$4)))</f>
        <v>0.12158054711246201</v>
      </c>
      <c r="L30" s="1">
        <f>IF(AND(ISNUMBER(G30),ISNUMBER($I$6)),$I$6-G30,"N/A")</f>
        <v>-0.19999999999999929</v>
      </c>
      <c r="M30" s="1">
        <f>IF(AND(ISNUMBER(K30),ISNUMBER($I$7)),SQRT(K30^2+($I$7)^2),"N/A")</f>
        <v>0.1359311840425404</v>
      </c>
      <c r="N30" s="1">
        <f>IF(AND(ISNUMBER(L30),ISNUMBER(M30),M30&lt;&gt;0),L30/M30,"NA")</f>
        <v>-1.4713327291948566</v>
      </c>
      <c r="O30" t="s">
        <v>77</v>
      </c>
    </row>
    <row r="31" spans="1:15" x14ac:dyDescent="0.35">
      <c r="A31" s="16">
        <v>19</v>
      </c>
      <c r="B31" s="15" t="s">
        <v>52</v>
      </c>
      <c r="C31" s="14">
        <v>18.2</v>
      </c>
      <c r="D31" s="13" t="s">
        <v>141</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18.2</v>
      </c>
      <c r="H31">
        <f>LEN(TRIM(D31))</f>
        <v>6</v>
      </c>
      <c r="I31" t="str">
        <f>IF(H31&gt;=3,MID(TRIM(D31),1,3),"NO")</f>
        <v>+/-</v>
      </c>
      <c r="J31" t="str">
        <f>IF(TRIM(I31)="+/-",MID(TRIM(D31),4,H31-3),D31)</f>
        <v>1.1</v>
      </c>
      <c r="K31" s="1">
        <f>IF(TRIM(J31)="*****",0,IF(ISERROR(VALUE(J31)),"NA",VALUE(J31/$I$4)))</f>
        <v>0.66869300911854113</v>
      </c>
      <c r="L31" s="1">
        <f>IF(AND(ISNUMBER(G31),ISNUMBER($I$6)),$I$6-G31,"N/A")</f>
        <v>-0.19999999999999929</v>
      </c>
      <c r="M31" s="1">
        <f>IF(AND(ISNUMBER(K31),ISNUMBER($I$7)),SQRT(K31^2+($I$7)^2),"N/A")</f>
        <v>0.67145051776214359</v>
      </c>
      <c r="N31" s="1">
        <f>IF(AND(ISNUMBER(L31),ISNUMBER(M31),M31&lt;&gt;0),L31/M31,"NA")</f>
        <v>-0.29786260447988488</v>
      </c>
      <c r="O31" t="s">
        <v>41</v>
      </c>
    </row>
    <row r="32" spans="1:15" x14ac:dyDescent="0.35">
      <c r="A32" s="16">
        <v>22</v>
      </c>
      <c r="B32" s="15" t="s">
        <v>58</v>
      </c>
      <c r="C32" s="14">
        <v>18</v>
      </c>
      <c r="D32" s="13" t="s">
        <v>43</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18</v>
      </c>
      <c r="H32">
        <f>LEN(TRIM(D32))</f>
        <v>6</v>
      </c>
      <c r="I32" t="str">
        <f>IF(H32&gt;=3,MID(TRIM(D32),1,3),"NO")</f>
        <v>+/-</v>
      </c>
      <c r="J32" t="str">
        <f>IF(TRIM(I32)="+/-",MID(TRIM(D32),4,H32-3),D32)</f>
        <v>0.5</v>
      </c>
      <c r="K32" s="1">
        <f>IF(TRIM(J32)="*****",0,IF(ISERROR(VALUE(J32)),"NA",VALUE(J32/$I$4)))</f>
        <v>0.303951367781155</v>
      </c>
      <c r="L32" s="1">
        <f>IF(AND(ISNUMBER(G32),ISNUMBER($I$6)),$I$6-G32,"N/A")</f>
        <v>0</v>
      </c>
      <c r="M32" s="1">
        <f>IF(AND(ISNUMBER(K32),ISNUMBER($I$7)),SQRT(K32^2+($I$7)^2),"N/A")</f>
        <v>0.30997079109986531</v>
      </c>
      <c r="N32" s="1">
        <f>IF(AND(ISNUMBER(L32),ISNUMBER(M32),M32&lt;&gt;0),L32/M32,"NA")</f>
        <v>0</v>
      </c>
      <c r="O32" t="s">
        <v>71</v>
      </c>
    </row>
    <row r="33" spans="1:15" x14ac:dyDescent="0.35">
      <c r="A33" s="16">
        <v>22</v>
      </c>
      <c r="B33" s="15" t="s">
        <v>69</v>
      </c>
      <c r="C33" s="14">
        <v>18</v>
      </c>
      <c r="D33" s="13" t="s">
        <v>26</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18</v>
      </c>
      <c r="H33">
        <f>LEN(TRIM(D33))</f>
        <v>6</v>
      </c>
      <c r="I33" t="str">
        <f>IF(H33&gt;=3,MID(TRIM(D33),1,3),"NO")</f>
        <v>+/-</v>
      </c>
      <c r="J33" t="str">
        <f>IF(TRIM(I33)="+/-",MID(TRIM(D33),4,H33-3),D33)</f>
        <v>0.6</v>
      </c>
      <c r="K33" s="1">
        <f>IF(TRIM(J33)="*****",0,IF(ISERROR(VALUE(J33)),"NA",VALUE(J33/$I$4)))</f>
        <v>0.36474164133738601</v>
      </c>
      <c r="L33" s="1">
        <f>IF(AND(ISNUMBER(G33),ISNUMBER($I$6)),$I$6-G33,"N/A")</f>
        <v>0</v>
      </c>
      <c r="M33" s="1">
        <f>IF(AND(ISNUMBER(K33),ISNUMBER($I$7)),SQRT(K33^2+($I$7)^2),"N/A")</f>
        <v>0.36977279819442066</v>
      </c>
      <c r="N33" s="1">
        <f>IF(AND(ISNUMBER(L33),ISNUMBER(M33),M33&lt;&gt;0),L33/M33,"NA")</f>
        <v>0</v>
      </c>
      <c r="O33" t="s">
        <v>76</v>
      </c>
    </row>
    <row r="34" spans="1:15" x14ac:dyDescent="0.35">
      <c r="A34" s="16">
        <v>24</v>
      </c>
      <c r="B34" s="15" t="s">
        <v>63</v>
      </c>
      <c r="C34" s="14">
        <v>17.899999999999999</v>
      </c>
      <c r="D34" s="13" t="s">
        <v>111</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17.899999999999999</v>
      </c>
      <c r="H34">
        <f>LEN(TRIM(D34))</f>
        <v>6</v>
      </c>
      <c r="I34" t="str">
        <f>IF(H34&gt;=3,MID(TRIM(D34),1,3),"NO")</f>
        <v>+/-</v>
      </c>
      <c r="J34" t="str">
        <f>IF(TRIM(I34)="+/-",MID(TRIM(D34),4,H34-3),D34)</f>
        <v>1.0</v>
      </c>
      <c r="K34" s="1">
        <f>IF(TRIM(J34)="*****",0,IF(ISERROR(VALUE(J34)),"NA",VALUE(J34/$I$4)))</f>
        <v>0.60790273556231</v>
      </c>
      <c r="L34" s="1">
        <f>IF(AND(ISNUMBER(G34),ISNUMBER($I$6)),$I$6-G34,"N/A")</f>
        <v>0.10000000000000142</v>
      </c>
      <c r="M34" s="1">
        <f>IF(AND(ISNUMBER(K34),ISNUMBER($I$7)),SQRT(K34^2+($I$7)^2),"N/A")</f>
        <v>0.61093468821403585</v>
      </c>
      <c r="N34" s="1">
        <f>IF(AND(ISNUMBER(L34),ISNUMBER(M34),M34&lt;&gt;0),L34/M34,"NA")</f>
        <v>0.16368361778954554</v>
      </c>
      <c r="O34" t="s">
        <v>74</v>
      </c>
    </row>
    <row r="35" spans="1:15" x14ac:dyDescent="0.35">
      <c r="A35" s="16">
        <v>25</v>
      </c>
      <c r="B35" s="15" t="s">
        <v>77</v>
      </c>
      <c r="C35" s="14">
        <v>17.8</v>
      </c>
      <c r="D35" s="13" t="s">
        <v>120</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17.8</v>
      </c>
      <c r="H35">
        <f>LEN(TRIM(D35))</f>
        <v>6</v>
      </c>
      <c r="I35" t="str">
        <f>IF(H35&gt;=3,MID(TRIM(D35),1,3),"NO")</f>
        <v>+/-</v>
      </c>
      <c r="J35" t="str">
        <f>IF(TRIM(I35)="+/-",MID(TRIM(D35),4,H35-3),D35)</f>
        <v>0.9</v>
      </c>
      <c r="K35" s="1">
        <f>IF(TRIM(J35)="*****",0,IF(ISERROR(VALUE(J35)),"NA",VALUE(J35/$I$4)))</f>
        <v>0.54711246200607899</v>
      </c>
      <c r="L35" s="1">
        <f>IF(AND(ISNUMBER(G35),ISNUMBER($I$6)),$I$6-G35,"N/A")</f>
        <v>0.19999999999999929</v>
      </c>
      <c r="M35" s="1">
        <f>IF(AND(ISNUMBER(K35),ISNUMBER($I$7)),SQRT(K35^2+($I$7)^2),"N/A")</f>
        <v>0.55047933970440222</v>
      </c>
      <c r="N35" s="1">
        <f>IF(AND(ISNUMBER(L35),ISNUMBER(M35),M35&lt;&gt;0),L35/M35,"NA")</f>
        <v>0.36331972078624386</v>
      </c>
      <c r="O35" t="s">
        <v>53</v>
      </c>
    </row>
    <row r="36" spans="1:15" x14ac:dyDescent="0.35">
      <c r="A36" s="16">
        <v>25</v>
      </c>
      <c r="B36" s="15" t="s">
        <v>39</v>
      </c>
      <c r="C36" s="14">
        <v>17.8</v>
      </c>
      <c r="D36" s="13" t="s">
        <v>28</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17.8</v>
      </c>
      <c r="H36">
        <f>LEN(TRIM(D36))</f>
        <v>6</v>
      </c>
      <c r="I36" t="str">
        <f>IF(H36&gt;=3,MID(TRIM(D36),1,3),"NO")</f>
        <v>+/-</v>
      </c>
      <c r="J36" t="str">
        <f>IF(TRIM(I36)="+/-",MID(TRIM(D36),4,H36-3),D36)</f>
        <v>0.2</v>
      </c>
      <c r="K36" s="1">
        <f>IF(TRIM(J36)="*****",0,IF(ISERROR(VALUE(J36)),"NA",VALUE(J36/$I$4)))</f>
        <v>0.12158054711246201</v>
      </c>
      <c r="L36" s="1">
        <f>IF(AND(ISNUMBER(G36),ISNUMBER($I$6)),$I$6-G36,"N/A")</f>
        <v>0.19999999999999929</v>
      </c>
      <c r="M36" s="1">
        <f>IF(AND(ISNUMBER(K36),ISNUMBER($I$7)),SQRT(K36^2+($I$7)^2),"N/A")</f>
        <v>0.1359311840425404</v>
      </c>
      <c r="N36" s="1">
        <f>IF(AND(ISNUMBER(L36),ISNUMBER(M36),M36&lt;&gt;0),L36/M36,"NA")</f>
        <v>1.4713327291948566</v>
      </c>
      <c r="O36" t="s">
        <v>72</v>
      </c>
    </row>
    <row r="37" spans="1:15" x14ac:dyDescent="0.35">
      <c r="A37" s="16">
        <v>27</v>
      </c>
      <c r="B37" s="15" t="s">
        <v>78</v>
      </c>
      <c r="C37" s="14">
        <v>17.7</v>
      </c>
      <c r="D37" s="13" t="s">
        <v>43</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17.7</v>
      </c>
      <c r="H37">
        <f>LEN(TRIM(D37))</f>
        <v>6</v>
      </c>
      <c r="I37" t="str">
        <f>IF(H37&gt;=3,MID(TRIM(D37),1,3),"NO")</f>
        <v>+/-</v>
      </c>
      <c r="J37" t="str">
        <f>IF(TRIM(I37)="+/-",MID(TRIM(D37),4,H37-3),D37)</f>
        <v>0.5</v>
      </c>
      <c r="K37" s="1">
        <f>IF(TRIM(J37)="*****",0,IF(ISERROR(VALUE(J37)),"NA",VALUE(J37/$I$4)))</f>
        <v>0.303951367781155</v>
      </c>
      <c r="L37" s="1">
        <f>IF(AND(ISNUMBER(G37),ISNUMBER($I$6)),$I$6-G37,"N/A")</f>
        <v>0.30000000000000071</v>
      </c>
      <c r="M37" s="1">
        <f>IF(AND(ISNUMBER(K37),ISNUMBER($I$7)),SQRT(K37^2+($I$7)^2),"N/A")</f>
        <v>0.30997079109986531</v>
      </c>
      <c r="N37" s="1">
        <f>IF(AND(ISNUMBER(L37),ISNUMBER(M37),M37&lt;&gt;0),L37/M37,"NA")</f>
        <v>0.96783312690694057</v>
      </c>
      <c r="O37" t="s">
        <v>70</v>
      </c>
    </row>
    <row r="38" spans="1:15" x14ac:dyDescent="0.35">
      <c r="A38" s="16">
        <v>28</v>
      </c>
      <c r="B38" s="15" t="s">
        <v>54</v>
      </c>
      <c r="C38" s="14">
        <v>17.600000000000001</v>
      </c>
      <c r="D38" s="13" t="s">
        <v>57</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17.600000000000001</v>
      </c>
      <c r="H38">
        <f>LEN(TRIM(D38))</f>
        <v>6</v>
      </c>
      <c r="I38" t="str">
        <f>IF(H38&gt;=3,MID(TRIM(D38),1,3),"NO")</f>
        <v>+/-</v>
      </c>
      <c r="J38" t="str">
        <f>IF(TRIM(I38)="+/-",MID(TRIM(D38),4,H38-3),D38)</f>
        <v>0.3</v>
      </c>
      <c r="K38" s="1">
        <f>IF(TRIM(J38)="*****",0,IF(ISERROR(VALUE(J38)),"NA",VALUE(J38/$I$4)))</f>
        <v>0.18237082066869301</v>
      </c>
      <c r="L38" s="1">
        <f>IF(AND(ISNUMBER(G38),ISNUMBER($I$6)),$I$6-G38,"N/A")</f>
        <v>0.39999999999999858</v>
      </c>
      <c r="M38" s="1">
        <f>IF(AND(ISNUMBER(K38),ISNUMBER($I$7)),SQRT(K38^2+($I$7)^2),"N/A")</f>
        <v>0.19223572402239389</v>
      </c>
      <c r="N38" s="1">
        <f>IF(AND(ISNUMBER(L38),ISNUMBER(M38),M38&lt;&gt;0),L38/M38,"NA")</f>
        <v>2.0807787003907863</v>
      </c>
      <c r="O38" t="s">
        <v>69</v>
      </c>
    </row>
    <row r="39" spans="1:15" x14ac:dyDescent="0.35">
      <c r="A39" s="16">
        <v>29</v>
      </c>
      <c r="B39" s="15" t="s">
        <v>32</v>
      </c>
      <c r="C39" s="14">
        <v>17.5</v>
      </c>
      <c r="D39" s="13" t="s">
        <v>28</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17.5</v>
      </c>
      <c r="H39">
        <f>LEN(TRIM(D39))</f>
        <v>6</v>
      </c>
      <c r="I39" t="str">
        <f>IF(H39&gt;=3,MID(TRIM(D39),1,3),"NO")</f>
        <v>+/-</v>
      </c>
      <c r="J39" t="str">
        <f>IF(TRIM(I39)="+/-",MID(TRIM(D39),4,H39-3),D39)</f>
        <v>0.2</v>
      </c>
      <c r="K39" s="1">
        <f>IF(TRIM(J39)="*****",0,IF(ISERROR(VALUE(J39)),"NA",VALUE(J39/$I$4)))</f>
        <v>0.12158054711246201</v>
      </c>
      <c r="L39" s="1">
        <f>IF(AND(ISNUMBER(G39),ISNUMBER($I$6)),$I$6-G39,"N/A")</f>
        <v>0.5</v>
      </c>
      <c r="M39" s="1">
        <f>IF(AND(ISNUMBER(K39),ISNUMBER($I$7)),SQRT(K39^2+($I$7)^2),"N/A")</f>
        <v>0.1359311840425404</v>
      </c>
      <c r="N39" s="1">
        <f>IF(AND(ISNUMBER(L39),ISNUMBER(M39),M39&lt;&gt;0),L39/M39,"NA")</f>
        <v>3.6783318229871544</v>
      </c>
      <c r="O39" t="s">
        <v>44</v>
      </c>
    </row>
    <row r="40" spans="1:15" x14ac:dyDescent="0.35">
      <c r="A40" s="16">
        <v>30</v>
      </c>
      <c r="B40" s="15" t="s">
        <v>72</v>
      </c>
      <c r="C40" s="14">
        <v>17.399999999999999</v>
      </c>
      <c r="D40" s="13" t="s">
        <v>57</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17.399999999999999</v>
      </c>
      <c r="H40">
        <f>LEN(TRIM(D40))</f>
        <v>6</v>
      </c>
      <c r="I40" t="str">
        <f>IF(H40&gt;=3,MID(TRIM(D40),1,3),"NO")</f>
        <v>+/-</v>
      </c>
      <c r="J40" t="str">
        <f>IF(TRIM(I40)="+/-",MID(TRIM(D40),4,H40-3),D40)</f>
        <v>0.3</v>
      </c>
      <c r="K40" s="1">
        <f>IF(TRIM(J40)="*****",0,IF(ISERROR(VALUE(J40)),"NA",VALUE(J40/$I$4)))</f>
        <v>0.18237082066869301</v>
      </c>
      <c r="L40" s="1">
        <f>IF(AND(ISNUMBER(G40),ISNUMBER($I$6)),$I$6-G40,"N/A")</f>
        <v>0.60000000000000142</v>
      </c>
      <c r="M40" s="1">
        <f>IF(AND(ISNUMBER(K40),ISNUMBER($I$7)),SQRT(K40^2+($I$7)^2),"N/A")</f>
        <v>0.19223572402239389</v>
      </c>
      <c r="N40" s="1">
        <f>IF(AND(ISNUMBER(L40),ISNUMBER(M40),M40&lt;&gt;0),L40/M40,"NA")</f>
        <v>3.1211680505861978</v>
      </c>
      <c r="O40" t="s">
        <v>67</v>
      </c>
    </row>
    <row r="41" spans="1:15" x14ac:dyDescent="0.35">
      <c r="A41" s="16">
        <v>31</v>
      </c>
      <c r="B41" s="15" t="s">
        <v>30</v>
      </c>
      <c r="C41" s="14">
        <v>17.2</v>
      </c>
      <c r="D41" s="13" t="s">
        <v>57</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17.2</v>
      </c>
      <c r="H41">
        <f>LEN(TRIM(D41))</f>
        <v>6</v>
      </c>
      <c r="I41" t="str">
        <f>IF(H41&gt;=3,MID(TRIM(D41),1,3),"NO")</f>
        <v>+/-</v>
      </c>
      <c r="J41" t="str">
        <f>IF(TRIM(I41)="+/-",MID(TRIM(D41),4,H41-3),D41)</f>
        <v>0.3</v>
      </c>
      <c r="K41" s="1">
        <f>IF(TRIM(J41)="*****",0,IF(ISERROR(VALUE(J41)),"NA",VALUE(J41/$I$4)))</f>
        <v>0.18237082066869301</v>
      </c>
      <c r="L41" s="1">
        <f>IF(AND(ISNUMBER(G41),ISNUMBER($I$6)),$I$6-G41,"N/A")</f>
        <v>0.80000000000000071</v>
      </c>
      <c r="M41" s="1">
        <f>IF(AND(ISNUMBER(K41),ISNUMBER($I$7)),SQRT(K41^2+($I$7)^2),"N/A")</f>
        <v>0.19223572402239389</v>
      </c>
      <c r="N41" s="1">
        <f>IF(AND(ISNUMBER(L41),ISNUMBER(M41),M41&lt;&gt;0),L41/M41,"NA")</f>
        <v>4.1615574007815903</v>
      </c>
      <c r="O41" t="s">
        <v>47</v>
      </c>
    </row>
    <row r="42" spans="1:15" x14ac:dyDescent="0.35">
      <c r="A42" s="16">
        <v>32</v>
      </c>
      <c r="B42" s="15" t="s">
        <v>48</v>
      </c>
      <c r="C42" s="14">
        <v>17.100000000000001</v>
      </c>
      <c r="D42" s="13" t="s">
        <v>121</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17.100000000000001</v>
      </c>
      <c r="H42">
        <f>LEN(TRIM(D42))</f>
        <v>6</v>
      </c>
      <c r="I42" t="str">
        <f>IF(H42&gt;=3,MID(TRIM(D42),1,3),"NO")</f>
        <v>+/-</v>
      </c>
      <c r="J42" t="str">
        <f>IF(TRIM(I42)="+/-",MID(TRIM(D42),4,H42-3),D42)</f>
        <v>0.8</v>
      </c>
      <c r="K42" s="1">
        <f>IF(TRIM(J42)="*****",0,IF(ISERROR(VALUE(J42)),"NA",VALUE(J42/$I$4)))</f>
        <v>0.48632218844984804</v>
      </c>
      <c r="L42" s="1">
        <f>IF(AND(ISNUMBER(G42),ISNUMBER($I$6)),$I$6-G42,"N/A")</f>
        <v>0.89999999999999858</v>
      </c>
      <c r="M42" s="1">
        <f>IF(AND(ISNUMBER(K42),ISNUMBER($I$7)),SQRT(K42^2+($I$7)^2),"N/A")</f>
        <v>0.49010685399991183</v>
      </c>
      <c r="N42" s="1">
        <f>IF(AND(ISNUMBER(L42),ISNUMBER(M42),M42&lt;&gt;0),L42/M42,"NA")</f>
        <v>1.8363342455932283</v>
      </c>
      <c r="O42" t="s">
        <v>37</v>
      </c>
    </row>
    <row r="43" spans="1:15" x14ac:dyDescent="0.35">
      <c r="A43" s="16">
        <v>33</v>
      </c>
      <c r="B43" s="15" t="s">
        <v>61</v>
      </c>
      <c r="C43" s="14">
        <v>17</v>
      </c>
      <c r="D43" s="13" t="s">
        <v>57</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17</v>
      </c>
      <c r="H43">
        <f>LEN(TRIM(D43))</f>
        <v>6</v>
      </c>
      <c r="I43" t="str">
        <f>IF(H43&gt;=3,MID(TRIM(D43),1,3),"NO")</f>
        <v>+/-</v>
      </c>
      <c r="J43" t="str">
        <f>IF(TRIM(I43)="+/-",MID(TRIM(D43),4,H43-3),D43)</f>
        <v>0.3</v>
      </c>
      <c r="K43" s="1">
        <f>IF(TRIM(J43)="*****",0,IF(ISERROR(VALUE(J43)),"NA",VALUE(J43/$I$4)))</f>
        <v>0.18237082066869301</v>
      </c>
      <c r="L43" s="1">
        <f>IF(AND(ISNUMBER(G43),ISNUMBER($I$6)),$I$6-G43,"N/A")</f>
        <v>1</v>
      </c>
      <c r="M43" s="1">
        <f>IF(AND(ISNUMBER(K43),ISNUMBER($I$7)),SQRT(K43^2+($I$7)^2),"N/A")</f>
        <v>0.19223572402239389</v>
      </c>
      <c r="N43" s="1">
        <f>IF(AND(ISNUMBER(L43),ISNUMBER(M43),M43&lt;&gt;0),L43/M43,"NA")</f>
        <v>5.2019467509769841</v>
      </c>
      <c r="O43" t="s">
        <v>49</v>
      </c>
    </row>
    <row r="44" spans="1:15" x14ac:dyDescent="0.35">
      <c r="A44" s="16">
        <v>33</v>
      </c>
      <c r="B44" s="15" t="s">
        <v>46</v>
      </c>
      <c r="C44" s="14">
        <v>17</v>
      </c>
      <c r="D44" s="13" t="s">
        <v>34</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17</v>
      </c>
      <c r="H44">
        <f>LEN(TRIM(D44))</f>
        <v>6</v>
      </c>
      <c r="I44" t="str">
        <f>IF(H44&gt;=3,MID(TRIM(D44),1,3),"NO")</f>
        <v>+/-</v>
      </c>
      <c r="J44" t="str">
        <f>IF(TRIM(I44)="+/-",MID(TRIM(D44),4,H44-3),D44)</f>
        <v>0.4</v>
      </c>
      <c r="K44" s="1">
        <f>IF(TRIM(J44)="*****",0,IF(ISERROR(VALUE(J44)),"NA",VALUE(J44/$I$4)))</f>
        <v>0.24316109422492402</v>
      </c>
      <c r="L44" s="1">
        <f>IF(AND(ISNUMBER(G44),ISNUMBER($I$6)),$I$6-G44,"N/A")</f>
        <v>1</v>
      </c>
      <c r="M44" s="1">
        <f>IF(AND(ISNUMBER(K44),ISNUMBER($I$7)),SQRT(K44^2+($I$7)^2),"N/A")</f>
        <v>0.25064471888253259</v>
      </c>
      <c r="N44" s="1">
        <f>IF(AND(ISNUMBER(L44),ISNUMBER(M44),M44&lt;&gt;0),L44/M44,"NA")</f>
        <v>3.9897110318476767</v>
      </c>
      <c r="O44" t="s">
        <v>64</v>
      </c>
    </row>
    <row r="45" spans="1:15" x14ac:dyDescent="0.35">
      <c r="A45" s="16">
        <v>35</v>
      </c>
      <c r="B45" s="15" t="s">
        <v>50</v>
      </c>
      <c r="C45" s="14">
        <v>16.899999999999999</v>
      </c>
      <c r="D45" s="13" t="s">
        <v>34</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16.899999999999999</v>
      </c>
      <c r="H45">
        <f>LEN(TRIM(D45))</f>
        <v>6</v>
      </c>
      <c r="I45" t="str">
        <f>IF(H45&gt;=3,MID(TRIM(D45),1,3),"NO")</f>
        <v>+/-</v>
      </c>
      <c r="J45" t="str">
        <f>IF(TRIM(I45)="+/-",MID(TRIM(D45),4,H45-3),D45)</f>
        <v>0.4</v>
      </c>
      <c r="K45" s="1">
        <f>IF(TRIM(J45)="*****",0,IF(ISERROR(VALUE(J45)),"NA",VALUE(J45/$I$4)))</f>
        <v>0.24316109422492402</v>
      </c>
      <c r="L45" s="1">
        <f>IF(AND(ISNUMBER(G45),ISNUMBER($I$6)),$I$6-G45,"N/A")</f>
        <v>1.1000000000000014</v>
      </c>
      <c r="M45" s="1">
        <f>IF(AND(ISNUMBER(K45),ISNUMBER($I$7)),SQRT(K45^2+($I$7)^2),"N/A")</f>
        <v>0.25064471888253259</v>
      </c>
      <c r="N45" s="1">
        <f>IF(AND(ISNUMBER(L45),ISNUMBER(M45),M45&lt;&gt;0),L45/M45,"NA")</f>
        <v>4.3886821350324503</v>
      </c>
      <c r="O45" t="s">
        <v>63</v>
      </c>
    </row>
    <row r="46" spans="1:15" x14ac:dyDescent="0.35">
      <c r="A46" s="16">
        <v>36</v>
      </c>
      <c r="B46" s="15" t="s">
        <v>82</v>
      </c>
      <c r="C46" s="14">
        <v>16.8</v>
      </c>
      <c r="D46" s="13" t="s">
        <v>26</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16.8</v>
      </c>
      <c r="H46">
        <f>LEN(TRIM(D46))</f>
        <v>6</v>
      </c>
      <c r="I46" t="str">
        <f>IF(H46&gt;=3,MID(TRIM(D46),1,3),"NO")</f>
        <v>+/-</v>
      </c>
      <c r="J46" t="str">
        <f>IF(TRIM(I46)="+/-",MID(TRIM(D46),4,H46-3),D46)</f>
        <v>0.6</v>
      </c>
      <c r="K46" s="1">
        <f>IF(TRIM(J46)="*****",0,IF(ISERROR(VALUE(J46)),"NA",VALUE(J46/$I$4)))</f>
        <v>0.36474164133738601</v>
      </c>
      <c r="L46" s="1">
        <f>IF(AND(ISNUMBER(G46),ISNUMBER($I$6)),$I$6-G46,"N/A")</f>
        <v>1.1999999999999993</v>
      </c>
      <c r="M46" s="1">
        <f>IF(AND(ISNUMBER(K46),ISNUMBER($I$7)),SQRT(K46^2+($I$7)^2),"N/A")</f>
        <v>0.36977279819442066</v>
      </c>
      <c r="N46" s="1">
        <f>IF(AND(ISNUMBER(L46),ISNUMBER(M46),M46&lt;&gt;0),L46/M46,"NA")</f>
        <v>3.2452360094077508</v>
      </c>
      <c r="O46" t="s">
        <v>61</v>
      </c>
    </row>
    <row r="47" spans="1:15" x14ac:dyDescent="0.35">
      <c r="A47" s="16">
        <v>36</v>
      </c>
      <c r="B47" s="15" t="s">
        <v>80</v>
      </c>
      <c r="C47" s="14">
        <v>16.8</v>
      </c>
      <c r="D47" s="13" t="s">
        <v>43</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16.8</v>
      </c>
      <c r="H47">
        <f>LEN(TRIM(D47))</f>
        <v>6</v>
      </c>
      <c r="I47" t="str">
        <f>IF(H47&gt;=3,MID(TRIM(D47),1,3),"NO")</f>
        <v>+/-</v>
      </c>
      <c r="J47" t="str">
        <f>IF(TRIM(I47)="+/-",MID(TRIM(D47),4,H47-3),D47)</f>
        <v>0.5</v>
      </c>
      <c r="K47" s="1">
        <f>IF(TRIM(J47)="*****",0,IF(ISERROR(VALUE(J47)),"NA",VALUE(J47/$I$4)))</f>
        <v>0.303951367781155</v>
      </c>
      <c r="L47" s="1">
        <f>IF(AND(ISNUMBER(G47),ISNUMBER($I$6)),$I$6-G47,"N/A")</f>
        <v>1.1999999999999993</v>
      </c>
      <c r="M47" s="1">
        <f>IF(AND(ISNUMBER(K47),ISNUMBER($I$7)),SQRT(K47^2+($I$7)^2),"N/A")</f>
        <v>0.30997079109986531</v>
      </c>
      <c r="N47" s="1">
        <f>IF(AND(ISNUMBER(L47),ISNUMBER(M47),M47&lt;&gt;0),L47/M47,"NA")</f>
        <v>3.8713325076277507</v>
      </c>
      <c r="O47" t="s">
        <v>59</v>
      </c>
    </row>
    <row r="48" spans="1:15" x14ac:dyDescent="0.35">
      <c r="A48" s="16">
        <v>38</v>
      </c>
      <c r="B48" s="15" t="s">
        <v>76</v>
      </c>
      <c r="C48" s="14">
        <v>16.7</v>
      </c>
      <c r="D48" s="13" t="s">
        <v>57</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16.7</v>
      </c>
      <c r="H48">
        <f>LEN(TRIM(D48))</f>
        <v>6</v>
      </c>
      <c r="I48" t="str">
        <f>IF(H48&gt;=3,MID(TRIM(D48),1,3),"NO")</f>
        <v>+/-</v>
      </c>
      <c r="J48" t="str">
        <f>IF(TRIM(I48)="+/-",MID(TRIM(D48),4,H48-3),D48)</f>
        <v>0.3</v>
      </c>
      <c r="K48" s="1">
        <f>IF(TRIM(J48)="*****",0,IF(ISERROR(VALUE(J48)),"NA",VALUE(J48/$I$4)))</f>
        <v>0.18237082066869301</v>
      </c>
      <c r="L48" s="1">
        <f>IF(AND(ISNUMBER(G48),ISNUMBER($I$6)),$I$6-G48,"N/A")</f>
        <v>1.3000000000000007</v>
      </c>
      <c r="M48" s="1">
        <f>IF(AND(ISNUMBER(K48),ISNUMBER($I$7)),SQRT(K48^2+($I$7)^2),"N/A")</f>
        <v>0.19223572402239389</v>
      </c>
      <c r="N48" s="1">
        <f>IF(AND(ISNUMBER(L48),ISNUMBER(M48),M48&lt;&gt;0),L48/M48,"NA")</f>
        <v>6.7625307762700828</v>
      </c>
      <c r="O48" t="s">
        <v>56</v>
      </c>
    </row>
    <row r="49" spans="1:15" x14ac:dyDescent="0.35">
      <c r="A49" s="16">
        <v>39</v>
      </c>
      <c r="B49" s="15" t="s">
        <v>62</v>
      </c>
      <c r="C49" s="14">
        <v>16.600000000000001</v>
      </c>
      <c r="D49" s="13" t="s">
        <v>111</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16.600000000000001</v>
      </c>
      <c r="H49">
        <f>LEN(TRIM(D49))</f>
        <v>6</v>
      </c>
      <c r="I49" t="str">
        <f>IF(H49&gt;=3,MID(TRIM(D49),1,3),"NO")</f>
        <v>+/-</v>
      </c>
      <c r="J49" t="str">
        <f>IF(TRIM(I49)="+/-",MID(TRIM(D49),4,H49-3),D49)</f>
        <v>1.0</v>
      </c>
      <c r="K49" s="1">
        <f>IF(TRIM(J49)="*****",0,IF(ISERROR(VALUE(J49)),"NA",VALUE(J49/$I$4)))</f>
        <v>0.60790273556231</v>
      </c>
      <c r="L49" s="1">
        <f>IF(AND(ISNUMBER(G49),ISNUMBER($I$6)),$I$6-G49,"N/A")</f>
        <v>1.3999999999999986</v>
      </c>
      <c r="M49" s="1">
        <f>IF(AND(ISNUMBER(K49),ISNUMBER($I$7)),SQRT(K49^2+($I$7)^2),"N/A")</f>
        <v>0.61093468821403585</v>
      </c>
      <c r="N49" s="1">
        <f>IF(AND(ISNUMBER(L49),ISNUMBER(M49),M49&lt;&gt;0),L49/M49,"NA")</f>
        <v>2.291570649053603</v>
      </c>
      <c r="O49" t="s">
        <v>54</v>
      </c>
    </row>
    <row r="50" spans="1:15" x14ac:dyDescent="0.35">
      <c r="A50" s="16">
        <v>40</v>
      </c>
      <c r="B50" s="15" t="s">
        <v>81</v>
      </c>
      <c r="C50" s="14">
        <v>15.9</v>
      </c>
      <c r="D50" s="13" t="s">
        <v>34</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15.9</v>
      </c>
      <c r="H50">
        <f>LEN(TRIM(D50))</f>
        <v>6</v>
      </c>
      <c r="I50" t="str">
        <f>IF(H50&gt;=3,MID(TRIM(D50),1,3),"NO")</f>
        <v>+/-</v>
      </c>
      <c r="J50" t="str">
        <f>IF(TRIM(I50)="+/-",MID(TRIM(D50),4,H50-3),D50)</f>
        <v>0.4</v>
      </c>
      <c r="K50" s="1">
        <f>IF(TRIM(J50)="*****",0,IF(ISERROR(VALUE(J50)),"NA",VALUE(J50/$I$4)))</f>
        <v>0.24316109422492402</v>
      </c>
      <c r="L50" s="1">
        <f>IF(AND(ISNUMBER(G50),ISNUMBER($I$6)),$I$6-G50,"N/A")</f>
        <v>2.0999999999999996</v>
      </c>
      <c r="M50" s="1">
        <f>IF(AND(ISNUMBER(K50),ISNUMBER($I$7)),SQRT(K50^2+($I$7)^2),"N/A")</f>
        <v>0.25064471888253259</v>
      </c>
      <c r="N50" s="1">
        <f>IF(AND(ISNUMBER(L50),ISNUMBER(M50),M50&lt;&gt;0),L50/M50,"NA")</f>
        <v>8.3783931668801195</v>
      </c>
      <c r="O50" t="s">
        <v>52</v>
      </c>
    </row>
    <row r="51" spans="1:15" x14ac:dyDescent="0.35">
      <c r="A51" s="16">
        <v>41</v>
      </c>
      <c r="B51" s="15" t="s">
        <v>59</v>
      </c>
      <c r="C51" s="14">
        <v>15.8</v>
      </c>
      <c r="D51" s="13" t="s">
        <v>34</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15.8</v>
      </c>
      <c r="H51">
        <f>LEN(TRIM(D51))</f>
        <v>6</v>
      </c>
      <c r="I51" t="str">
        <f>IF(H51&gt;=3,MID(TRIM(D51),1,3),"NO")</f>
        <v>+/-</v>
      </c>
      <c r="J51" t="str">
        <f>IF(TRIM(I51)="+/-",MID(TRIM(D51),4,H51-3),D51)</f>
        <v>0.4</v>
      </c>
      <c r="K51" s="1">
        <f>IF(TRIM(J51)="*****",0,IF(ISERROR(VALUE(J51)),"NA",VALUE(J51/$I$4)))</f>
        <v>0.24316109422492402</v>
      </c>
      <c r="L51" s="1">
        <f>IF(AND(ISNUMBER(G51),ISNUMBER($I$6)),$I$6-G51,"N/A")</f>
        <v>2.1999999999999993</v>
      </c>
      <c r="M51" s="1">
        <f>IF(AND(ISNUMBER(K51),ISNUMBER($I$7)),SQRT(K51^2+($I$7)^2),"N/A")</f>
        <v>0.25064471888253259</v>
      </c>
      <c r="N51" s="1">
        <f>IF(AND(ISNUMBER(L51),ISNUMBER(M51),M51&lt;&gt;0),L51/M51,"NA")</f>
        <v>8.7773642700648864</v>
      </c>
      <c r="O51" t="s">
        <v>50</v>
      </c>
    </row>
    <row r="52" spans="1:15" x14ac:dyDescent="0.35">
      <c r="A52" s="16">
        <v>42</v>
      </c>
      <c r="B52" s="15" t="s">
        <v>44</v>
      </c>
      <c r="C52" s="14">
        <v>15.7</v>
      </c>
      <c r="D52" s="13" t="s">
        <v>26</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15.7</v>
      </c>
      <c r="H52">
        <f>LEN(TRIM(D52))</f>
        <v>6</v>
      </c>
      <c r="I52" t="str">
        <f>IF(H52&gt;=3,MID(TRIM(D52),1,3),"NO")</f>
        <v>+/-</v>
      </c>
      <c r="J52" t="str">
        <f>IF(TRIM(I52)="+/-",MID(TRIM(D52),4,H52-3),D52)</f>
        <v>0.6</v>
      </c>
      <c r="K52" s="1">
        <f>IF(TRIM(J52)="*****",0,IF(ISERROR(VALUE(J52)),"NA",VALUE(J52/$I$4)))</f>
        <v>0.36474164133738601</v>
      </c>
      <c r="L52" s="1">
        <f>IF(AND(ISNUMBER(G52),ISNUMBER($I$6)),$I$6-G52,"N/A")</f>
        <v>2.3000000000000007</v>
      </c>
      <c r="M52" s="1">
        <f>IF(AND(ISNUMBER(K52),ISNUMBER($I$7)),SQRT(K52^2+($I$7)^2),"N/A")</f>
        <v>0.36977279819442066</v>
      </c>
      <c r="N52" s="1">
        <f>IF(AND(ISNUMBER(L52),ISNUMBER(M52),M52&lt;&gt;0),L52/M52,"NA")</f>
        <v>6.2200356846981943</v>
      </c>
      <c r="O52" t="s">
        <v>48</v>
      </c>
    </row>
    <row r="53" spans="1:15" x14ac:dyDescent="0.35">
      <c r="A53" s="16">
        <v>43</v>
      </c>
      <c r="B53" s="15" t="s">
        <v>27</v>
      </c>
      <c r="C53" s="14">
        <v>15.6</v>
      </c>
      <c r="D53" s="13" t="s">
        <v>135</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15.6</v>
      </c>
      <c r="H53">
        <f>LEN(TRIM(D53))</f>
        <v>6</v>
      </c>
      <c r="I53" t="str">
        <f>IF(H53&gt;=3,MID(TRIM(D53),1,3),"NO")</f>
        <v>+/-</v>
      </c>
      <c r="J53" t="str">
        <f>IF(TRIM(I53)="+/-",MID(TRIM(D53),4,H53-3),D53)</f>
        <v>1.3</v>
      </c>
      <c r="K53" s="1">
        <f>IF(TRIM(J53)="*****",0,IF(ISERROR(VALUE(J53)),"NA",VALUE(J53/$I$4)))</f>
        <v>0.79027355623100304</v>
      </c>
      <c r="L53" s="1">
        <f>IF(AND(ISNUMBER(G53),ISNUMBER($I$6)),$I$6-G53,"N/A")</f>
        <v>2.4000000000000004</v>
      </c>
      <c r="M53" s="1">
        <f>IF(AND(ISNUMBER(K53),ISNUMBER($I$7)),SQRT(K53^2+($I$7)^2),"N/A")</f>
        <v>0.79260819516141623</v>
      </c>
      <c r="N53" s="1">
        <f>IF(AND(ISNUMBER(L53),ISNUMBER(M53),M53&lt;&gt;0),L53/M53,"NA")</f>
        <v>3.0279777759694189</v>
      </c>
      <c r="O53" t="s">
        <v>46</v>
      </c>
    </row>
    <row r="54" spans="1:15" x14ac:dyDescent="0.35">
      <c r="A54" s="16">
        <v>44</v>
      </c>
      <c r="B54" s="15" t="s">
        <v>68</v>
      </c>
      <c r="C54" s="14">
        <v>15.5</v>
      </c>
      <c r="D54" s="13" t="s">
        <v>34</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15.5</v>
      </c>
      <c r="H54">
        <f>LEN(TRIM(D54))</f>
        <v>6</v>
      </c>
      <c r="I54" t="str">
        <f>IF(H54&gt;=3,MID(TRIM(D54),1,3),"NO")</f>
        <v>+/-</v>
      </c>
      <c r="J54" t="str">
        <f>IF(TRIM(I54)="+/-",MID(TRIM(D54),4,H54-3),D54)</f>
        <v>0.4</v>
      </c>
      <c r="K54" s="1">
        <f>IF(TRIM(J54)="*****",0,IF(ISERROR(VALUE(J54)),"NA",VALUE(J54/$I$4)))</f>
        <v>0.24316109422492402</v>
      </c>
      <c r="L54" s="1">
        <f>IF(AND(ISNUMBER(G54),ISNUMBER($I$6)),$I$6-G54,"N/A")</f>
        <v>2.5</v>
      </c>
      <c r="M54" s="1">
        <f>IF(AND(ISNUMBER(K54),ISNUMBER($I$7)),SQRT(K54^2+($I$7)^2),"N/A")</f>
        <v>0.25064471888253259</v>
      </c>
      <c r="N54" s="1">
        <f>IF(AND(ISNUMBER(L54),ISNUMBER(M54),M54&lt;&gt;0),L54/M54,"NA")</f>
        <v>9.9742775796191925</v>
      </c>
      <c r="O54" t="s">
        <v>39</v>
      </c>
    </row>
    <row r="55" spans="1:15" x14ac:dyDescent="0.35">
      <c r="A55" s="16">
        <v>45</v>
      </c>
      <c r="B55" s="15" t="s">
        <v>73</v>
      </c>
      <c r="C55" s="14">
        <v>15.4</v>
      </c>
      <c r="D55" s="13" t="s">
        <v>26</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15.4</v>
      </c>
      <c r="H55">
        <f>LEN(TRIM(D55))</f>
        <v>6</v>
      </c>
      <c r="I55" t="str">
        <f>IF(H55&gt;=3,MID(TRIM(D55),1,3),"NO")</f>
        <v>+/-</v>
      </c>
      <c r="J55" t="str">
        <f>IF(TRIM(I55)="+/-",MID(TRIM(D55),4,H55-3),D55)</f>
        <v>0.6</v>
      </c>
      <c r="K55" s="1">
        <f>IF(TRIM(J55)="*****",0,IF(ISERROR(VALUE(J55)),"NA",VALUE(J55/$I$4)))</f>
        <v>0.36474164133738601</v>
      </c>
      <c r="L55" s="1">
        <f>IF(AND(ISNUMBER(G55),ISNUMBER($I$6)),$I$6-G55,"N/A")</f>
        <v>2.5999999999999996</v>
      </c>
      <c r="M55" s="1">
        <f>IF(AND(ISNUMBER(K55),ISNUMBER($I$7)),SQRT(K55^2+($I$7)^2),"N/A")</f>
        <v>0.36977279819442066</v>
      </c>
      <c r="N55" s="1">
        <f>IF(AND(ISNUMBER(L55),ISNUMBER(M55),M55&lt;&gt;0),L55/M55,"NA")</f>
        <v>7.0313446870501304</v>
      </c>
      <c r="O55" t="s">
        <v>42</v>
      </c>
    </row>
    <row r="56" spans="1:15" x14ac:dyDescent="0.35">
      <c r="A56" s="16">
        <v>46</v>
      </c>
      <c r="B56" s="15" t="s">
        <v>79</v>
      </c>
      <c r="C56" s="14">
        <v>15.3</v>
      </c>
      <c r="D56" s="13" t="s">
        <v>34</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15.3</v>
      </c>
      <c r="H56">
        <f>LEN(TRIM(D56))</f>
        <v>6</v>
      </c>
      <c r="I56" t="str">
        <f>IF(H56&gt;=3,MID(TRIM(D56),1,3),"NO")</f>
        <v>+/-</v>
      </c>
      <c r="J56" t="str">
        <f>IF(TRIM(I56)="+/-",MID(TRIM(D56),4,H56-3),D56)</f>
        <v>0.4</v>
      </c>
      <c r="K56" s="1">
        <f>IF(TRIM(J56)="*****",0,IF(ISERROR(VALUE(J56)),"NA",VALUE(J56/$I$4)))</f>
        <v>0.24316109422492402</v>
      </c>
      <c r="L56" s="1">
        <f>IF(AND(ISNUMBER(G56),ISNUMBER($I$6)),$I$6-G56,"N/A")</f>
        <v>2.6999999999999993</v>
      </c>
      <c r="M56" s="1">
        <f>IF(AND(ISNUMBER(K56),ISNUMBER($I$7)),SQRT(K56^2+($I$7)^2),"N/A")</f>
        <v>0.25064471888253259</v>
      </c>
      <c r="N56" s="1">
        <f>IF(AND(ISNUMBER(L56),ISNUMBER(M56),M56&lt;&gt;0),L56/M56,"NA")</f>
        <v>10.772219785988725</v>
      </c>
      <c r="O56" t="s">
        <v>40</v>
      </c>
    </row>
    <row r="57" spans="1:15" x14ac:dyDescent="0.35">
      <c r="A57" s="16">
        <v>47</v>
      </c>
      <c r="B57" s="15" t="s">
        <v>37</v>
      </c>
      <c r="C57" s="14">
        <v>15.1</v>
      </c>
      <c r="D57" s="13" t="s">
        <v>83</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15.1</v>
      </c>
      <c r="H57">
        <f>LEN(TRIM(D57))</f>
        <v>6</v>
      </c>
      <c r="I57" t="str">
        <f>IF(H57&gt;=3,MID(TRIM(D57),1,3),"NO")</f>
        <v>+/-</v>
      </c>
      <c r="J57" t="str">
        <f>IF(TRIM(I57)="+/-",MID(TRIM(D57),4,H57-3),D57)</f>
        <v>0.7</v>
      </c>
      <c r="K57" s="1">
        <f>IF(TRIM(J57)="*****",0,IF(ISERROR(VALUE(J57)),"NA",VALUE(J57/$I$4)))</f>
        <v>0.42553191489361697</v>
      </c>
      <c r="L57" s="1">
        <f>IF(AND(ISNUMBER(G57),ISNUMBER($I$6)),$I$6-G57,"N/A")</f>
        <v>2.9000000000000004</v>
      </c>
      <c r="M57" s="1">
        <f>IF(AND(ISNUMBER(K57),ISNUMBER($I$7)),SQRT(K57^2+($I$7)^2),"N/A")</f>
        <v>0.42985214661796195</v>
      </c>
      <c r="N57" s="1">
        <f>IF(AND(ISNUMBER(L57),ISNUMBER(M57),M57&lt;&gt;0),L57/M57,"NA")</f>
        <v>6.7465057993008521</v>
      </c>
      <c r="O57" t="s">
        <v>38</v>
      </c>
    </row>
    <row r="58" spans="1:15" x14ac:dyDescent="0.35">
      <c r="A58" s="16">
        <v>48</v>
      </c>
      <c r="B58" s="15" t="s">
        <v>29</v>
      </c>
      <c r="C58" s="14">
        <v>15</v>
      </c>
      <c r="D58" s="13" t="s">
        <v>83</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15</v>
      </c>
      <c r="H58">
        <f>LEN(TRIM(D58))</f>
        <v>6</v>
      </c>
      <c r="I58" t="str">
        <f>IF(H58&gt;=3,MID(TRIM(D58),1,3),"NO")</f>
        <v>+/-</v>
      </c>
      <c r="J58" t="str">
        <f>IF(TRIM(I58)="+/-",MID(TRIM(D58),4,H58-3),D58)</f>
        <v>0.7</v>
      </c>
      <c r="K58" s="1">
        <f>IF(TRIM(J58)="*****",0,IF(ISERROR(VALUE(J58)),"NA",VALUE(J58/$I$4)))</f>
        <v>0.42553191489361697</v>
      </c>
      <c r="L58" s="1">
        <f>IF(AND(ISNUMBER(G58),ISNUMBER($I$6)),$I$6-G58,"N/A")</f>
        <v>3</v>
      </c>
      <c r="M58" s="1">
        <f>IF(AND(ISNUMBER(K58),ISNUMBER($I$7)),SQRT(K58^2+($I$7)^2),"N/A")</f>
        <v>0.42985214661796195</v>
      </c>
      <c r="N58" s="1">
        <f>IF(AND(ISNUMBER(L58),ISNUMBER(M58),M58&lt;&gt;0),L58/M58,"NA")</f>
        <v>6.979143930311225</v>
      </c>
      <c r="O58" t="s">
        <v>36</v>
      </c>
    </row>
    <row r="59" spans="1:15" x14ac:dyDescent="0.35">
      <c r="A59" s="16">
        <v>48</v>
      </c>
      <c r="B59" s="15" t="s">
        <v>55</v>
      </c>
      <c r="C59" s="14">
        <v>15</v>
      </c>
      <c r="D59" s="13" t="s">
        <v>43</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15</v>
      </c>
      <c r="H59">
        <f>LEN(TRIM(D59))</f>
        <v>6</v>
      </c>
      <c r="I59" t="str">
        <f>IF(H59&gt;=3,MID(TRIM(D59),1,3),"NO")</f>
        <v>+/-</v>
      </c>
      <c r="J59" t="str">
        <f>IF(TRIM(I59)="+/-",MID(TRIM(D59),4,H59-3),D59)</f>
        <v>0.5</v>
      </c>
      <c r="K59" s="1">
        <f>IF(TRIM(J59)="*****",0,IF(ISERROR(VALUE(J59)),"NA",VALUE(J59/$I$4)))</f>
        <v>0.303951367781155</v>
      </c>
      <c r="L59" s="1">
        <f>IF(AND(ISNUMBER(G59),ISNUMBER($I$6)),$I$6-G59,"N/A")</f>
        <v>3</v>
      </c>
      <c r="M59" s="1">
        <f>IF(AND(ISNUMBER(K59),ISNUMBER($I$7)),SQRT(K59^2+($I$7)^2),"N/A")</f>
        <v>0.30997079109986531</v>
      </c>
      <c r="N59" s="1">
        <f>IF(AND(ISNUMBER(L59),ISNUMBER(M59),M59&lt;&gt;0),L59/M59,"NA")</f>
        <v>9.6783312690693837</v>
      </c>
      <c r="O59" t="s">
        <v>33</v>
      </c>
    </row>
    <row r="60" spans="1:15" x14ac:dyDescent="0.35">
      <c r="A60" s="16">
        <v>50</v>
      </c>
      <c r="B60" s="15" t="s">
        <v>53</v>
      </c>
      <c r="C60" s="14">
        <v>13.1</v>
      </c>
      <c r="D60" s="13" t="s">
        <v>26</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13.1</v>
      </c>
      <c r="H60">
        <f>LEN(TRIM(D60))</f>
        <v>6</v>
      </c>
      <c r="I60" t="str">
        <f>IF(H60&gt;=3,MID(TRIM(D60),1,3),"NO")</f>
        <v>+/-</v>
      </c>
      <c r="J60" t="str">
        <f>IF(TRIM(I60)="+/-",MID(TRIM(D60),4,H60-3),D60)</f>
        <v>0.6</v>
      </c>
      <c r="K60" s="1">
        <f>IF(TRIM(J60)="*****",0,IF(ISERROR(VALUE(J60)),"NA",VALUE(J60/$I$4)))</f>
        <v>0.36474164133738601</v>
      </c>
      <c r="L60" s="1">
        <f>IF(AND(ISNUMBER(G60),ISNUMBER($I$6)),$I$6-G60,"N/A")</f>
        <v>4.9000000000000004</v>
      </c>
      <c r="M60" s="1">
        <f>IF(AND(ISNUMBER(K60),ISNUMBER($I$7)),SQRT(K60^2+($I$7)^2),"N/A")</f>
        <v>0.36977279819442066</v>
      </c>
      <c r="N60" s="1">
        <f>IF(AND(ISNUMBER(L60),ISNUMBER(M60),M60&lt;&gt;0),L60/M60,"NA")</f>
        <v>13.251380371748326</v>
      </c>
      <c r="O60" t="s">
        <v>30</v>
      </c>
    </row>
    <row r="61" spans="1:15" x14ac:dyDescent="0.35">
      <c r="A61" s="16">
        <v>51</v>
      </c>
      <c r="B61" s="15" t="s">
        <v>33</v>
      </c>
      <c r="C61" s="14">
        <v>12.4</v>
      </c>
      <c r="D61" s="13" t="s">
        <v>26</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12.4</v>
      </c>
      <c r="H61">
        <f>LEN(TRIM(D61))</f>
        <v>6</v>
      </c>
      <c r="I61" t="str">
        <f>IF(H61&gt;=3,MID(TRIM(D61),1,3),"NO")</f>
        <v>+/-</v>
      </c>
      <c r="J61" t="str">
        <f>IF(TRIM(I61)="+/-",MID(TRIM(D61),4,H61-3),D61)</f>
        <v>0.6</v>
      </c>
      <c r="K61" s="1">
        <f>IF(TRIM(J61)="*****",0,IF(ISERROR(VALUE(J61)),"NA",VALUE(J61/$I$4)))</f>
        <v>0.36474164133738601</v>
      </c>
      <c r="L61" s="1">
        <f>IF(AND(ISNUMBER(G61),ISNUMBER($I$6)),$I$6-G61,"N/A")</f>
        <v>5.6</v>
      </c>
      <c r="M61" s="1">
        <f>IF(AND(ISNUMBER(K61),ISNUMBER($I$7)),SQRT(K61^2+($I$7)^2),"N/A")</f>
        <v>0.36977279819442066</v>
      </c>
      <c r="N61" s="1">
        <f>IF(AND(ISNUMBER(L61),ISNUMBER(M61),M61&lt;&gt;0),L61/M61,"NA")</f>
        <v>15.144434710569513</v>
      </c>
      <c r="O61" t="s">
        <v>27</v>
      </c>
    </row>
    <row r="62" spans="1:15" ht="15" thickBot="1" x14ac:dyDescent="0.4">
      <c r="A62" s="11"/>
      <c r="B62" s="10" t="s">
        <v>25</v>
      </c>
      <c r="C62" s="9">
        <v>12.8</v>
      </c>
      <c r="D62" s="8" t="s">
        <v>26</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12.8</v>
      </c>
      <c r="H62">
        <f>LEN(TRIM(D62))</f>
        <v>6</v>
      </c>
      <c r="I62" t="str">
        <f>IF(H62&gt;=3,MID(TRIM(D62),1,3),"NO")</f>
        <v>+/-</v>
      </c>
      <c r="J62" t="str">
        <f>IF(TRIM(I62)="+/-",MID(TRIM(D62),4,H62-3),D62)</f>
        <v>0.6</v>
      </c>
      <c r="K62" s="1">
        <f>IF(TRIM(J62)="*****",0,IF(ISERROR(VALUE(J62)),"NA",VALUE(J62/$I$4)))</f>
        <v>0.36474164133738601</v>
      </c>
      <c r="L62" s="1">
        <f>IF(AND(ISNUMBER(G62),ISNUMBER($I$6)),$I$6-G62,"N/A")</f>
        <v>5.1999999999999993</v>
      </c>
      <c r="M62" s="1">
        <f>IF(AND(ISNUMBER(K62),ISNUMBER($I$7)),SQRT(K62^2+($I$7)^2),"N/A")</f>
        <v>0.36977279819442066</v>
      </c>
      <c r="N62" s="1">
        <f>IF(AND(ISNUMBER(L62),ISNUMBER(M62),M62&lt;&gt;0),L62/M62,"NA")</f>
        <v>14.062689374100261</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5">
      <c r="A73" t="s">
        <v>579</v>
      </c>
    </row>
    <row r="75" spans="1:26" x14ac:dyDescent="0.35">
      <c r="A75" t="s">
        <v>16</v>
      </c>
    </row>
    <row r="76" spans="1:26" x14ac:dyDescent="0.35">
      <c r="A76" t="s">
        <v>15</v>
      </c>
      <c r="B76" t="s">
        <v>14</v>
      </c>
    </row>
    <row r="77" spans="1:26" x14ac:dyDescent="0.35">
      <c r="A77" t="s">
        <v>13</v>
      </c>
      <c r="B77" t="s">
        <v>12</v>
      </c>
    </row>
    <row r="78" spans="1:26" x14ac:dyDescent="0.35">
      <c r="A78" t="s">
        <v>11</v>
      </c>
      <c r="B78" t="s">
        <v>10</v>
      </c>
    </row>
    <row r="79" spans="1:26" x14ac:dyDescent="0.35">
      <c r="A79" t="s">
        <v>9</v>
      </c>
      <c r="B79" t="s">
        <v>8</v>
      </c>
    </row>
    <row r="80" spans="1:26" x14ac:dyDescent="0.35">
      <c r="A80" t="s">
        <v>7</v>
      </c>
      <c r="B80" t="s">
        <v>6</v>
      </c>
    </row>
    <row r="81" spans="1:2" x14ac:dyDescent="0.35">
      <c r="A81" t="s">
        <v>5</v>
      </c>
      <c r="B81" t="s">
        <v>4</v>
      </c>
    </row>
    <row r="82" spans="1:2" x14ac:dyDescent="0.35">
      <c r="A82" t="s">
        <v>3</v>
      </c>
      <c r="B82" t="s">
        <v>2</v>
      </c>
    </row>
    <row r="83" spans="1:2" x14ac:dyDescent="0.35">
      <c r="A83" t="s">
        <v>1</v>
      </c>
      <c r="B83" t="s">
        <v>0</v>
      </c>
    </row>
  </sheetData>
  <mergeCells count="7">
    <mergeCell ref="A72:Z72"/>
    <mergeCell ref="A66:Z66"/>
    <mergeCell ref="A67:Z67"/>
    <mergeCell ref="A68:Z68"/>
    <mergeCell ref="A69:Z69"/>
    <mergeCell ref="A70:Z70"/>
    <mergeCell ref="A71:Z71"/>
  </mergeCells>
  <conditionalFormatting sqref="E10:E62">
    <cfRule type="cellIs" dxfId="119" priority="1" operator="equal">
      <formula>"OTHER ERROR"</formula>
    </cfRule>
    <cfRule type="cellIs" dxfId="118" priority="2" operator="equal">
      <formula>"Statistical Test not applicable"</formula>
    </cfRule>
    <cfRule type="cellIs" dxfId="117" priority="3" operator="equal">
      <formula>"Geography Selected"</formula>
    </cfRule>
  </conditionalFormatting>
  <conditionalFormatting sqref="E10:J62">
    <cfRule type="cellIs" dxfId="116" priority="4" operator="equal">
      <formula>"Not Significantly Different"</formula>
    </cfRule>
  </conditionalFormatting>
  <conditionalFormatting sqref="F10:J62">
    <cfRule type="cellIs" dxfId="11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4C42A2F7-5EBA-4520-BC5B-50DF590EB3E8}">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EE7D3975-6228-4757-A8F7-B83B4A6383F0}"/>
    <hyperlink ref="A68" r:id="rId2" xr:uid="{76AE300F-0522-4841-B196-46BE7CA87FCD}"/>
    <hyperlink ref="A66" r:id="rId3" xr:uid="{6C15DE6D-F338-49F1-8D98-670C3383986D}"/>
    <hyperlink ref="A67" r:id="rId4" xr:uid="{051F9971-08D0-412A-93B9-A57EEE0B345A}"/>
  </hyperlinks>
  <pageMargins left="0.7" right="0.7" top="0.75" bottom="0.75" header="0.3" footer="0.3"/>
  <pageSetup orientation="portrait" r:id="rId5"/>
  <drawing r:id="rId6"/>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93EB8-9B9B-40C1-9CA2-8C5AE48BC8B3}">
  <sheetPr codeName="Sheet69"/>
  <dimension ref="A1:Z83"/>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583</v>
      </c>
    </row>
    <row r="2" spans="1:16" x14ac:dyDescent="0.35">
      <c r="A2" s="30" t="s">
        <v>108</v>
      </c>
      <c r="B2" t="s">
        <v>582</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16.399999999999999</v>
      </c>
      <c r="C6" t="s">
        <v>102</v>
      </c>
      <c r="H6" s="18" t="s">
        <v>101</v>
      </c>
      <c r="I6">
        <f>VLOOKUP($B$4,$B$9:$K$62,6,FALSE)</f>
        <v>16.399999999999999</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16.399999999999999</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16.399999999999999</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29</v>
      </c>
      <c r="C11" s="14">
        <v>22.2</v>
      </c>
      <c r="D11" s="17" t="s">
        <v>111</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22.2</v>
      </c>
      <c r="H11">
        <f>LEN(TRIM(D11))</f>
        <v>6</v>
      </c>
      <c r="I11" t="str">
        <f>IF(H11&gt;=3,MID(TRIM(D11),1,3),"NO")</f>
        <v>+/-</v>
      </c>
      <c r="J11" t="str">
        <f>IF(TRIM(I11)="+/-",MID(TRIM(D11),4,H11-3),D11)</f>
        <v>1.0</v>
      </c>
      <c r="K11" s="1">
        <f>IF(TRIM(J11)="*****",0,IF(ISERROR(VALUE(J11)),"NA",VALUE(J11/$I$4)))</f>
        <v>0.60790273556231</v>
      </c>
      <c r="L11" s="1">
        <f>IF(AND(ISNUMBER(G11),ISNUMBER($I$6)),$I$6-G11,"N/A")</f>
        <v>-5.8000000000000007</v>
      </c>
      <c r="M11" s="1">
        <f>IF(AND(ISNUMBER(K11),ISNUMBER($I$7)),SQRT(K11^2+($I$7)^2),"N/A")</f>
        <v>0.61093468821403585</v>
      </c>
      <c r="N11" s="1">
        <f>IF(AND(ISNUMBER(L11),ISNUMBER(M11),M11&lt;&gt;0),L11/M11,"NA")</f>
        <v>-9.4936498317935083</v>
      </c>
      <c r="O11" t="s">
        <v>68</v>
      </c>
    </row>
    <row r="12" spans="1:16" x14ac:dyDescent="0.35">
      <c r="A12" s="16">
        <v>2</v>
      </c>
      <c r="B12" s="15" t="s">
        <v>44</v>
      </c>
      <c r="C12" s="14">
        <v>21.6</v>
      </c>
      <c r="D12" s="13" t="s">
        <v>26</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21.6</v>
      </c>
      <c r="H12">
        <f>LEN(TRIM(D12))</f>
        <v>6</v>
      </c>
      <c r="I12" t="str">
        <f>IF(H12&gt;=3,MID(TRIM(D12),1,3),"NO")</f>
        <v>+/-</v>
      </c>
      <c r="J12" t="str">
        <f>IF(TRIM(I12)="+/-",MID(TRIM(D12),4,H12-3),D12)</f>
        <v>0.6</v>
      </c>
      <c r="K12" s="1">
        <f>IF(TRIM(J12)="*****",0,IF(ISERROR(VALUE(J12)),"NA",VALUE(J12/$I$4)))</f>
        <v>0.36474164133738601</v>
      </c>
      <c r="L12" s="1">
        <f>IF(AND(ISNUMBER(G12),ISNUMBER($I$6)),$I$6-G12,"N/A")</f>
        <v>-5.2000000000000028</v>
      </c>
      <c r="M12" s="1">
        <f>IF(AND(ISNUMBER(K12),ISNUMBER($I$7)),SQRT(K12^2+($I$7)^2),"N/A")</f>
        <v>0.36977279819442066</v>
      </c>
      <c r="N12" s="1">
        <f>IF(AND(ISNUMBER(L12),ISNUMBER(M12),M12&lt;&gt;0),L12/M12,"NA")</f>
        <v>-14.06268937410027</v>
      </c>
      <c r="O12" t="s">
        <v>62</v>
      </c>
    </row>
    <row r="13" spans="1:16" x14ac:dyDescent="0.35">
      <c r="A13" s="16">
        <v>3</v>
      </c>
      <c r="B13" s="15" t="s">
        <v>37</v>
      </c>
      <c r="C13" s="14">
        <v>19.399999999999999</v>
      </c>
      <c r="D13" s="13" t="s">
        <v>121</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19.399999999999999</v>
      </c>
      <c r="H13">
        <f>LEN(TRIM(D13))</f>
        <v>6</v>
      </c>
      <c r="I13" t="str">
        <f>IF(H13&gt;=3,MID(TRIM(D13),1,3),"NO")</f>
        <v>+/-</v>
      </c>
      <c r="J13" t="str">
        <f>IF(TRIM(I13)="+/-",MID(TRIM(D13),4,H13-3),D13)</f>
        <v>0.8</v>
      </c>
      <c r="K13" s="1">
        <f>IF(TRIM(J13)="*****",0,IF(ISERROR(VALUE(J13)),"NA",VALUE(J13/$I$4)))</f>
        <v>0.48632218844984804</v>
      </c>
      <c r="L13" s="1">
        <f>IF(AND(ISNUMBER(G13),ISNUMBER($I$6)),$I$6-G13,"N/A")</f>
        <v>-3</v>
      </c>
      <c r="M13" s="1">
        <f>IF(AND(ISNUMBER(K13),ISNUMBER($I$7)),SQRT(K13^2+($I$7)^2),"N/A")</f>
        <v>0.49010685399991183</v>
      </c>
      <c r="N13" s="1">
        <f>IF(AND(ISNUMBER(L13),ISNUMBER(M13),M13&lt;&gt;0),L13/M13,"NA")</f>
        <v>-6.1211141519774372</v>
      </c>
      <c r="O13" t="s">
        <v>58</v>
      </c>
    </row>
    <row r="14" spans="1:16" x14ac:dyDescent="0.35">
      <c r="A14" s="16">
        <v>4</v>
      </c>
      <c r="B14" s="15" t="s">
        <v>49</v>
      </c>
      <c r="C14" s="14">
        <v>19</v>
      </c>
      <c r="D14" s="13" t="s">
        <v>57</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19</v>
      </c>
      <c r="H14">
        <f>LEN(TRIM(D14))</f>
        <v>6</v>
      </c>
      <c r="I14" t="str">
        <f>IF(H14&gt;=3,MID(TRIM(D14),1,3),"NO")</f>
        <v>+/-</v>
      </c>
      <c r="J14" t="str">
        <f>IF(TRIM(I14)="+/-",MID(TRIM(D14),4,H14-3),D14)</f>
        <v>0.3</v>
      </c>
      <c r="K14" s="1">
        <f>IF(TRIM(J14)="*****",0,IF(ISERROR(VALUE(J14)),"NA",VALUE(J14/$I$4)))</f>
        <v>0.18237082066869301</v>
      </c>
      <c r="L14" s="1">
        <f>IF(AND(ISNUMBER(G14),ISNUMBER($I$6)),$I$6-G14,"N/A")</f>
        <v>-2.6000000000000014</v>
      </c>
      <c r="M14" s="1">
        <f>IF(AND(ISNUMBER(K14),ISNUMBER($I$7)),SQRT(K14^2+($I$7)^2),"N/A")</f>
        <v>0.19223572402239389</v>
      </c>
      <c r="N14" s="1">
        <f>IF(AND(ISNUMBER(L14),ISNUMBER(M14),M14&lt;&gt;0),L14/M14,"NA")</f>
        <v>-13.525061552540166</v>
      </c>
      <c r="O14" t="s">
        <v>73</v>
      </c>
    </row>
    <row r="15" spans="1:16" x14ac:dyDescent="0.35">
      <c r="A15" s="16">
        <v>5</v>
      </c>
      <c r="B15" s="15" t="s">
        <v>70</v>
      </c>
      <c r="C15" s="14">
        <v>18.399999999999999</v>
      </c>
      <c r="D15" s="13" t="s">
        <v>120</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18.399999999999999</v>
      </c>
      <c r="H15">
        <f>LEN(TRIM(D15))</f>
        <v>6</v>
      </c>
      <c r="I15" t="str">
        <f>IF(H15&gt;=3,MID(TRIM(D15),1,3),"NO")</f>
        <v>+/-</v>
      </c>
      <c r="J15" t="str">
        <f>IF(TRIM(I15)="+/-",MID(TRIM(D15),4,H15-3),D15)</f>
        <v>0.9</v>
      </c>
      <c r="K15" s="1">
        <f>IF(TRIM(J15)="*****",0,IF(ISERROR(VALUE(J15)),"NA",VALUE(J15/$I$4)))</f>
        <v>0.54711246200607899</v>
      </c>
      <c r="L15" s="1">
        <f>IF(AND(ISNUMBER(G15),ISNUMBER($I$6)),$I$6-G15,"N/A")</f>
        <v>-2</v>
      </c>
      <c r="M15" s="1">
        <f>IF(AND(ISNUMBER(K15),ISNUMBER($I$7)),SQRT(K15^2+($I$7)^2),"N/A")</f>
        <v>0.55047933970440222</v>
      </c>
      <c r="N15" s="1">
        <f>IF(AND(ISNUMBER(L15),ISNUMBER(M15),M15&lt;&gt;0),L15/M15,"NA")</f>
        <v>-3.6331972078624513</v>
      </c>
      <c r="O15" t="s">
        <v>32</v>
      </c>
    </row>
    <row r="16" spans="1:16" x14ac:dyDescent="0.35">
      <c r="A16" s="16">
        <v>5</v>
      </c>
      <c r="B16" s="15" t="s">
        <v>33</v>
      </c>
      <c r="C16" s="14">
        <v>18.399999999999999</v>
      </c>
      <c r="D16" s="13" t="s">
        <v>121</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18.399999999999999</v>
      </c>
      <c r="H16">
        <f>LEN(TRIM(D16))</f>
        <v>6</v>
      </c>
      <c r="I16" t="str">
        <f>IF(H16&gt;=3,MID(TRIM(D16),1,3),"NO")</f>
        <v>+/-</v>
      </c>
      <c r="J16" t="str">
        <f>IF(TRIM(I16)="+/-",MID(TRIM(D16),4,H16-3),D16)</f>
        <v>0.8</v>
      </c>
      <c r="K16" s="1">
        <f>IF(TRIM(J16)="*****",0,IF(ISERROR(VALUE(J16)),"NA",VALUE(J16/$I$4)))</f>
        <v>0.48632218844984804</v>
      </c>
      <c r="L16" s="1">
        <f>IF(AND(ISNUMBER(G16),ISNUMBER($I$6)),$I$6-G16,"N/A")</f>
        <v>-2</v>
      </c>
      <c r="M16" s="1">
        <f>IF(AND(ISNUMBER(K16),ISNUMBER($I$7)),SQRT(K16^2+($I$7)^2),"N/A")</f>
        <v>0.49010685399991183</v>
      </c>
      <c r="N16" s="1">
        <f>IF(AND(ISNUMBER(L16),ISNUMBER(M16),M16&lt;&gt;0),L16/M16,"NA")</f>
        <v>-4.0807427679849582</v>
      </c>
      <c r="O16" t="s">
        <v>75</v>
      </c>
    </row>
    <row r="17" spans="1:15" x14ac:dyDescent="0.35">
      <c r="A17" s="16">
        <v>7</v>
      </c>
      <c r="B17" s="15" t="s">
        <v>51</v>
      </c>
      <c r="C17" s="14">
        <v>18.2</v>
      </c>
      <c r="D17" s="13" t="s">
        <v>57</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18.2</v>
      </c>
      <c r="H17">
        <f>LEN(TRIM(D17))</f>
        <v>6</v>
      </c>
      <c r="I17" t="str">
        <f>IF(H17&gt;=3,MID(TRIM(D17),1,3),"NO")</f>
        <v>+/-</v>
      </c>
      <c r="J17" t="str">
        <f>IF(TRIM(I17)="+/-",MID(TRIM(D17),4,H17-3),D17)</f>
        <v>0.3</v>
      </c>
      <c r="K17" s="1">
        <f>IF(TRIM(J17)="*****",0,IF(ISERROR(VALUE(J17)),"NA",VALUE(J17/$I$4)))</f>
        <v>0.18237082066869301</v>
      </c>
      <c r="L17" s="1">
        <f>IF(AND(ISNUMBER(G17),ISNUMBER($I$6)),$I$6-G17,"N/A")</f>
        <v>-1.8000000000000007</v>
      </c>
      <c r="M17" s="1">
        <f>IF(AND(ISNUMBER(K17),ISNUMBER($I$7)),SQRT(K17^2+($I$7)^2),"N/A")</f>
        <v>0.19223572402239389</v>
      </c>
      <c r="N17" s="1">
        <f>IF(AND(ISNUMBER(L17),ISNUMBER(M17),M17&lt;&gt;0),L17/M17,"NA")</f>
        <v>-9.3635041517585744</v>
      </c>
      <c r="O17" t="s">
        <v>66</v>
      </c>
    </row>
    <row r="18" spans="1:15" x14ac:dyDescent="0.35">
      <c r="A18" s="16">
        <v>8</v>
      </c>
      <c r="B18" s="15" t="s">
        <v>55</v>
      </c>
      <c r="C18" s="14">
        <v>18</v>
      </c>
      <c r="D18" s="13" t="s">
        <v>26</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18</v>
      </c>
      <c r="H18">
        <f>LEN(TRIM(D18))</f>
        <v>6</v>
      </c>
      <c r="I18" t="str">
        <f>IF(H18&gt;=3,MID(TRIM(D18),1,3),"NO")</f>
        <v>+/-</v>
      </c>
      <c r="J18" t="str">
        <f>IF(TRIM(I18)="+/-",MID(TRIM(D18),4,H18-3),D18)</f>
        <v>0.6</v>
      </c>
      <c r="K18" s="1">
        <f>IF(TRIM(J18)="*****",0,IF(ISERROR(VALUE(J18)),"NA",VALUE(J18/$I$4)))</f>
        <v>0.36474164133738601</v>
      </c>
      <c r="L18" s="1">
        <f>IF(AND(ISNUMBER(G18),ISNUMBER($I$6)),$I$6-G18,"N/A")</f>
        <v>-1.6000000000000014</v>
      </c>
      <c r="M18" s="1">
        <f>IF(AND(ISNUMBER(K18),ISNUMBER($I$7)),SQRT(K18^2+($I$7)^2),"N/A")</f>
        <v>0.36977279819442066</v>
      </c>
      <c r="N18" s="1">
        <f>IF(AND(ISNUMBER(L18),ISNUMBER(M18),M18&lt;&gt;0),L18/M18,"NA")</f>
        <v>-4.3269813458770079</v>
      </c>
      <c r="O18" t="s">
        <v>60</v>
      </c>
    </row>
    <row r="19" spans="1:15" x14ac:dyDescent="0.35">
      <c r="A19" s="16">
        <v>9</v>
      </c>
      <c r="B19" s="15" t="s">
        <v>32</v>
      </c>
      <c r="C19" s="14">
        <v>17.8</v>
      </c>
      <c r="D19" s="13" t="s">
        <v>28</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17.8</v>
      </c>
      <c r="H19">
        <f>LEN(TRIM(D19))</f>
        <v>6</v>
      </c>
      <c r="I19" t="str">
        <f>IF(H19&gt;=3,MID(TRIM(D19),1,3),"NO")</f>
        <v>+/-</v>
      </c>
      <c r="J19" t="str">
        <f>IF(TRIM(I19)="+/-",MID(TRIM(D19),4,H19-3),D19)</f>
        <v>0.2</v>
      </c>
      <c r="K19" s="1">
        <f>IF(TRIM(J19)="*****",0,IF(ISERROR(VALUE(J19)),"NA",VALUE(J19/$I$4)))</f>
        <v>0.12158054711246201</v>
      </c>
      <c r="L19" s="1">
        <f>IF(AND(ISNUMBER(G19),ISNUMBER($I$6)),$I$6-G19,"N/A")</f>
        <v>-1.4000000000000021</v>
      </c>
      <c r="M19" s="1">
        <f>IF(AND(ISNUMBER(K19),ISNUMBER($I$7)),SQRT(K19^2+($I$7)^2),"N/A")</f>
        <v>0.1359311840425404</v>
      </c>
      <c r="N19" s="1">
        <f>IF(AND(ISNUMBER(L19),ISNUMBER(M19),M19&lt;&gt;0),L19/M19,"NA")</f>
        <v>-10.299329104364048</v>
      </c>
      <c r="O19" t="s">
        <v>35</v>
      </c>
    </row>
    <row r="20" spans="1:15" x14ac:dyDescent="0.35">
      <c r="A20" s="16">
        <v>10</v>
      </c>
      <c r="B20" s="15" t="s">
        <v>27</v>
      </c>
      <c r="C20" s="14">
        <v>17.600000000000001</v>
      </c>
      <c r="D20" s="17" t="s">
        <v>134</v>
      </c>
      <c r="E20" s="12" t="str">
        <f>IF($B$4=B20,"Geography Selected",
IF(AND(ISNUMBER(N20),ISNUMBER($I$4)),
IF(ABS(N20)&lt;=$I$4,"Not Significantly Different",
IF(ABS(N20)&gt;$I$4,"Significantly Different","Error - Both Z-score and Confidence Level are Numbers but Comparison Failed")),
IF(N20="NA","Statistical Test not applicable","N/A")
))</f>
        <v>Not Significantly Different</v>
      </c>
      <c r="G20">
        <f>IF(ISNUMBER(C20),C20,"NAN")</f>
        <v>17.600000000000001</v>
      </c>
      <c r="H20">
        <f>LEN(TRIM(D20))</f>
        <v>6</v>
      </c>
      <c r="I20" t="str">
        <f>IF(H20&gt;=3,MID(TRIM(D20),1,3),"NO")</f>
        <v>+/-</v>
      </c>
      <c r="J20" t="str">
        <f>IF(TRIM(I20)="+/-",MID(TRIM(D20),4,H20-3),D20)</f>
        <v>1.4</v>
      </c>
      <c r="K20" s="1">
        <f>IF(TRIM(J20)="*****",0,IF(ISERROR(VALUE(J20)),"NA",VALUE(J20/$I$4)))</f>
        <v>0.85106382978723394</v>
      </c>
      <c r="L20" s="1">
        <f>IF(AND(ISNUMBER(G20),ISNUMBER($I$6)),$I$6-G20,"N/A")</f>
        <v>-1.2000000000000028</v>
      </c>
      <c r="M20" s="1">
        <f>IF(AND(ISNUMBER(K20),ISNUMBER($I$7)),SQRT(K20^2+($I$7)^2),"N/A")</f>
        <v>0.85323214879137987</v>
      </c>
      <c r="N20" s="1">
        <f>IF(AND(ISNUMBER(L20),ISNUMBER(M20),M20&lt;&gt;0),L20/M20,"NA")</f>
        <v>-1.4064167667613396</v>
      </c>
      <c r="O20" t="s">
        <v>51</v>
      </c>
    </row>
    <row r="21" spans="1:15" x14ac:dyDescent="0.35">
      <c r="A21" s="16">
        <v>11</v>
      </c>
      <c r="B21" s="15" t="s">
        <v>58</v>
      </c>
      <c r="C21" s="14">
        <v>16.8</v>
      </c>
      <c r="D21" s="13" t="s">
        <v>34</v>
      </c>
      <c r="E21" s="12" t="str">
        <f>IF($B$4=B21,"Geography Selected",
IF(AND(ISNUMBER(N21),ISNUMBER($I$4)),
IF(ABS(N21)&lt;=$I$4,"Not Significantly Different",
IF(ABS(N21)&gt;$I$4,"Significantly Different","Error - Both Z-score and Confidence Level are Numbers but Comparison Failed")),
IF(N21="NA","Statistical Test not applicable","N/A")
))</f>
        <v>Not Significantly Different</v>
      </c>
      <c r="G21">
        <f>IF(ISNUMBER(C21),C21,"NAN")</f>
        <v>16.8</v>
      </c>
      <c r="H21">
        <f>LEN(TRIM(D21))</f>
        <v>6</v>
      </c>
      <c r="I21" t="str">
        <f>IF(H21&gt;=3,MID(TRIM(D21),1,3),"NO")</f>
        <v>+/-</v>
      </c>
      <c r="J21" t="str">
        <f>IF(TRIM(I21)="+/-",MID(TRIM(D21),4,H21-3),D21)</f>
        <v>0.4</v>
      </c>
      <c r="K21" s="1">
        <f>IF(TRIM(J21)="*****",0,IF(ISERROR(VALUE(J21)),"NA",VALUE(J21/$I$4)))</f>
        <v>0.24316109422492402</v>
      </c>
      <c r="L21" s="1">
        <f>IF(AND(ISNUMBER(G21),ISNUMBER($I$6)),$I$6-G21,"N/A")</f>
        <v>-0.40000000000000213</v>
      </c>
      <c r="M21" s="1">
        <f>IF(AND(ISNUMBER(K21),ISNUMBER($I$7)),SQRT(K21^2+($I$7)^2),"N/A")</f>
        <v>0.25064471888253259</v>
      </c>
      <c r="N21" s="1">
        <f>IF(AND(ISNUMBER(L21),ISNUMBER(M21),M21&lt;&gt;0),L21/M21,"NA")</f>
        <v>-1.5958844127390792</v>
      </c>
      <c r="O21" t="s">
        <v>45</v>
      </c>
    </row>
    <row r="22" spans="1:15" x14ac:dyDescent="0.35">
      <c r="A22" s="16">
        <v>11</v>
      </c>
      <c r="B22" s="15" t="s">
        <v>53</v>
      </c>
      <c r="C22" s="14">
        <v>16.8</v>
      </c>
      <c r="D22" s="13" t="s">
        <v>26</v>
      </c>
      <c r="E22" s="12" t="str">
        <f>IF($B$4=B22,"Geography Selected",
IF(AND(ISNUMBER(N22),ISNUMBER($I$4)),
IF(ABS(N22)&lt;=$I$4,"Not Significantly Different",
IF(ABS(N22)&gt;$I$4,"Significantly Different","Error - Both Z-score and Confidence Level are Numbers but Comparison Failed")),
IF(N22="NA","Statistical Test not applicable","N/A")
))</f>
        <v>Not Significantly Different</v>
      </c>
      <c r="G22">
        <f>IF(ISNUMBER(C22),C22,"NAN")</f>
        <v>16.8</v>
      </c>
      <c r="H22">
        <f>LEN(TRIM(D22))</f>
        <v>6</v>
      </c>
      <c r="I22" t="str">
        <f>IF(H22&gt;=3,MID(TRIM(D22),1,3),"NO")</f>
        <v>+/-</v>
      </c>
      <c r="J22" t="str">
        <f>IF(TRIM(I22)="+/-",MID(TRIM(D22),4,H22-3),D22)</f>
        <v>0.6</v>
      </c>
      <c r="K22" s="1">
        <f>IF(TRIM(J22)="*****",0,IF(ISERROR(VALUE(J22)),"NA",VALUE(J22/$I$4)))</f>
        <v>0.36474164133738601</v>
      </c>
      <c r="L22" s="1">
        <f>IF(AND(ISNUMBER(G22),ISNUMBER($I$6)),$I$6-G22,"N/A")</f>
        <v>-0.40000000000000213</v>
      </c>
      <c r="M22" s="1">
        <f>IF(AND(ISNUMBER(K22),ISNUMBER($I$7)),SQRT(K22^2+($I$7)^2),"N/A")</f>
        <v>0.36977279819442066</v>
      </c>
      <c r="N22" s="1">
        <f>IF(AND(ISNUMBER(L22),ISNUMBER(M22),M22&lt;&gt;0),L22/M22,"NA")</f>
        <v>-1.0817453364692566</v>
      </c>
      <c r="O22" t="s">
        <v>29</v>
      </c>
    </row>
    <row r="23" spans="1:15" x14ac:dyDescent="0.35">
      <c r="A23" s="16">
        <v>13</v>
      </c>
      <c r="B23" s="15" t="s">
        <v>62</v>
      </c>
      <c r="C23" s="14">
        <v>16.7</v>
      </c>
      <c r="D23" s="13" t="s">
        <v>134</v>
      </c>
      <c r="E23" s="12" t="str">
        <f>IF($B$4=B23,"Geography Selected",
IF(AND(ISNUMBER(N23),ISNUMBER($I$4)),
IF(ABS(N23)&lt;=$I$4,"Not Significantly Different",
IF(ABS(N23)&gt;$I$4,"Significantly Different","Error - Both Z-score and Confidence Level are Numbers but Comparison Failed")),
IF(N23="NA","Statistical Test not applicable","N/A")
))</f>
        <v>Not Significantly Different</v>
      </c>
      <c r="G23">
        <f>IF(ISNUMBER(C23),C23,"NAN")</f>
        <v>16.7</v>
      </c>
      <c r="H23">
        <f>LEN(TRIM(D23))</f>
        <v>6</v>
      </c>
      <c r="I23" t="str">
        <f>IF(H23&gt;=3,MID(TRIM(D23),1,3),"NO")</f>
        <v>+/-</v>
      </c>
      <c r="J23" t="str">
        <f>IF(TRIM(I23)="+/-",MID(TRIM(D23),4,H23-3),D23)</f>
        <v>1.4</v>
      </c>
      <c r="K23" s="1">
        <f>IF(TRIM(J23)="*****",0,IF(ISERROR(VALUE(J23)),"NA",VALUE(J23/$I$4)))</f>
        <v>0.85106382978723394</v>
      </c>
      <c r="L23" s="1">
        <f>IF(AND(ISNUMBER(G23),ISNUMBER($I$6)),$I$6-G23,"N/A")</f>
        <v>-0.30000000000000071</v>
      </c>
      <c r="M23" s="1">
        <f>IF(AND(ISNUMBER(K23),ISNUMBER($I$7)),SQRT(K23^2+($I$7)^2),"N/A")</f>
        <v>0.85323214879137987</v>
      </c>
      <c r="N23" s="1">
        <f>IF(AND(ISNUMBER(L23),ISNUMBER(M23),M23&lt;&gt;0),L23/M23,"NA")</f>
        <v>-0.35160419169033491</v>
      </c>
      <c r="O23" t="s">
        <v>82</v>
      </c>
    </row>
    <row r="24" spans="1:15" x14ac:dyDescent="0.35">
      <c r="A24" s="16">
        <v>13</v>
      </c>
      <c r="B24" s="15" t="s">
        <v>66</v>
      </c>
      <c r="C24" s="14">
        <v>16.7</v>
      </c>
      <c r="D24" s="13" t="s">
        <v>43</v>
      </c>
      <c r="E24" s="12" t="str">
        <f>IF($B$4=B24,"Geography Selected",
IF(AND(ISNUMBER(N24),ISNUMBER($I$4)),
IF(ABS(N24)&lt;=$I$4,"Not Significantly Different",
IF(ABS(N24)&gt;$I$4,"Significantly Different","Error - Both Z-score and Confidence Level are Numbers but Comparison Failed")),
IF(N24="NA","Statistical Test not applicable","N/A")
))</f>
        <v>Not Significantly Different</v>
      </c>
      <c r="G24">
        <f>IF(ISNUMBER(C24),C24,"NAN")</f>
        <v>16.7</v>
      </c>
      <c r="H24">
        <f>LEN(TRIM(D24))</f>
        <v>6</v>
      </c>
      <c r="I24" t="str">
        <f>IF(H24&gt;=3,MID(TRIM(D24),1,3),"NO")</f>
        <v>+/-</v>
      </c>
      <c r="J24" t="str">
        <f>IF(TRIM(I24)="+/-",MID(TRIM(D24),4,H24-3),D24)</f>
        <v>0.5</v>
      </c>
      <c r="K24" s="1">
        <f>IF(TRIM(J24)="*****",0,IF(ISERROR(VALUE(J24)),"NA",VALUE(J24/$I$4)))</f>
        <v>0.303951367781155</v>
      </c>
      <c r="L24" s="1">
        <f>IF(AND(ISNUMBER(G24),ISNUMBER($I$6)),$I$6-G24,"N/A")</f>
        <v>-0.30000000000000071</v>
      </c>
      <c r="M24" s="1">
        <f>IF(AND(ISNUMBER(K24),ISNUMBER($I$7)),SQRT(K24^2+($I$7)^2),"N/A")</f>
        <v>0.30997079109986531</v>
      </c>
      <c r="N24" s="1">
        <f>IF(AND(ISNUMBER(L24),ISNUMBER(M24),M24&lt;&gt;0),L24/M24,"NA")</f>
        <v>-0.96783312690694057</v>
      </c>
      <c r="O24" t="s">
        <v>65</v>
      </c>
    </row>
    <row r="25" spans="1:15" x14ac:dyDescent="0.35">
      <c r="A25" s="16">
        <v>15</v>
      </c>
      <c r="B25" s="15" t="s">
        <v>60</v>
      </c>
      <c r="C25" s="14">
        <v>16.600000000000001</v>
      </c>
      <c r="D25" s="13" t="s">
        <v>141</v>
      </c>
      <c r="E25" s="12" t="str">
        <f>IF($B$4=B25,"Geography Selected",
IF(AND(ISNUMBER(N25),ISNUMBER($I$4)),
IF(ABS(N25)&lt;=$I$4,"Not Significantly Different",
IF(ABS(N25)&gt;$I$4,"Significantly Different","Error - Both Z-score and Confidence Level are Numbers but Comparison Failed")),
IF(N25="NA","Statistical Test not applicable","N/A")
))</f>
        <v>Not Significantly Different</v>
      </c>
      <c r="G25">
        <f>IF(ISNUMBER(C25),C25,"NAN")</f>
        <v>16.600000000000001</v>
      </c>
      <c r="H25">
        <f>LEN(TRIM(D25))</f>
        <v>6</v>
      </c>
      <c r="I25" t="str">
        <f>IF(H25&gt;=3,MID(TRIM(D25),1,3),"NO")</f>
        <v>+/-</v>
      </c>
      <c r="J25" t="str">
        <f>IF(TRIM(I25)="+/-",MID(TRIM(D25),4,H25-3),D25)</f>
        <v>1.1</v>
      </c>
      <c r="K25" s="1">
        <f>IF(TRIM(J25)="*****",0,IF(ISERROR(VALUE(J25)),"NA",VALUE(J25/$I$4)))</f>
        <v>0.66869300911854113</v>
      </c>
      <c r="L25" s="1">
        <f>IF(AND(ISNUMBER(G25),ISNUMBER($I$6)),$I$6-G25,"N/A")</f>
        <v>-0.20000000000000284</v>
      </c>
      <c r="M25" s="1">
        <f>IF(AND(ISNUMBER(K25),ISNUMBER($I$7)),SQRT(K25^2+($I$7)^2),"N/A")</f>
        <v>0.67145051776214359</v>
      </c>
      <c r="N25" s="1">
        <f>IF(AND(ISNUMBER(L25),ISNUMBER(M25),M25&lt;&gt;0),L25/M25,"NA")</f>
        <v>-0.29786260447989016</v>
      </c>
      <c r="O25" t="s">
        <v>81</v>
      </c>
    </row>
    <row r="26" spans="1:15" x14ac:dyDescent="0.35">
      <c r="A26" s="16">
        <v>15</v>
      </c>
      <c r="B26" s="15" t="s">
        <v>52</v>
      </c>
      <c r="C26" s="14">
        <v>16.600000000000001</v>
      </c>
      <c r="D26" s="13" t="s">
        <v>111</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16.600000000000001</v>
      </c>
      <c r="H26">
        <f>LEN(TRIM(D26))</f>
        <v>6</v>
      </c>
      <c r="I26" t="str">
        <f>IF(H26&gt;=3,MID(TRIM(D26),1,3),"NO")</f>
        <v>+/-</v>
      </c>
      <c r="J26" t="str">
        <f>IF(TRIM(I26)="+/-",MID(TRIM(D26),4,H26-3),D26)</f>
        <v>1.0</v>
      </c>
      <c r="K26" s="1">
        <f>IF(TRIM(J26)="*****",0,IF(ISERROR(VALUE(J26)),"NA",VALUE(J26/$I$4)))</f>
        <v>0.60790273556231</v>
      </c>
      <c r="L26" s="1">
        <f>IF(AND(ISNUMBER(G26),ISNUMBER($I$6)),$I$6-G26,"N/A")</f>
        <v>-0.20000000000000284</v>
      </c>
      <c r="M26" s="1">
        <f>IF(AND(ISNUMBER(K26),ISNUMBER($I$7)),SQRT(K26^2+($I$7)^2),"N/A")</f>
        <v>0.61093468821403585</v>
      </c>
      <c r="N26" s="1">
        <f>IF(AND(ISNUMBER(L26),ISNUMBER(M26),M26&lt;&gt;0),L26/M26,"NA")</f>
        <v>-0.32736723557909109</v>
      </c>
      <c r="O26" t="s">
        <v>80</v>
      </c>
    </row>
    <row r="27" spans="1:15" x14ac:dyDescent="0.35">
      <c r="A27" s="16">
        <v>17</v>
      </c>
      <c r="B27" s="15" t="s">
        <v>48</v>
      </c>
      <c r="C27" s="14">
        <v>16.5</v>
      </c>
      <c r="D27" s="13" t="s">
        <v>121</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16.5</v>
      </c>
      <c r="H27">
        <f>LEN(TRIM(D27))</f>
        <v>6</v>
      </c>
      <c r="I27" t="str">
        <f>IF(H27&gt;=3,MID(TRIM(D27),1,3),"NO")</f>
        <v>+/-</v>
      </c>
      <c r="J27" t="str">
        <f>IF(TRIM(I27)="+/-",MID(TRIM(D27),4,H27-3),D27)</f>
        <v>0.8</v>
      </c>
      <c r="K27" s="1">
        <f>IF(TRIM(J27)="*****",0,IF(ISERROR(VALUE(J27)),"NA",VALUE(J27/$I$4)))</f>
        <v>0.48632218844984804</v>
      </c>
      <c r="L27" s="1">
        <f>IF(AND(ISNUMBER(G27),ISNUMBER($I$6)),$I$6-G27,"N/A")</f>
        <v>-0.10000000000000142</v>
      </c>
      <c r="M27" s="1">
        <f>IF(AND(ISNUMBER(K27),ISNUMBER($I$7)),SQRT(K27^2+($I$7)^2),"N/A")</f>
        <v>0.49010685399991183</v>
      </c>
      <c r="N27" s="1">
        <f>IF(AND(ISNUMBER(L27),ISNUMBER(M27),M27&lt;&gt;0),L27/M27,"NA")</f>
        <v>-0.20403713839925081</v>
      </c>
      <c r="O27" t="s">
        <v>78</v>
      </c>
    </row>
    <row r="28" spans="1:15" x14ac:dyDescent="0.35">
      <c r="A28" s="16">
        <v>18</v>
      </c>
      <c r="B28" s="15" t="s">
        <v>56</v>
      </c>
      <c r="C28" s="14">
        <v>16.399999999999999</v>
      </c>
      <c r="D28" s="13" t="s">
        <v>43</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16.399999999999999</v>
      </c>
      <c r="H28">
        <f>LEN(TRIM(D28))</f>
        <v>6</v>
      </c>
      <c r="I28" t="str">
        <f>IF(H28&gt;=3,MID(TRIM(D28),1,3),"NO")</f>
        <v>+/-</v>
      </c>
      <c r="J28" t="str">
        <f>IF(TRIM(I28)="+/-",MID(TRIM(D28),4,H28-3),D28)</f>
        <v>0.5</v>
      </c>
      <c r="K28" s="1">
        <f>IF(TRIM(J28)="*****",0,IF(ISERROR(VALUE(J28)),"NA",VALUE(J28/$I$4)))</f>
        <v>0.303951367781155</v>
      </c>
      <c r="L28" s="1">
        <f>IF(AND(ISNUMBER(G28),ISNUMBER($I$6)),$I$6-G28,"N/A")</f>
        <v>0</v>
      </c>
      <c r="M28" s="1">
        <f>IF(AND(ISNUMBER(K28),ISNUMBER($I$7)),SQRT(K28^2+($I$7)^2),"N/A")</f>
        <v>0.30997079109986531</v>
      </c>
      <c r="N28" s="1">
        <f>IF(AND(ISNUMBER(L28),ISNUMBER(M28),M28&lt;&gt;0),L28/M28,"NA")</f>
        <v>0</v>
      </c>
      <c r="O28" t="s">
        <v>79</v>
      </c>
    </row>
    <row r="29" spans="1:15" x14ac:dyDescent="0.35">
      <c r="A29" s="16">
        <v>19</v>
      </c>
      <c r="B29" s="15" t="s">
        <v>82</v>
      </c>
      <c r="C29" s="14">
        <v>16.3</v>
      </c>
      <c r="D29" s="13" t="s">
        <v>83</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16.3</v>
      </c>
      <c r="H29">
        <f>LEN(TRIM(D29))</f>
        <v>6</v>
      </c>
      <c r="I29" t="str">
        <f>IF(H29&gt;=3,MID(TRIM(D29),1,3),"NO")</f>
        <v>+/-</v>
      </c>
      <c r="J29" t="str">
        <f>IF(TRIM(I29)="+/-",MID(TRIM(D29),4,H29-3),D29)</f>
        <v>0.7</v>
      </c>
      <c r="K29" s="1">
        <f>IF(TRIM(J29)="*****",0,IF(ISERROR(VALUE(J29)),"NA",VALUE(J29/$I$4)))</f>
        <v>0.42553191489361697</v>
      </c>
      <c r="L29" s="1">
        <f>IF(AND(ISNUMBER(G29),ISNUMBER($I$6)),$I$6-G29,"N/A")</f>
        <v>9.9999999999997868E-2</v>
      </c>
      <c r="M29" s="1">
        <f>IF(AND(ISNUMBER(K29),ISNUMBER($I$7)),SQRT(K29^2+($I$7)^2),"N/A")</f>
        <v>0.42985214661796195</v>
      </c>
      <c r="N29" s="1">
        <f>IF(AND(ISNUMBER(L29),ISNUMBER(M29),M29&lt;&gt;0),L29/M29,"NA")</f>
        <v>0.2326381310103692</v>
      </c>
      <c r="O29" t="s">
        <v>55</v>
      </c>
    </row>
    <row r="30" spans="1:15" x14ac:dyDescent="0.35">
      <c r="A30" s="16">
        <v>19</v>
      </c>
      <c r="B30" s="15" t="s">
        <v>59</v>
      </c>
      <c r="C30" s="14">
        <v>16.3</v>
      </c>
      <c r="D30" s="13" t="s">
        <v>34</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16.3</v>
      </c>
      <c r="H30">
        <f>LEN(TRIM(D30))</f>
        <v>6</v>
      </c>
      <c r="I30" t="str">
        <f>IF(H30&gt;=3,MID(TRIM(D30),1,3),"NO")</f>
        <v>+/-</v>
      </c>
      <c r="J30" t="str">
        <f>IF(TRIM(I30)="+/-",MID(TRIM(D30),4,H30-3),D30)</f>
        <v>0.4</v>
      </c>
      <c r="K30" s="1">
        <f>IF(TRIM(J30)="*****",0,IF(ISERROR(VALUE(J30)),"NA",VALUE(J30/$I$4)))</f>
        <v>0.24316109422492402</v>
      </c>
      <c r="L30" s="1">
        <f>IF(AND(ISNUMBER(G30),ISNUMBER($I$6)),$I$6-G30,"N/A")</f>
        <v>9.9999999999997868E-2</v>
      </c>
      <c r="M30" s="1">
        <f>IF(AND(ISNUMBER(K30),ISNUMBER($I$7)),SQRT(K30^2+($I$7)^2),"N/A")</f>
        <v>0.25064471888253259</v>
      </c>
      <c r="N30" s="1">
        <f>IF(AND(ISNUMBER(L30),ISNUMBER(M30),M30&lt;&gt;0),L30/M30,"NA")</f>
        <v>0.3989711031847592</v>
      </c>
      <c r="O30" t="s">
        <v>77</v>
      </c>
    </row>
    <row r="31" spans="1:15" x14ac:dyDescent="0.35">
      <c r="A31" s="16">
        <v>19</v>
      </c>
      <c r="B31" s="15" t="s">
        <v>54</v>
      </c>
      <c r="C31" s="14">
        <v>16.3</v>
      </c>
      <c r="D31" s="13" t="s">
        <v>57</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16.3</v>
      </c>
      <c r="H31">
        <f>LEN(TRIM(D31))</f>
        <v>6</v>
      </c>
      <c r="I31" t="str">
        <f>IF(H31&gt;=3,MID(TRIM(D31),1,3),"NO")</f>
        <v>+/-</v>
      </c>
      <c r="J31" t="str">
        <f>IF(TRIM(I31)="+/-",MID(TRIM(D31),4,H31-3),D31)</f>
        <v>0.3</v>
      </c>
      <c r="K31" s="1">
        <f>IF(TRIM(J31)="*****",0,IF(ISERROR(VALUE(J31)),"NA",VALUE(J31/$I$4)))</f>
        <v>0.18237082066869301</v>
      </c>
      <c r="L31" s="1">
        <f>IF(AND(ISNUMBER(G31),ISNUMBER($I$6)),$I$6-G31,"N/A")</f>
        <v>9.9999999999997868E-2</v>
      </c>
      <c r="M31" s="1">
        <f>IF(AND(ISNUMBER(K31),ISNUMBER($I$7)),SQRT(K31^2+($I$7)^2),"N/A")</f>
        <v>0.19223572402239389</v>
      </c>
      <c r="N31" s="1">
        <f>IF(AND(ISNUMBER(L31),ISNUMBER(M31),M31&lt;&gt;0),L31/M31,"NA")</f>
        <v>0.52019467509768724</v>
      </c>
      <c r="O31" t="s">
        <v>41</v>
      </c>
    </row>
    <row r="32" spans="1:15" x14ac:dyDescent="0.35">
      <c r="A32" s="16">
        <v>19</v>
      </c>
      <c r="B32" s="15" t="s">
        <v>50</v>
      </c>
      <c r="C32" s="14">
        <v>16.3</v>
      </c>
      <c r="D32" s="13" t="s">
        <v>43</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16.3</v>
      </c>
      <c r="H32">
        <f>LEN(TRIM(D32))</f>
        <v>6</v>
      </c>
      <c r="I32" t="str">
        <f>IF(H32&gt;=3,MID(TRIM(D32),1,3),"NO")</f>
        <v>+/-</v>
      </c>
      <c r="J32" t="str">
        <f>IF(TRIM(I32)="+/-",MID(TRIM(D32),4,H32-3),D32)</f>
        <v>0.5</v>
      </c>
      <c r="K32" s="1">
        <f>IF(TRIM(J32)="*****",0,IF(ISERROR(VALUE(J32)),"NA",VALUE(J32/$I$4)))</f>
        <v>0.303951367781155</v>
      </c>
      <c r="L32" s="1">
        <f>IF(AND(ISNUMBER(G32),ISNUMBER($I$6)),$I$6-G32,"N/A")</f>
        <v>9.9999999999997868E-2</v>
      </c>
      <c r="M32" s="1">
        <f>IF(AND(ISNUMBER(K32),ISNUMBER($I$7)),SQRT(K32^2+($I$7)^2),"N/A")</f>
        <v>0.30997079109986531</v>
      </c>
      <c r="N32" s="1">
        <f>IF(AND(ISNUMBER(L32),ISNUMBER(M32),M32&lt;&gt;0),L32/M32,"NA")</f>
        <v>0.32261104230230592</v>
      </c>
      <c r="O32" t="s">
        <v>71</v>
      </c>
    </row>
    <row r="33" spans="1:15" x14ac:dyDescent="0.35">
      <c r="A33" s="16">
        <v>23</v>
      </c>
      <c r="B33" s="15" t="s">
        <v>77</v>
      </c>
      <c r="C33" s="14">
        <v>16.2</v>
      </c>
      <c r="D33" s="13" t="s">
        <v>83</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16.2</v>
      </c>
      <c r="H33">
        <f>LEN(TRIM(D33))</f>
        <v>6</v>
      </c>
      <c r="I33" t="str">
        <f>IF(H33&gt;=3,MID(TRIM(D33),1,3),"NO")</f>
        <v>+/-</v>
      </c>
      <c r="J33" t="str">
        <f>IF(TRIM(I33)="+/-",MID(TRIM(D33),4,H33-3),D33)</f>
        <v>0.7</v>
      </c>
      <c r="K33" s="1">
        <f>IF(TRIM(J33)="*****",0,IF(ISERROR(VALUE(J33)),"NA",VALUE(J33/$I$4)))</f>
        <v>0.42553191489361697</v>
      </c>
      <c r="L33" s="1">
        <f>IF(AND(ISNUMBER(G33),ISNUMBER($I$6)),$I$6-G33,"N/A")</f>
        <v>0.19999999999999929</v>
      </c>
      <c r="M33" s="1">
        <f>IF(AND(ISNUMBER(K33),ISNUMBER($I$7)),SQRT(K33^2+($I$7)^2),"N/A")</f>
        <v>0.42985214661796195</v>
      </c>
      <c r="N33" s="1">
        <f>IF(AND(ISNUMBER(L33),ISNUMBER(M33),M33&lt;&gt;0),L33/M33,"NA")</f>
        <v>0.46527626202074668</v>
      </c>
      <c r="O33" t="s">
        <v>76</v>
      </c>
    </row>
    <row r="34" spans="1:15" x14ac:dyDescent="0.35">
      <c r="A34" s="16">
        <v>24</v>
      </c>
      <c r="B34" s="15" t="s">
        <v>41</v>
      </c>
      <c r="C34" s="14">
        <v>16</v>
      </c>
      <c r="D34" s="13" t="s">
        <v>34</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16</v>
      </c>
      <c r="H34">
        <f>LEN(TRIM(D34))</f>
        <v>6</v>
      </c>
      <c r="I34" t="str">
        <f>IF(H34&gt;=3,MID(TRIM(D34),1,3),"NO")</f>
        <v>+/-</v>
      </c>
      <c r="J34" t="str">
        <f>IF(TRIM(I34)="+/-",MID(TRIM(D34),4,H34-3),D34)</f>
        <v>0.4</v>
      </c>
      <c r="K34" s="1">
        <f>IF(TRIM(J34)="*****",0,IF(ISERROR(VALUE(J34)),"NA",VALUE(J34/$I$4)))</f>
        <v>0.24316109422492402</v>
      </c>
      <c r="L34" s="1">
        <f>IF(AND(ISNUMBER(G34),ISNUMBER($I$6)),$I$6-G34,"N/A")</f>
        <v>0.39999999999999858</v>
      </c>
      <c r="M34" s="1">
        <f>IF(AND(ISNUMBER(K34),ISNUMBER($I$7)),SQRT(K34^2+($I$7)^2),"N/A")</f>
        <v>0.25064471888253259</v>
      </c>
      <c r="N34" s="1">
        <f>IF(AND(ISNUMBER(L34),ISNUMBER(M34),M34&lt;&gt;0),L34/M34,"NA")</f>
        <v>1.595884412739065</v>
      </c>
      <c r="O34" t="s">
        <v>74</v>
      </c>
    </row>
    <row r="35" spans="1:15" x14ac:dyDescent="0.35">
      <c r="A35" s="16">
        <v>24</v>
      </c>
      <c r="B35" s="15" t="s">
        <v>71</v>
      </c>
      <c r="C35" s="14">
        <v>16</v>
      </c>
      <c r="D35" s="13" t="s">
        <v>34</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16</v>
      </c>
      <c r="H35">
        <f>LEN(TRIM(D35))</f>
        <v>6</v>
      </c>
      <c r="I35" t="str">
        <f>IF(H35&gt;=3,MID(TRIM(D35),1,3),"NO")</f>
        <v>+/-</v>
      </c>
      <c r="J35" t="str">
        <f>IF(TRIM(I35)="+/-",MID(TRIM(D35),4,H35-3),D35)</f>
        <v>0.4</v>
      </c>
      <c r="K35" s="1">
        <f>IF(TRIM(J35)="*****",0,IF(ISERROR(VALUE(J35)),"NA",VALUE(J35/$I$4)))</f>
        <v>0.24316109422492402</v>
      </c>
      <c r="L35" s="1">
        <f>IF(AND(ISNUMBER(G35),ISNUMBER($I$6)),$I$6-G35,"N/A")</f>
        <v>0.39999999999999858</v>
      </c>
      <c r="M35" s="1">
        <f>IF(AND(ISNUMBER(K35),ISNUMBER($I$7)),SQRT(K35^2+($I$7)^2),"N/A")</f>
        <v>0.25064471888253259</v>
      </c>
      <c r="N35" s="1">
        <f>IF(AND(ISNUMBER(L35),ISNUMBER(M35),M35&lt;&gt;0),L35/M35,"NA")</f>
        <v>1.595884412739065</v>
      </c>
      <c r="O35" t="s">
        <v>53</v>
      </c>
    </row>
    <row r="36" spans="1:15" x14ac:dyDescent="0.35">
      <c r="A36" s="16">
        <v>26</v>
      </c>
      <c r="B36" s="15" t="s">
        <v>76</v>
      </c>
      <c r="C36" s="14">
        <v>15.9</v>
      </c>
      <c r="D36" s="13" t="s">
        <v>57</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15.9</v>
      </c>
      <c r="H36">
        <f>LEN(TRIM(D36))</f>
        <v>6</v>
      </c>
      <c r="I36" t="str">
        <f>IF(H36&gt;=3,MID(TRIM(D36),1,3),"NO")</f>
        <v>+/-</v>
      </c>
      <c r="J36" t="str">
        <f>IF(TRIM(I36)="+/-",MID(TRIM(D36),4,H36-3),D36)</f>
        <v>0.3</v>
      </c>
      <c r="K36" s="1">
        <f>IF(TRIM(J36)="*****",0,IF(ISERROR(VALUE(J36)),"NA",VALUE(J36/$I$4)))</f>
        <v>0.18237082066869301</v>
      </c>
      <c r="L36" s="1">
        <f>IF(AND(ISNUMBER(G36),ISNUMBER($I$6)),$I$6-G36,"N/A")</f>
        <v>0.49999999999999822</v>
      </c>
      <c r="M36" s="1">
        <f>IF(AND(ISNUMBER(K36),ISNUMBER($I$7)),SQRT(K36^2+($I$7)^2),"N/A")</f>
        <v>0.19223572402239389</v>
      </c>
      <c r="N36" s="1">
        <f>IF(AND(ISNUMBER(L36),ISNUMBER(M36),M36&lt;&gt;0),L36/M36,"NA")</f>
        <v>2.6009733754884827</v>
      </c>
      <c r="O36" t="s">
        <v>72</v>
      </c>
    </row>
    <row r="37" spans="1:15" x14ac:dyDescent="0.35">
      <c r="A37" s="16">
        <v>27</v>
      </c>
      <c r="B37" s="15" t="s">
        <v>61</v>
      </c>
      <c r="C37" s="14">
        <v>15.8</v>
      </c>
      <c r="D37" s="13" t="s">
        <v>57</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15.8</v>
      </c>
      <c r="H37">
        <f>LEN(TRIM(D37))</f>
        <v>6</v>
      </c>
      <c r="I37" t="str">
        <f>IF(H37&gt;=3,MID(TRIM(D37),1,3),"NO")</f>
        <v>+/-</v>
      </c>
      <c r="J37" t="str">
        <f>IF(TRIM(I37)="+/-",MID(TRIM(D37),4,H37-3),D37)</f>
        <v>0.3</v>
      </c>
      <c r="K37" s="1">
        <f>IF(TRIM(J37)="*****",0,IF(ISERROR(VALUE(J37)),"NA",VALUE(J37/$I$4)))</f>
        <v>0.18237082066869301</v>
      </c>
      <c r="L37" s="1">
        <f>IF(AND(ISNUMBER(G37),ISNUMBER($I$6)),$I$6-G37,"N/A")</f>
        <v>0.59999999999999787</v>
      </c>
      <c r="M37" s="1">
        <f>IF(AND(ISNUMBER(K37),ISNUMBER($I$7)),SQRT(K37^2+($I$7)^2),"N/A")</f>
        <v>0.19223572402239389</v>
      </c>
      <c r="N37" s="1">
        <f>IF(AND(ISNUMBER(L37),ISNUMBER(M37),M37&lt;&gt;0),L37/M37,"NA")</f>
        <v>3.1211680505861792</v>
      </c>
      <c r="O37" t="s">
        <v>70</v>
      </c>
    </row>
    <row r="38" spans="1:15" x14ac:dyDescent="0.35">
      <c r="A38" s="16">
        <v>27</v>
      </c>
      <c r="B38" s="15" t="s">
        <v>39</v>
      </c>
      <c r="C38" s="14">
        <v>15.8</v>
      </c>
      <c r="D38" s="13" t="s">
        <v>28</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15.8</v>
      </c>
      <c r="H38">
        <f>LEN(TRIM(D38))</f>
        <v>6</v>
      </c>
      <c r="I38" t="str">
        <f>IF(H38&gt;=3,MID(TRIM(D38),1,3),"NO")</f>
        <v>+/-</v>
      </c>
      <c r="J38" t="str">
        <f>IF(TRIM(I38)="+/-",MID(TRIM(D38),4,H38-3),D38)</f>
        <v>0.2</v>
      </c>
      <c r="K38" s="1">
        <f>IF(TRIM(J38)="*****",0,IF(ISERROR(VALUE(J38)),"NA",VALUE(J38/$I$4)))</f>
        <v>0.12158054711246201</v>
      </c>
      <c r="L38" s="1">
        <f>IF(AND(ISNUMBER(G38),ISNUMBER($I$6)),$I$6-G38,"N/A")</f>
        <v>0.59999999999999787</v>
      </c>
      <c r="M38" s="1">
        <f>IF(AND(ISNUMBER(K38),ISNUMBER($I$7)),SQRT(K38^2+($I$7)^2),"N/A")</f>
        <v>0.1359311840425404</v>
      </c>
      <c r="N38" s="1">
        <f>IF(AND(ISNUMBER(L38),ISNUMBER(M38),M38&lt;&gt;0),L38/M38,"NA")</f>
        <v>4.4139981875845695</v>
      </c>
      <c r="O38" t="s">
        <v>69</v>
      </c>
    </row>
    <row r="39" spans="1:15" x14ac:dyDescent="0.35">
      <c r="A39" s="16">
        <v>29</v>
      </c>
      <c r="B39" s="15" t="s">
        <v>65</v>
      </c>
      <c r="C39" s="14">
        <v>15.7</v>
      </c>
      <c r="D39" s="13" t="s">
        <v>57</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15.7</v>
      </c>
      <c r="H39">
        <f>LEN(TRIM(D39))</f>
        <v>6</v>
      </c>
      <c r="I39" t="str">
        <f>IF(H39&gt;=3,MID(TRIM(D39),1,3),"NO")</f>
        <v>+/-</v>
      </c>
      <c r="J39" t="str">
        <f>IF(TRIM(I39)="+/-",MID(TRIM(D39),4,H39-3),D39)</f>
        <v>0.3</v>
      </c>
      <c r="K39" s="1">
        <f>IF(TRIM(J39)="*****",0,IF(ISERROR(VALUE(J39)),"NA",VALUE(J39/$I$4)))</f>
        <v>0.18237082066869301</v>
      </c>
      <c r="L39" s="1">
        <f>IF(AND(ISNUMBER(G39),ISNUMBER($I$6)),$I$6-G39,"N/A")</f>
        <v>0.69999999999999929</v>
      </c>
      <c r="M39" s="1">
        <f>IF(AND(ISNUMBER(K39),ISNUMBER($I$7)),SQRT(K39^2+($I$7)^2),"N/A")</f>
        <v>0.19223572402239389</v>
      </c>
      <c r="N39" s="1">
        <f>IF(AND(ISNUMBER(L39),ISNUMBER(M39),M39&lt;&gt;0),L39/M39,"NA")</f>
        <v>3.641362725683885</v>
      </c>
      <c r="O39" t="s">
        <v>44</v>
      </c>
    </row>
    <row r="40" spans="1:15" x14ac:dyDescent="0.35">
      <c r="A40" s="16">
        <v>29</v>
      </c>
      <c r="B40" s="15" t="s">
        <v>36</v>
      </c>
      <c r="C40" s="14">
        <v>15.7</v>
      </c>
      <c r="D40" s="13" t="s">
        <v>34</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15.7</v>
      </c>
      <c r="H40">
        <f>LEN(TRIM(D40))</f>
        <v>6</v>
      </c>
      <c r="I40" t="str">
        <f>IF(H40&gt;=3,MID(TRIM(D40),1,3),"NO")</f>
        <v>+/-</v>
      </c>
      <c r="J40" t="str">
        <f>IF(TRIM(I40)="+/-",MID(TRIM(D40),4,H40-3),D40)</f>
        <v>0.4</v>
      </c>
      <c r="K40" s="1">
        <f>IF(TRIM(J40)="*****",0,IF(ISERROR(VALUE(J40)),"NA",VALUE(J40/$I$4)))</f>
        <v>0.24316109422492402</v>
      </c>
      <c r="L40" s="1">
        <f>IF(AND(ISNUMBER(G40),ISNUMBER($I$6)),$I$6-G40,"N/A")</f>
        <v>0.69999999999999929</v>
      </c>
      <c r="M40" s="1">
        <f>IF(AND(ISNUMBER(K40),ISNUMBER($I$7)),SQRT(K40^2+($I$7)^2),"N/A")</f>
        <v>0.25064471888253259</v>
      </c>
      <c r="N40" s="1">
        <f>IF(AND(ISNUMBER(L40),ISNUMBER(M40),M40&lt;&gt;0),L40/M40,"NA")</f>
        <v>2.7927977222933711</v>
      </c>
      <c r="O40" t="s">
        <v>67</v>
      </c>
    </row>
    <row r="41" spans="1:15" x14ac:dyDescent="0.35">
      <c r="A41" s="16">
        <v>31</v>
      </c>
      <c r="B41" s="15" t="s">
        <v>46</v>
      </c>
      <c r="C41" s="14">
        <v>15.6</v>
      </c>
      <c r="D41" s="13" t="s">
        <v>34</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15.6</v>
      </c>
      <c r="H41">
        <f>LEN(TRIM(D41))</f>
        <v>6</v>
      </c>
      <c r="I41" t="str">
        <f>IF(H41&gt;=3,MID(TRIM(D41),1,3),"NO")</f>
        <v>+/-</v>
      </c>
      <c r="J41" t="str">
        <f>IF(TRIM(I41)="+/-",MID(TRIM(D41),4,H41-3),D41)</f>
        <v>0.4</v>
      </c>
      <c r="K41" s="1">
        <f>IF(TRIM(J41)="*****",0,IF(ISERROR(VALUE(J41)),"NA",VALUE(J41/$I$4)))</f>
        <v>0.24316109422492402</v>
      </c>
      <c r="L41" s="1">
        <f>IF(AND(ISNUMBER(G41),ISNUMBER($I$6)),$I$6-G41,"N/A")</f>
        <v>0.79999999999999893</v>
      </c>
      <c r="M41" s="1">
        <f>IF(AND(ISNUMBER(K41),ISNUMBER($I$7)),SQRT(K41^2+($I$7)^2),"N/A")</f>
        <v>0.25064471888253259</v>
      </c>
      <c r="N41" s="1">
        <f>IF(AND(ISNUMBER(L41),ISNUMBER(M41),M41&lt;&gt;0),L41/M41,"NA")</f>
        <v>3.1917688254781371</v>
      </c>
      <c r="O41" t="s">
        <v>47</v>
      </c>
    </row>
    <row r="42" spans="1:15" x14ac:dyDescent="0.35">
      <c r="A42" s="16">
        <v>32</v>
      </c>
      <c r="B42" s="15" t="s">
        <v>73</v>
      </c>
      <c r="C42" s="14">
        <v>15.5</v>
      </c>
      <c r="D42" s="13" t="s">
        <v>43</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15.5</v>
      </c>
      <c r="H42">
        <f>LEN(TRIM(D42))</f>
        <v>6</v>
      </c>
      <c r="I42" t="str">
        <f>IF(H42&gt;=3,MID(TRIM(D42),1,3),"NO")</f>
        <v>+/-</v>
      </c>
      <c r="J42" t="str">
        <f>IF(TRIM(I42)="+/-",MID(TRIM(D42),4,H42-3),D42)</f>
        <v>0.5</v>
      </c>
      <c r="K42" s="1">
        <f>IF(TRIM(J42)="*****",0,IF(ISERROR(VALUE(J42)),"NA",VALUE(J42/$I$4)))</f>
        <v>0.303951367781155</v>
      </c>
      <c r="L42" s="1">
        <f>IF(AND(ISNUMBER(G42),ISNUMBER($I$6)),$I$6-G42,"N/A")</f>
        <v>0.89999999999999858</v>
      </c>
      <c r="M42" s="1">
        <f>IF(AND(ISNUMBER(K42),ISNUMBER($I$7)),SQRT(K42^2+($I$7)^2),"N/A")</f>
        <v>0.30997079109986531</v>
      </c>
      <c r="N42" s="1">
        <f>IF(AND(ISNUMBER(L42),ISNUMBER(M42),M42&lt;&gt;0),L42/M42,"NA")</f>
        <v>2.9034993807208105</v>
      </c>
      <c r="O42" t="s">
        <v>37</v>
      </c>
    </row>
    <row r="43" spans="1:15" x14ac:dyDescent="0.35">
      <c r="A43" s="16">
        <v>32</v>
      </c>
      <c r="B43" s="15" t="s">
        <v>72</v>
      </c>
      <c r="C43" s="14">
        <v>15.5</v>
      </c>
      <c r="D43" s="13" t="s">
        <v>34</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15.5</v>
      </c>
      <c r="H43">
        <f>LEN(TRIM(D43))</f>
        <v>6</v>
      </c>
      <c r="I43" t="str">
        <f>IF(H43&gt;=3,MID(TRIM(D43),1,3),"NO")</f>
        <v>+/-</v>
      </c>
      <c r="J43" t="str">
        <f>IF(TRIM(I43)="+/-",MID(TRIM(D43),4,H43-3),D43)</f>
        <v>0.4</v>
      </c>
      <c r="K43" s="1">
        <f>IF(TRIM(J43)="*****",0,IF(ISERROR(VALUE(J43)),"NA",VALUE(J43/$I$4)))</f>
        <v>0.24316109422492402</v>
      </c>
      <c r="L43" s="1">
        <f>IF(AND(ISNUMBER(G43),ISNUMBER($I$6)),$I$6-G43,"N/A")</f>
        <v>0.89999999999999858</v>
      </c>
      <c r="M43" s="1">
        <f>IF(AND(ISNUMBER(K43),ISNUMBER($I$7)),SQRT(K43^2+($I$7)^2),"N/A")</f>
        <v>0.25064471888253259</v>
      </c>
      <c r="N43" s="1">
        <f>IF(AND(ISNUMBER(L43),ISNUMBER(M43),M43&lt;&gt;0),L43/M43,"NA")</f>
        <v>3.5907399286629036</v>
      </c>
      <c r="O43" t="s">
        <v>49</v>
      </c>
    </row>
    <row r="44" spans="1:15" x14ac:dyDescent="0.35">
      <c r="A44" s="16">
        <v>32</v>
      </c>
      <c r="B44" s="15" t="s">
        <v>47</v>
      </c>
      <c r="C44" s="14">
        <v>15.5</v>
      </c>
      <c r="D44" s="13" t="s">
        <v>57</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15.5</v>
      </c>
      <c r="H44">
        <f>LEN(TRIM(D44))</f>
        <v>6</v>
      </c>
      <c r="I44" t="str">
        <f>IF(H44&gt;=3,MID(TRIM(D44),1,3),"NO")</f>
        <v>+/-</v>
      </c>
      <c r="J44" t="str">
        <f>IF(TRIM(I44)="+/-",MID(TRIM(D44),4,H44-3),D44)</f>
        <v>0.3</v>
      </c>
      <c r="K44" s="1">
        <f>IF(TRIM(J44)="*****",0,IF(ISERROR(VALUE(J44)),"NA",VALUE(J44/$I$4)))</f>
        <v>0.18237082066869301</v>
      </c>
      <c r="L44" s="1">
        <f>IF(AND(ISNUMBER(G44),ISNUMBER($I$6)),$I$6-G44,"N/A")</f>
        <v>0.89999999999999858</v>
      </c>
      <c r="M44" s="1">
        <f>IF(AND(ISNUMBER(K44),ISNUMBER($I$7)),SQRT(K44^2+($I$7)^2),"N/A")</f>
        <v>0.19223572402239389</v>
      </c>
      <c r="N44" s="1">
        <f>IF(AND(ISNUMBER(L44),ISNUMBER(M44),M44&lt;&gt;0),L44/M44,"NA")</f>
        <v>4.6817520758792783</v>
      </c>
      <c r="O44" t="s">
        <v>64</v>
      </c>
    </row>
    <row r="45" spans="1:15" x14ac:dyDescent="0.35">
      <c r="A45" s="16">
        <v>35</v>
      </c>
      <c r="B45" s="15" t="s">
        <v>79</v>
      </c>
      <c r="C45" s="14">
        <v>15.4</v>
      </c>
      <c r="D45" s="13" t="s">
        <v>43</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15.4</v>
      </c>
      <c r="H45">
        <f>LEN(TRIM(D45))</f>
        <v>6</v>
      </c>
      <c r="I45" t="str">
        <f>IF(H45&gt;=3,MID(TRIM(D45),1,3),"NO")</f>
        <v>+/-</v>
      </c>
      <c r="J45" t="str">
        <f>IF(TRIM(I45)="+/-",MID(TRIM(D45),4,H45-3),D45)</f>
        <v>0.5</v>
      </c>
      <c r="K45" s="1">
        <f>IF(TRIM(J45)="*****",0,IF(ISERROR(VALUE(J45)),"NA",VALUE(J45/$I$4)))</f>
        <v>0.303951367781155</v>
      </c>
      <c r="L45" s="1">
        <f>IF(AND(ISNUMBER(G45),ISNUMBER($I$6)),$I$6-G45,"N/A")</f>
        <v>0.99999999999999822</v>
      </c>
      <c r="M45" s="1">
        <f>IF(AND(ISNUMBER(K45),ISNUMBER($I$7)),SQRT(K45^2+($I$7)^2),"N/A")</f>
        <v>0.30997079109986531</v>
      </c>
      <c r="N45" s="1">
        <f>IF(AND(ISNUMBER(L45),ISNUMBER(M45),M45&lt;&gt;0),L45/M45,"NA")</f>
        <v>3.2261104230231221</v>
      </c>
      <c r="O45" t="s">
        <v>63</v>
      </c>
    </row>
    <row r="46" spans="1:15" x14ac:dyDescent="0.35">
      <c r="A46" s="16">
        <v>35</v>
      </c>
      <c r="B46" s="15" t="s">
        <v>64</v>
      </c>
      <c r="C46" s="14">
        <v>15.4</v>
      </c>
      <c r="D46" s="13" t="s">
        <v>57</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15.4</v>
      </c>
      <c r="H46">
        <f>LEN(TRIM(D46))</f>
        <v>6</v>
      </c>
      <c r="I46" t="str">
        <f>IF(H46&gt;=3,MID(TRIM(D46),1,3),"NO")</f>
        <v>+/-</v>
      </c>
      <c r="J46" t="str">
        <f>IF(TRIM(I46)="+/-",MID(TRIM(D46),4,H46-3),D46)</f>
        <v>0.3</v>
      </c>
      <c r="K46" s="1">
        <f>IF(TRIM(J46)="*****",0,IF(ISERROR(VALUE(J46)),"NA",VALUE(J46/$I$4)))</f>
        <v>0.18237082066869301</v>
      </c>
      <c r="L46" s="1">
        <f>IF(AND(ISNUMBER(G46),ISNUMBER($I$6)),$I$6-G46,"N/A")</f>
        <v>0.99999999999999822</v>
      </c>
      <c r="M46" s="1">
        <f>IF(AND(ISNUMBER(K46),ISNUMBER($I$7)),SQRT(K46^2+($I$7)^2),"N/A")</f>
        <v>0.19223572402239389</v>
      </c>
      <c r="N46" s="1">
        <f>IF(AND(ISNUMBER(L46),ISNUMBER(M46),M46&lt;&gt;0),L46/M46,"NA")</f>
        <v>5.2019467509769743</v>
      </c>
      <c r="O46" t="s">
        <v>61</v>
      </c>
    </row>
    <row r="47" spans="1:15" x14ac:dyDescent="0.35">
      <c r="A47" s="16">
        <v>35</v>
      </c>
      <c r="B47" s="15" t="s">
        <v>63</v>
      </c>
      <c r="C47" s="14">
        <v>15.4</v>
      </c>
      <c r="D47" s="13" t="s">
        <v>111</v>
      </c>
      <c r="E47" s="12" t="str">
        <f>IF($B$4=B47,"Geography Selected",
IF(AND(ISNUMBER(N47),ISNUMBER($I$4)),
IF(ABS(N47)&lt;=$I$4,"Not Significantly Different",
IF(ABS(N47)&gt;$I$4,"Significantly Different","Error - Both Z-score and Confidence Level are Numbers but Comparison Failed")),
IF(N47="NA","Statistical Test not applicable","N/A")
))</f>
        <v>Not Significantly Different</v>
      </c>
      <c r="G47">
        <f>IF(ISNUMBER(C47),C47,"NAN")</f>
        <v>15.4</v>
      </c>
      <c r="H47">
        <f>LEN(TRIM(D47))</f>
        <v>6</v>
      </c>
      <c r="I47" t="str">
        <f>IF(H47&gt;=3,MID(TRIM(D47),1,3),"NO")</f>
        <v>+/-</v>
      </c>
      <c r="J47" t="str">
        <f>IF(TRIM(I47)="+/-",MID(TRIM(D47),4,H47-3),D47)</f>
        <v>1.0</v>
      </c>
      <c r="K47" s="1">
        <f>IF(TRIM(J47)="*****",0,IF(ISERROR(VALUE(J47)),"NA",VALUE(J47/$I$4)))</f>
        <v>0.60790273556231</v>
      </c>
      <c r="L47" s="1">
        <f>IF(AND(ISNUMBER(G47),ISNUMBER($I$6)),$I$6-G47,"N/A")</f>
        <v>0.99999999999999822</v>
      </c>
      <c r="M47" s="1">
        <f>IF(AND(ISNUMBER(K47),ISNUMBER($I$7)),SQRT(K47^2+($I$7)^2),"N/A")</f>
        <v>0.61093468821403585</v>
      </c>
      <c r="N47" s="1">
        <f>IF(AND(ISNUMBER(L47),ISNUMBER(M47),M47&lt;&gt;0),L47/M47,"NA")</f>
        <v>1.6368361778954292</v>
      </c>
      <c r="O47" t="s">
        <v>59</v>
      </c>
    </row>
    <row r="48" spans="1:15" x14ac:dyDescent="0.35">
      <c r="A48" s="16">
        <v>38</v>
      </c>
      <c r="B48" s="15" t="s">
        <v>78</v>
      </c>
      <c r="C48" s="14">
        <v>15.3</v>
      </c>
      <c r="D48" s="13" t="s">
        <v>43</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15.3</v>
      </c>
      <c r="H48">
        <f>LEN(TRIM(D48))</f>
        <v>6</v>
      </c>
      <c r="I48" t="str">
        <f>IF(H48&gt;=3,MID(TRIM(D48),1,3),"NO")</f>
        <v>+/-</v>
      </c>
      <c r="J48" t="str">
        <f>IF(TRIM(I48)="+/-",MID(TRIM(D48),4,H48-3),D48)</f>
        <v>0.5</v>
      </c>
      <c r="K48" s="1">
        <f>IF(TRIM(J48)="*****",0,IF(ISERROR(VALUE(J48)),"NA",VALUE(J48/$I$4)))</f>
        <v>0.303951367781155</v>
      </c>
      <c r="L48" s="1">
        <f>IF(AND(ISNUMBER(G48),ISNUMBER($I$6)),$I$6-G48,"N/A")</f>
        <v>1.0999999999999979</v>
      </c>
      <c r="M48" s="1">
        <f>IF(AND(ISNUMBER(K48),ISNUMBER($I$7)),SQRT(K48^2+($I$7)^2),"N/A")</f>
        <v>0.30997079109986531</v>
      </c>
      <c r="N48" s="1">
        <f>IF(AND(ISNUMBER(L48),ISNUMBER(M48),M48&lt;&gt;0),L48/M48,"NA")</f>
        <v>3.5487214653254338</v>
      </c>
      <c r="O48" t="s">
        <v>56</v>
      </c>
    </row>
    <row r="49" spans="1:15" x14ac:dyDescent="0.35">
      <c r="A49" s="16">
        <v>38</v>
      </c>
      <c r="B49" s="15" t="s">
        <v>38</v>
      </c>
      <c r="C49" s="14">
        <v>15.3</v>
      </c>
      <c r="D49" s="13" t="s">
        <v>34</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15.3</v>
      </c>
      <c r="H49">
        <f>LEN(TRIM(D49))</f>
        <v>6</v>
      </c>
      <c r="I49" t="str">
        <f>IF(H49&gt;=3,MID(TRIM(D49),1,3),"NO")</f>
        <v>+/-</v>
      </c>
      <c r="J49" t="str">
        <f>IF(TRIM(I49)="+/-",MID(TRIM(D49),4,H49-3),D49)</f>
        <v>0.4</v>
      </c>
      <c r="K49" s="1">
        <f>IF(TRIM(J49)="*****",0,IF(ISERROR(VALUE(J49)),"NA",VALUE(J49/$I$4)))</f>
        <v>0.24316109422492402</v>
      </c>
      <c r="L49" s="1">
        <f>IF(AND(ISNUMBER(G49),ISNUMBER($I$6)),$I$6-G49,"N/A")</f>
        <v>1.0999999999999979</v>
      </c>
      <c r="M49" s="1">
        <f>IF(AND(ISNUMBER(K49),ISNUMBER($I$7)),SQRT(K49^2+($I$7)^2),"N/A")</f>
        <v>0.25064471888253259</v>
      </c>
      <c r="N49" s="1">
        <f>IF(AND(ISNUMBER(L49),ISNUMBER(M49),M49&lt;&gt;0),L49/M49,"NA")</f>
        <v>4.3886821350324361</v>
      </c>
      <c r="O49" t="s">
        <v>54</v>
      </c>
    </row>
    <row r="50" spans="1:15" x14ac:dyDescent="0.35">
      <c r="A50" s="16">
        <v>40</v>
      </c>
      <c r="B50" s="15" t="s">
        <v>75</v>
      </c>
      <c r="C50" s="14">
        <v>15.2</v>
      </c>
      <c r="D50" s="13" t="s">
        <v>34</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15.2</v>
      </c>
      <c r="H50">
        <f>LEN(TRIM(D50))</f>
        <v>6</v>
      </c>
      <c r="I50" t="str">
        <f>IF(H50&gt;=3,MID(TRIM(D50),1,3),"NO")</f>
        <v>+/-</v>
      </c>
      <c r="J50" t="str">
        <f>IF(TRIM(I50)="+/-",MID(TRIM(D50),4,H50-3),D50)</f>
        <v>0.4</v>
      </c>
      <c r="K50" s="1">
        <f>IF(TRIM(J50)="*****",0,IF(ISERROR(VALUE(J50)),"NA",VALUE(J50/$I$4)))</f>
        <v>0.24316109422492402</v>
      </c>
      <c r="L50" s="1">
        <f>IF(AND(ISNUMBER(G50),ISNUMBER($I$6)),$I$6-G50,"N/A")</f>
        <v>1.1999999999999993</v>
      </c>
      <c r="M50" s="1">
        <f>IF(AND(ISNUMBER(K50),ISNUMBER($I$7)),SQRT(K50^2+($I$7)^2),"N/A")</f>
        <v>0.25064471888253259</v>
      </c>
      <c r="N50" s="1">
        <f>IF(AND(ISNUMBER(L50),ISNUMBER(M50),M50&lt;&gt;0),L50/M50,"NA")</f>
        <v>4.7876532382172092</v>
      </c>
      <c r="O50" t="s">
        <v>52</v>
      </c>
    </row>
    <row r="51" spans="1:15" x14ac:dyDescent="0.35">
      <c r="A51" s="16">
        <v>41</v>
      </c>
      <c r="B51" s="15" t="s">
        <v>45</v>
      </c>
      <c r="C51" s="14">
        <v>15.1</v>
      </c>
      <c r="D51" s="13" t="s">
        <v>57</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15.1</v>
      </c>
      <c r="H51">
        <f>LEN(TRIM(D51))</f>
        <v>6</v>
      </c>
      <c r="I51" t="str">
        <f>IF(H51&gt;=3,MID(TRIM(D51),1,3),"NO")</f>
        <v>+/-</v>
      </c>
      <c r="J51" t="str">
        <f>IF(TRIM(I51)="+/-",MID(TRIM(D51),4,H51-3),D51)</f>
        <v>0.3</v>
      </c>
      <c r="K51" s="1">
        <f>IF(TRIM(J51)="*****",0,IF(ISERROR(VALUE(J51)),"NA",VALUE(J51/$I$4)))</f>
        <v>0.18237082066869301</v>
      </c>
      <c r="L51" s="1">
        <f>IF(AND(ISNUMBER(G51),ISNUMBER($I$6)),$I$6-G51,"N/A")</f>
        <v>1.2999999999999989</v>
      </c>
      <c r="M51" s="1">
        <f>IF(AND(ISNUMBER(K51),ISNUMBER($I$7)),SQRT(K51^2+($I$7)^2),"N/A")</f>
        <v>0.19223572402239389</v>
      </c>
      <c r="N51" s="1">
        <f>IF(AND(ISNUMBER(L51),ISNUMBER(M51),M51&lt;&gt;0),L51/M51,"NA")</f>
        <v>6.762530776270073</v>
      </c>
      <c r="O51" t="s">
        <v>50</v>
      </c>
    </row>
    <row r="52" spans="1:15" x14ac:dyDescent="0.35">
      <c r="A52" s="16">
        <v>41</v>
      </c>
      <c r="B52" s="15" t="s">
        <v>80</v>
      </c>
      <c r="C52" s="14">
        <v>15.1</v>
      </c>
      <c r="D52" s="13" t="s">
        <v>43</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15.1</v>
      </c>
      <c r="H52">
        <f>LEN(TRIM(D52))</f>
        <v>6</v>
      </c>
      <c r="I52" t="str">
        <f>IF(H52&gt;=3,MID(TRIM(D52),1,3),"NO")</f>
        <v>+/-</v>
      </c>
      <c r="J52" t="str">
        <f>IF(TRIM(I52)="+/-",MID(TRIM(D52),4,H52-3),D52)</f>
        <v>0.5</v>
      </c>
      <c r="K52" s="1">
        <f>IF(TRIM(J52)="*****",0,IF(ISERROR(VALUE(J52)),"NA",VALUE(J52/$I$4)))</f>
        <v>0.303951367781155</v>
      </c>
      <c r="L52" s="1">
        <f>IF(AND(ISNUMBER(G52),ISNUMBER($I$6)),$I$6-G52,"N/A")</f>
        <v>1.2999999999999989</v>
      </c>
      <c r="M52" s="1">
        <f>IF(AND(ISNUMBER(K52),ISNUMBER($I$7)),SQRT(K52^2+($I$7)^2),"N/A")</f>
        <v>0.30997079109986531</v>
      </c>
      <c r="N52" s="1">
        <f>IF(AND(ISNUMBER(L52),ISNUMBER(M52),M52&lt;&gt;0),L52/M52,"NA")</f>
        <v>4.1939435499300624</v>
      </c>
      <c r="O52" t="s">
        <v>48</v>
      </c>
    </row>
    <row r="53" spans="1:15" x14ac:dyDescent="0.35">
      <c r="A53" s="16">
        <v>41</v>
      </c>
      <c r="B53" s="15" t="s">
        <v>74</v>
      </c>
      <c r="C53" s="14">
        <v>15.1</v>
      </c>
      <c r="D53" s="13" t="s">
        <v>34</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15.1</v>
      </c>
      <c r="H53">
        <f>LEN(TRIM(D53))</f>
        <v>6</v>
      </c>
      <c r="I53" t="str">
        <f>IF(H53&gt;=3,MID(TRIM(D53),1,3),"NO")</f>
        <v>+/-</v>
      </c>
      <c r="J53" t="str">
        <f>IF(TRIM(I53)="+/-",MID(TRIM(D53),4,H53-3),D53)</f>
        <v>0.4</v>
      </c>
      <c r="K53" s="1">
        <f>IF(TRIM(J53)="*****",0,IF(ISERROR(VALUE(J53)),"NA",VALUE(J53/$I$4)))</f>
        <v>0.24316109422492402</v>
      </c>
      <c r="L53" s="1">
        <f>IF(AND(ISNUMBER(G53),ISNUMBER($I$6)),$I$6-G53,"N/A")</f>
        <v>1.2999999999999989</v>
      </c>
      <c r="M53" s="1">
        <f>IF(AND(ISNUMBER(K53),ISNUMBER($I$7)),SQRT(K53^2+($I$7)^2),"N/A")</f>
        <v>0.25064471888253259</v>
      </c>
      <c r="N53" s="1">
        <f>IF(AND(ISNUMBER(L53),ISNUMBER(M53),M53&lt;&gt;0),L53/M53,"NA")</f>
        <v>5.1866243414019753</v>
      </c>
      <c r="O53" t="s">
        <v>46</v>
      </c>
    </row>
    <row r="54" spans="1:15" x14ac:dyDescent="0.35">
      <c r="A54" s="16">
        <v>44</v>
      </c>
      <c r="B54" s="15" t="s">
        <v>40</v>
      </c>
      <c r="C54" s="14">
        <v>15</v>
      </c>
      <c r="D54" s="13" t="s">
        <v>141</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15</v>
      </c>
      <c r="H54">
        <f>LEN(TRIM(D54))</f>
        <v>6</v>
      </c>
      <c r="I54" t="str">
        <f>IF(H54&gt;=3,MID(TRIM(D54),1,3),"NO")</f>
        <v>+/-</v>
      </c>
      <c r="J54" t="str">
        <f>IF(TRIM(I54)="+/-",MID(TRIM(D54),4,H54-3),D54)</f>
        <v>1.1</v>
      </c>
      <c r="K54" s="1">
        <f>IF(TRIM(J54)="*****",0,IF(ISERROR(VALUE(J54)),"NA",VALUE(J54/$I$4)))</f>
        <v>0.66869300911854113</v>
      </c>
      <c r="L54" s="1">
        <f>IF(AND(ISNUMBER(G54),ISNUMBER($I$6)),$I$6-G54,"N/A")</f>
        <v>1.3999999999999986</v>
      </c>
      <c r="M54" s="1">
        <f>IF(AND(ISNUMBER(K54),ISNUMBER($I$7)),SQRT(K54^2+($I$7)^2),"N/A")</f>
        <v>0.67145051776214359</v>
      </c>
      <c r="N54" s="1">
        <f>IF(AND(ISNUMBER(L54),ISNUMBER(M54),M54&lt;&gt;0),L54/M54,"NA")</f>
        <v>2.0850382313591993</v>
      </c>
      <c r="O54" t="s">
        <v>39</v>
      </c>
    </row>
    <row r="55" spans="1:15" x14ac:dyDescent="0.35">
      <c r="A55" s="16">
        <v>45</v>
      </c>
      <c r="B55" s="15" t="s">
        <v>68</v>
      </c>
      <c r="C55" s="14">
        <v>14.9</v>
      </c>
      <c r="D55" s="13" t="s">
        <v>34</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14.9</v>
      </c>
      <c r="H55">
        <f>LEN(TRIM(D55))</f>
        <v>6</v>
      </c>
      <c r="I55" t="str">
        <f>IF(H55&gt;=3,MID(TRIM(D55),1,3),"NO")</f>
        <v>+/-</v>
      </c>
      <c r="J55" t="str">
        <f>IF(TRIM(I55)="+/-",MID(TRIM(D55),4,H55-3),D55)</f>
        <v>0.4</v>
      </c>
      <c r="K55" s="1">
        <f>IF(TRIM(J55)="*****",0,IF(ISERROR(VALUE(J55)),"NA",VALUE(J55/$I$4)))</f>
        <v>0.24316109422492402</v>
      </c>
      <c r="L55" s="1">
        <f>IF(AND(ISNUMBER(G55),ISNUMBER($I$6)),$I$6-G55,"N/A")</f>
        <v>1.4999999999999982</v>
      </c>
      <c r="M55" s="1">
        <f>IF(AND(ISNUMBER(K55),ISNUMBER($I$7)),SQRT(K55^2+($I$7)^2),"N/A")</f>
        <v>0.25064471888253259</v>
      </c>
      <c r="N55" s="1">
        <f>IF(AND(ISNUMBER(L55),ISNUMBER(M55),M55&lt;&gt;0),L55/M55,"NA")</f>
        <v>5.9845665477715082</v>
      </c>
      <c r="O55" t="s">
        <v>42</v>
      </c>
    </row>
    <row r="56" spans="1:15" x14ac:dyDescent="0.35">
      <c r="A56" s="16">
        <v>45</v>
      </c>
      <c r="B56" s="15" t="s">
        <v>69</v>
      </c>
      <c r="C56" s="14">
        <v>14.9</v>
      </c>
      <c r="D56" s="13" t="s">
        <v>26</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14.9</v>
      </c>
      <c r="H56">
        <f>LEN(TRIM(D56))</f>
        <v>6</v>
      </c>
      <c r="I56" t="str">
        <f>IF(H56&gt;=3,MID(TRIM(D56),1,3),"NO")</f>
        <v>+/-</v>
      </c>
      <c r="J56" t="str">
        <f>IF(TRIM(I56)="+/-",MID(TRIM(D56),4,H56-3),D56)</f>
        <v>0.6</v>
      </c>
      <c r="K56" s="1">
        <f>IF(TRIM(J56)="*****",0,IF(ISERROR(VALUE(J56)),"NA",VALUE(J56/$I$4)))</f>
        <v>0.36474164133738601</v>
      </c>
      <c r="L56" s="1">
        <f>IF(AND(ISNUMBER(G56),ISNUMBER($I$6)),$I$6-G56,"N/A")</f>
        <v>1.4999999999999982</v>
      </c>
      <c r="M56" s="1">
        <f>IF(AND(ISNUMBER(K56),ISNUMBER($I$7)),SQRT(K56^2+($I$7)^2),"N/A")</f>
        <v>0.36977279819442066</v>
      </c>
      <c r="N56" s="1">
        <f>IF(AND(ISNUMBER(L56),ISNUMBER(M56),M56&lt;&gt;0),L56/M56,"NA")</f>
        <v>4.0565450117596864</v>
      </c>
      <c r="O56" t="s">
        <v>40</v>
      </c>
    </row>
    <row r="57" spans="1:15" x14ac:dyDescent="0.35">
      <c r="A57" s="16">
        <v>47</v>
      </c>
      <c r="B57" s="15" t="s">
        <v>81</v>
      </c>
      <c r="C57" s="14">
        <v>14.8</v>
      </c>
      <c r="D57" s="13" t="s">
        <v>34</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14.8</v>
      </c>
      <c r="H57">
        <f>LEN(TRIM(D57))</f>
        <v>6</v>
      </c>
      <c r="I57" t="str">
        <f>IF(H57&gt;=3,MID(TRIM(D57),1,3),"NO")</f>
        <v>+/-</v>
      </c>
      <c r="J57" t="str">
        <f>IF(TRIM(I57)="+/-",MID(TRIM(D57),4,H57-3),D57)</f>
        <v>0.4</v>
      </c>
      <c r="K57" s="1">
        <f>IF(TRIM(J57)="*****",0,IF(ISERROR(VALUE(J57)),"NA",VALUE(J57/$I$4)))</f>
        <v>0.24316109422492402</v>
      </c>
      <c r="L57" s="1">
        <f>IF(AND(ISNUMBER(G57),ISNUMBER($I$6)),$I$6-G57,"N/A")</f>
        <v>1.5999999999999979</v>
      </c>
      <c r="M57" s="1">
        <f>IF(AND(ISNUMBER(K57),ISNUMBER($I$7)),SQRT(K57^2+($I$7)^2),"N/A")</f>
        <v>0.25064471888253259</v>
      </c>
      <c r="N57" s="1">
        <f>IF(AND(ISNUMBER(L57),ISNUMBER(M57),M57&lt;&gt;0),L57/M57,"NA")</f>
        <v>6.3835376509562742</v>
      </c>
      <c r="O57" t="s">
        <v>38</v>
      </c>
    </row>
    <row r="58" spans="1:15" x14ac:dyDescent="0.35">
      <c r="A58" s="16">
        <v>48</v>
      </c>
      <c r="B58" s="15" t="s">
        <v>30</v>
      </c>
      <c r="C58" s="14">
        <v>14.7</v>
      </c>
      <c r="D58" s="13" t="s">
        <v>34</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14.7</v>
      </c>
      <c r="H58">
        <f>LEN(TRIM(D58))</f>
        <v>6</v>
      </c>
      <c r="I58" t="str">
        <f>IF(H58&gt;=3,MID(TRIM(D58),1,3),"NO")</f>
        <v>+/-</v>
      </c>
      <c r="J58" t="str">
        <f>IF(TRIM(I58)="+/-",MID(TRIM(D58),4,H58-3),D58)</f>
        <v>0.4</v>
      </c>
      <c r="K58" s="1">
        <f>IF(TRIM(J58)="*****",0,IF(ISERROR(VALUE(J58)),"NA",VALUE(J58/$I$4)))</f>
        <v>0.24316109422492402</v>
      </c>
      <c r="L58" s="1">
        <f>IF(AND(ISNUMBER(G58),ISNUMBER($I$6)),$I$6-G58,"N/A")</f>
        <v>1.6999999999999993</v>
      </c>
      <c r="M58" s="1">
        <f>IF(AND(ISNUMBER(K58),ISNUMBER($I$7)),SQRT(K58^2+($I$7)^2),"N/A")</f>
        <v>0.25064471888253259</v>
      </c>
      <c r="N58" s="1">
        <f>IF(AND(ISNUMBER(L58),ISNUMBER(M58),M58&lt;&gt;0),L58/M58,"NA")</f>
        <v>6.7825087541410483</v>
      </c>
      <c r="O58" t="s">
        <v>36</v>
      </c>
    </row>
    <row r="59" spans="1:15" x14ac:dyDescent="0.35">
      <c r="A59" s="16">
        <v>49</v>
      </c>
      <c r="B59" s="15" t="s">
        <v>42</v>
      </c>
      <c r="C59" s="14">
        <v>14.6</v>
      </c>
      <c r="D59" s="13" t="s">
        <v>43</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14.6</v>
      </c>
      <c r="H59">
        <f>LEN(TRIM(D59))</f>
        <v>6</v>
      </c>
      <c r="I59" t="str">
        <f>IF(H59&gt;=3,MID(TRIM(D59),1,3),"NO")</f>
        <v>+/-</v>
      </c>
      <c r="J59" t="str">
        <f>IF(TRIM(I59)="+/-",MID(TRIM(D59),4,H59-3),D59)</f>
        <v>0.5</v>
      </c>
      <c r="K59" s="1">
        <f>IF(TRIM(J59)="*****",0,IF(ISERROR(VALUE(J59)),"NA",VALUE(J59/$I$4)))</f>
        <v>0.303951367781155</v>
      </c>
      <c r="L59" s="1">
        <f>IF(AND(ISNUMBER(G59),ISNUMBER($I$6)),$I$6-G59,"N/A")</f>
        <v>1.7999999999999989</v>
      </c>
      <c r="M59" s="1">
        <f>IF(AND(ISNUMBER(K59),ISNUMBER($I$7)),SQRT(K59^2+($I$7)^2),"N/A")</f>
        <v>0.30997079109986531</v>
      </c>
      <c r="N59" s="1">
        <f>IF(AND(ISNUMBER(L59),ISNUMBER(M59),M59&lt;&gt;0),L59/M59,"NA")</f>
        <v>5.8069987614416263</v>
      </c>
      <c r="O59" t="s">
        <v>33</v>
      </c>
    </row>
    <row r="60" spans="1:15" x14ac:dyDescent="0.35">
      <c r="A60" s="16">
        <v>50</v>
      </c>
      <c r="B60" s="15" t="s">
        <v>67</v>
      </c>
      <c r="C60" s="14">
        <v>14.3</v>
      </c>
      <c r="D60" s="13" t="s">
        <v>121</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14.3</v>
      </c>
      <c r="H60">
        <f>LEN(TRIM(D60))</f>
        <v>6</v>
      </c>
      <c r="I60" t="str">
        <f>IF(H60&gt;=3,MID(TRIM(D60),1,3),"NO")</f>
        <v>+/-</v>
      </c>
      <c r="J60" t="str">
        <f>IF(TRIM(I60)="+/-",MID(TRIM(D60),4,H60-3),D60)</f>
        <v>0.8</v>
      </c>
      <c r="K60" s="1">
        <f>IF(TRIM(J60)="*****",0,IF(ISERROR(VALUE(J60)),"NA",VALUE(J60/$I$4)))</f>
        <v>0.48632218844984804</v>
      </c>
      <c r="L60" s="1">
        <f>IF(AND(ISNUMBER(G60),ISNUMBER($I$6)),$I$6-G60,"N/A")</f>
        <v>2.0999999999999979</v>
      </c>
      <c r="M60" s="1">
        <f>IF(AND(ISNUMBER(K60),ISNUMBER($I$7)),SQRT(K60^2+($I$7)^2),"N/A")</f>
        <v>0.49010685399991183</v>
      </c>
      <c r="N60" s="1">
        <f>IF(AND(ISNUMBER(L60),ISNUMBER(M60),M60&lt;&gt;0),L60/M60,"NA")</f>
        <v>4.2847799063842018</v>
      </c>
      <c r="O60" t="s">
        <v>30</v>
      </c>
    </row>
    <row r="61" spans="1:15" x14ac:dyDescent="0.35">
      <c r="A61" s="16">
        <v>51</v>
      </c>
      <c r="B61" s="15" t="s">
        <v>35</v>
      </c>
      <c r="C61" s="14">
        <v>12.3</v>
      </c>
      <c r="D61" s="13" t="s">
        <v>133</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12.3</v>
      </c>
      <c r="H61">
        <f>LEN(TRIM(D61))</f>
        <v>6</v>
      </c>
      <c r="I61" t="str">
        <f>IF(H61&gt;=3,MID(TRIM(D61),1,3),"NO")</f>
        <v>+/-</v>
      </c>
      <c r="J61" t="str">
        <f>IF(TRIM(I61)="+/-",MID(TRIM(D61),4,H61-3),D61)</f>
        <v>1.2</v>
      </c>
      <c r="K61" s="1">
        <f>IF(TRIM(J61)="*****",0,IF(ISERROR(VALUE(J61)),"NA",VALUE(J61/$I$4)))</f>
        <v>0.72948328267477203</v>
      </c>
      <c r="L61" s="1">
        <f>IF(AND(ISNUMBER(G61),ISNUMBER($I$6)),$I$6-G61,"N/A")</f>
        <v>4.0999999999999979</v>
      </c>
      <c r="M61" s="1">
        <f>IF(AND(ISNUMBER(K61),ISNUMBER($I$7)),SQRT(K61^2+($I$7)^2),"N/A")</f>
        <v>0.73201182849801194</v>
      </c>
      <c r="N61" s="1">
        <f>IF(AND(ISNUMBER(L61),ISNUMBER(M61),M61&lt;&gt;0),L61/M61,"NA")</f>
        <v>5.6010023887354885</v>
      </c>
      <c r="O61" t="s">
        <v>27</v>
      </c>
    </row>
    <row r="62" spans="1:15" ht="15" thickBot="1" x14ac:dyDescent="0.4">
      <c r="A62" s="11"/>
      <c r="B62" s="10" t="s">
        <v>25</v>
      </c>
      <c r="C62" s="9">
        <v>20.7</v>
      </c>
      <c r="D62" s="8" t="s">
        <v>121</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20.7</v>
      </c>
      <c r="H62">
        <f>LEN(TRIM(D62))</f>
        <v>6</v>
      </c>
      <c r="I62" t="str">
        <f>IF(H62&gt;=3,MID(TRIM(D62),1,3),"NO")</f>
        <v>+/-</v>
      </c>
      <c r="J62" t="str">
        <f>IF(TRIM(I62)="+/-",MID(TRIM(D62),4,H62-3),D62)</f>
        <v>0.8</v>
      </c>
      <c r="K62" s="1">
        <f>IF(TRIM(J62)="*****",0,IF(ISERROR(VALUE(J62)),"NA",VALUE(J62/$I$4)))</f>
        <v>0.48632218844984804</v>
      </c>
      <c r="L62" s="1">
        <f>IF(AND(ISNUMBER(G62),ISNUMBER($I$6)),$I$6-G62,"N/A")</f>
        <v>-4.3000000000000007</v>
      </c>
      <c r="M62" s="1">
        <f>IF(AND(ISNUMBER(K62),ISNUMBER($I$7)),SQRT(K62^2+($I$7)^2),"N/A")</f>
        <v>0.49010685399991183</v>
      </c>
      <c r="N62" s="1">
        <f>IF(AND(ISNUMBER(L62),ISNUMBER(M62),M62&lt;&gt;0),L62/M62,"NA")</f>
        <v>-8.7735969511676615</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5">
      <c r="A73" t="s">
        <v>579</v>
      </c>
    </row>
    <row r="75" spans="1:26" x14ac:dyDescent="0.35">
      <c r="A75" t="s">
        <v>16</v>
      </c>
    </row>
    <row r="76" spans="1:26" x14ac:dyDescent="0.35">
      <c r="A76" t="s">
        <v>15</v>
      </c>
      <c r="B76" t="s">
        <v>14</v>
      </c>
    </row>
    <row r="77" spans="1:26" x14ac:dyDescent="0.35">
      <c r="A77" t="s">
        <v>13</v>
      </c>
      <c r="B77" t="s">
        <v>12</v>
      </c>
    </row>
    <row r="78" spans="1:26" x14ac:dyDescent="0.35">
      <c r="A78" t="s">
        <v>11</v>
      </c>
      <c r="B78" t="s">
        <v>10</v>
      </c>
    </row>
    <row r="79" spans="1:26" x14ac:dyDescent="0.35">
      <c r="A79" t="s">
        <v>9</v>
      </c>
      <c r="B79" t="s">
        <v>8</v>
      </c>
    </row>
    <row r="80" spans="1:26" x14ac:dyDescent="0.35">
      <c r="A80" t="s">
        <v>7</v>
      </c>
      <c r="B80" t="s">
        <v>6</v>
      </c>
    </row>
    <row r="81" spans="1:2" x14ac:dyDescent="0.35">
      <c r="A81" t="s">
        <v>5</v>
      </c>
      <c r="B81" t="s">
        <v>4</v>
      </c>
    </row>
    <row r="82" spans="1:2" x14ac:dyDescent="0.35">
      <c r="A82" t="s">
        <v>3</v>
      </c>
      <c r="B82" t="s">
        <v>2</v>
      </c>
    </row>
    <row r="83" spans="1:2" x14ac:dyDescent="0.35">
      <c r="A83" t="s">
        <v>1</v>
      </c>
      <c r="B83" t="s">
        <v>0</v>
      </c>
    </row>
  </sheetData>
  <mergeCells count="7">
    <mergeCell ref="A72:Z72"/>
    <mergeCell ref="A66:Z66"/>
    <mergeCell ref="A67:Z67"/>
    <mergeCell ref="A68:Z68"/>
    <mergeCell ref="A69:Z69"/>
    <mergeCell ref="A70:Z70"/>
    <mergeCell ref="A71:Z71"/>
  </mergeCells>
  <conditionalFormatting sqref="E10:E62">
    <cfRule type="cellIs" dxfId="114" priority="1" operator="equal">
      <formula>"OTHER ERROR"</formula>
    </cfRule>
    <cfRule type="cellIs" dxfId="113" priority="2" operator="equal">
      <formula>"Statistical Test not applicable"</formula>
    </cfRule>
    <cfRule type="cellIs" dxfId="112" priority="3" operator="equal">
      <formula>"Geography Selected"</formula>
    </cfRule>
  </conditionalFormatting>
  <conditionalFormatting sqref="E10:J62">
    <cfRule type="cellIs" dxfId="111" priority="4" operator="equal">
      <formula>"Not Significantly Different"</formula>
    </cfRule>
  </conditionalFormatting>
  <conditionalFormatting sqref="F10:J62">
    <cfRule type="cellIs" dxfId="11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D3A6FF4-8F68-481C-984C-18162EAFA643}">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88B2D3C5-DA48-4231-91F4-DF250AF9C757}"/>
    <hyperlink ref="A68" r:id="rId2" xr:uid="{6A52FFF6-561B-43D0-B3EC-CF33BDD69858}"/>
    <hyperlink ref="A66" r:id="rId3" xr:uid="{CE7DE95B-2ED4-4D24-A1A3-AC9785183AFE}"/>
    <hyperlink ref="A67" r:id="rId4" xr:uid="{157E5EF3-8937-4488-8841-23DE22277EF7}"/>
  </hyperlinks>
  <pageMargins left="0.7" right="0.7" top="0.75" bottom="0.75" header="0.3" footer="0.3"/>
  <pageSetup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1CADD-7266-4052-941F-00BB3469F0AC}">
  <sheetPr codeName="Sheet7"/>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119</v>
      </c>
    </row>
    <row r="2" spans="1:16" x14ac:dyDescent="0.35">
      <c r="A2" s="30" t="s">
        <v>108</v>
      </c>
      <c r="B2" t="s">
        <v>118</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0.2</v>
      </c>
      <c r="C6" t="s">
        <v>102</v>
      </c>
      <c r="H6" s="18" t="s">
        <v>101</v>
      </c>
      <c r="I6">
        <f>VLOOKUP($B$4,$B$9:$K$62,6,FALSE)</f>
        <v>0.2</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0.2</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0.2</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29</v>
      </c>
      <c r="C11" s="14">
        <v>9.4</v>
      </c>
      <c r="D11" s="17" t="s">
        <v>34</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9.4</v>
      </c>
      <c r="H11">
        <f>LEN(TRIM(D11))</f>
        <v>6</v>
      </c>
      <c r="I11" t="str">
        <f>IF(H11&gt;=3,MID(TRIM(D11),1,3),"NO")</f>
        <v>+/-</v>
      </c>
      <c r="J11" t="str">
        <f>IF(TRIM(I11)="+/-",MID(TRIM(D11),4,H11-3),D11)</f>
        <v>0.4</v>
      </c>
      <c r="K11" s="1">
        <f>IF(TRIM(J11)="*****",0,IF(ISERROR(VALUE(J11)),"NA",VALUE(J11/$I$4)))</f>
        <v>0.24316109422492402</v>
      </c>
      <c r="L11" s="1">
        <f>IF(AND(ISNUMBER(G11),ISNUMBER($I$6)),$I$6-G11,"N/A")</f>
        <v>-9.2000000000000011</v>
      </c>
      <c r="M11" s="1">
        <f>IF(AND(ISNUMBER(K11),ISNUMBER($I$7)),SQRT(K11^2+($I$7)^2),"N/A")</f>
        <v>0.25064471888253259</v>
      </c>
      <c r="N11" s="1">
        <f>IF(AND(ISNUMBER(L11),ISNUMBER(M11),M11&lt;&gt;0),L11/M11,"NA")</f>
        <v>-36.705341492998635</v>
      </c>
      <c r="O11" t="s">
        <v>68</v>
      </c>
    </row>
    <row r="12" spans="1:16" x14ac:dyDescent="0.35">
      <c r="A12" s="16">
        <v>2</v>
      </c>
      <c r="B12" s="15" t="s">
        <v>62</v>
      </c>
      <c r="C12" s="14">
        <v>1.5</v>
      </c>
      <c r="D12" s="13" t="s">
        <v>31</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1.5</v>
      </c>
      <c r="H12">
        <f>LEN(TRIM(D12))</f>
        <v>6</v>
      </c>
      <c r="I12" t="str">
        <f>IF(H12&gt;=3,MID(TRIM(D12),1,3),"NO")</f>
        <v>+/-</v>
      </c>
      <c r="J12" t="str">
        <f>IF(TRIM(I12)="+/-",MID(TRIM(D12),4,H12-3),D12)</f>
        <v>0.1</v>
      </c>
      <c r="K12" s="1">
        <f>IF(TRIM(J12)="*****",0,IF(ISERROR(VALUE(J12)),"NA",VALUE(J12/$I$4)))</f>
        <v>6.0790273556231005E-2</v>
      </c>
      <c r="L12" s="1">
        <f>IF(AND(ISNUMBER(G12),ISNUMBER($I$6)),$I$6-G12,"N/A")</f>
        <v>-1.3</v>
      </c>
      <c r="M12" s="1">
        <f>IF(AND(ISNUMBER(K12),ISNUMBER($I$7)),SQRT(K12^2+($I$7)^2),"N/A")</f>
        <v>8.5970429323592404E-2</v>
      </c>
      <c r="N12" s="1">
        <f>IF(AND(ISNUMBER(L12),ISNUMBER(M12),M12&lt;&gt;0),L12/M12,"NA")</f>
        <v>-15.121478515674319</v>
      </c>
      <c r="O12" t="s">
        <v>62</v>
      </c>
    </row>
    <row r="13" spans="1:16" x14ac:dyDescent="0.35">
      <c r="A13" s="16">
        <v>3</v>
      </c>
      <c r="B13" s="15" t="s">
        <v>42</v>
      </c>
      <c r="C13" s="14">
        <v>1</v>
      </c>
      <c r="D13" s="13" t="s">
        <v>31</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1</v>
      </c>
      <c r="H13">
        <f>LEN(TRIM(D13))</f>
        <v>6</v>
      </c>
      <c r="I13" t="str">
        <f>IF(H13&gt;=3,MID(TRIM(D13),1,3),"NO")</f>
        <v>+/-</v>
      </c>
      <c r="J13" t="str">
        <f>IF(TRIM(I13)="+/-",MID(TRIM(D13),4,H13-3),D13)</f>
        <v>0.1</v>
      </c>
      <c r="K13" s="1">
        <f>IF(TRIM(J13)="*****",0,IF(ISERROR(VALUE(J13)),"NA",VALUE(J13/$I$4)))</f>
        <v>6.0790273556231005E-2</v>
      </c>
      <c r="L13" s="1">
        <f>IF(AND(ISNUMBER(G13),ISNUMBER($I$6)),$I$6-G13,"N/A")</f>
        <v>-0.8</v>
      </c>
      <c r="M13" s="1">
        <f>IF(AND(ISNUMBER(K13),ISNUMBER($I$7)),SQRT(K13^2+($I$7)^2),"N/A")</f>
        <v>8.5970429323592404E-2</v>
      </c>
      <c r="N13" s="1">
        <f>IF(AND(ISNUMBER(L13),ISNUMBER(M13),M13&lt;&gt;0),L13/M13,"NA")</f>
        <v>-9.3055252404149655</v>
      </c>
      <c r="O13" t="s">
        <v>58</v>
      </c>
    </row>
    <row r="14" spans="1:16" x14ac:dyDescent="0.35">
      <c r="A14" s="16">
        <v>4</v>
      </c>
      <c r="B14" s="15" t="s">
        <v>44</v>
      </c>
      <c r="C14" s="14">
        <v>0.8</v>
      </c>
      <c r="D14" s="13" t="s">
        <v>31</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0.8</v>
      </c>
      <c r="H14">
        <f>LEN(TRIM(D14))</f>
        <v>6</v>
      </c>
      <c r="I14" t="str">
        <f>IF(H14&gt;=3,MID(TRIM(D14),1,3),"NO")</f>
        <v>+/-</v>
      </c>
      <c r="J14" t="str">
        <f>IF(TRIM(I14)="+/-",MID(TRIM(D14),4,H14-3),D14)</f>
        <v>0.1</v>
      </c>
      <c r="K14" s="1">
        <f>IF(TRIM(J14)="*****",0,IF(ISERROR(VALUE(J14)),"NA",VALUE(J14/$I$4)))</f>
        <v>6.0790273556231005E-2</v>
      </c>
      <c r="L14" s="1">
        <f>IF(AND(ISNUMBER(G14),ISNUMBER($I$6)),$I$6-G14,"N/A")</f>
        <v>-0.60000000000000009</v>
      </c>
      <c r="M14" s="1">
        <f>IF(AND(ISNUMBER(K14),ISNUMBER($I$7)),SQRT(K14^2+($I$7)^2),"N/A")</f>
        <v>8.5970429323592404E-2</v>
      </c>
      <c r="N14" s="1">
        <f>IF(AND(ISNUMBER(L14),ISNUMBER(M14),M14&lt;&gt;0),L14/M14,"NA")</f>
        <v>-6.979143930311225</v>
      </c>
      <c r="O14" t="s">
        <v>73</v>
      </c>
    </row>
    <row r="15" spans="1:16" x14ac:dyDescent="0.35">
      <c r="A15" s="16">
        <v>5</v>
      </c>
      <c r="B15" s="15" t="s">
        <v>36</v>
      </c>
      <c r="C15" s="14">
        <v>0.7</v>
      </c>
      <c r="D15" s="13" t="s">
        <v>31</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0.7</v>
      </c>
      <c r="H15">
        <f>LEN(TRIM(D15))</f>
        <v>6</v>
      </c>
      <c r="I15" t="str">
        <f>IF(H15&gt;=3,MID(TRIM(D15),1,3),"NO")</f>
        <v>+/-</v>
      </c>
      <c r="J15" t="str">
        <f>IF(TRIM(I15)="+/-",MID(TRIM(D15),4,H15-3),D15)</f>
        <v>0.1</v>
      </c>
      <c r="K15" s="1">
        <f>IF(TRIM(J15)="*****",0,IF(ISERROR(VALUE(J15)),"NA",VALUE(J15/$I$4)))</f>
        <v>6.0790273556231005E-2</v>
      </c>
      <c r="L15" s="1">
        <f>IF(AND(ISNUMBER(G15),ISNUMBER($I$6)),$I$6-G15,"N/A")</f>
        <v>-0.49999999999999994</v>
      </c>
      <c r="M15" s="1">
        <f>IF(AND(ISNUMBER(K15),ISNUMBER($I$7)),SQRT(K15^2+($I$7)^2),"N/A")</f>
        <v>8.5970429323592404E-2</v>
      </c>
      <c r="N15" s="1">
        <f>IF(AND(ISNUMBER(L15),ISNUMBER(M15),M15&lt;&gt;0),L15/M15,"NA")</f>
        <v>-5.8159532752593526</v>
      </c>
      <c r="O15" t="s">
        <v>32</v>
      </c>
    </row>
    <row r="16" spans="1:16" x14ac:dyDescent="0.35">
      <c r="A16" s="16">
        <v>6</v>
      </c>
      <c r="B16" s="15" t="s">
        <v>73</v>
      </c>
      <c r="C16" s="14">
        <v>0.5</v>
      </c>
      <c r="D16" s="13" t="s">
        <v>31</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0.5</v>
      </c>
      <c r="H16">
        <f>LEN(TRIM(D16))</f>
        <v>6</v>
      </c>
      <c r="I16" t="str">
        <f>IF(H16&gt;=3,MID(TRIM(D16),1,3),"NO")</f>
        <v>+/-</v>
      </c>
      <c r="J16" t="str">
        <f>IF(TRIM(I16)="+/-",MID(TRIM(D16),4,H16-3),D16)</f>
        <v>0.1</v>
      </c>
      <c r="K16" s="1">
        <f>IF(TRIM(J16)="*****",0,IF(ISERROR(VALUE(J16)),"NA",VALUE(J16/$I$4)))</f>
        <v>6.0790273556231005E-2</v>
      </c>
      <c r="L16" s="1">
        <f>IF(AND(ISNUMBER(G16),ISNUMBER($I$6)),$I$6-G16,"N/A")</f>
        <v>-0.3</v>
      </c>
      <c r="M16" s="1">
        <f>IF(AND(ISNUMBER(K16),ISNUMBER($I$7)),SQRT(K16^2+($I$7)^2),"N/A")</f>
        <v>8.5970429323592404E-2</v>
      </c>
      <c r="N16" s="1">
        <f>IF(AND(ISNUMBER(L16),ISNUMBER(M16),M16&lt;&gt;0),L16/M16,"NA")</f>
        <v>-3.4895719651556121</v>
      </c>
      <c r="O16" t="s">
        <v>75</v>
      </c>
    </row>
    <row r="17" spans="1:15" x14ac:dyDescent="0.35">
      <c r="A17" s="16">
        <v>7</v>
      </c>
      <c r="B17" s="15" t="s">
        <v>32</v>
      </c>
      <c r="C17" s="14">
        <v>0.4</v>
      </c>
      <c r="D17" s="13" t="s">
        <v>31</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0.4</v>
      </c>
      <c r="H17">
        <f>LEN(TRIM(D17))</f>
        <v>6</v>
      </c>
      <c r="I17" t="str">
        <f>IF(H17&gt;=3,MID(TRIM(D17),1,3),"NO")</f>
        <v>+/-</v>
      </c>
      <c r="J17" t="str">
        <f>IF(TRIM(I17)="+/-",MID(TRIM(D17),4,H17-3),D17)</f>
        <v>0.1</v>
      </c>
      <c r="K17" s="1">
        <f>IF(TRIM(J17)="*****",0,IF(ISERROR(VALUE(J17)),"NA",VALUE(J17/$I$4)))</f>
        <v>6.0790273556231005E-2</v>
      </c>
      <c r="L17" s="1">
        <f>IF(AND(ISNUMBER(G17),ISNUMBER($I$6)),$I$6-G17,"N/A")</f>
        <v>-0.2</v>
      </c>
      <c r="M17" s="1">
        <f>IF(AND(ISNUMBER(K17),ISNUMBER($I$7)),SQRT(K17^2+($I$7)^2),"N/A")</f>
        <v>8.5970429323592404E-2</v>
      </c>
      <c r="N17" s="1">
        <f>IF(AND(ISNUMBER(L17),ISNUMBER(M17),M17&lt;&gt;0),L17/M17,"NA")</f>
        <v>-2.3263813101037414</v>
      </c>
      <c r="O17" t="s">
        <v>66</v>
      </c>
    </row>
    <row r="18" spans="1:15" x14ac:dyDescent="0.35">
      <c r="A18" s="16">
        <v>7</v>
      </c>
      <c r="B18" s="15" t="s">
        <v>56</v>
      </c>
      <c r="C18" s="14">
        <v>0.4</v>
      </c>
      <c r="D18" s="13" t="s">
        <v>31</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0.4</v>
      </c>
      <c r="H18">
        <f>LEN(TRIM(D18))</f>
        <v>6</v>
      </c>
      <c r="I18" t="str">
        <f>IF(H18&gt;=3,MID(TRIM(D18),1,3),"NO")</f>
        <v>+/-</v>
      </c>
      <c r="J18" t="str">
        <f>IF(TRIM(I18)="+/-",MID(TRIM(D18),4,H18-3),D18)</f>
        <v>0.1</v>
      </c>
      <c r="K18" s="1">
        <f>IF(TRIM(J18)="*****",0,IF(ISERROR(VALUE(J18)),"NA",VALUE(J18/$I$4)))</f>
        <v>6.0790273556231005E-2</v>
      </c>
      <c r="L18" s="1">
        <f>IF(AND(ISNUMBER(G18),ISNUMBER($I$6)),$I$6-G18,"N/A")</f>
        <v>-0.2</v>
      </c>
      <c r="M18" s="1">
        <f>IF(AND(ISNUMBER(K18),ISNUMBER($I$7)),SQRT(K18^2+($I$7)^2),"N/A")</f>
        <v>8.5970429323592404E-2</v>
      </c>
      <c r="N18" s="1">
        <f>IF(AND(ISNUMBER(L18),ISNUMBER(M18),M18&lt;&gt;0),L18/M18,"NA")</f>
        <v>-2.3263813101037414</v>
      </c>
      <c r="O18" t="s">
        <v>60</v>
      </c>
    </row>
    <row r="19" spans="1:15" x14ac:dyDescent="0.35">
      <c r="A19" s="16">
        <v>9</v>
      </c>
      <c r="B19" s="15" t="s">
        <v>58</v>
      </c>
      <c r="C19" s="14">
        <v>0.2</v>
      </c>
      <c r="D19" s="13" t="s">
        <v>31</v>
      </c>
      <c r="E19" s="12" t="str">
        <f>IF($B$4=B19,"Geography Selected",
IF(AND(ISNUMBER(N19),ISNUMBER($I$4)),
IF(ABS(N19)&lt;=$I$4,"Not Significantly Different",
IF(ABS(N19)&gt;$I$4,"Significantly Different","Error - Both Z-score and Confidence Level are Numbers but Comparison Failed")),
IF(N19="NA","Statistical Test not applicable","N/A")
))</f>
        <v>Not Significantly Different</v>
      </c>
      <c r="G19">
        <f>IF(ISNUMBER(C19),C19,"NAN")</f>
        <v>0.2</v>
      </c>
      <c r="H19">
        <f>LEN(TRIM(D19))</f>
        <v>6</v>
      </c>
      <c r="I19" t="str">
        <f>IF(H19&gt;=3,MID(TRIM(D19),1,3),"NO")</f>
        <v>+/-</v>
      </c>
      <c r="J19" t="str">
        <f>IF(TRIM(I19)="+/-",MID(TRIM(D19),4,H19-3),D19)</f>
        <v>0.1</v>
      </c>
      <c r="K19" s="1">
        <f>IF(TRIM(J19)="*****",0,IF(ISERROR(VALUE(J19)),"NA",VALUE(J19/$I$4)))</f>
        <v>6.0790273556231005E-2</v>
      </c>
      <c r="L19" s="1">
        <f>IF(AND(ISNUMBER(G19),ISNUMBER($I$6)),$I$6-G19,"N/A")</f>
        <v>0</v>
      </c>
      <c r="M19" s="1">
        <f>IF(AND(ISNUMBER(K19),ISNUMBER($I$7)),SQRT(K19^2+($I$7)^2),"N/A")</f>
        <v>8.5970429323592404E-2</v>
      </c>
      <c r="N19" s="1">
        <f>IF(AND(ISNUMBER(L19),ISNUMBER(M19),M19&lt;&gt;0),L19/M19,"NA")</f>
        <v>0</v>
      </c>
      <c r="O19" t="s">
        <v>35</v>
      </c>
    </row>
    <row r="20" spans="1:15" x14ac:dyDescent="0.35">
      <c r="A20" s="16">
        <v>9</v>
      </c>
      <c r="B20" s="15" t="s">
        <v>75</v>
      </c>
      <c r="C20" s="14">
        <v>0.2</v>
      </c>
      <c r="D20" s="17" t="s">
        <v>31</v>
      </c>
      <c r="E20" s="12" t="str">
        <f>IF($B$4=B20,"Geography Selected",
IF(AND(ISNUMBER(N20),ISNUMBER($I$4)),
IF(ABS(N20)&lt;=$I$4,"Not Significantly Different",
IF(ABS(N20)&gt;$I$4,"Significantly Different","Error - Both Z-score and Confidence Level are Numbers but Comparison Failed")),
IF(N20="NA","Statistical Test not applicable","N/A")
))</f>
        <v>Not Significantly Different</v>
      </c>
      <c r="G20">
        <f>IF(ISNUMBER(C20),C20,"NAN")</f>
        <v>0.2</v>
      </c>
      <c r="H20">
        <f>LEN(TRIM(D20))</f>
        <v>6</v>
      </c>
      <c r="I20" t="str">
        <f>IF(H20&gt;=3,MID(TRIM(D20),1,3),"NO")</f>
        <v>+/-</v>
      </c>
      <c r="J20" t="str">
        <f>IF(TRIM(I20)="+/-",MID(TRIM(D20),4,H20-3),D20)</f>
        <v>0.1</v>
      </c>
      <c r="K20" s="1">
        <f>IF(TRIM(J20)="*****",0,IF(ISERROR(VALUE(J20)),"NA",VALUE(J20/$I$4)))</f>
        <v>6.0790273556231005E-2</v>
      </c>
      <c r="L20" s="1">
        <f>IF(AND(ISNUMBER(G20),ISNUMBER($I$6)),$I$6-G20,"N/A")</f>
        <v>0</v>
      </c>
      <c r="M20" s="1">
        <f>IF(AND(ISNUMBER(K20),ISNUMBER($I$7)),SQRT(K20^2+($I$7)^2),"N/A")</f>
        <v>8.5970429323592404E-2</v>
      </c>
      <c r="N20" s="1">
        <f>IF(AND(ISNUMBER(L20),ISNUMBER(M20),M20&lt;&gt;0),L20/M20,"NA")</f>
        <v>0</v>
      </c>
      <c r="O20" t="s">
        <v>51</v>
      </c>
    </row>
    <row r="21" spans="1:15" x14ac:dyDescent="0.35">
      <c r="A21" s="16">
        <v>9</v>
      </c>
      <c r="B21" s="15" t="s">
        <v>82</v>
      </c>
      <c r="C21" s="14">
        <v>0.2</v>
      </c>
      <c r="D21" s="13" t="s">
        <v>31</v>
      </c>
      <c r="E21" s="12" t="str">
        <f>IF($B$4=B21,"Geography Selected",
IF(AND(ISNUMBER(N21),ISNUMBER($I$4)),
IF(ABS(N21)&lt;=$I$4,"Not Significantly Different",
IF(ABS(N21)&gt;$I$4,"Significantly Different","Error - Both Z-score and Confidence Level are Numbers but Comparison Failed")),
IF(N21="NA","Statistical Test not applicable","N/A")
))</f>
        <v>Not Significantly Different</v>
      </c>
      <c r="G21">
        <f>IF(ISNUMBER(C21),C21,"NAN")</f>
        <v>0.2</v>
      </c>
      <c r="H21">
        <f>LEN(TRIM(D21))</f>
        <v>6</v>
      </c>
      <c r="I21" t="str">
        <f>IF(H21&gt;=3,MID(TRIM(D21),1,3),"NO")</f>
        <v>+/-</v>
      </c>
      <c r="J21" t="str">
        <f>IF(TRIM(I21)="+/-",MID(TRIM(D21),4,H21-3),D21)</f>
        <v>0.1</v>
      </c>
      <c r="K21" s="1">
        <f>IF(TRIM(J21)="*****",0,IF(ISERROR(VALUE(J21)),"NA",VALUE(J21/$I$4)))</f>
        <v>6.0790273556231005E-2</v>
      </c>
      <c r="L21" s="1">
        <f>IF(AND(ISNUMBER(G21),ISNUMBER($I$6)),$I$6-G21,"N/A")</f>
        <v>0</v>
      </c>
      <c r="M21" s="1">
        <f>IF(AND(ISNUMBER(K21),ISNUMBER($I$7)),SQRT(K21^2+($I$7)^2),"N/A")</f>
        <v>8.5970429323592404E-2</v>
      </c>
      <c r="N21" s="1">
        <f>IF(AND(ISNUMBER(L21),ISNUMBER(M21),M21&lt;&gt;0),L21/M21,"NA")</f>
        <v>0</v>
      </c>
      <c r="O21" t="s">
        <v>45</v>
      </c>
    </row>
    <row r="22" spans="1:15" x14ac:dyDescent="0.35">
      <c r="A22" s="16">
        <v>9</v>
      </c>
      <c r="B22" s="15" t="s">
        <v>72</v>
      </c>
      <c r="C22" s="14">
        <v>0.2</v>
      </c>
      <c r="D22" s="13" t="s">
        <v>31</v>
      </c>
      <c r="E22" s="12" t="str">
        <f>IF($B$4=B22,"Geography Selected",
IF(AND(ISNUMBER(N22),ISNUMBER($I$4)),
IF(ABS(N22)&lt;=$I$4,"Not Significantly Different",
IF(ABS(N22)&gt;$I$4,"Significantly Different","Error - Both Z-score and Confidence Level are Numbers but Comparison Failed")),
IF(N22="NA","Statistical Test not applicable","N/A")
))</f>
        <v>Not Significantly Different</v>
      </c>
      <c r="G22">
        <f>IF(ISNUMBER(C22),C22,"NAN")</f>
        <v>0.2</v>
      </c>
      <c r="H22">
        <f>LEN(TRIM(D22))</f>
        <v>6</v>
      </c>
      <c r="I22" t="str">
        <f>IF(H22&gt;=3,MID(TRIM(D22),1,3),"NO")</f>
        <v>+/-</v>
      </c>
      <c r="J22" t="str">
        <f>IF(TRIM(I22)="+/-",MID(TRIM(D22),4,H22-3),D22)</f>
        <v>0.1</v>
      </c>
      <c r="K22" s="1">
        <f>IF(TRIM(J22)="*****",0,IF(ISERROR(VALUE(J22)),"NA",VALUE(J22/$I$4)))</f>
        <v>6.0790273556231005E-2</v>
      </c>
      <c r="L22" s="1">
        <f>IF(AND(ISNUMBER(G22),ISNUMBER($I$6)),$I$6-G22,"N/A")</f>
        <v>0</v>
      </c>
      <c r="M22" s="1">
        <f>IF(AND(ISNUMBER(K22),ISNUMBER($I$7)),SQRT(K22^2+($I$7)^2),"N/A")</f>
        <v>8.5970429323592404E-2</v>
      </c>
      <c r="N22" s="1">
        <f>IF(AND(ISNUMBER(L22),ISNUMBER(M22),M22&lt;&gt;0),L22/M22,"NA")</f>
        <v>0</v>
      </c>
      <c r="O22" t="s">
        <v>29</v>
      </c>
    </row>
    <row r="23" spans="1:15" x14ac:dyDescent="0.35">
      <c r="A23" s="16">
        <v>9</v>
      </c>
      <c r="B23" s="15" t="s">
        <v>37</v>
      </c>
      <c r="C23" s="14">
        <v>0.2</v>
      </c>
      <c r="D23" s="13" t="s">
        <v>31</v>
      </c>
      <c r="E23" s="12" t="str">
        <f>IF($B$4=B23,"Geography Selected",
IF(AND(ISNUMBER(N23),ISNUMBER($I$4)),
IF(ABS(N23)&lt;=$I$4,"Not Significantly Different",
IF(ABS(N23)&gt;$I$4,"Significantly Different","Error - Both Z-score and Confidence Level are Numbers but Comparison Failed")),
IF(N23="NA","Statistical Test not applicable","N/A")
))</f>
        <v>Not Significantly Different</v>
      </c>
      <c r="G23">
        <f>IF(ISNUMBER(C23),C23,"NAN")</f>
        <v>0.2</v>
      </c>
      <c r="H23">
        <f>LEN(TRIM(D23))</f>
        <v>6</v>
      </c>
      <c r="I23" t="str">
        <f>IF(H23&gt;=3,MID(TRIM(D23),1,3),"NO")</f>
        <v>+/-</v>
      </c>
      <c r="J23" t="str">
        <f>IF(TRIM(I23)="+/-",MID(TRIM(D23),4,H23-3),D23)</f>
        <v>0.1</v>
      </c>
      <c r="K23" s="1">
        <f>IF(TRIM(J23)="*****",0,IF(ISERROR(VALUE(J23)),"NA",VALUE(J23/$I$4)))</f>
        <v>6.0790273556231005E-2</v>
      </c>
      <c r="L23" s="1">
        <f>IF(AND(ISNUMBER(G23),ISNUMBER($I$6)),$I$6-G23,"N/A")</f>
        <v>0</v>
      </c>
      <c r="M23" s="1">
        <f>IF(AND(ISNUMBER(K23),ISNUMBER($I$7)),SQRT(K23^2+($I$7)^2),"N/A")</f>
        <v>8.5970429323592404E-2</v>
      </c>
      <c r="N23" s="1">
        <f>IF(AND(ISNUMBER(L23),ISNUMBER(M23),M23&lt;&gt;0),L23/M23,"NA")</f>
        <v>0</v>
      </c>
      <c r="O23" t="s">
        <v>82</v>
      </c>
    </row>
    <row r="24" spans="1:15" x14ac:dyDescent="0.35">
      <c r="A24" s="16">
        <v>9</v>
      </c>
      <c r="B24" s="15" t="s">
        <v>63</v>
      </c>
      <c r="C24" s="14">
        <v>0.2</v>
      </c>
      <c r="D24" s="13" t="s">
        <v>28</v>
      </c>
      <c r="E24" s="12" t="str">
        <f>IF($B$4=B24,"Geography Selected",
IF(AND(ISNUMBER(N24),ISNUMBER($I$4)),
IF(ABS(N24)&lt;=$I$4,"Not Significantly Different",
IF(ABS(N24)&gt;$I$4,"Significantly Different","Error - Both Z-score and Confidence Level are Numbers but Comparison Failed")),
IF(N24="NA","Statistical Test not applicable","N/A")
))</f>
        <v>Not Significantly Different</v>
      </c>
      <c r="G24">
        <f>IF(ISNUMBER(C24),C24,"NAN")</f>
        <v>0.2</v>
      </c>
      <c r="H24">
        <f>LEN(TRIM(D24))</f>
        <v>6</v>
      </c>
      <c r="I24" t="str">
        <f>IF(H24&gt;=3,MID(TRIM(D24),1,3),"NO")</f>
        <v>+/-</v>
      </c>
      <c r="J24" t="str">
        <f>IF(TRIM(I24)="+/-",MID(TRIM(D24),4,H24-3),D24)</f>
        <v>0.2</v>
      </c>
      <c r="K24" s="1">
        <f>IF(TRIM(J24)="*****",0,IF(ISERROR(VALUE(J24)),"NA",VALUE(J24/$I$4)))</f>
        <v>0.12158054711246201</v>
      </c>
      <c r="L24" s="1">
        <f>IF(AND(ISNUMBER(G24),ISNUMBER($I$6)),$I$6-G24,"N/A")</f>
        <v>0</v>
      </c>
      <c r="M24" s="1">
        <f>IF(AND(ISNUMBER(K24),ISNUMBER($I$7)),SQRT(K24^2+($I$7)^2),"N/A")</f>
        <v>0.1359311840425404</v>
      </c>
      <c r="N24" s="1">
        <f>IF(AND(ISNUMBER(L24),ISNUMBER(M24),M24&lt;&gt;0),L24/M24,"NA")</f>
        <v>0</v>
      </c>
      <c r="O24" t="s">
        <v>65</v>
      </c>
    </row>
    <row r="25" spans="1:15" x14ac:dyDescent="0.35">
      <c r="A25" s="16">
        <v>9</v>
      </c>
      <c r="B25" s="15" t="s">
        <v>59</v>
      </c>
      <c r="C25" s="14">
        <v>0.2</v>
      </c>
      <c r="D25" s="13" t="s">
        <v>31</v>
      </c>
      <c r="E25" s="12" t="str">
        <f>IF($B$4=B25,"Geography Selected",
IF(AND(ISNUMBER(N25),ISNUMBER($I$4)),
IF(ABS(N25)&lt;=$I$4,"Not Significantly Different",
IF(ABS(N25)&gt;$I$4,"Significantly Different","Error - Both Z-score and Confidence Level are Numbers but Comparison Failed")),
IF(N25="NA","Statistical Test not applicable","N/A")
))</f>
        <v>Not Significantly Different</v>
      </c>
      <c r="G25">
        <f>IF(ISNUMBER(C25),C25,"NAN")</f>
        <v>0.2</v>
      </c>
      <c r="H25">
        <f>LEN(TRIM(D25))</f>
        <v>6</v>
      </c>
      <c r="I25" t="str">
        <f>IF(H25&gt;=3,MID(TRIM(D25),1,3),"NO")</f>
        <v>+/-</v>
      </c>
      <c r="J25" t="str">
        <f>IF(TRIM(I25)="+/-",MID(TRIM(D25),4,H25-3),D25)</f>
        <v>0.1</v>
      </c>
      <c r="K25" s="1">
        <f>IF(TRIM(J25)="*****",0,IF(ISERROR(VALUE(J25)),"NA",VALUE(J25/$I$4)))</f>
        <v>6.0790273556231005E-2</v>
      </c>
      <c r="L25" s="1">
        <f>IF(AND(ISNUMBER(G25),ISNUMBER($I$6)),$I$6-G25,"N/A")</f>
        <v>0</v>
      </c>
      <c r="M25" s="1">
        <f>IF(AND(ISNUMBER(K25),ISNUMBER($I$7)),SQRT(K25^2+($I$7)^2),"N/A")</f>
        <v>8.5970429323592404E-2</v>
      </c>
      <c r="N25" s="1">
        <f>IF(AND(ISNUMBER(L25),ISNUMBER(M25),M25&lt;&gt;0),L25/M25,"NA")</f>
        <v>0</v>
      </c>
      <c r="O25" t="s">
        <v>81</v>
      </c>
    </row>
    <row r="26" spans="1:15" x14ac:dyDescent="0.35">
      <c r="A26" s="16">
        <v>16</v>
      </c>
      <c r="B26" s="15" t="s">
        <v>68</v>
      </c>
      <c r="C26" s="14">
        <v>0.1</v>
      </c>
      <c r="D26" s="13" t="s">
        <v>31</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0.1</v>
      </c>
      <c r="H26">
        <f>LEN(TRIM(D26))</f>
        <v>6</v>
      </c>
      <c r="I26" t="str">
        <f>IF(H26&gt;=3,MID(TRIM(D26),1,3),"NO")</f>
        <v>+/-</v>
      </c>
      <c r="J26" t="str">
        <f>IF(TRIM(I26)="+/-",MID(TRIM(D26),4,H26-3),D26)</f>
        <v>0.1</v>
      </c>
      <c r="K26" s="1">
        <f>IF(TRIM(J26)="*****",0,IF(ISERROR(VALUE(J26)),"NA",VALUE(J26/$I$4)))</f>
        <v>6.0790273556231005E-2</v>
      </c>
      <c r="L26" s="1">
        <f>IF(AND(ISNUMBER(G26),ISNUMBER($I$6)),$I$6-G26,"N/A")</f>
        <v>0.1</v>
      </c>
      <c r="M26" s="1">
        <f>IF(AND(ISNUMBER(K26),ISNUMBER($I$7)),SQRT(K26^2+($I$7)^2),"N/A")</f>
        <v>8.5970429323592404E-2</v>
      </c>
      <c r="N26" s="1">
        <f>IF(AND(ISNUMBER(L26),ISNUMBER(M26),M26&lt;&gt;0),L26/M26,"NA")</f>
        <v>1.1631906550518707</v>
      </c>
      <c r="O26" t="s">
        <v>80</v>
      </c>
    </row>
    <row r="27" spans="1:15" x14ac:dyDescent="0.35">
      <c r="A27" s="16">
        <v>16</v>
      </c>
      <c r="B27" s="15" t="s">
        <v>66</v>
      </c>
      <c r="C27" s="14">
        <v>0.1</v>
      </c>
      <c r="D27" s="13" t="s">
        <v>31</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0.1</v>
      </c>
      <c r="H27">
        <f>LEN(TRIM(D27))</f>
        <v>6</v>
      </c>
      <c r="I27" t="str">
        <f>IF(H27&gt;=3,MID(TRIM(D27),1,3),"NO")</f>
        <v>+/-</v>
      </c>
      <c r="J27" t="str">
        <f>IF(TRIM(I27)="+/-",MID(TRIM(D27),4,H27-3),D27)</f>
        <v>0.1</v>
      </c>
      <c r="K27" s="1">
        <f>IF(TRIM(J27)="*****",0,IF(ISERROR(VALUE(J27)),"NA",VALUE(J27/$I$4)))</f>
        <v>6.0790273556231005E-2</v>
      </c>
      <c r="L27" s="1">
        <f>IF(AND(ISNUMBER(G27),ISNUMBER($I$6)),$I$6-G27,"N/A")</f>
        <v>0.1</v>
      </c>
      <c r="M27" s="1">
        <f>IF(AND(ISNUMBER(K27),ISNUMBER($I$7)),SQRT(K27^2+($I$7)^2),"N/A")</f>
        <v>8.5970429323592404E-2</v>
      </c>
      <c r="N27" s="1">
        <f>IF(AND(ISNUMBER(L27),ISNUMBER(M27),M27&lt;&gt;0),L27/M27,"NA")</f>
        <v>1.1631906550518707</v>
      </c>
      <c r="O27" t="s">
        <v>78</v>
      </c>
    </row>
    <row r="28" spans="1:15" x14ac:dyDescent="0.35">
      <c r="A28" s="16">
        <v>16</v>
      </c>
      <c r="B28" s="15" t="s">
        <v>35</v>
      </c>
      <c r="C28" s="14">
        <v>0.1</v>
      </c>
      <c r="D28" s="13" t="s">
        <v>31</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0.1</v>
      </c>
      <c r="H28">
        <f>LEN(TRIM(D28))</f>
        <v>6</v>
      </c>
      <c r="I28" t="str">
        <f>IF(H28&gt;=3,MID(TRIM(D28),1,3),"NO")</f>
        <v>+/-</v>
      </c>
      <c r="J28" t="str">
        <f>IF(TRIM(I28)="+/-",MID(TRIM(D28),4,H28-3),D28)</f>
        <v>0.1</v>
      </c>
      <c r="K28" s="1">
        <f>IF(TRIM(J28)="*****",0,IF(ISERROR(VALUE(J28)),"NA",VALUE(J28/$I$4)))</f>
        <v>6.0790273556231005E-2</v>
      </c>
      <c r="L28" s="1">
        <f>IF(AND(ISNUMBER(G28),ISNUMBER($I$6)),$I$6-G28,"N/A")</f>
        <v>0.1</v>
      </c>
      <c r="M28" s="1">
        <f>IF(AND(ISNUMBER(K28),ISNUMBER($I$7)),SQRT(K28^2+($I$7)^2),"N/A")</f>
        <v>8.5970429323592404E-2</v>
      </c>
      <c r="N28" s="1">
        <f>IF(AND(ISNUMBER(L28),ISNUMBER(M28),M28&lt;&gt;0),L28/M28,"NA")</f>
        <v>1.1631906550518707</v>
      </c>
      <c r="O28" t="s">
        <v>79</v>
      </c>
    </row>
    <row r="29" spans="1:15" x14ac:dyDescent="0.35">
      <c r="A29" s="16">
        <v>16</v>
      </c>
      <c r="B29" s="15" t="s">
        <v>51</v>
      </c>
      <c r="C29" s="14">
        <v>0.1</v>
      </c>
      <c r="D29" s="13" t="s">
        <v>31</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0.1</v>
      </c>
      <c r="H29">
        <f>LEN(TRIM(D29))</f>
        <v>6</v>
      </c>
      <c r="I29" t="str">
        <f>IF(H29&gt;=3,MID(TRIM(D29),1,3),"NO")</f>
        <v>+/-</v>
      </c>
      <c r="J29" t="str">
        <f>IF(TRIM(I29)="+/-",MID(TRIM(D29),4,H29-3),D29)</f>
        <v>0.1</v>
      </c>
      <c r="K29" s="1">
        <f>IF(TRIM(J29)="*****",0,IF(ISERROR(VALUE(J29)),"NA",VALUE(J29/$I$4)))</f>
        <v>6.0790273556231005E-2</v>
      </c>
      <c r="L29" s="1">
        <f>IF(AND(ISNUMBER(G29),ISNUMBER($I$6)),$I$6-G29,"N/A")</f>
        <v>0.1</v>
      </c>
      <c r="M29" s="1">
        <f>IF(AND(ISNUMBER(K29),ISNUMBER($I$7)),SQRT(K29^2+($I$7)^2),"N/A")</f>
        <v>8.5970429323592404E-2</v>
      </c>
      <c r="N29" s="1">
        <f>IF(AND(ISNUMBER(L29),ISNUMBER(M29),M29&lt;&gt;0),L29/M29,"NA")</f>
        <v>1.1631906550518707</v>
      </c>
      <c r="O29" t="s">
        <v>55</v>
      </c>
    </row>
    <row r="30" spans="1:15" x14ac:dyDescent="0.35">
      <c r="A30" s="16">
        <v>16</v>
      </c>
      <c r="B30" s="15" t="s">
        <v>45</v>
      </c>
      <c r="C30" s="14">
        <v>0.1</v>
      </c>
      <c r="D30" s="13" t="s">
        <v>31</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0.1</v>
      </c>
      <c r="H30">
        <f>LEN(TRIM(D30))</f>
        <v>6</v>
      </c>
      <c r="I30" t="str">
        <f>IF(H30&gt;=3,MID(TRIM(D30),1,3),"NO")</f>
        <v>+/-</v>
      </c>
      <c r="J30" t="str">
        <f>IF(TRIM(I30)="+/-",MID(TRIM(D30),4,H30-3),D30)</f>
        <v>0.1</v>
      </c>
      <c r="K30" s="1">
        <f>IF(TRIM(J30)="*****",0,IF(ISERROR(VALUE(J30)),"NA",VALUE(J30/$I$4)))</f>
        <v>6.0790273556231005E-2</v>
      </c>
      <c r="L30" s="1">
        <f>IF(AND(ISNUMBER(G30),ISNUMBER($I$6)),$I$6-G30,"N/A")</f>
        <v>0.1</v>
      </c>
      <c r="M30" s="1">
        <f>IF(AND(ISNUMBER(K30),ISNUMBER($I$7)),SQRT(K30^2+($I$7)^2),"N/A")</f>
        <v>8.5970429323592404E-2</v>
      </c>
      <c r="N30" s="1">
        <f>IF(AND(ISNUMBER(L30),ISNUMBER(M30),M30&lt;&gt;0),L30/M30,"NA")</f>
        <v>1.1631906550518707</v>
      </c>
      <c r="O30" t="s">
        <v>77</v>
      </c>
    </row>
    <row r="31" spans="1:15" x14ac:dyDescent="0.35">
      <c r="A31" s="16">
        <v>16</v>
      </c>
      <c r="B31" s="15" t="s">
        <v>81</v>
      </c>
      <c r="C31" s="14">
        <v>0.1</v>
      </c>
      <c r="D31" s="13" t="s">
        <v>31</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0.1</v>
      </c>
      <c r="H31">
        <f>LEN(TRIM(D31))</f>
        <v>6</v>
      </c>
      <c r="I31" t="str">
        <f>IF(H31&gt;=3,MID(TRIM(D31),1,3),"NO")</f>
        <v>+/-</v>
      </c>
      <c r="J31" t="str">
        <f>IF(TRIM(I31)="+/-",MID(TRIM(D31),4,H31-3),D31)</f>
        <v>0.1</v>
      </c>
      <c r="K31" s="1">
        <f>IF(TRIM(J31)="*****",0,IF(ISERROR(VALUE(J31)),"NA",VALUE(J31/$I$4)))</f>
        <v>6.0790273556231005E-2</v>
      </c>
      <c r="L31" s="1">
        <f>IF(AND(ISNUMBER(G31),ISNUMBER($I$6)),$I$6-G31,"N/A")</f>
        <v>0.1</v>
      </c>
      <c r="M31" s="1">
        <f>IF(AND(ISNUMBER(K31),ISNUMBER($I$7)),SQRT(K31^2+($I$7)^2),"N/A")</f>
        <v>8.5970429323592404E-2</v>
      </c>
      <c r="N31" s="1">
        <f>IF(AND(ISNUMBER(L31),ISNUMBER(M31),M31&lt;&gt;0),L31/M31,"NA")</f>
        <v>1.1631906550518707</v>
      </c>
      <c r="O31" t="s">
        <v>41</v>
      </c>
    </row>
    <row r="32" spans="1:15" x14ac:dyDescent="0.35">
      <c r="A32" s="16">
        <v>16</v>
      </c>
      <c r="B32" s="15" t="s">
        <v>80</v>
      </c>
      <c r="C32" s="14">
        <v>0.1</v>
      </c>
      <c r="D32" s="13" t="s">
        <v>31</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0.1</v>
      </c>
      <c r="H32">
        <f>LEN(TRIM(D32))</f>
        <v>6</v>
      </c>
      <c r="I32" t="str">
        <f>IF(H32&gt;=3,MID(TRIM(D32),1,3),"NO")</f>
        <v>+/-</v>
      </c>
      <c r="J32" t="str">
        <f>IF(TRIM(I32)="+/-",MID(TRIM(D32),4,H32-3),D32)</f>
        <v>0.1</v>
      </c>
      <c r="K32" s="1">
        <f>IF(TRIM(J32)="*****",0,IF(ISERROR(VALUE(J32)),"NA",VALUE(J32/$I$4)))</f>
        <v>6.0790273556231005E-2</v>
      </c>
      <c r="L32" s="1">
        <f>IF(AND(ISNUMBER(G32),ISNUMBER($I$6)),$I$6-G32,"N/A")</f>
        <v>0.1</v>
      </c>
      <c r="M32" s="1">
        <f>IF(AND(ISNUMBER(K32),ISNUMBER($I$7)),SQRT(K32^2+($I$7)^2),"N/A")</f>
        <v>8.5970429323592404E-2</v>
      </c>
      <c r="N32" s="1">
        <f>IF(AND(ISNUMBER(L32),ISNUMBER(M32),M32&lt;&gt;0),L32/M32,"NA")</f>
        <v>1.1631906550518707</v>
      </c>
      <c r="O32" t="s">
        <v>71</v>
      </c>
    </row>
    <row r="33" spans="1:15" x14ac:dyDescent="0.35">
      <c r="A33" s="16">
        <v>16</v>
      </c>
      <c r="B33" s="15" t="s">
        <v>78</v>
      </c>
      <c r="C33" s="14">
        <v>0.1</v>
      </c>
      <c r="D33" s="13" t="s">
        <v>31</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0.1</v>
      </c>
      <c r="H33">
        <f>LEN(TRIM(D33))</f>
        <v>6</v>
      </c>
      <c r="I33" t="str">
        <f>IF(H33&gt;=3,MID(TRIM(D33),1,3),"NO")</f>
        <v>+/-</v>
      </c>
      <c r="J33" t="str">
        <f>IF(TRIM(I33)="+/-",MID(TRIM(D33),4,H33-3),D33)</f>
        <v>0.1</v>
      </c>
      <c r="K33" s="1">
        <f>IF(TRIM(J33)="*****",0,IF(ISERROR(VALUE(J33)),"NA",VALUE(J33/$I$4)))</f>
        <v>6.0790273556231005E-2</v>
      </c>
      <c r="L33" s="1">
        <f>IF(AND(ISNUMBER(G33),ISNUMBER($I$6)),$I$6-G33,"N/A")</f>
        <v>0.1</v>
      </c>
      <c r="M33" s="1">
        <f>IF(AND(ISNUMBER(K33),ISNUMBER($I$7)),SQRT(K33^2+($I$7)^2),"N/A")</f>
        <v>8.5970429323592404E-2</v>
      </c>
      <c r="N33" s="1">
        <f>IF(AND(ISNUMBER(L33),ISNUMBER(M33),M33&lt;&gt;0),L33/M33,"NA")</f>
        <v>1.1631906550518707</v>
      </c>
      <c r="O33" t="s">
        <v>76</v>
      </c>
    </row>
    <row r="34" spans="1:15" x14ac:dyDescent="0.35">
      <c r="A34" s="16">
        <v>16</v>
      </c>
      <c r="B34" s="15" t="s">
        <v>79</v>
      </c>
      <c r="C34" s="14">
        <v>0.1</v>
      </c>
      <c r="D34" s="13" t="s">
        <v>31</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0.1</v>
      </c>
      <c r="H34">
        <f>LEN(TRIM(D34))</f>
        <v>6</v>
      </c>
      <c r="I34" t="str">
        <f>IF(H34&gt;=3,MID(TRIM(D34),1,3),"NO")</f>
        <v>+/-</v>
      </c>
      <c r="J34" t="str">
        <f>IF(TRIM(I34)="+/-",MID(TRIM(D34),4,H34-3),D34)</f>
        <v>0.1</v>
      </c>
      <c r="K34" s="1">
        <f>IF(TRIM(J34)="*****",0,IF(ISERROR(VALUE(J34)),"NA",VALUE(J34/$I$4)))</f>
        <v>6.0790273556231005E-2</v>
      </c>
      <c r="L34" s="1">
        <f>IF(AND(ISNUMBER(G34),ISNUMBER($I$6)),$I$6-G34,"N/A")</f>
        <v>0.1</v>
      </c>
      <c r="M34" s="1">
        <f>IF(AND(ISNUMBER(K34),ISNUMBER($I$7)),SQRT(K34^2+($I$7)^2),"N/A")</f>
        <v>8.5970429323592404E-2</v>
      </c>
      <c r="N34" s="1">
        <f>IF(AND(ISNUMBER(L34),ISNUMBER(M34),M34&lt;&gt;0),L34/M34,"NA")</f>
        <v>1.1631906550518707</v>
      </c>
      <c r="O34" t="s">
        <v>74</v>
      </c>
    </row>
    <row r="35" spans="1:15" x14ac:dyDescent="0.35">
      <c r="A35" s="16">
        <v>16</v>
      </c>
      <c r="B35" s="15" t="s">
        <v>55</v>
      </c>
      <c r="C35" s="14">
        <v>0.1</v>
      </c>
      <c r="D35" s="13" t="s">
        <v>31</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0.1</v>
      </c>
      <c r="H35">
        <f>LEN(TRIM(D35))</f>
        <v>6</v>
      </c>
      <c r="I35" t="str">
        <f>IF(H35&gt;=3,MID(TRIM(D35),1,3),"NO")</f>
        <v>+/-</v>
      </c>
      <c r="J35" t="str">
        <f>IF(TRIM(I35)="+/-",MID(TRIM(D35),4,H35-3),D35)</f>
        <v>0.1</v>
      </c>
      <c r="K35" s="1">
        <f>IF(TRIM(J35)="*****",0,IF(ISERROR(VALUE(J35)),"NA",VALUE(J35/$I$4)))</f>
        <v>6.0790273556231005E-2</v>
      </c>
      <c r="L35" s="1">
        <f>IF(AND(ISNUMBER(G35),ISNUMBER($I$6)),$I$6-G35,"N/A")</f>
        <v>0.1</v>
      </c>
      <c r="M35" s="1">
        <f>IF(AND(ISNUMBER(K35),ISNUMBER($I$7)),SQRT(K35^2+($I$7)^2),"N/A")</f>
        <v>8.5970429323592404E-2</v>
      </c>
      <c r="N35" s="1">
        <f>IF(AND(ISNUMBER(L35),ISNUMBER(M35),M35&lt;&gt;0),L35/M35,"NA")</f>
        <v>1.1631906550518707</v>
      </c>
      <c r="O35" t="s">
        <v>53</v>
      </c>
    </row>
    <row r="36" spans="1:15" x14ac:dyDescent="0.35">
      <c r="A36" s="16">
        <v>16</v>
      </c>
      <c r="B36" s="15" t="s">
        <v>77</v>
      </c>
      <c r="C36" s="14">
        <v>0.1</v>
      </c>
      <c r="D36" s="13" t="s">
        <v>31</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0.1</v>
      </c>
      <c r="H36">
        <f>LEN(TRIM(D36))</f>
        <v>6</v>
      </c>
      <c r="I36" t="str">
        <f>IF(H36&gt;=3,MID(TRIM(D36),1,3),"NO")</f>
        <v>+/-</v>
      </c>
      <c r="J36" t="str">
        <f>IF(TRIM(I36)="+/-",MID(TRIM(D36),4,H36-3),D36)</f>
        <v>0.1</v>
      </c>
      <c r="K36" s="1">
        <f>IF(TRIM(J36)="*****",0,IF(ISERROR(VALUE(J36)),"NA",VALUE(J36/$I$4)))</f>
        <v>6.0790273556231005E-2</v>
      </c>
      <c r="L36" s="1">
        <f>IF(AND(ISNUMBER(G36),ISNUMBER($I$6)),$I$6-G36,"N/A")</f>
        <v>0.1</v>
      </c>
      <c r="M36" s="1">
        <f>IF(AND(ISNUMBER(K36),ISNUMBER($I$7)),SQRT(K36^2+($I$7)^2),"N/A")</f>
        <v>8.5970429323592404E-2</v>
      </c>
      <c r="N36" s="1">
        <f>IF(AND(ISNUMBER(L36),ISNUMBER(M36),M36&lt;&gt;0),L36/M36,"NA")</f>
        <v>1.1631906550518707</v>
      </c>
      <c r="O36" t="s">
        <v>72</v>
      </c>
    </row>
    <row r="37" spans="1:15" x14ac:dyDescent="0.35">
      <c r="A37" s="16">
        <v>16</v>
      </c>
      <c r="B37" s="15" t="s">
        <v>41</v>
      </c>
      <c r="C37" s="14">
        <v>0.1</v>
      </c>
      <c r="D37" s="13" t="s">
        <v>31</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0.1</v>
      </c>
      <c r="H37">
        <f>LEN(TRIM(D37))</f>
        <v>6</v>
      </c>
      <c r="I37" t="str">
        <f>IF(H37&gt;=3,MID(TRIM(D37),1,3),"NO")</f>
        <v>+/-</v>
      </c>
      <c r="J37" t="str">
        <f>IF(TRIM(I37)="+/-",MID(TRIM(D37),4,H37-3),D37)</f>
        <v>0.1</v>
      </c>
      <c r="K37" s="1">
        <f>IF(TRIM(J37)="*****",0,IF(ISERROR(VALUE(J37)),"NA",VALUE(J37/$I$4)))</f>
        <v>6.0790273556231005E-2</v>
      </c>
      <c r="L37" s="1">
        <f>IF(AND(ISNUMBER(G37),ISNUMBER($I$6)),$I$6-G37,"N/A")</f>
        <v>0.1</v>
      </c>
      <c r="M37" s="1">
        <f>IF(AND(ISNUMBER(K37),ISNUMBER($I$7)),SQRT(K37^2+($I$7)^2),"N/A")</f>
        <v>8.5970429323592404E-2</v>
      </c>
      <c r="N37" s="1">
        <f>IF(AND(ISNUMBER(L37),ISNUMBER(M37),M37&lt;&gt;0),L37/M37,"NA")</f>
        <v>1.1631906550518707</v>
      </c>
      <c r="O37" t="s">
        <v>70</v>
      </c>
    </row>
    <row r="38" spans="1:15" x14ac:dyDescent="0.35">
      <c r="A38" s="16">
        <v>16</v>
      </c>
      <c r="B38" s="15" t="s">
        <v>74</v>
      </c>
      <c r="C38" s="14">
        <v>0.1</v>
      </c>
      <c r="D38" s="13" t="s">
        <v>31</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0.1</v>
      </c>
      <c r="H38">
        <f>LEN(TRIM(D38))</f>
        <v>6</v>
      </c>
      <c r="I38" t="str">
        <f>IF(H38&gt;=3,MID(TRIM(D38),1,3),"NO")</f>
        <v>+/-</v>
      </c>
      <c r="J38" t="str">
        <f>IF(TRIM(I38)="+/-",MID(TRIM(D38),4,H38-3),D38)</f>
        <v>0.1</v>
      </c>
      <c r="K38" s="1">
        <f>IF(TRIM(J38)="*****",0,IF(ISERROR(VALUE(J38)),"NA",VALUE(J38/$I$4)))</f>
        <v>6.0790273556231005E-2</v>
      </c>
      <c r="L38" s="1">
        <f>IF(AND(ISNUMBER(G38),ISNUMBER($I$6)),$I$6-G38,"N/A")</f>
        <v>0.1</v>
      </c>
      <c r="M38" s="1">
        <f>IF(AND(ISNUMBER(K38),ISNUMBER($I$7)),SQRT(K38^2+($I$7)^2),"N/A")</f>
        <v>8.5970429323592404E-2</v>
      </c>
      <c r="N38" s="1">
        <f>IF(AND(ISNUMBER(L38),ISNUMBER(M38),M38&lt;&gt;0),L38/M38,"NA")</f>
        <v>1.1631906550518707</v>
      </c>
      <c r="O38" t="s">
        <v>69</v>
      </c>
    </row>
    <row r="39" spans="1:15" x14ac:dyDescent="0.35">
      <c r="A39" s="16">
        <v>16</v>
      </c>
      <c r="B39" s="15" t="s">
        <v>50</v>
      </c>
      <c r="C39" s="14">
        <v>0.1</v>
      </c>
      <c r="D39" s="13" t="s">
        <v>31</v>
      </c>
      <c r="E39" s="12" t="str">
        <f>IF($B$4=B39,"Geography Selected",
IF(AND(ISNUMBER(N39),ISNUMBER($I$4)),
IF(ABS(N39)&lt;=$I$4,"Not Significantly Different",
IF(ABS(N39)&gt;$I$4,"Significantly Different","Error - Both Z-score and Confidence Level are Numbers but Comparison Failed")),
IF(N39="NA","Statistical Test not applicable","N/A")
))</f>
        <v>Not Significantly Different</v>
      </c>
      <c r="G39">
        <f>IF(ISNUMBER(C39),C39,"NAN")</f>
        <v>0.1</v>
      </c>
      <c r="H39">
        <f>LEN(TRIM(D39))</f>
        <v>6</v>
      </c>
      <c r="I39" t="str">
        <f>IF(H39&gt;=3,MID(TRIM(D39),1,3),"NO")</f>
        <v>+/-</v>
      </c>
      <c r="J39" t="str">
        <f>IF(TRIM(I39)="+/-",MID(TRIM(D39),4,H39-3),D39)</f>
        <v>0.1</v>
      </c>
      <c r="K39" s="1">
        <f>IF(TRIM(J39)="*****",0,IF(ISERROR(VALUE(J39)),"NA",VALUE(J39/$I$4)))</f>
        <v>6.0790273556231005E-2</v>
      </c>
      <c r="L39" s="1">
        <f>IF(AND(ISNUMBER(G39),ISNUMBER($I$6)),$I$6-G39,"N/A")</f>
        <v>0.1</v>
      </c>
      <c r="M39" s="1">
        <f>IF(AND(ISNUMBER(K39),ISNUMBER($I$7)),SQRT(K39^2+($I$7)^2),"N/A")</f>
        <v>8.5970429323592404E-2</v>
      </c>
      <c r="N39" s="1">
        <f>IF(AND(ISNUMBER(L39),ISNUMBER(M39),M39&lt;&gt;0),L39/M39,"NA")</f>
        <v>1.1631906550518707</v>
      </c>
      <c r="O39" t="s">
        <v>44</v>
      </c>
    </row>
    <row r="40" spans="1:15" x14ac:dyDescent="0.35">
      <c r="A40" s="16">
        <v>16</v>
      </c>
      <c r="B40" s="15" t="s">
        <v>46</v>
      </c>
      <c r="C40" s="14">
        <v>0.1</v>
      </c>
      <c r="D40" s="13" t="s">
        <v>31</v>
      </c>
      <c r="E40" s="12" t="str">
        <f>IF($B$4=B40,"Geography Selected",
IF(AND(ISNUMBER(N40),ISNUMBER($I$4)),
IF(ABS(N40)&lt;=$I$4,"Not Significantly Different",
IF(ABS(N40)&gt;$I$4,"Significantly Different","Error - Both Z-score and Confidence Level are Numbers but Comparison Failed")),
IF(N40="NA","Statistical Test not applicable","N/A")
))</f>
        <v>Not Significantly Different</v>
      </c>
      <c r="G40">
        <f>IF(ISNUMBER(C40),C40,"NAN")</f>
        <v>0.1</v>
      </c>
      <c r="H40">
        <f>LEN(TRIM(D40))</f>
        <v>6</v>
      </c>
      <c r="I40" t="str">
        <f>IF(H40&gt;=3,MID(TRIM(D40),1,3),"NO")</f>
        <v>+/-</v>
      </c>
      <c r="J40" t="str">
        <f>IF(TRIM(I40)="+/-",MID(TRIM(D40),4,H40-3),D40)</f>
        <v>0.1</v>
      </c>
      <c r="K40" s="1">
        <f>IF(TRIM(J40)="*****",0,IF(ISERROR(VALUE(J40)),"NA",VALUE(J40/$I$4)))</f>
        <v>6.0790273556231005E-2</v>
      </c>
      <c r="L40" s="1">
        <f>IF(AND(ISNUMBER(G40),ISNUMBER($I$6)),$I$6-G40,"N/A")</f>
        <v>0.1</v>
      </c>
      <c r="M40" s="1">
        <f>IF(AND(ISNUMBER(K40),ISNUMBER($I$7)),SQRT(K40^2+($I$7)^2),"N/A")</f>
        <v>8.5970429323592404E-2</v>
      </c>
      <c r="N40" s="1">
        <f>IF(AND(ISNUMBER(L40),ISNUMBER(M40),M40&lt;&gt;0),L40/M40,"NA")</f>
        <v>1.1631906550518707</v>
      </c>
      <c r="O40" t="s">
        <v>67</v>
      </c>
    </row>
    <row r="41" spans="1:15" x14ac:dyDescent="0.35">
      <c r="A41" s="16">
        <v>16</v>
      </c>
      <c r="B41" s="15" t="s">
        <v>39</v>
      </c>
      <c r="C41" s="14">
        <v>0.1</v>
      </c>
      <c r="D41" s="13" t="s">
        <v>31</v>
      </c>
      <c r="E41" s="12" t="str">
        <f>IF($B$4=B41,"Geography Selected",
IF(AND(ISNUMBER(N41),ISNUMBER($I$4)),
IF(ABS(N41)&lt;=$I$4,"Not Significantly Different",
IF(ABS(N41)&gt;$I$4,"Significantly Different","Error - Both Z-score and Confidence Level are Numbers but Comparison Failed")),
IF(N41="NA","Statistical Test not applicable","N/A")
))</f>
        <v>Not Significantly Different</v>
      </c>
      <c r="G41">
        <f>IF(ISNUMBER(C41),C41,"NAN")</f>
        <v>0.1</v>
      </c>
      <c r="H41">
        <f>LEN(TRIM(D41))</f>
        <v>6</v>
      </c>
      <c r="I41" t="str">
        <f>IF(H41&gt;=3,MID(TRIM(D41),1,3),"NO")</f>
        <v>+/-</v>
      </c>
      <c r="J41" t="str">
        <f>IF(TRIM(I41)="+/-",MID(TRIM(D41),4,H41-3),D41)</f>
        <v>0.1</v>
      </c>
      <c r="K41" s="1">
        <f>IF(TRIM(J41)="*****",0,IF(ISERROR(VALUE(J41)),"NA",VALUE(J41/$I$4)))</f>
        <v>6.0790273556231005E-2</v>
      </c>
      <c r="L41" s="1">
        <f>IF(AND(ISNUMBER(G41),ISNUMBER($I$6)),$I$6-G41,"N/A")</f>
        <v>0.1</v>
      </c>
      <c r="M41" s="1">
        <f>IF(AND(ISNUMBER(K41),ISNUMBER($I$7)),SQRT(K41^2+($I$7)^2),"N/A")</f>
        <v>8.5970429323592404E-2</v>
      </c>
      <c r="N41" s="1">
        <f>IF(AND(ISNUMBER(L41),ISNUMBER(M41),M41&lt;&gt;0),L41/M41,"NA")</f>
        <v>1.1631906550518707</v>
      </c>
      <c r="O41" t="s">
        <v>47</v>
      </c>
    </row>
    <row r="42" spans="1:15" x14ac:dyDescent="0.35">
      <c r="A42" s="16">
        <v>16</v>
      </c>
      <c r="B42" s="15" t="s">
        <v>38</v>
      </c>
      <c r="C42" s="14">
        <v>0.1</v>
      </c>
      <c r="D42" s="13" t="s">
        <v>31</v>
      </c>
      <c r="E42" s="12" t="str">
        <f>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IF(ISNUMBER(C42),C42,"NAN")</f>
        <v>0.1</v>
      </c>
      <c r="H42">
        <f>LEN(TRIM(D42))</f>
        <v>6</v>
      </c>
      <c r="I42" t="str">
        <f>IF(H42&gt;=3,MID(TRIM(D42),1,3),"NO")</f>
        <v>+/-</v>
      </c>
      <c r="J42" t="str">
        <f>IF(TRIM(I42)="+/-",MID(TRIM(D42),4,H42-3),D42)</f>
        <v>0.1</v>
      </c>
      <c r="K42" s="1">
        <f>IF(TRIM(J42)="*****",0,IF(ISERROR(VALUE(J42)),"NA",VALUE(J42/$I$4)))</f>
        <v>6.0790273556231005E-2</v>
      </c>
      <c r="L42" s="1">
        <f>IF(AND(ISNUMBER(G42),ISNUMBER($I$6)),$I$6-G42,"N/A")</f>
        <v>0.1</v>
      </c>
      <c r="M42" s="1">
        <f>IF(AND(ISNUMBER(K42),ISNUMBER($I$7)),SQRT(K42^2+($I$7)^2),"N/A")</f>
        <v>8.5970429323592404E-2</v>
      </c>
      <c r="N42" s="1">
        <f>IF(AND(ISNUMBER(L42),ISNUMBER(M42),M42&lt;&gt;0),L42/M42,"NA")</f>
        <v>1.1631906550518707</v>
      </c>
      <c r="O42" t="s">
        <v>37</v>
      </c>
    </row>
    <row r="43" spans="1:15" x14ac:dyDescent="0.35">
      <c r="A43" s="16">
        <v>33</v>
      </c>
      <c r="B43" s="15" t="s">
        <v>60</v>
      </c>
      <c r="C43" s="14">
        <v>0</v>
      </c>
      <c r="D43" s="13" t="s">
        <v>31</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0</v>
      </c>
      <c r="H43">
        <f>LEN(TRIM(D43))</f>
        <v>6</v>
      </c>
      <c r="I43" t="str">
        <f>IF(H43&gt;=3,MID(TRIM(D43),1,3),"NO")</f>
        <v>+/-</v>
      </c>
      <c r="J43" t="str">
        <f>IF(TRIM(I43)="+/-",MID(TRIM(D43),4,H43-3),D43)</f>
        <v>0.1</v>
      </c>
      <c r="K43" s="1">
        <f>IF(TRIM(J43)="*****",0,IF(ISERROR(VALUE(J43)),"NA",VALUE(J43/$I$4)))</f>
        <v>6.0790273556231005E-2</v>
      </c>
      <c r="L43" s="1">
        <f>IF(AND(ISNUMBER(G43),ISNUMBER($I$6)),$I$6-G43,"N/A")</f>
        <v>0.2</v>
      </c>
      <c r="M43" s="1">
        <f>IF(AND(ISNUMBER(K43),ISNUMBER($I$7)),SQRT(K43^2+($I$7)^2),"N/A")</f>
        <v>8.5970429323592404E-2</v>
      </c>
      <c r="N43" s="1">
        <f>IF(AND(ISNUMBER(L43),ISNUMBER(M43),M43&lt;&gt;0),L43/M43,"NA")</f>
        <v>2.3263813101037414</v>
      </c>
      <c r="O43" t="s">
        <v>49</v>
      </c>
    </row>
    <row r="44" spans="1:15" x14ac:dyDescent="0.35">
      <c r="A44" s="16">
        <v>33</v>
      </c>
      <c r="B44" s="15" t="s">
        <v>65</v>
      </c>
      <c r="C44" s="14">
        <v>0</v>
      </c>
      <c r="D44" s="13" t="s">
        <v>31</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0</v>
      </c>
      <c r="H44">
        <f>LEN(TRIM(D44))</f>
        <v>6</v>
      </c>
      <c r="I44" t="str">
        <f>IF(H44&gt;=3,MID(TRIM(D44),1,3),"NO")</f>
        <v>+/-</v>
      </c>
      <c r="J44" t="str">
        <f>IF(TRIM(I44)="+/-",MID(TRIM(D44),4,H44-3),D44)</f>
        <v>0.1</v>
      </c>
      <c r="K44" s="1">
        <f>IF(TRIM(J44)="*****",0,IF(ISERROR(VALUE(J44)),"NA",VALUE(J44/$I$4)))</f>
        <v>6.0790273556231005E-2</v>
      </c>
      <c r="L44" s="1">
        <f>IF(AND(ISNUMBER(G44),ISNUMBER($I$6)),$I$6-G44,"N/A")</f>
        <v>0.2</v>
      </c>
      <c r="M44" s="1">
        <f>IF(AND(ISNUMBER(K44),ISNUMBER($I$7)),SQRT(K44^2+($I$7)^2),"N/A")</f>
        <v>8.5970429323592404E-2</v>
      </c>
      <c r="N44" s="1">
        <f>IF(AND(ISNUMBER(L44),ISNUMBER(M44),M44&lt;&gt;0),L44/M44,"NA")</f>
        <v>2.3263813101037414</v>
      </c>
      <c r="O44" t="s">
        <v>64</v>
      </c>
    </row>
    <row r="45" spans="1:15" x14ac:dyDescent="0.35">
      <c r="A45" s="16">
        <v>33</v>
      </c>
      <c r="B45" s="15" t="s">
        <v>71</v>
      </c>
      <c r="C45" s="14">
        <v>0</v>
      </c>
      <c r="D45" s="13" t="s">
        <v>31</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0</v>
      </c>
      <c r="H45">
        <f>LEN(TRIM(D45))</f>
        <v>6</v>
      </c>
      <c r="I45" t="str">
        <f>IF(H45&gt;=3,MID(TRIM(D45),1,3),"NO")</f>
        <v>+/-</v>
      </c>
      <c r="J45" t="str">
        <f>IF(TRIM(I45)="+/-",MID(TRIM(D45),4,H45-3),D45)</f>
        <v>0.1</v>
      </c>
      <c r="K45" s="1">
        <f>IF(TRIM(J45)="*****",0,IF(ISERROR(VALUE(J45)),"NA",VALUE(J45/$I$4)))</f>
        <v>6.0790273556231005E-2</v>
      </c>
      <c r="L45" s="1">
        <f>IF(AND(ISNUMBER(G45),ISNUMBER($I$6)),$I$6-G45,"N/A")</f>
        <v>0.2</v>
      </c>
      <c r="M45" s="1">
        <f>IF(AND(ISNUMBER(K45),ISNUMBER($I$7)),SQRT(K45^2+($I$7)^2),"N/A")</f>
        <v>8.5970429323592404E-2</v>
      </c>
      <c r="N45" s="1">
        <f>IF(AND(ISNUMBER(L45),ISNUMBER(M45),M45&lt;&gt;0),L45/M45,"NA")</f>
        <v>2.3263813101037414</v>
      </c>
      <c r="O45" t="s">
        <v>63</v>
      </c>
    </row>
    <row r="46" spans="1:15" x14ac:dyDescent="0.35">
      <c r="A46" s="16">
        <v>33</v>
      </c>
      <c r="B46" s="15" t="s">
        <v>76</v>
      </c>
      <c r="C46" s="14">
        <v>0</v>
      </c>
      <c r="D46" s="13" t="s">
        <v>31</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0</v>
      </c>
      <c r="H46">
        <f>LEN(TRIM(D46))</f>
        <v>6</v>
      </c>
      <c r="I46" t="str">
        <f>IF(H46&gt;=3,MID(TRIM(D46),1,3),"NO")</f>
        <v>+/-</v>
      </c>
      <c r="J46" t="str">
        <f>IF(TRIM(I46)="+/-",MID(TRIM(D46),4,H46-3),D46)</f>
        <v>0.1</v>
      </c>
      <c r="K46" s="1">
        <f>IF(TRIM(J46)="*****",0,IF(ISERROR(VALUE(J46)),"NA",VALUE(J46/$I$4)))</f>
        <v>6.0790273556231005E-2</v>
      </c>
      <c r="L46" s="1">
        <f>IF(AND(ISNUMBER(G46),ISNUMBER($I$6)),$I$6-G46,"N/A")</f>
        <v>0.2</v>
      </c>
      <c r="M46" s="1">
        <f>IF(AND(ISNUMBER(K46),ISNUMBER($I$7)),SQRT(K46^2+($I$7)^2),"N/A")</f>
        <v>8.5970429323592404E-2</v>
      </c>
      <c r="N46" s="1">
        <f>IF(AND(ISNUMBER(L46),ISNUMBER(M46),M46&lt;&gt;0),L46/M46,"NA")</f>
        <v>2.3263813101037414</v>
      </c>
      <c r="O46" t="s">
        <v>61</v>
      </c>
    </row>
    <row r="47" spans="1:15" x14ac:dyDescent="0.35">
      <c r="A47" s="16">
        <v>33</v>
      </c>
      <c r="B47" s="15" t="s">
        <v>53</v>
      </c>
      <c r="C47" s="14">
        <v>0</v>
      </c>
      <c r="D47" s="13" t="s">
        <v>31</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0</v>
      </c>
      <c r="H47">
        <f>LEN(TRIM(D47))</f>
        <v>6</v>
      </c>
      <c r="I47" t="str">
        <f>IF(H47&gt;=3,MID(TRIM(D47),1,3),"NO")</f>
        <v>+/-</v>
      </c>
      <c r="J47" t="str">
        <f>IF(TRIM(I47)="+/-",MID(TRIM(D47),4,H47-3),D47)</f>
        <v>0.1</v>
      </c>
      <c r="K47" s="1">
        <f>IF(TRIM(J47)="*****",0,IF(ISERROR(VALUE(J47)),"NA",VALUE(J47/$I$4)))</f>
        <v>6.0790273556231005E-2</v>
      </c>
      <c r="L47" s="1">
        <f>IF(AND(ISNUMBER(G47),ISNUMBER($I$6)),$I$6-G47,"N/A")</f>
        <v>0.2</v>
      </c>
      <c r="M47" s="1">
        <f>IF(AND(ISNUMBER(K47),ISNUMBER($I$7)),SQRT(K47^2+($I$7)^2),"N/A")</f>
        <v>8.5970429323592404E-2</v>
      </c>
      <c r="N47" s="1">
        <f>IF(AND(ISNUMBER(L47),ISNUMBER(M47),M47&lt;&gt;0),L47/M47,"NA")</f>
        <v>2.3263813101037414</v>
      </c>
      <c r="O47" t="s">
        <v>59</v>
      </c>
    </row>
    <row r="48" spans="1:15" x14ac:dyDescent="0.35">
      <c r="A48" s="16">
        <v>33</v>
      </c>
      <c r="B48" s="15" t="s">
        <v>70</v>
      </c>
      <c r="C48" s="14">
        <v>0</v>
      </c>
      <c r="D48" s="13" t="s">
        <v>31</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0</v>
      </c>
      <c r="H48">
        <f>LEN(TRIM(D48))</f>
        <v>6</v>
      </c>
      <c r="I48" t="str">
        <f>IF(H48&gt;=3,MID(TRIM(D48),1,3),"NO")</f>
        <v>+/-</v>
      </c>
      <c r="J48" t="str">
        <f>IF(TRIM(I48)="+/-",MID(TRIM(D48),4,H48-3),D48)</f>
        <v>0.1</v>
      </c>
      <c r="K48" s="1">
        <f>IF(TRIM(J48)="*****",0,IF(ISERROR(VALUE(J48)),"NA",VALUE(J48/$I$4)))</f>
        <v>6.0790273556231005E-2</v>
      </c>
      <c r="L48" s="1">
        <f>IF(AND(ISNUMBER(G48),ISNUMBER($I$6)),$I$6-G48,"N/A")</f>
        <v>0.2</v>
      </c>
      <c r="M48" s="1">
        <f>IF(AND(ISNUMBER(K48),ISNUMBER($I$7)),SQRT(K48^2+($I$7)^2),"N/A")</f>
        <v>8.5970429323592404E-2</v>
      </c>
      <c r="N48" s="1">
        <f>IF(AND(ISNUMBER(L48),ISNUMBER(M48),M48&lt;&gt;0),L48/M48,"NA")</f>
        <v>2.3263813101037414</v>
      </c>
      <c r="O48" t="s">
        <v>56</v>
      </c>
    </row>
    <row r="49" spans="1:15" x14ac:dyDescent="0.35">
      <c r="A49" s="16">
        <v>33</v>
      </c>
      <c r="B49" s="15" t="s">
        <v>69</v>
      </c>
      <c r="C49" s="14">
        <v>0</v>
      </c>
      <c r="D49" s="13" t="s">
        <v>31</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0</v>
      </c>
      <c r="H49">
        <f>LEN(TRIM(D49))</f>
        <v>6</v>
      </c>
      <c r="I49" t="str">
        <f>IF(H49&gt;=3,MID(TRIM(D49),1,3),"NO")</f>
        <v>+/-</v>
      </c>
      <c r="J49" t="str">
        <f>IF(TRIM(I49)="+/-",MID(TRIM(D49),4,H49-3),D49)</f>
        <v>0.1</v>
      </c>
      <c r="K49" s="1">
        <f>IF(TRIM(J49)="*****",0,IF(ISERROR(VALUE(J49)),"NA",VALUE(J49/$I$4)))</f>
        <v>6.0790273556231005E-2</v>
      </c>
      <c r="L49" s="1">
        <f>IF(AND(ISNUMBER(G49),ISNUMBER($I$6)),$I$6-G49,"N/A")</f>
        <v>0.2</v>
      </c>
      <c r="M49" s="1">
        <f>IF(AND(ISNUMBER(K49),ISNUMBER($I$7)),SQRT(K49^2+($I$7)^2),"N/A")</f>
        <v>8.5970429323592404E-2</v>
      </c>
      <c r="N49" s="1">
        <f>IF(AND(ISNUMBER(L49),ISNUMBER(M49),M49&lt;&gt;0),L49/M49,"NA")</f>
        <v>2.3263813101037414</v>
      </c>
      <c r="O49" t="s">
        <v>54</v>
      </c>
    </row>
    <row r="50" spans="1:15" x14ac:dyDescent="0.35">
      <c r="A50" s="16">
        <v>33</v>
      </c>
      <c r="B50" s="15" t="s">
        <v>67</v>
      </c>
      <c r="C50" s="14">
        <v>0</v>
      </c>
      <c r="D50" s="13" t="s">
        <v>31</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0</v>
      </c>
      <c r="H50">
        <f>LEN(TRIM(D50))</f>
        <v>6</v>
      </c>
      <c r="I50" t="str">
        <f>IF(H50&gt;=3,MID(TRIM(D50),1,3),"NO")</f>
        <v>+/-</v>
      </c>
      <c r="J50" t="str">
        <f>IF(TRIM(I50)="+/-",MID(TRIM(D50),4,H50-3),D50)</f>
        <v>0.1</v>
      </c>
      <c r="K50" s="1">
        <f>IF(TRIM(J50)="*****",0,IF(ISERROR(VALUE(J50)),"NA",VALUE(J50/$I$4)))</f>
        <v>6.0790273556231005E-2</v>
      </c>
      <c r="L50" s="1">
        <f>IF(AND(ISNUMBER(G50),ISNUMBER($I$6)),$I$6-G50,"N/A")</f>
        <v>0.2</v>
      </c>
      <c r="M50" s="1">
        <f>IF(AND(ISNUMBER(K50),ISNUMBER($I$7)),SQRT(K50^2+($I$7)^2),"N/A")</f>
        <v>8.5970429323592404E-2</v>
      </c>
      <c r="N50" s="1">
        <f>IF(AND(ISNUMBER(L50),ISNUMBER(M50),M50&lt;&gt;0),L50/M50,"NA")</f>
        <v>2.3263813101037414</v>
      </c>
      <c r="O50" t="s">
        <v>52</v>
      </c>
    </row>
    <row r="51" spans="1:15" x14ac:dyDescent="0.35">
      <c r="A51" s="16">
        <v>33</v>
      </c>
      <c r="B51" s="15" t="s">
        <v>47</v>
      </c>
      <c r="C51" s="14">
        <v>0</v>
      </c>
      <c r="D51" s="13" t="s">
        <v>31</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0</v>
      </c>
      <c r="H51">
        <f>LEN(TRIM(D51))</f>
        <v>6</v>
      </c>
      <c r="I51" t="str">
        <f>IF(H51&gt;=3,MID(TRIM(D51),1,3),"NO")</f>
        <v>+/-</v>
      </c>
      <c r="J51" t="str">
        <f>IF(TRIM(I51)="+/-",MID(TRIM(D51),4,H51-3),D51)</f>
        <v>0.1</v>
      </c>
      <c r="K51" s="1">
        <f>IF(TRIM(J51)="*****",0,IF(ISERROR(VALUE(J51)),"NA",VALUE(J51/$I$4)))</f>
        <v>6.0790273556231005E-2</v>
      </c>
      <c r="L51" s="1">
        <f>IF(AND(ISNUMBER(G51),ISNUMBER($I$6)),$I$6-G51,"N/A")</f>
        <v>0.2</v>
      </c>
      <c r="M51" s="1">
        <f>IF(AND(ISNUMBER(K51),ISNUMBER($I$7)),SQRT(K51^2+($I$7)^2),"N/A")</f>
        <v>8.5970429323592404E-2</v>
      </c>
      <c r="N51" s="1">
        <f>IF(AND(ISNUMBER(L51),ISNUMBER(M51),M51&lt;&gt;0),L51/M51,"NA")</f>
        <v>2.3263813101037414</v>
      </c>
      <c r="O51" t="s">
        <v>50</v>
      </c>
    </row>
    <row r="52" spans="1:15" x14ac:dyDescent="0.35">
      <c r="A52" s="16">
        <v>33</v>
      </c>
      <c r="B52" s="15" t="s">
        <v>49</v>
      </c>
      <c r="C52" s="14">
        <v>0</v>
      </c>
      <c r="D52" s="13" t="s">
        <v>31</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0</v>
      </c>
      <c r="H52">
        <f>LEN(TRIM(D52))</f>
        <v>6</v>
      </c>
      <c r="I52" t="str">
        <f>IF(H52&gt;=3,MID(TRIM(D52),1,3),"NO")</f>
        <v>+/-</v>
      </c>
      <c r="J52" t="str">
        <f>IF(TRIM(I52)="+/-",MID(TRIM(D52),4,H52-3),D52)</f>
        <v>0.1</v>
      </c>
      <c r="K52" s="1">
        <f>IF(TRIM(J52)="*****",0,IF(ISERROR(VALUE(J52)),"NA",VALUE(J52/$I$4)))</f>
        <v>6.0790273556231005E-2</v>
      </c>
      <c r="L52" s="1">
        <f>IF(AND(ISNUMBER(G52),ISNUMBER($I$6)),$I$6-G52,"N/A")</f>
        <v>0.2</v>
      </c>
      <c r="M52" s="1">
        <f>IF(AND(ISNUMBER(K52),ISNUMBER($I$7)),SQRT(K52^2+($I$7)^2),"N/A")</f>
        <v>8.5970429323592404E-2</v>
      </c>
      <c r="N52" s="1">
        <f>IF(AND(ISNUMBER(L52),ISNUMBER(M52),M52&lt;&gt;0),L52/M52,"NA")</f>
        <v>2.3263813101037414</v>
      </c>
      <c r="O52" t="s">
        <v>48</v>
      </c>
    </row>
    <row r="53" spans="1:15" x14ac:dyDescent="0.35">
      <c r="A53" s="16">
        <v>33</v>
      </c>
      <c r="B53" s="15" t="s">
        <v>64</v>
      </c>
      <c r="C53" s="14">
        <v>0</v>
      </c>
      <c r="D53" s="13" t="s">
        <v>31</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0</v>
      </c>
      <c r="H53">
        <f>LEN(TRIM(D53))</f>
        <v>6</v>
      </c>
      <c r="I53" t="str">
        <f>IF(H53&gt;=3,MID(TRIM(D53),1,3),"NO")</f>
        <v>+/-</v>
      </c>
      <c r="J53" t="str">
        <f>IF(TRIM(I53)="+/-",MID(TRIM(D53),4,H53-3),D53)</f>
        <v>0.1</v>
      </c>
      <c r="K53" s="1">
        <f>IF(TRIM(J53)="*****",0,IF(ISERROR(VALUE(J53)),"NA",VALUE(J53/$I$4)))</f>
        <v>6.0790273556231005E-2</v>
      </c>
      <c r="L53" s="1">
        <f>IF(AND(ISNUMBER(G53),ISNUMBER($I$6)),$I$6-G53,"N/A")</f>
        <v>0.2</v>
      </c>
      <c r="M53" s="1">
        <f>IF(AND(ISNUMBER(K53),ISNUMBER($I$7)),SQRT(K53^2+($I$7)^2),"N/A")</f>
        <v>8.5970429323592404E-2</v>
      </c>
      <c r="N53" s="1">
        <f>IF(AND(ISNUMBER(L53),ISNUMBER(M53),M53&lt;&gt;0),L53/M53,"NA")</f>
        <v>2.3263813101037414</v>
      </c>
      <c r="O53" t="s">
        <v>46</v>
      </c>
    </row>
    <row r="54" spans="1:15" x14ac:dyDescent="0.35">
      <c r="A54" s="16">
        <v>33</v>
      </c>
      <c r="B54" s="15" t="s">
        <v>61</v>
      </c>
      <c r="C54" s="14">
        <v>0</v>
      </c>
      <c r="D54" s="13" t="s">
        <v>31</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0</v>
      </c>
      <c r="H54">
        <f>LEN(TRIM(D54))</f>
        <v>6</v>
      </c>
      <c r="I54" t="str">
        <f>IF(H54&gt;=3,MID(TRIM(D54),1,3),"NO")</f>
        <v>+/-</v>
      </c>
      <c r="J54" t="str">
        <f>IF(TRIM(I54)="+/-",MID(TRIM(D54),4,H54-3),D54)</f>
        <v>0.1</v>
      </c>
      <c r="K54" s="1">
        <f>IF(TRIM(J54)="*****",0,IF(ISERROR(VALUE(J54)),"NA",VALUE(J54/$I$4)))</f>
        <v>6.0790273556231005E-2</v>
      </c>
      <c r="L54" s="1">
        <f>IF(AND(ISNUMBER(G54),ISNUMBER($I$6)),$I$6-G54,"N/A")</f>
        <v>0.2</v>
      </c>
      <c r="M54" s="1">
        <f>IF(AND(ISNUMBER(K54),ISNUMBER($I$7)),SQRT(K54^2+($I$7)^2),"N/A")</f>
        <v>8.5970429323592404E-2</v>
      </c>
      <c r="N54" s="1">
        <f>IF(AND(ISNUMBER(L54),ISNUMBER(M54),M54&lt;&gt;0),L54/M54,"NA")</f>
        <v>2.3263813101037414</v>
      </c>
      <c r="O54" t="s">
        <v>39</v>
      </c>
    </row>
    <row r="55" spans="1:15" x14ac:dyDescent="0.35">
      <c r="A55" s="16">
        <v>33</v>
      </c>
      <c r="B55" s="15" t="s">
        <v>54</v>
      </c>
      <c r="C55" s="14">
        <v>0</v>
      </c>
      <c r="D55" s="13" t="s">
        <v>31</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0</v>
      </c>
      <c r="H55">
        <f>LEN(TRIM(D55))</f>
        <v>6</v>
      </c>
      <c r="I55" t="str">
        <f>IF(H55&gt;=3,MID(TRIM(D55),1,3),"NO")</f>
        <v>+/-</v>
      </c>
      <c r="J55" t="str">
        <f>IF(TRIM(I55)="+/-",MID(TRIM(D55),4,H55-3),D55)</f>
        <v>0.1</v>
      </c>
      <c r="K55" s="1">
        <f>IF(TRIM(J55)="*****",0,IF(ISERROR(VALUE(J55)),"NA",VALUE(J55/$I$4)))</f>
        <v>6.0790273556231005E-2</v>
      </c>
      <c r="L55" s="1">
        <f>IF(AND(ISNUMBER(G55),ISNUMBER($I$6)),$I$6-G55,"N/A")</f>
        <v>0.2</v>
      </c>
      <c r="M55" s="1">
        <f>IF(AND(ISNUMBER(K55),ISNUMBER($I$7)),SQRT(K55^2+($I$7)^2),"N/A")</f>
        <v>8.5970429323592404E-2</v>
      </c>
      <c r="N55" s="1">
        <f>IF(AND(ISNUMBER(L55),ISNUMBER(M55),M55&lt;&gt;0),L55/M55,"NA")</f>
        <v>2.3263813101037414</v>
      </c>
      <c r="O55" t="s">
        <v>42</v>
      </c>
    </row>
    <row r="56" spans="1:15" x14ac:dyDescent="0.35">
      <c r="A56" s="16">
        <v>33</v>
      </c>
      <c r="B56" s="15" t="s">
        <v>52</v>
      </c>
      <c r="C56" s="14">
        <v>0</v>
      </c>
      <c r="D56" s="13" t="s">
        <v>31</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0</v>
      </c>
      <c r="H56">
        <f>LEN(TRIM(D56))</f>
        <v>6</v>
      </c>
      <c r="I56" t="str">
        <f>IF(H56&gt;=3,MID(TRIM(D56),1,3),"NO")</f>
        <v>+/-</v>
      </c>
      <c r="J56" t="str">
        <f>IF(TRIM(I56)="+/-",MID(TRIM(D56),4,H56-3),D56)</f>
        <v>0.1</v>
      </c>
      <c r="K56" s="1">
        <f>IF(TRIM(J56)="*****",0,IF(ISERROR(VALUE(J56)),"NA",VALUE(J56/$I$4)))</f>
        <v>6.0790273556231005E-2</v>
      </c>
      <c r="L56" s="1">
        <f>IF(AND(ISNUMBER(G56),ISNUMBER($I$6)),$I$6-G56,"N/A")</f>
        <v>0.2</v>
      </c>
      <c r="M56" s="1">
        <f>IF(AND(ISNUMBER(K56),ISNUMBER($I$7)),SQRT(K56^2+($I$7)^2),"N/A")</f>
        <v>8.5970429323592404E-2</v>
      </c>
      <c r="N56" s="1">
        <f>IF(AND(ISNUMBER(L56),ISNUMBER(M56),M56&lt;&gt;0),L56/M56,"NA")</f>
        <v>2.3263813101037414</v>
      </c>
      <c r="O56" t="s">
        <v>40</v>
      </c>
    </row>
    <row r="57" spans="1:15" x14ac:dyDescent="0.35">
      <c r="A57" s="16">
        <v>33</v>
      </c>
      <c r="B57" s="15" t="s">
        <v>48</v>
      </c>
      <c r="C57" s="14">
        <v>0</v>
      </c>
      <c r="D57" s="13" t="s">
        <v>31</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0</v>
      </c>
      <c r="H57">
        <f>LEN(TRIM(D57))</f>
        <v>6</v>
      </c>
      <c r="I57" t="str">
        <f>IF(H57&gt;=3,MID(TRIM(D57),1,3),"NO")</f>
        <v>+/-</v>
      </c>
      <c r="J57" t="str">
        <f>IF(TRIM(I57)="+/-",MID(TRIM(D57),4,H57-3),D57)</f>
        <v>0.1</v>
      </c>
      <c r="K57" s="1">
        <f>IF(TRIM(J57)="*****",0,IF(ISERROR(VALUE(J57)),"NA",VALUE(J57/$I$4)))</f>
        <v>6.0790273556231005E-2</v>
      </c>
      <c r="L57" s="1">
        <f>IF(AND(ISNUMBER(G57),ISNUMBER($I$6)),$I$6-G57,"N/A")</f>
        <v>0.2</v>
      </c>
      <c r="M57" s="1">
        <f>IF(AND(ISNUMBER(K57),ISNUMBER($I$7)),SQRT(K57^2+($I$7)^2),"N/A")</f>
        <v>8.5970429323592404E-2</v>
      </c>
      <c r="N57" s="1">
        <f>IF(AND(ISNUMBER(L57),ISNUMBER(M57),M57&lt;&gt;0),L57/M57,"NA")</f>
        <v>2.3263813101037414</v>
      </c>
      <c r="O57" t="s">
        <v>38</v>
      </c>
    </row>
    <row r="58" spans="1:15" x14ac:dyDescent="0.35">
      <c r="A58" s="16">
        <v>33</v>
      </c>
      <c r="B58" s="15" t="s">
        <v>40</v>
      </c>
      <c r="C58" s="14">
        <v>0</v>
      </c>
      <c r="D58" s="13" t="s">
        <v>31</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0</v>
      </c>
      <c r="H58">
        <f>LEN(TRIM(D58))</f>
        <v>6</v>
      </c>
      <c r="I58" t="str">
        <f>IF(H58&gt;=3,MID(TRIM(D58),1,3),"NO")</f>
        <v>+/-</v>
      </c>
      <c r="J58" t="str">
        <f>IF(TRIM(I58)="+/-",MID(TRIM(D58),4,H58-3),D58)</f>
        <v>0.1</v>
      </c>
      <c r="K58" s="1">
        <f>IF(TRIM(J58)="*****",0,IF(ISERROR(VALUE(J58)),"NA",VALUE(J58/$I$4)))</f>
        <v>6.0790273556231005E-2</v>
      </c>
      <c r="L58" s="1">
        <f>IF(AND(ISNUMBER(G58),ISNUMBER($I$6)),$I$6-G58,"N/A")</f>
        <v>0.2</v>
      </c>
      <c r="M58" s="1">
        <f>IF(AND(ISNUMBER(K58),ISNUMBER($I$7)),SQRT(K58^2+($I$7)^2),"N/A")</f>
        <v>8.5970429323592404E-2</v>
      </c>
      <c r="N58" s="1">
        <f>IF(AND(ISNUMBER(L58),ISNUMBER(M58),M58&lt;&gt;0),L58/M58,"NA")</f>
        <v>2.3263813101037414</v>
      </c>
      <c r="O58" t="s">
        <v>36</v>
      </c>
    </row>
    <row r="59" spans="1:15" x14ac:dyDescent="0.35">
      <c r="A59" s="16">
        <v>33</v>
      </c>
      <c r="B59" s="15" t="s">
        <v>33</v>
      </c>
      <c r="C59" s="14">
        <v>0</v>
      </c>
      <c r="D59" s="13" t="s">
        <v>31</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0</v>
      </c>
      <c r="H59">
        <f>LEN(TRIM(D59))</f>
        <v>6</v>
      </c>
      <c r="I59" t="str">
        <f>IF(H59&gt;=3,MID(TRIM(D59),1,3),"NO")</f>
        <v>+/-</v>
      </c>
      <c r="J59" t="str">
        <f>IF(TRIM(I59)="+/-",MID(TRIM(D59),4,H59-3),D59)</f>
        <v>0.1</v>
      </c>
      <c r="K59" s="1">
        <f>IF(TRIM(J59)="*****",0,IF(ISERROR(VALUE(J59)),"NA",VALUE(J59/$I$4)))</f>
        <v>6.0790273556231005E-2</v>
      </c>
      <c r="L59" s="1">
        <f>IF(AND(ISNUMBER(G59),ISNUMBER($I$6)),$I$6-G59,"N/A")</f>
        <v>0.2</v>
      </c>
      <c r="M59" s="1">
        <f>IF(AND(ISNUMBER(K59),ISNUMBER($I$7)),SQRT(K59^2+($I$7)^2),"N/A")</f>
        <v>8.5970429323592404E-2</v>
      </c>
      <c r="N59" s="1">
        <f>IF(AND(ISNUMBER(L59),ISNUMBER(M59),M59&lt;&gt;0),L59/M59,"NA")</f>
        <v>2.3263813101037414</v>
      </c>
      <c r="O59" t="s">
        <v>33</v>
      </c>
    </row>
    <row r="60" spans="1:15" x14ac:dyDescent="0.35">
      <c r="A60" s="16">
        <v>33</v>
      </c>
      <c r="B60" s="15" t="s">
        <v>30</v>
      </c>
      <c r="C60" s="14">
        <v>0</v>
      </c>
      <c r="D60" s="13" t="s">
        <v>31</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0</v>
      </c>
      <c r="H60">
        <f>LEN(TRIM(D60))</f>
        <v>6</v>
      </c>
      <c r="I60" t="str">
        <f>IF(H60&gt;=3,MID(TRIM(D60),1,3),"NO")</f>
        <v>+/-</v>
      </c>
      <c r="J60" t="str">
        <f>IF(TRIM(I60)="+/-",MID(TRIM(D60),4,H60-3),D60)</f>
        <v>0.1</v>
      </c>
      <c r="K60" s="1">
        <f>IF(TRIM(J60)="*****",0,IF(ISERROR(VALUE(J60)),"NA",VALUE(J60/$I$4)))</f>
        <v>6.0790273556231005E-2</v>
      </c>
      <c r="L60" s="1">
        <f>IF(AND(ISNUMBER(G60),ISNUMBER($I$6)),$I$6-G60,"N/A")</f>
        <v>0.2</v>
      </c>
      <c r="M60" s="1">
        <f>IF(AND(ISNUMBER(K60),ISNUMBER($I$7)),SQRT(K60^2+($I$7)^2),"N/A")</f>
        <v>8.5970429323592404E-2</v>
      </c>
      <c r="N60" s="1">
        <f>IF(AND(ISNUMBER(L60),ISNUMBER(M60),M60&lt;&gt;0),L60/M60,"NA")</f>
        <v>2.3263813101037414</v>
      </c>
      <c r="O60" t="s">
        <v>30</v>
      </c>
    </row>
    <row r="61" spans="1:15" x14ac:dyDescent="0.35">
      <c r="A61" s="16">
        <v>33</v>
      </c>
      <c r="B61" s="15" t="s">
        <v>27</v>
      </c>
      <c r="C61" s="14">
        <v>0</v>
      </c>
      <c r="D61" s="13" t="s">
        <v>31</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0</v>
      </c>
      <c r="H61">
        <f>LEN(TRIM(D61))</f>
        <v>6</v>
      </c>
      <c r="I61" t="str">
        <f>IF(H61&gt;=3,MID(TRIM(D61),1,3),"NO")</f>
        <v>+/-</v>
      </c>
      <c r="J61" t="str">
        <f>IF(TRIM(I61)="+/-",MID(TRIM(D61),4,H61-3),D61)</f>
        <v>0.1</v>
      </c>
      <c r="K61" s="1">
        <f>IF(TRIM(J61)="*****",0,IF(ISERROR(VALUE(J61)),"NA",VALUE(J61/$I$4)))</f>
        <v>6.0790273556231005E-2</v>
      </c>
      <c r="L61" s="1">
        <f>IF(AND(ISNUMBER(G61),ISNUMBER($I$6)),$I$6-G61,"N/A")</f>
        <v>0.2</v>
      </c>
      <c r="M61" s="1">
        <f>IF(AND(ISNUMBER(K61),ISNUMBER($I$7)),SQRT(K61^2+($I$7)^2),"N/A")</f>
        <v>8.5970429323592404E-2</v>
      </c>
      <c r="N61" s="1">
        <f>IF(AND(ISNUMBER(L61),ISNUMBER(M61),M61&lt;&gt;0),L61/M61,"NA")</f>
        <v>2.3263813101037414</v>
      </c>
      <c r="O61" t="s">
        <v>27</v>
      </c>
    </row>
    <row r="62" spans="1:15" ht="15" thickBot="1" x14ac:dyDescent="0.4">
      <c r="A62" s="11"/>
      <c r="B62" s="10" t="s">
        <v>25</v>
      </c>
      <c r="C62" s="9">
        <v>0</v>
      </c>
      <c r="D62" s="8" t="s">
        <v>31</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0</v>
      </c>
      <c r="H62">
        <f>LEN(TRIM(D62))</f>
        <v>6</v>
      </c>
      <c r="I62" t="str">
        <f>IF(H62&gt;=3,MID(TRIM(D62),1,3),"NO")</f>
        <v>+/-</v>
      </c>
      <c r="J62" t="str">
        <f>IF(TRIM(I62)="+/-",MID(TRIM(D62),4,H62-3),D62)</f>
        <v>0.1</v>
      </c>
      <c r="K62" s="1">
        <f>IF(TRIM(J62)="*****",0,IF(ISERROR(VALUE(J62)),"NA",VALUE(J62/$I$4)))</f>
        <v>6.0790273556231005E-2</v>
      </c>
      <c r="L62" s="1">
        <f>IF(AND(ISNUMBER(G62),ISNUMBER($I$6)),$I$6-G62,"N/A")</f>
        <v>0.2</v>
      </c>
      <c r="M62" s="1">
        <f>IF(AND(ISNUMBER(K62),ISNUMBER($I$7)),SQRT(K62^2+($I$7)^2),"N/A")</f>
        <v>8.5970429323592404E-2</v>
      </c>
      <c r="N62" s="1">
        <f>IF(AND(ISNUMBER(L62),ISNUMBER(M62),M62&lt;&gt;0),L62/M62,"NA")</f>
        <v>2.3263813101037414</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424" priority="1" operator="equal">
      <formula>"OTHER ERROR"</formula>
    </cfRule>
    <cfRule type="cellIs" dxfId="423" priority="2" operator="equal">
      <formula>"Statistical Test not applicable"</formula>
    </cfRule>
    <cfRule type="cellIs" dxfId="422" priority="3" operator="equal">
      <formula>"Geography Selected"</formula>
    </cfRule>
  </conditionalFormatting>
  <conditionalFormatting sqref="E10:J62">
    <cfRule type="cellIs" dxfId="421" priority="4" operator="equal">
      <formula>"Not Significantly Different"</formula>
    </cfRule>
  </conditionalFormatting>
  <conditionalFormatting sqref="F10:J62">
    <cfRule type="cellIs" dxfId="42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12397CE-6B6B-4F72-983A-B75B39C906D9}">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A52E811D-94DE-4FEC-BB2F-6EC0BAE98A1E}"/>
    <hyperlink ref="A68" r:id="rId2" xr:uid="{D1DE19F5-11A7-4311-9CD9-D12F6A6013E6}"/>
    <hyperlink ref="A66" r:id="rId3" xr:uid="{6EEB261A-BA98-4D41-9B88-88F3B4201979}"/>
    <hyperlink ref="A67" r:id="rId4" xr:uid="{EFE8F87C-5A98-4735-BB6C-9A9119DA15FC}"/>
  </hyperlinks>
  <pageMargins left="0.7" right="0.7" top="0.75" bottom="0.75" header="0.3" footer="0.3"/>
  <pageSetup orientation="portrait" r:id="rId5"/>
  <drawing r:id="rId6"/>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EA6AD-EB3F-44EE-9ACE-BA8E41D14599}">
  <sheetPr codeName="Sheet70"/>
  <dimension ref="A1:Z83"/>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586</v>
      </c>
    </row>
    <row r="2" spans="1:16" x14ac:dyDescent="0.35">
      <c r="A2" s="30" t="s">
        <v>108</v>
      </c>
      <c r="B2" t="s">
        <v>585</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9.9</v>
      </c>
      <c r="C6" t="s">
        <v>102</v>
      </c>
      <c r="H6" s="18" t="s">
        <v>101</v>
      </c>
      <c r="I6">
        <f>VLOOKUP($B$4,$B$9:$K$62,6,FALSE)</f>
        <v>9.9</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9.9</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9.9</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76</v>
      </c>
      <c r="C11" s="14">
        <v>18.2</v>
      </c>
      <c r="D11" s="17" t="s">
        <v>57</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18.2</v>
      </c>
      <c r="H11">
        <f>LEN(TRIM(D11))</f>
        <v>6</v>
      </c>
      <c r="I11" t="str">
        <f>IF(H11&gt;=3,MID(TRIM(D11),1,3),"NO")</f>
        <v>+/-</v>
      </c>
      <c r="J11" t="str">
        <f>IF(TRIM(I11)="+/-",MID(TRIM(D11),4,H11-3),D11)</f>
        <v>0.3</v>
      </c>
      <c r="K11" s="1">
        <f>IF(TRIM(J11)="*****",0,IF(ISERROR(VALUE(J11)),"NA",VALUE(J11/$I$4)))</f>
        <v>0.18237082066869301</v>
      </c>
      <c r="L11" s="1">
        <f>IF(AND(ISNUMBER(G11),ISNUMBER($I$6)),$I$6-G11,"N/A")</f>
        <v>-8.2999999999999989</v>
      </c>
      <c r="M11" s="1">
        <f>IF(AND(ISNUMBER(K11),ISNUMBER($I$7)),SQRT(K11^2+($I$7)^2),"N/A")</f>
        <v>0.19223572402239389</v>
      </c>
      <c r="N11" s="1">
        <f>IF(AND(ISNUMBER(L11),ISNUMBER(M11),M11&lt;&gt;0),L11/M11,"NA")</f>
        <v>-43.176158033108962</v>
      </c>
      <c r="O11" t="s">
        <v>68</v>
      </c>
    </row>
    <row r="12" spans="1:16" x14ac:dyDescent="0.35">
      <c r="A12" s="16">
        <v>1</v>
      </c>
      <c r="B12" s="15" t="s">
        <v>30</v>
      </c>
      <c r="C12" s="14">
        <v>18.2</v>
      </c>
      <c r="D12" s="13" t="s">
        <v>57</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18.2</v>
      </c>
      <c r="H12">
        <f>LEN(TRIM(D12))</f>
        <v>6</v>
      </c>
      <c r="I12" t="str">
        <f>IF(H12&gt;=3,MID(TRIM(D12),1,3),"NO")</f>
        <v>+/-</v>
      </c>
      <c r="J12" t="str">
        <f>IF(TRIM(I12)="+/-",MID(TRIM(D12),4,H12-3),D12)</f>
        <v>0.3</v>
      </c>
      <c r="K12" s="1">
        <f>IF(TRIM(J12)="*****",0,IF(ISERROR(VALUE(J12)),"NA",VALUE(J12/$I$4)))</f>
        <v>0.18237082066869301</v>
      </c>
      <c r="L12" s="1">
        <f>IF(AND(ISNUMBER(G12),ISNUMBER($I$6)),$I$6-G12,"N/A")</f>
        <v>-8.2999999999999989</v>
      </c>
      <c r="M12" s="1">
        <f>IF(AND(ISNUMBER(K12),ISNUMBER($I$7)),SQRT(K12^2+($I$7)^2),"N/A")</f>
        <v>0.19223572402239389</v>
      </c>
      <c r="N12" s="1">
        <f>IF(AND(ISNUMBER(L12),ISNUMBER(M12),M12&lt;&gt;0),L12/M12,"NA")</f>
        <v>-43.176158033108962</v>
      </c>
      <c r="O12" t="s">
        <v>62</v>
      </c>
    </row>
    <row r="13" spans="1:16" x14ac:dyDescent="0.35">
      <c r="A13" s="16">
        <v>3</v>
      </c>
      <c r="B13" s="15" t="s">
        <v>81</v>
      </c>
      <c r="C13" s="14">
        <v>17.7</v>
      </c>
      <c r="D13" s="13" t="s">
        <v>34</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17.7</v>
      </c>
      <c r="H13">
        <f>LEN(TRIM(D13))</f>
        <v>6</v>
      </c>
      <c r="I13" t="str">
        <f>IF(H13&gt;=3,MID(TRIM(D13),1,3),"NO")</f>
        <v>+/-</v>
      </c>
      <c r="J13" t="str">
        <f>IF(TRIM(I13)="+/-",MID(TRIM(D13),4,H13-3),D13)</f>
        <v>0.4</v>
      </c>
      <c r="K13" s="1">
        <f>IF(TRIM(J13)="*****",0,IF(ISERROR(VALUE(J13)),"NA",VALUE(J13/$I$4)))</f>
        <v>0.24316109422492402</v>
      </c>
      <c r="L13" s="1">
        <f>IF(AND(ISNUMBER(G13),ISNUMBER($I$6)),$I$6-G13,"N/A")</f>
        <v>-7.7999999999999989</v>
      </c>
      <c r="M13" s="1">
        <f>IF(AND(ISNUMBER(K13),ISNUMBER($I$7)),SQRT(K13^2+($I$7)^2),"N/A")</f>
        <v>0.25064471888253259</v>
      </c>
      <c r="N13" s="1">
        <f>IF(AND(ISNUMBER(L13),ISNUMBER(M13),M13&lt;&gt;0),L13/M13,"NA")</f>
        <v>-31.119746048411876</v>
      </c>
      <c r="O13" t="s">
        <v>58</v>
      </c>
    </row>
    <row r="14" spans="1:16" x14ac:dyDescent="0.35">
      <c r="A14" s="16">
        <v>4</v>
      </c>
      <c r="B14" s="15" t="s">
        <v>80</v>
      </c>
      <c r="C14" s="14">
        <v>14.8</v>
      </c>
      <c r="D14" s="13" t="s">
        <v>34</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14.8</v>
      </c>
      <c r="H14">
        <f>LEN(TRIM(D14))</f>
        <v>6</v>
      </c>
      <c r="I14" t="str">
        <f>IF(H14&gt;=3,MID(TRIM(D14),1,3),"NO")</f>
        <v>+/-</v>
      </c>
      <c r="J14" t="str">
        <f>IF(TRIM(I14)="+/-",MID(TRIM(D14),4,H14-3),D14)</f>
        <v>0.4</v>
      </c>
      <c r="K14" s="1">
        <f>IF(TRIM(J14)="*****",0,IF(ISERROR(VALUE(J14)),"NA",VALUE(J14/$I$4)))</f>
        <v>0.24316109422492402</v>
      </c>
      <c r="L14" s="1">
        <f>IF(AND(ISNUMBER(G14),ISNUMBER($I$6)),$I$6-G14,"N/A")</f>
        <v>-4.9000000000000004</v>
      </c>
      <c r="M14" s="1">
        <f>IF(AND(ISNUMBER(K14),ISNUMBER($I$7)),SQRT(K14^2+($I$7)^2),"N/A")</f>
        <v>0.25064471888253259</v>
      </c>
      <c r="N14" s="1">
        <f>IF(AND(ISNUMBER(L14),ISNUMBER(M14),M14&lt;&gt;0),L14/M14,"NA")</f>
        <v>-19.549584056053618</v>
      </c>
      <c r="O14" t="s">
        <v>73</v>
      </c>
    </row>
    <row r="15" spans="1:16" x14ac:dyDescent="0.35">
      <c r="A15" s="16">
        <v>5</v>
      </c>
      <c r="B15" s="15" t="s">
        <v>68</v>
      </c>
      <c r="C15" s="14">
        <v>14.6</v>
      </c>
      <c r="D15" s="13" t="s">
        <v>34</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14.6</v>
      </c>
      <c r="H15">
        <f>LEN(TRIM(D15))</f>
        <v>6</v>
      </c>
      <c r="I15" t="str">
        <f>IF(H15&gt;=3,MID(TRIM(D15),1,3),"NO")</f>
        <v>+/-</v>
      </c>
      <c r="J15" t="str">
        <f>IF(TRIM(I15)="+/-",MID(TRIM(D15),4,H15-3),D15)</f>
        <v>0.4</v>
      </c>
      <c r="K15" s="1">
        <f>IF(TRIM(J15)="*****",0,IF(ISERROR(VALUE(J15)),"NA",VALUE(J15/$I$4)))</f>
        <v>0.24316109422492402</v>
      </c>
      <c r="L15" s="1">
        <f>IF(AND(ISNUMBER(G15),ISNUMBER($I$6)),$I$6-G15,"N/A")</f>
        <v>-4.6999999999999993</v>
      </c>
      <c r="M15" s="1">
        <f>IF(AND(ISNUMBER(K15),ISNUMBER($I$7)),SQRT(K15^2+($I$7)^2),"N/A")</f>
        <v>0.25064471888253259</v>
      </c>
      <c r="N15" s="1">
        <f>IF(AND(ISNUMBER(L15),ISNUMBER(M15),M15&lt;&gt;0),L15/M15,"NA")</f>
        <v>-18.751641849684077</v>
      </c>
      <c r="O15" t="s">
        <v>32</v>
      </c>
    </row>
    <row r="16" spans="1:16" x14ac:dyDescent="0.35">
      <c r="A16" s="16">
        <v>6</v>
      </c>
      <c r="B16" s="15" t="s">
        <v>61</v>
      </c>
      <c r="C16" s="14">
        <v>14.5</v>
      </c>
      <c r="D16" s="13" t="s">
        <v>57</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14.5</v>
      </c>
      <c r="H16">
        <f>LEN(TRIM(D16))</f>
        <v>6</v>
      </c>
      <c r="I16" t="str">
        <f>IF(H16&gt;=3,MID(TRIM(D16),1,3),"NO")</f>
        <v>+/-</v>
      </c>
      <c r="J16" t="str">
        <f>IF(TRIM(I16)="+/-",MID(TRIM(D16),4,H16-3),D16)</f>
        <v>0.3</v>
      </c>
      <c r="K16" s="1">
        <f>IF(TRIM(J16)="*****",0,IF(ISERROR(VALUE(J16)),"NA",VALUE(J16/$I$4)))</f>
        <v>0.18237082066869301</v>
      </c>
      <c r="L16" s="1">
        <f>IF(AND(ISNUMBER(G16),ISNUMBER($I$6)),$I$6-G16,"N/A")</f>
        <v>-4.5999999999999996</v>
      </c>
      <c r="M16" s="1">
        <f>IF(AND(ISNUMBER(K16),ISNUMBER($I$7)),SQRT(K16^2+($I$7)^2),"N/A")</f>
        <v>0.19223572402239389</v>
      </c>
      <c r="N16" s="1">
        <f>IF(AND(ISNUMBER(L16),ISNUMBER(M16),M16&lt;&gt;0),L16/M16,"NA")</f>
        <v>-23.928955054494125</v>
      </c>
      <c r="O16" t="s">
        <v>75</v>
      </c>
    </row>
    <row r="17" spans="1:15" x14ac:dyDescent="0.35">
      <c r="A17" s="16">
        <v>7</v>
      </c>
      <c r="B17" s="15" t="s">
        <v>79</v>
      </c>
      <c r="C17" s="14">
        <v>14.1</v>
      </c>
      <c r="D17" s="13" t="s">
        <v>34</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14.1</v>
      </c>
      <c r="H17">
        <f>LEN(TRIM(D17))</f>
        <v>6</v>
      </c>
      <c r="I17" t="str">
        <f>IF(H17&gt;=3,MID(TRIM(D17),1,3),"NO")</f>
        <v>+/-</v>
      </c>
      <c r="J17" t="str">
        <f>IF(TRIM(I17)="+/-",MID(TRIM(D17),4,H17-3),D17)</f>
        <v>0.4</v>
      </c>
      <c r="K17" s="1">
        <f>IF(TRIM(J17)="*****",0,IF(ISERROR(VALUE(J17)),"NA",VALUE(J17/$I$4)))</f>
        <v>0.24316109422492402</v>
      </c>
      <c r="L17" s="1">
        <f>IF(AND(ISNUMBER(G17),ISNUMBER($I$6)),$I$6-G17,"N/A")</f>
        <v>-4.1999999999999993</v>
      </c>
      <c r="M17" s="1">
        <f>IF(AND(ISNUMBER(K17),ISNUMBER($I$7)),SQRT(K17^2+($I$7)^2),"N/A")</f>
        <v>0.25064471888253259</v>
      </c>
      <c r="N17" s="1">
        <f>IF(AND(ISNUMBER(L17),ISNUMBER(M17),M17&lt;&gt;0),L17/M17,"NA")</f>
        <v>-16.756786333760239</v>
      </c>
      <c r="O17" t="s">
        <v>66</v>
      </c>
    </row>
    <row r="18" spans="1:15" x14ac:dyDescent="0.35">
      <c r="A18" s="16">
        <v>8</v>
      </c>
      <c r="B18" s="15" t="s">
        <v>74</v>
      </c>
      <c r="C18" s="14">
        <v>13.5</v>
      </c>
      <c r="D18" s="13" t="s">
        <v>57</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13.5</v>
      </c>
      <c r="H18">
        <f>LEN(TRIM(D18))</f>
        <v>6</v>
      </c>
      <c r="I18" t="str">
        <f>IF(H18&gt;=3,MID(TRIM(D18),1,3),"NO")</f>
        <v>+/-</v>
      </c>
      <c r="J18" t="str">
        <f>IF(TRIM(I18)="+/-",MID(TRIM(D18),4,H18-3),D18)</f>
        <v>0.3</v>
      </c>
      <c r="K18" s="1">
        <f>IF(TRIM(J18)="*****",0,IF(ISERROR(VALUE(J18)),"NA",VALUE(J18/$I$4)))</f>
        <v>0.18237082066869301</v>
      </c>
      <c r="L18" s="1">
        <f>IF(AND(ISNUMBER(G18),ISNUMBER($I$6)),$I$6-G18,"N/A")</f>
        <v>-3.5999999999999996</v>
      </c>
      <c r="M18" s="1">
        <f>IF(AND(ISNUMBER(K18),ISNUMBER($I$7)),SQRT(K18^2+($I$7)^2),"N/A")</f>
        <v>0.19223572402239389</v>
      </c>
      <c r="N18" s="1">
        <f>IF(AND(ISNUMBER(L18),ISNUMBER(M18),M18&lt;&gt;0),L18/M18,"NA")</f>
        <v>-18.727008303517138</v>
      </c>
      <c r="O18" t="s">
        <v>60</v>
      </c>
    </row>
    <row r="19" spans="1:15" x14ac:dyDescent="0.35">
      <c r="A19" s="16">
        <v>8</v>
      </c>
      <c r="B19" s="15" t="s">
        <v>50</v>
      </c>
      <c r="C19" s="14">
        <v>13.5</v>
      </c>
      <c r="D19" s="13" t="s">
        <v>43</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13.5</v>
      </c>
      <c r="H19">
        <f>LEN(TRIM(D19))</f>
        <v>6</v>
      </c>
      <c r="I19" t="str">
        <f>IF(H19&gt;=3,MID(TRIM(D19),1,3),"NO")</f>
        <v>+/-</v>
      </c>
      <c r="J19" t="str">
        <f>IF(TRIM(I19)="+/-",MID(TRIM(D19),4,H19-3),D19)</f>
        <v>0.5</v>
      </c>
      <c r="K19" s="1">
        <f>IF(TRIM(J19)="*****",0,IF(ISERROR(VALUE(J19)),"NA",VALUE(J19/$I$4)))</f>
        <v>0.303951367781155</v>
      </c>
      <c r="L19" s="1">
        <f>IF(AND(ISNUMBER(G19),ISNUMBER($I$6)),$I$6-G19,"N/A")</f>
        <v>-3.5999999999999996</v>
      </c>
      <c r="M19" s="1">
        <f>IF(AND(ISNUMBER(K19),ISNUMBER($I$7)),SQRT(K19^2+($I$7)^2),"N/A")</f>
        <v>0.30997079109986531</v>
      </c>
      <c r="N19" s="1">
        <f>IF(AND(ISNUMBER(L19),ISNUMBER(M19),M19&lt;&gt;0),L19/M19,"NA")</f>
        <v>-11.613997522883258</v>
      </c>
      <c r="O19" t="s">
        <v>35</v>
      </c>
    </row>
    <row r="20" spans="1:15" x14ac:dyDescent="0.35">
      <c r="A20" s="16">
        <v>10</v>
      </c>
      <c r="B20" s="15" t="s">
        <v>53</v>
      </c>
      <c r="C20" s="14">
        <v>12.7</v>
      </c>
      <c r="D20" s="17" t="s">
        <v>83</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12.7</v>
      </c>
      <c r="H20">
        <f>LEN(TRIM(D20))</f>
        <v>6</v>
      </c>
      <c r="I20" t="str">
        <f>IF(H20&gt;=3,MID(TRIM(D20),1,3),"NO")</f>
        <v>+/-</v>
      </c>
      <c r="J20" t="str">
        <f>IF(TRIM(I20)="+/-",MID(TRIM(D20),4,H20-3),D20)</f>
        <v>0.7</v>
      </c>
      <c r="K20" s="1">
        <f>IF(TRIM(J20)="*****",0,IF(ISERROR(VALUE(J20)),"NA",VALUE(J20/$I$4)))</f>
        <v>0.42553191489361697</v>
      </c>
      <c r="L20" s="1">
        <f>IF(AND(ISNUMBER(G20),ISNUMBER($I$6)),$I$6-G20,"N/A")</f>
        <v>-2.7999999999999989</v>
      </c>
      <c r="M20" s="1">
        <f>IF(AND(ISNUMBER(K20),ISNUMBER($I$7)),SQRT(K20^2+($I$7)^2),"N/A")</f>
        <v>0.42985214661796195</v>
      </c>
      <c r="N20" s="1">
        <f>IF(AND(ISNUMBER(L20),ISNUMBER(M20),M20&lt;&gt;0),L20/M20,"NA")</f>
        <v>-6.5138676682904748</v>
      </c>
      <c r="O20" t="s">
        <v>51</v>
      </c>
    </row>
    <row r="21" spans="1:15" x14ac:dyDescent="0.35">
      <c r="A21" s="16">
        <v>11</v>
      </c>
      <c r="B21" s="15" t="s">
        <v>73</v>
      </c>
      <c r="C21" s="14">
        <v>12.6</v>
      </c>
      <c r="D21" s="13" t="s">
        <v>43</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12.6</v>
      </c>
      <c r="H21">
        <f>LEN(TRIM(D21))</f>
        <v>6</v>
      </c>
      <c r="I21" t="str">
        <f>IF(H21&gt;=3,MID(TRIM(D21),1,3),"NO")</f>
        <v>+/-</v>
      </c>
      <c r="J21" t="str">
        <f>IF(TRIM(I21)="+/-",MID(TRIM(D21),4,H21-3),D21)</f>
        <v>0.5</v>
      </c>
      <c r="K21" s="1">
        <f>IF(TRIM(J21)="*****",0,IF(ISERROR(VALUE(J21)),"NA",VALUE(J21/$I$4)))</f>
        <v>0.303951367781155</v>
      </c>
      <c r="L21" s="1">
        <f>IF(AND(ISNUMBER(G21),ISNUMBER($I$6)),$I$6-G21,"N/A")</f>
        <v>-2.6999999999999993</v>
      </c>
      <c r="M21" s="1">
        <f>IF(AND(ISNUMBER(K21),ISNUMBER($I$7)),SQRT(K21^2+($I$7)^2),"N/A")</f>
        <v>0.30997079109986531</v>
      </c>
      <c r="N21" s="1">
        <f>IF(AND(ISNUMBER(L21),ISNUMBER(M21),M21&lt;&gt;0),L21/M21,"NA")</f>
        <v>-8.710498142162443</v>
      </c>
      <c r="O21" t="s">
        <v>45</v>
      </c>
    </row>
    <row r="22" spans="1:15" x14ac:dyDescent="0.35">
      <c r="A22" s="16">
        <v>12</v>
      </c>
      <c r="B22" s="15" t="s">
        <v>67</v>
      </c>
      <c r="C22" s="14">
        <v>12.4</v>
      </c>
      <c r="D22" s="13" t="s">
        <v>83</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12.4</v>
      </c>
      <c r="H22">
        <f>LEN(TRIM(D22))</f>
        <v>6</v>
      </c>
      <c r="I22" t="str">
        <f>IF(H22&gt;=3,MID(TRIM(D22),1,3),"NO")</f>
        <v>+/-</v>
      </c>
      <c r="J22" t="str">
        <f>IF(TRIM(I22)="+/-",MID(TRIM(D22),4,H22-3),D22)</f>
        <v>0.7</v>
      </c>
      <c r="K22" s="1">
        <f>IF(TRIM(J22)="*****",0,IF(ISERROR(VALUE(J22)),"NA",VALUE(J22/$I$4)))</f>
        <v>0.42553191489361697</v>
      </c>
      <c r="L22" s="1">
        <f>IF(AND(ISNUMBER(G22),ISNUMBER($I$6)),$I$6-G22,"N/A")</f>
        <v>-2.5</v>
      </c>
      <c r="M22" s="1">
        <f>IF(AND(ISNUMBER(K22),ISNUMBER($I$7)),SQRT(K22^2+($I$7)^2),"N/A")</f>
        <v>0.42985214661796195</v>
      </c>
      <c r="N22" s="1">
        <f>IF(AND(ISNUMBER(L22),ISNUMBER(M22),M22&lt;&gt;0),L22/M22,"NA")</f>
        <v>-5.8159532752593543</v>
      </c>
      <c r="O22" t="s">
        <v>29</v>
      </c>
    </row>
    <row r="23" spans="1:15" x14ac:dyDescent="0.35">
      <c r="A23" s="16">
        <v>12</v>
      </c>
      <c r="B23" s="15" t="s">
        <v>46</v>
      </c>
      <c r="C23" s="14">
        <v>12.4</v>
      </c>
      <c r="D23" s="13" t="s">
        <v>57</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12.4</v>
      </c>
      <c r="H23">
        <f>LEN(TRIM(D23))</f>
        <v>6</v>
      </c>
      <c r="I23" t="str">
        <f>IF(H23&gt;=3,MID(TRIM(D23),1,3),"NO")</f>
        <v>+/-</v>
      </c>
      <c r="J23" t="str">
        <f>IF(TRIM(I23)="+/-",MID(TRIM(D23),4,H23-3),D23)</f>
        <v>0.3</v>
      </c>
      <c r="K23" s="1">
        <f>IF(TRIM(J23)="*****",0,IF(ISERROR(VALUE(J23)),"NA",VALUE(J23/$I$4)))</f>
        <v>0.18237082066869301</v>
      </c>
      <c r="L23" s="1">
        <f>IF(AND(ISNUMBER(G23),ISNUMBER($I$6)),$I$6-G23,"N/A")</f>
        <v>-2.5</v>
      </c>
      <c r="M23" s="1">
        <f>IF(AND(ISNUMBER(K23),ISNUMBER($I$7)),SQRT(K23^2+($I$7)^2),"N/A")</f>
        <v>0.19223572402239389</v>
      </c>
      <c r="N23" s="1">
        <f>IF(AND(ISNUMBER(L23),ISNUMBER(M23),M23&lt;&gt;0),L23/M23,"NA")</f>
        <v>-13.00486687744246</v>
      </c>
      <c r="O23" t="s">
        <v>82</v>
      </c>
    </row>
    <row r="24" spans="1:15" x14ac:dyDescent="0.35">
      <c r="A24" s="16">
        <v>14</v>
      </c>
      <c r="B24" s="15" t="s">
        <v>78</v>
      </c>
      <c r="C24" s="14">
        <v>12.1</v>
      </c>
      <c r="D24" s="13" t="s">
        <v>43</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12.1</v>
      </c>
      <c r="H24">
        <f>LEN(TRIM(D24))</f>
        <v>6</v>
      </c>
      <c r="I24" t="str">
        <f>IF(H24&gt;=3,MID(TRIM(D24),1,3),"NO")</f>
        <v>+/-</v>
      </c>
      <c r="J24" t="str">
        <f>IF(TRIM(I24)="+/-",MID(TRIM(D24),4,H24-3),D24)</f>
        <v>0.5</v>
      </c>
      <c r="K24" s="1">
        <f>IF(TRIM(J24)="*****",0,IF(ISERROR(VALUE(J24)),"NA",VALUE(J24/$I$4)))</f>
        <v>0.303951367781155</v>
      </c>
      <c r="L24" s="1">
        <f>IF(AND(ISNUMBER(G24),ISNUMBER($I$6)),$I$6-G24,"N/A")</f>
        <v>-2.1999999999999993</v>
      </c>
      <c r="M24" s="1">
        <f>IF(AND(ISNUMBER(K24),ISNUMBER($I$7)),SQRT(K24^2+($I$7)^2),"N/A")</f>
        <v>0.30997079109986531</v>
      </c>
      <c r="N24" s="1">
        <f>IF(AND(ISNUMBER(L24),ISNUMBER(M24),M24&lt;&gt;0),L24/M24,"NA")</f>
        <v>-7.0974429306508782</v>
      </c>
      <c r="O24" t="s">
        <v>65</v>
      </c>
    </row>
    <row r="25" spans="1:15" x14ac:dyDescent="0.35">
      <c r="A25" s="16">
        <v>15</v>
      </c>
      <c r="B25" s="15" t="s">
        <v>64</v>
      </c>
      <c r="C25" s="14">
        <v>11.7</v>
      </c>
      <c r="D25" s="13" t="s">
        <v>57</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11.7</v>
      </c>
      <c r="H25">
        <f>LEN(TRIM(D25))</f>
        <v>6</v>
      </c>
      <c r="I25" t="str">
        <f>IF(H25&gt;=3,MID(TRIM(D25),1,3),"NO")</f>
        <v>+/-</v>
      </c>
      <c r="J25" t="str">
        <f>IF(TRIM(I25)="+/-",MID(TRIM(D25),4,H25-3),D25)</f>
        <v>0.3</v>
      </c>
      <c r="K25" s="1">
        <f>IF(TRIM(J25)="*****",0,IF(ISERROR(VALUE(J25)),"NA",VALUE(J25/$I$4)))</f>
        <v>0.18237082066869301</v>
      </c>
      <c r="L25" s="1">
        <f>IF(AND(ISNUMBER(G25),ISNUMBER($I$6)),$I$6-G25,"N/A")</f>
        <v>-1.7999999999999989</v>
      </c>
      <c r="M25" s="1">
        <f>IF(AND(ISNUMBER(K25),ISNUMBER($I$7)),SQRT(K25^2+($I$7)^2),"N/A")</f>
        <v>0.19223572402239389</v>
      </c>
      <c r="N25" s="1">
        <f>IF(AND(ISNUMBER(L25),ISNUMBER(M25),M25&lt;&gt;0),L25/M25,"NA")</f>
        <v>-9.3635041517585655</v>
      </c>
      <c r="O25" t="s">
        <v>81</v>
      </c>
    </row>
    <row r="26" spans="1:15" x14ac:dyDescent="0.35">
      <c r="A26" s="16">
        <v>16</v>
      </c>
      <c r="B26" s="15" t="s">
        <v>65</v>
      </c>
      <c r="C26" s="14">
        <v>11.6</v>
      </c>
      <c r="D26" s="13" t="s">
        <v>28</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11.6</v>
      </c>
      <c r="H26">
        <f>LEN(TRIM(D26))</f>
        <v>6</v>
      </c>
      <c r="I26" t="str">
        <f>IF(H26&gt;=3,MID(TRIM(D26),1,3),"NO")</f>
        <v>+/-</v>
      </c>
      <c r="J26" t="str">
        <f>IF(TRIM(I26)="+/-",MID(TRIM(D26),4,H26-3),D26)</f>
        <v>0.2</v>
      </c>
      <c r="K26" s="1">
        <f>IF(TRIM(J26)="*****",0,IF(ISERROR(VALUE(J26)),"NA",VALUE(J26/$I$4)))</f>
        <v>0.12158054711246201</v>
      </c>
      <c r="L26" s="1">
        <f>IF(AND(ISNUMBER(G26),ISNUMBER($I$6)),$I$6-G26,"N/A")</f>
        <v>-1.6999999999999993</v>
      </c>
      <c r="M26" s="1">
        <f>IF(AND(ISNUMBER(K26),ISNUMBER($I$7)),SQRT(K26^2+($I$7)^2),"N/A")</f>
        <v>0.1359311840425404</v>
      </c>
      <c r="N26" s="1">
        <f>IF(AND(ISNUMBER(L26),ISNUMBER(M26),M26&lt;&gt;0),L26/M26,"NA")</f>
        <v>-12.50632819815632</v>
      </c>
      <c r="O26" t="s">
        <v>80</v>
      </c>
    </row>
    <row r="27" spans="1:15" x14ac:dyDescent="0.35">
      <c r="A27" s="16">
        <v>17</v>
      </c>
      <c r="B27" s="15" t="s">
        <v>54</v>
      </c>
      <c r="C27" s="14">
        <v>11.4</v>
      </c>
      <c r="D27" s="13" t="s">
        <v>28</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11.4</v>
      </c>
      <c r="H27">
        <f>LEN(TRIM(D27))</f>
        <v>6</v>
      </c>
      <c r="I27" t="str">
        <f>IF(H27&gt;=3,MID(TRIM(D27),1,3),"NO")</f>
        <v>+/-</v>
      </c>
      <c r="J27" t="str">
        <f>IF(TRIM(I27)="+/-",MID(TRIM(D27),4,H27-3),D27)</f>
        <v>0.2</v>
      </c>
      <c r="K27" s="1">
        <f>IF(TRIM(J27)="*****",0,IF(ISERROR(VALUE(J27)),"NA",VALUE(J27/$I$4)))</f>
        <v>0.12158054711246201</v>
      </c>
      <c r="L27" s="1">
        <f>IF(AND(ISNUMBER(G27),ISNUMBER($I$6)),$I$6-G27,"N/A")</f>
        <v>-1.5</v>
      </c>
      <c r="M27" s="1">
        <f>IF(AND(ISNUMBER(K27),ISNUMBER($I$7)),SQRT(K27^2+($I$7)^2),"N/A")</f>
        <v>0.1359311840425404</v>
      </c>
      <c r="N27" s="1">
        <f>IF(AND(ISNUMBER(L27),ISNUMBER(M27),M27&lt;&gt;0),L27/M27,"NA")</f>
        <v>-11.034995468961462</v>
      </c>
      <c r="O27" t="s">
        <v>78</v>
      </c>
    </row>
    <row r="28" spans="1:15" x14ac:dyDescent="0.35">
      <c r="A28" s="16">
        <v>18</v>
      </c>
      <c r="B28" s="15" t="s">
        <v>72</v>
      </c>
      <c r="C28" s="14">
        <v>11.1</v>
      </c>
      <c r="D28" s="13" t="s">
        <v>57</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11.1</v>
      </c>
      <c r="H28">
        <f>LEN(TRIM(D28))</f>
        <v>6</v>
      </c>
      <c r="I28" t="str">
        <f>IF(H28&gt;=3,MID(TRIM(D28),1,3),"NO")</f>
        <v>+/-</v>
      </c>
      <c r="J28" t="str">
        <f>IF(TRIM(I28)="+/-",MID(TRIM(D28),4,H28-3),D28)</f>
        <v>0.3</v>
      </c>
      <c r="K28" s="1">
        <f>IF(TRIM(J28)="*****",0,IF(ISERROR(VALUE(J28)),"NA",VALUE(J28/$I$4)))</f>
        <v>0.18237082066869301</v>
      </c>
      <c r="L28" s="1">
        <f>IF(AND(ISNUMBER(G28),ISNUMBER($I$6)),$I$6-G28,"N/A")</f>
        <v>-1.1999999999999993</v>
      </c>
      <c r="M28" s="1">
        <f>IF(AND(ISNUMBER(K28),ISNUMBER($I$7)),SQRT(K28^2+($I$7)^2),"N/A")</f>
        <v>0.19223572402239389</v>
      </c>
      <c r="N28" s="1">
        <f>IF(AND(ISNUMBER(L28),ISNUMBER(M28),M28&lt;&gt;0),L28/M28,"NA")</f>
        <v>-6.242336101172377</v>
      </c>
      <c r="O28" t="s">
        <v>79</v>
      </c>
    </row>
    <row r="29" spans="1:15" x14ac:dyDescent="0.35">
      <c r="A29" s="16">
        <v>19</v>
      </c>
      <c r="B29" s="15" t="s">
        <v>56</v>
      </c>
      <c r="C29" s="14">
        <v>11</v>
      </c>
      <c r="D29" s="13" t="s">
        <v>43</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11</v>
      </c>
      <c r="H29">
        <f>LEN(TRIM(D29))</f>
        <v>6</v>
      </c>
      <c r="I29" t="str">
        <f>IF(H29&gt;=3,MID(TRIM(D29),1,3),"NO")</f>
        <v>+/-</v>
      </c>
      <c r="J29" t="str">
        <f>IF(TRIM(I29)="+/-",MID(TRIM(D29),4,H29-3),D29)</f>
        <v>0.5</v>
      </c>
      <c r="K29" s="1">
        <f>IF(TRIM(J29)="*****",0,IF(ISERROR(VALUE(J29)),"NA",VALUE(J29/$I$4)))</f>
        <v>0.303951367781155</v>
      </c>
      <c r="L29" s="1">
        <f>IF(AND(ISNUMBER(G29),ISNUMBER($I$6)),$I$6-G29,"N/A")</f>
        <v>-1.0999999999999996</v>
      </c>
      <c r="M29" s="1">
        <f>IF(AND(ISNUMBER(K29),ISNUMBER($I$7)),SQRT(K29^2+($I$7)^2),"N/A")</f>
        <v>0.30997079109986531</v>
      </c>
      <c r="N29" s="1">
        <f>IF(AND(ISNUMBER(L29),ISNUMBER(M29),M29&lt;&gt;0),L29/M29,"NA")</f>
        <v>-3.5487214653254391</v>
      </c>
      <c r="O29" t="s">
        <v>55</v>
      </c>
    </row>
    <row r="30" spans="1:15" x14ac:dyDescent="0.35">
      <c r="A30" s="16">
        <v>20</v>
      </c>
      <c r="B30" s="15" t="s">
        <v>52</v>
      </c>
      <c r="C30" s="14">
        <v>10.9</v>
      </c>
      <c r="D30" s="13" t="s">
        <v>121</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10.9</v>
      </c>
      <c r="H30">
        <f>LEN(TRIM(D30))</f>
        <v>6</v>
      </c>
      <c r="I30" t="str">
        <f>IF(H30&gt;=3,MID(TRIM(D30),1,3),"NO")</f>
        <v>+/-</v>
      </c>
      <c r="J30" t="str">
        <f>IF(TRIM(I30)="+/-",MID(TRIM(D30),4,H30-3),D30)</f>
        <v>0.8</v>
      </c>
      <c r="K30" s="1">
        <f>IF(TRIM(J30)="*****",0,IF(ISERROR(VALUE(J30)),"NA",VALUE(J30/$I$4)))</f>
        <v>0.48632218844984804</v>
      </c>
      <c r="L30" s="1">
        <f>IF(AND(ISNUMBER(G30),ISNUMBER($I$6)),$I$6-G30,"N/A")</f>
        <v>-1</v>
      </c>
      <c r="M30" s="1">
        <f>IF(AND(ISNUMBER(K30),ISNUMBER($I$7)),SQRT(K30^2+($I$7)^2),"N/A")</f>
        <v>0.49010685399991183</v>
      </c>
      <c r="N30" s="1">
        <f>IF(AND(ISNUMBER(L30),ISNUMBER(M30),M30&lt;&gt;0),L30/M30,"NA")</f>
        <v>-2.0403713839924791</v>
      </c>
      <c r="O30" t="s">
        <v>77</v>
      </c>
    </row>
    <row r="31" spans="1:15" x14ac:dyDescent="0.35">
      <c r="A31" s="16">
        <v>21</v>
      </c>
      <c r="B31" s="15" t="s">
        <v>66</v>
      </c>
      <c r="C31" s="14">
        <v>10.6</v>
      </c>
      <c r="D31" s="13" t="s">
        <v>43</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10.6</v>
      </c>
      <c r="H31">
        <f>LEN(TRIM(D31))</f>
        <v>6</v>
      </c>
      <c r="I31" t="str">
        <f>IF(H31&gt;=3,MID(TRIM(D31),1,3),"NO")</f>
        <v>+/-</v>
      </c>
      <c r="J31" t="str">
        <f>IF(TRIM(I31)="+/-",MID(TRIM(D31),4,H31-3),D31)</f>
        <v>0.5</v>
      </c>
      <c r="K31" s="1">
        <f>IF(TRIM(J31)="*****",0,IF(ISERROR(VALUE(J31)),"NA",VALUE(J31/$I$4)))</f>
        <v>0.303951367781155</v>
      </c>
      <c r="L31" s="1">
        <f>IF(AND(ISNUMBER(G31),ISNUMBER($I$6)),$I$6-G31,"N/A")</f>
        <v>-0.69999999999999929</v>
      </c>
      <c r="M31" s="1">
        <f>IF(AND(ISNUMBER(K31),ISNUMBER($I$7)),SQRT(K31^2+($I$7)^2),"N/A")</f>
        <v>0.30997079109986531</v>
      </c>
      <c r="N31" s="1">
        <f>IF(AND(ISNUMBER(L31),ISNUMBER(M31),M31&lt;&gt;0),L31/M31,"NA")</f>
        <v>-2.2582772961161872</v>
      </c>
      <c r="O31" t="s">
        <v>41</v>
      </c>
    </row>
    <row r="32" spans="1:15" x14ac:dyDescent="0.35">
      <c r="A32" s="16">
        <v>22</v>
      </c>
      <c r="B32" s="15" t="s">
        <v>69</v>
      </c>
      <c r="C32" s="14">
        <v>10.4</v>
      </c>
      <c r="D32" s="13" t="s">
        <v>43</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10.4</v>
      </c>
      <c r="H32">
        <f>LEN(TRIM(D32))</f>
        <v>6</v>
      </c>
      <c r="I32" t="str">
        <f>IF(H32&gt;=3,MID(TRIM(D32),1,3),"NO")</f>
        <v>+/-</v>
      </c>
      <c r="J32" t="str">
        <f>IF(TRIM(I32)="+/-",MID(TRIM(D32),4,H32-3),D32)</f>
        <v>0.5</v>
      </c>
      <c r="K32" s="1">
        <f>IF(TRIM(J32)="*****",0,IF(ISERROR(VALUE(J32)),"NA",VALUE(J32/$I$4)))</f>
        <v>0.303951367781155</v>
      </c>
      <c r="L32" s="1">
        <f>IF(AND(ISNUMBER(G32),ISNUMBER($I$6)),$I$6-G32,"N/A")</f>
        <v>-0.5</v>
      </c>
      <c r="M32" s="1">
        <f>IF(AND(ISNUMBER(K32),ISNUMBER($I$7)),SQRT(K32^2+($I$7)^2),"N/A")</f>
        <v>0.30997079109986531</v>
      </c>
      <c r="N32" s="1">
        <f>IF(AND(ISNUMBER(L32),ISNUMBER(M32),M32&lt;&gt;0),L32/M32,"NA")</f>
        <v>-1.6130552115115637</v>
      </c>
      <c r="O32" t="s">
        <v>71</v>
      </c>
    </row>
    <row r="33" spans="1:15" x14ac:dyDescent="0.35">
      <c r="A33" s="16">
        <v>23</v>
      </c>
      <c r="B33" s="15" t="s">
        <v>42</v>
      </c>
      <c r="C33" s="14">
        <v>10.1</v>
      </c>
      <c r="D33" s="13" t="s">
        <v>43</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10.1</v>
      </c>
      <c r="H33">
        <f>LEN(TRIM(D33))</f>
        <v>6</v>
      </c>
      <c r="I33" t="str">
        <f>IF(H33&gt;=3,MID(TRIM(D33),1,3),"NO")</f>
        <v>+/-</v>
      </c>
      <c r="J33" t="str">
        <f>IF(TRIM(I33)="+/-",MID(TRIM(D33),4,H33-3),D33)</f>
        <v>0.5</v>
      </c>
      <c r="K33" s="1">
        <f>IF(TRIM(J33)="*****",0,IF(ISERROR(VALUE(J33)),"NA",VALUE(J33/$I$4)))</f>
        <v>0.303951367781155</v>
      </c>
      <c r="L33" s="1">
        <f>IF(AND(ISNUMBER(G33),ISNUMBER($I$6)),$I$6-G33,"N/A")</f>
        <v>-0.19999999999999929</v>
      </c>
      <c r="M33" s="1">
        <f>IF(AND(ISNUMBER(K33),ISNUMBER($I$7)),SQRT(K33^2+($I$7)^2),"N/A")</f>
        <v>0.30997079109986531</v>
      </c>
      <c r="N33" s="1">
        <f>IF(AND(ISNUMBER(L33),ISNUMBER(M33),M33&lt;&gt;0),L33/M33,"NA")</f>
        <v>-0.64522208460462327</v>
      </c>
      <c r="O33" t="s">
        <v>76</v>
      </c>
    </row>
    <row r="34" spans="1:15" x14ac:dyDescent="0.35">
      <c r="A34" s="16">
        <v>24</v>
      </c>
      <c r="B34" s="15" t="s">
        <v>82</v>
      </c>
      <c r="C34" s="14">
        <v>9.9</v>
      </c>
      <c r="D34" s="13" t="s">
        <v>26</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9.9</v>
      </c>
      <c r="H34">
        <f>LEN(TRIM(D34))</f>
        <v>6</v>
      </c>
      <c r="I34" t="str">
        <f>IF(H34&gt;=3,MID(TRIM(D34),1,3),"NO")</f>
        <v>+/-</v>
      </c>
      <c r="J34" t="str">
        <f>IF(TRIM(I34)="+/-",MID(TRIM(D34),4,H34-3),D34)</f>
        <v>0.6</v>
      </c>
      <c r="K34" s="1">
        <f>IF(TRIM(J34)="*****",0,IF(ISERROR(VALUE(J34)),"NA",VALUE(J34/$I$4)))</f>
        <v>0.36474164133738601</v>
      </c>
      <c r="L34" s="1">
        <f>IF(AND(ISNUMBER(G34),ISNUMBER($I$6)),$I$6-G34,"N/A")</f>
        <v>0</v>
      </c>
      <c r="M34" s="1">
        <f>IF(AND(ISNUMBER(K34),ISNUMBER($I$7)),SQRT(K34^2+($I$7)^2),"N/A")</f>
        <v>0.36977279819442066</v>
      </c>
      <c r="N34" s="1">
        <f>IF(AND(ISNUMBER(L34),ISNUMBER(M34),M34&lt;&gt;0),L34/M34,"NA")</f>
        <v>0</v>
      </c>
      <c r="O34" t="s">
        <v>74</v>
      </c>
    </row>
    <row r="35" spans="1:15" x14ac:dyDescent="0.35">
      <c r="A35" s="16">
        <v>24</v>
      </c>
      <c r="B35" s="15" t="s">
        <v>48</v>
      </c>
      <c r="C35" s="14">
        <v>9.9</v>
      </c>
      <c r="D35" s="13" t="s">
        <v>83</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9.9</v>
      </c>
      <c r="H35">
        <f>LEN(TRIM(D35))</f>
        <v>6</v>
      </c>
      <c r="I35" t="str">
        <f>IF(H35&gt;=3,MID(TRIM(D35),1,3),"NO")</f>
        <v>+/-</v>
      </c>
      <c r="J35" t="str">
        <f>IF(TRIM(I35)="+/-",MID(TRIM(D35),4,H35-3),D35)</f>
        <v>0.7</v>
      </c>
      <c r="K35" s="1">
        <f>IF(TRIM(J35)="*****",0,IF(ISERROR(VALUE(J35)),"NA",VALUE(J35/$I$4)))</f>
        <v>0.42553191489361697</v>
      </c>
      <c r="L35" s="1">
        <f>IF(AND(ISNUMBER(G35),ISNUMBER($I$6)),$I$6-G35,"N/A")</f>
        <v>0</v>
      </c>
      <c r="M35" s="1">
        <f>IF(AND(ISNUMBER(K35),ISNUMBER($I$7)),SQRT(K35^2+($I$7)^2),"N/A")</f>
        <v>0.42985214661796195</v>
      </c>
      <c r="N35" s="1">
        <f>IF(AND(ISNUMBER(L35),ISNUMBER(M35),M35&lt;&gt;0),L35/M35,"NA")</f>
        <v>0</v>
      </c>
      <c r="O35" t="s">
        <v>53</v>
      </c>
    </row>
    <row r="36" spans="1:15" x14ac:dyDescent="0.35">
      <c r="A36" s="16">
        <v>24</v>
      </c>
      <c r="B36" s="15" t="s">
        <v>40</v>
      </c>
      <c r="C36" s="14">
        <v>9.9</v>
      </c>
      <c r="D36" s="13" t="s">
        <v>121</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9.9</v>
      </c>
      <c r="H36">
        <f>LEN(TRIM(D36))</f>
        <v>6</v>
      </c>
      <c r="I36" t="str">
        <f>IF(H36&gt;=3,MID(TRIM(D36),1,3),"NO")</f>
        <v>+/-</v>
      </c>
      <c r="J36" t="str">
        <f>IF(TRIM(I36)="+/-",MID(TRIM(D36),4,H36-3),D36)</f>
        <v>0.8</v>
      </c>
      <c r="K36" s="1">
        <f>IF(TRIM(J36)="*****",0,IF(ISERROR(VALUE(J36)),"NA",VALUE(J36/$I$4)))</f>
        <v>0.48632218844984804</v>
      </c>
      <c r="L36" s="1">
        <f>IF(AND(ISNUMBER(G36),ISNUMBER($I$6)),$I$6-G36,"N/A")</f>
        <v>0</v>
      </c>
      <c r="M36" s="1">
        <f>IF(AND(ISNUMBER(K36),ISNUMBER($I$7)),SQRT(K36^2+($I$7)^2),"N/A")</f>
        <v>0.49010685399991183</v>
      </c>
      <c r="N36" s="1">
        <f>IF(AND(ISNUMBER(L36),ISNUMBER(M36),M36&lt;&gt;0),L36/M36,"NA")</f>
        <v>0</v>
      </c>
      <c r="O36" t="s">
        <v>72</v>
      </c>
    </row>
    <row r="37" spans="1:15" x14ac:dyDescent="0.35">
      <c r="A37" s="16">
        <v>27</v>
      </c>
      <c r="B37" s="15" t="s">
        <v>45</v>
      </c>
      <c r="C37" s="14">
        <v>9.6</v>
      </c>
      <c r="D37" s="13" t="s">
        <v>28</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9.6</v>
      </c>
      <c r="H37">
        <f>LEN(TRIM(D37))</f>
        <v>6</v>
      </c>
      <c r="I37" t="str">
        <f>IF(H37&gt;=3,MID(TRIM(D37),1,3),"NO")</f>
        <v>+/-</v>
      </c>
      <c r="J37" t="str">
        <f>IF(TRIM(I37)="+/-",MID(TRIM(D37),4,H37-3),D37)</f>
        <v>0.2</v>
      </c>
      <c r="K37" s="1">
        <f>IF(TRIM(J37)="*****",0,IF(ISERROR(VALUE(J37)),"NA",VALUE(J37/$I$4)))</f>
        <v>0.12158054711246201</v>
      </c>
      <c r="L37" s="1">
        <f>IF(AND(ISNUMBER(G37),ISNUMBER($I$6)),$I$6-G37,"N/A")</f>
        <v>0.30000000000000071</v>
      </c>
      <c r="M37" s="1">
        <f>IF(AND(ISNUMBER(K37),ISNUMBER($I$7)),SQRT(K37^2+($I$7)^2),"N/A")</f>
        <v>0.1359311840425404</v>
      </c>
      <c r="N37" s="1">
        <f>IF(AND(ISNUMBER(L37),ISNUMBER(M37),M37&lt;&gt;0),L37/M37,"NA")</f>
        <v>2.2069990937922976</v>
      </c>
      <c r="O37" t="s">
        <v>70</v>
      </c>
    </row>
    <row r="38" spans="1:15" x14ac:dyDescent="0.35">
      <c r="A38" s="16">
        <v>28</v>
      </c>
      <c r="B38" s="15" t="s">
        <v>59</v>
      </c>
      <c r="C38" s="14">
        <v>9.1</v>
      </c>
      <c r="D38" s="13" t="s">
        <v>57</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9.1</v>
      </c>
      <c r="H38">
        <f>LEN(TRIM(D38))</f>
        <v>6</v>
      </c>
      <c r="I38" t="str">
        <f>IF(H38&gt;=3,MID(TRIM(D38),1,3),"NO")</f>
        <v>+/-</v>
      </c>
      <c r="J38" t="str">
        <f>IF(TRIM(I38)="+/-",MID(TRIM(D38),4,H38-3),D38)</f>
        <v>0.3</v>
      </c>
      <c r="K38" s="1">
        <f>IF(TRIM(J38)="*****",0,IF(ISERROR(VALUE(J38)),"NA",VALUE(J38/$I$4)))</f>
        <v>0.18237082066869301</v>
      </c>
      <c r="L38" s="1">
        <f>IF(AND(ISNUMBER(G38),ISNUMBER($I$6)),$I$6-G38,"N/A")</f>
        <v>0.80000000000000071</v>
      </c>
      <c r="M38" s="1">
        <f>IF(AND(ISNUMBER(K38),ISNUMBER($I$7)),SQRT(K38^2+($I$7)^2),"N/A")</f>
        <v>0.19223572402239389</v>
      </c>
      <c r="N38" s="1">
        <f>IF(AND(ISNUMBER(L38),ISNUMBER(M38),M38&lt;&gt;0),L38/M38,"NA")</f>
        <v>4.1615574007815903</v>
      </c>
      <c r="O38" t="s">
        <v>69</v>
      </c>
    </row>
    <row r="39" spans="1:15" x14ac:dyDescent="0.35">
      <c r="A39" s="16">
        <v>29</v>
      </c>
      <c r="B39" s="15" t="s">
        <v>77</v>
      </c>
      <c r="C39" s="14">
        <v>9</v>
      </c>
      <c r="D39" s="13" t="s">
        <v>43</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9</v>
      </c>
      <c r="H39">
        <f>LEN(TRIM(D39))</f>
        <v>6</v>
      </c>
      <c r="I39" t="str">
        <f>IF(H39&gt;=3,MID(TRIM(D39),1,3),"NO")</f>
        <v>+/-</v>
      </c>
      <c r="J39" t="str">
        <f>IF(TRIM(I39)="+/-",MID(TRIM(D39),4,H39-3),D39)</f>
        <v>0.5</v>
      </c>
      <c r="K39" s="1">
        <f>IF(TRIM(J39)="*****",0,IF(ISERROR(VALUE(J39)),"NA",VALUE(J39/$I$4)))</f>
        <v>0.303951367781155</v>
      </c>
      <c r="L39" s="1">
        <f>IF(AND(ISNUMBER(G39),ISNUMBER($I$6)),$I$6-G39,"N/A")</f>
        <v>0.90000000000000036</v>
      </c>
      <c r="M39" s="1">
        <f>IF(AND(ISNUMBER(K39),ISNUMBER($I$7)),SQRT(K39^2+($I$7)^2),"N/A")</f>
        <v>0.30997079109986531</v>
      </c>
      <c r="N39" s="1">
        <f>IF(AND(ISNUMBER(L39),ISNUMBER(M39),M39&lt;&gt;0),L39/M39,"NA")</f>
        <v>2.9034993807208163</v>
      </c>
      <c r="O39" t="s">
        <v>44</v>
      </c>
    </row>
    <row r="40" spans="1:15" x14ac:dyDescent="0.35">
      <c r="A40" s="16">
        <v>30</v>
      </c>
      <c r="B40" s="15" t="s">
        <v>32</v>
      </c>
      <c r="C40" s="14">
        <v>8.9</v>
      </c>
      <c r="D40" s="13" t="s">
        <v>31</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8.9</v>
      </c>
      <c r="H40">
        <f>LEN(TRIM(D40))</f>
        <v>6</v>
      </c>
      <c r="I40" t="str">
        <f>IF(H40&gt;=3,MID(TRIM(D40),1,3),"NO")</f>
        <v>+/-</v>
      </c>
      <c r="J40" t="str">
        <f>IF(TRIM(I40)="+/-",MID(TRIM(D40),4,H40-3),D40)</f>
        <v>0.1</v>
      </c>
      <c r="K40" s="1">
        <f>IF(TRIM(J40)="*****",0,IF(ISERROR(VALUE(J40)),"NA",VALUE(J40/$I$4)))</f>
        <v>6.0790273556231005E-2</v>
      </c>
      <c r="L40" s="1">
        <f>IF(AND(ISNUMBER(G40),ISNUMBER($I$6)),$I$6-G40,"N/A")</f>
        <v>1</v>
      </c>
      <c r="M40" s="1">
        <f>IF(AND(ISNUMBER(K40),ISNUMBER($I$7)),SQRT(K40^2+($I$7)^2),"N/A")</f>
        <v>8.5970429323592404E-2</v>
      </c>
      <c r="N40" s="1">
        <f>IF(AND(ISNUMBER(L40),ISNUMBER(M40),M40&lt;&gt;0),L40/M40,"NA")</f>
        <v>11.631906550518707</v>
      </c>
      <c r="O40" t="s">
        <v>67</v>
      </c>
    </row>
    <row r="41" spans="1:15" x14ac:dyDescent="0.35">
      <c r="A41" s="16">
        <v>30</v>
      </c>
      <c r="B41" s="15" t="s">
        <v>36</v>
      </c>
      <c r="C41" s="14">
        <v>8.9</v>
      </c>
      <c r="D41" s="13" t="s">
        <v>28</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8.9</v>
      </c>
      <c r="H41">
        <f>LEN(TRIM(D41))</f>
        <v>6</v>
      </c>
      <c r="I41" t="str">
        <f>IF(H41&gt;=3,MID(TRIM(D41),1,3),"NO")</f>
        <v>+/-</v>
      </c>
      <c r="J41" t="str">
        <f>IF(TRIM(I41)="+/-",MID(TRIM(D41),4,H41-3),D41)</f>
        <v>0.2</v>
      </c>
      <c r="K41" s="1">
        <f>IF(TRIM(J41)="*****",0,IF(ISERROR(VALUE(J41)),"NA",VALUE(J41/$I$4)))</f>
        <v>0.12158054711246201</v>
      </c>
      <c r="L41" s="1">
        <f>IF(AND(ISNUMBER(G41),ISNUMBER($I$6)),$I$6-G41,"N/A")</f>
        <v>1</v>
      </c>
      <c r="M41" s="1">
        <f>IF(AND(ISNUMBER(K41),ISNUMBER($I$7)),SQRT(K41^2+($I$7)^2),"N/A")</f>
        <v>0.1359311840425404</v>
      </c>
      <c r="N41" s="1">
        <f>IF(AND(ISNUMBER(L41),ISNUMBER(M41),M41&lt;&gt;0),L41/M41,"NA")</f>
        <v>7.3566636459743089</v>
      </c>
      <c r="O41" t="s">
        <v>47</v>
      </c>
    </row>
    <row r="42" spans="1:15" x14ac:dyDescent="0.35">
      <c r="A42" s="16">
        <v>32</v>
      </c>
      <c r="B42" s="15" t="s">
        <v>71</v>
      </c>
      <c r="C42" s="14">
        <v>8.8000000000000007</v>
      </c>
      <c r="D42" s="13" t="s">
        <v>57</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8.8000000000000007</v>
      </c>
      <c r="H42">
        <f>LEN(TRIM(D42))</f>
        <v>6</v>
      </c>
      <c r="I42" t="str">
        <f>IF(H42&gt;=3,MID(TRIM(D42),1,3),"NO")</f>
        <v>+/-</v>
      </c>
      <c r="J42" t="str">
        <f>IF(TRIM(I42)="+/-",MID(TRIM(D42),4,H42-3),D42)</f>
        <v>0.3</v>
      </c>
      <c r="K42" s="1">
        <f>IF(TRIM(J42)="*****",0,IF(ISERROR(VALUE(J42)),"NA",VALUE(J42/$I$4)))</f>
        <v>0.18237082066869301</v>
      </c>
      <c r="L42" s="1">
        <f>IF(AND(ISNUMBER(G42),ISNUMBER($I$6)),$I$6-G42,"N/A")</f>
        <v>1.0999999999999996</v>
      </c>
      <c r="M42" s="1">
        <f>IF(AND(ISNUMBER(K42),ISNUMBER($I$7)),SQRT(K42^2+($I$7)^2),"N/A")</f>
        <v>0.19223572402239389</v>
      </c>
      <c r="N42" s="1">
        <f>IF(AND(ISNUMBER(L42),ISNUMBER(M42),M42&lt;&gt;0),L42/M42,"NA")</f>
        <v>5.7221414260746801</v>
      </c>
      <c r="O42" t="s">
        <v>37</v>
      </c>
    </row>
    <row r="43" spans="1:15" x14ac:dyDescent="0.35">
      <c r="A43" s="16">
        <v>33</v>
      </c>
      <c r="B43" s="15" t="s">
        <v>60</v>
      </c>
      <c r="C43" s="14">
        <v>8.6999999999999993</v>
      </c>
      <c r="D43" s="13" t="s">
        <v>121</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8.6999999999999993</v>
      </c>
      <c r="H43">
        <f>LEN(TRIM(D43))</f>
        <v>6</v>
      </c>
      <c r="I43" t="str">
        <f>IF(H43&gt;=3,MID(TRIM(D43),1,3),"NO")</f>
        <v>+/-</v>
      </c>
      <c r="J43" t="str">
        <f>IF(TRIM(I43)="+/-",MID(TRIM(D43),4,H43-3),D43)</f>
        <v>0.8</v>
      </c>
      <c r="K43" s="1">
        <f>IF(TRIM(J43)="*****",0,IF(ISERROR(VALUE(J43)),"NA",VALUE(J43/$I$4)))</f>
        <v>0.48632218844984804</v>
      </c>
      <c r="L43" s="1">
        <f>IF(AND(ISNUMBER(G43),ISNUMBER($I$6)),$I$6-G43,"N/A")</f>
        <v>1.2000000000000011</v>
      </c>
      <c r="M43" s="1">
        <f>IF(AND(ISNUMBER(K43),ISNUMBER($I$7)),SQRT(K43^2+($I$7)^2),"N/A")</f>
        <v>0.49010685399991183</v>
      </c>
      <c r="N43" s="1">
        <f>IF(AND(ISNUMBER(L43),ISNUMBER(M43),M43&lt;&gt;0),L43/M43,"NA")</f>
        <v>2.448445660790977</v>
      </c>
      <c r="O43" t="s">
        <v>49</v>
      </c>
    </row>
    <row r="44" spans="1:15" x14ac:dyDescent="0.35">
      <c r="A44" s="16">
        <v>33</v>
      </c>
      <c r="B44" s="15" t="s">
        <v>39</v>
      </c>
      <c r="C44" s="14">
        <v>8.6999999999999993</v>
      </c>
      <c r="D44" s="13" t="s">
        <v>28</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8.6999999999999993</v>
      </c>
      <c r="H44">
        <f>LEN(TRIM(D44))</f>
        <v>6</v>
      </c>
      <c r="I44" t="str">
        <f>IF(H44&gt;=3,MID(TRIM(D44),1,3),"NO")</f>
        <v>+/-</v>
      </c>
      <c r="J44" t="str">
        <f>IF(TRIM(I44)="+/-",MID(TRIM(D44),4,H44-3),D44)</f>
        <v>0.2</v>
      </c>
      <c r="K44" s="1">
        <f>IF(TRIM(J44)="*****",0,IF(ISERROR(VALUE(J44)),"NA",VALUE(J44/$I$4)))</f>
        <v>0.12158054711246201</v>
      </c>
      <c r="L44" s="1">
        <f>IF(AND(ISNUMBER(G44),ISNUMBER($I$6)),$I$6-G44,"N/A")</f>
        <v>1.2000000000000011</v>
      </c>
      <c r="M44" s="1">
        <f>IF(AND(ISNUMBER(K44),ISNUMBER($I$7)),SQRT(K44^2+($I$7)^2),"N/A")</f>
        <v>0.1359311840425404</v>
      </c>
      <c r="N44" s="1">
        <f>IF(AND(ISNUMBER(L44),ISNUMBER(M44),M44&lt;&gt;0),L44/M44,"NA")</f>
        <v>8.8279963751691781</v>
      </c>
      <c r="O44" t="s">
        <v>64</v>
      </c>
    </row>
    <row r="45" spans="1:15" x14ac:dyDescent="0.35">
      <c r="A45" s="16">
        <v>35</v>
      </c>
      <c r="B45" s="15" t="s">
        <v>47</v>
      </c>
      <c r="C45" s="14">
        <v>8.3000000000000007</v>
      </c>
      <c r="D45" s="13" t="s">
        <v>28</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8.3000000000000007</v>
      </c>
      <c r="H45">
        <f>LEN(TRIM(D45))</f>
        <v>6</v>
      </c>
      <c r="I45" t="str">
        <f>IF(H45&gt;=3,MID(TRIM(D45),1,3),"NO")</f>
        <v>+/-</v>
      </c>
      <c r="J45" t="str">
        <f>IF(TRIM(I45)="+/-",MID(TRIM(D45),4,H45-3),D45)</f>
        <v>0.2</v>
      </c>
      <c r="K45" s="1">
        <f>IF(TRIM(J45)="*****",0,IF(ISERROR(VALUE(J45)),"NA",VALUE(J45/$I$4)))</f>
        <v>0.12158054711246201</v>
      </c>
      <c r="L45" s="1">
        <f>IF(AND(ISNUMBER(G45),ISNUMBER($I$6)),$I$6-G45,"N/A")</f>
        <v>1.5999999999999996</v>
      </c>
      <c r="M45" s="1">
        <f>IF(AND(ISNUMBER(K45),ISNUMBER($I$7)),SQRT(K45^2+($I$7)^2),"N/A")</f>
        <v>0.1359311840425404</v>
      </c>
      <c r="N45" s="1">
        <f>IF(AND(ISNUMBER(L45),ISNUMBER(M45),M45&lt;&gt;0),L45/M45,"NA")</f>
        <v>11.770661833558892</v>
      </c>
      <c r="O45" t="s">
        <v>63</v>
      </c>
    </row>
    <row r="46" spans="1:15" x14ac:dyDescent="0.35">
      <c r="A46" s="16">
        <v>36</v>
      </c>
      <c r="B46" s="15" t="s">
        <v>33</v>
      </c>
      <c r="C46" s="14">
        <v>7.9</v>
      </c>
      <c r="D46" s="13" t="s">
        <v>26</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7.9</v>
      </c>
      <c r="H46">
        <f>LEN(TRIM(D46))</f>
        <v>6</v>
      </c>
      <c r="I46" t="str">
        <f>IF(H46&gt;=3,MID(TRIM(D46),1,3),"NO")</f>
        <v>+/-</v>
      </c>
      <c r="J46" t="str">
        <f>IF(TRIM(I46)="+/-",MID(TRIM(D46),4,H46-3),D46)</f>
        <v>0.6</v>
      </c>
      <c r="K46" s="1">
        <f>IF(TRIM(J46)="*****",0,IF(ISERROR(VALUE(J46)),"NA",VALUE(J46/$I$4)))</f>
        <v>0.36474164133738601</v>
      </c>
      <c r="L46" s="1">
        <f>IF(AND(ISNUMBER(G46),ISNUMBER($I$6)),$I$6-G46,"N/A")</f>
        <v>2</v>
      </c>
      <c r="M46" s="1">
        <f>IF(AND(ISNUMBER(K46),ISNUMBER($I$7)),SQRT(K46^2+($I$7)^2),"N/A")</f>
        <v>0.36977279819442066</v>
      </c>
      <c r="N46" s="1">
        <f>IF(AND(ISNUMBER(L46),ISNUMBER(M46),M46&lt;&gt;0),L46/M46,"NA")</f>
        <v>5.4087266823462548</v>
      </c>
      <c r="O46" t="s">
        <v>61</v>
      </c>
    </row>
    <row r="47" spans="1:15" x14ac:dyDescent="0.35">
      <c r="A47" s="16">
        <v>37</v>
      </c>
      <c r="B47" s="15" t="s">
        <v>63</v>
      </c>
      <c r="C47" s="14">
        <v>7.7</v>
      </c>
      <c r="D47" s="13" t="s">
        <v>83</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7.7</v>
      </c>
      <c r="H47">
        <f>LEN(TRIM(D47))</f>
        <v>6</v>
      </c>
      <c r="I47" t="str">
        <f>IF(H47&gt;=3,MID(TRIM(D47),1,3),"NO")</f>
        <v>+/-</v>
      </c>
      <c r="J47" t="str">
        <f>IF(TRIM(I47)="+/-",MID(TRIM(D47),4,H47-3),D47)</f>
        <v>0.7</v>
      </c>
      <c r="K47" s="1">
        <f>IF(TRIM(J47)="*****",0,IF(ISERROR(VALUE(J47)),"NA",VALUE(J47/$I$4)))</f>
        <v>0.42553191489361697</v>
      </c>
      <c r="L47" s="1">
        <f>IF(AND(ISNUMBER(G47),ISNUMBER($I$6)),$I$6-G47,"N/A")</f>
        <v>2.2000000000000002</v>
      </c>
      <c r="M47" s="1">
        <f>IF(AND(ISNUMBER(K47),ISNUMBER($I$7)),SQRT(K47^2+($I$7)^2),"N/A")</f>
        <v>0.42985214661796195</v>
      </c>
      <c r="N47" s="1">
        <f>IF(AND(ISNUMBER(L47),ISNUMBER(M47),M47&lt;&gt;0),L47/M47,"NA")</f>
        <v>5.1180388822282321</v>
      </c>
      <c r="O47" t="s">
        <v>59</v>
      </c>
    </row>
    <row r="48" spans="1:15" x14ac:dyDescent="0.35">
      <c r="A48" s="16">
        <v>38</v>
      </c>
      <c r="B48" s="15" t="s">
        <v>58</v>
      </c>
      <c r="C48" s="14">
        <v>7.6</v>
      </c>
      <c r="D48" s="13" t="s">
        <v>57</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7.6</v>
      </c>
      <c r="H48">
        <f>LEN(TRIM(D48))</f>
        <v>6</v>
      </c>
      <c r="I48" t="str">
        <f>IF(H48&gt;=3,MID(TRIM(D48),1,3),"NO")</f>
        <v>+/-</v>
      </c>
      <c r="J48" t="str">
        <f>IF(TRIM(I48)="+/-",MID(TRIM(D48),4,H48-3),D48)</f>
        <v>0.3</v>
      </c>
      <c r="K48" s="1">
        <f>IF(TRIM(J48)="*****",0,IF(ISERROR(VALUE(J48)),"NA",VALUE(J48/$I$4)))</f>
        <v>0.18237082066869301</v>
      </c>
      <c r="L48" s="1">
        <f>IF(AND(ISNUMBER(G48),ISNUMBER($I$6)),$I$6-G48,"N/A")</f>
        <v>2.3000000000000007</v>
      </c>
      <c r="M48" s="1">
        <f>IF(AND(ISNUMBER(K48),ISNUMBER($I$7)),SQRT(K48^2+($I$7)^2),"N/A")</f>
        <v>0.19223572402239389</v>
      </c>
      <c r="N48" s="1">
        <f>IF(AND(ISNUMBER(L48),ISNUMBER(M48),M48&lt;&gt;0),L48/M48,"NA")</f>
        <v>11.964477527247066</v>
      </c>
      <c r="O48" t="s">
        <v>56</v>
      </c>
    </row>
    <row r="49" spans="1:15" x14ac:dyDescent="0.35">
      <c r="A49" s="16">
        <v>39</v>
      </c>
      <c r="B49" s="15" t="s">
        <v>55</v>
      </c>
      <c r="C49" s="14">
        <v>7.4</v>
      </c>
      <c r="D49" s="13" t="s">
        <v>34</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7.4</v>
      </c>
      <c r="H49">
        <f>LEN(TRIM(D49))</f>
        <v>6</v>
      </c>
      <c r="I49" t="str">
        <f>IF(H49&gt;=3,MID(TRIM(D49),1,3),"NO")</f>
        <v>+/-</v>
      </c>
      <c r="J49" t="str">
        <f>IF(TRIM(I49)="+/-",MID(TRIM(D49),4,H49-3),D49)</f>
        <v>0.4</v>
      </c>
      <c r="K49" s="1">
        <f>IF(TRIM(J49)="*****",0,IF(ISERROR(VALUE(J49)),"NA",VALUE(J49/$I$4)))</f>
        <v>0.24316109422492402</v>
      </c>
      <c r="L49" s="1">
        <f>IF(AND(ISNUMBER(G49),ISNUMBER($I$6)),$I$6-G49,"N/A")</f>
        <v>2.5</v>
      </c>
      <c r="M49" s="1">
        <f>IF(AND(ISNUMBER(K49),ISNUMBER($I$7)),SQRT(K49^2+($I$7)^2),"N/A")</f>
        <v>0.25064471888253259</v>
      </c>
      <c r="N49" s="1">
        <f>IF(AND(ISNUMBER(L49),ISNUMBER(M49),M49&lt;&gt;0),L49/M49,"NA")</f>
        <v>9.9742775796191925</v>
      </c>
      <c r="O49" t="s">
        <v>54</v>
      </c>
    </row>
    <row r="50" spans="1:15" x14ac:dyDescent="0.35">
      <c r="A50" s="16">
        <v>40</v>
      </c>
      <c r="B50" s="15" t="s">
        <v>38</v>
      </c>
      <c r="C50" s="14">
        <v>7.1</v>
      </c>
      <c r="D50" s="13" t="s">
        <v>28</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7.1</v>
      </c>
      <c r="H50">
        <f>LEN(TRIM(D50))</f>
        <v>6</v>
      </c>
      <c r="I50" t="str">
        <f>IF(H50&gt;=3,MID(TRIM(D50),1,3),"NO")</f>
        <v>+/-</v>
      </c>
      <c r="J50" t="str">
        <f>IF(TRIM(I50)="+/-",MID(TRIM(D50),4,H50-3),D50)</f>
        <v>0.2</v>
      </c>
      <c r="K50" s="1">
        <f>IF(TRIM(J50)="*****",0,IF(ISERROR(VALUE(J50)),"NA",VALUE(J50/$I$4)))</f>
        <v>0.12158054711246201</v>
      </c>
      <c r="L50" s="1">
        <f>IF(AND(ISNUMBER(G50),ISNUMBER($I$6)),$I$6-G50,"N/A")</f>
        <v>2.8000000000000007</v>
      </c>
      <c r="M50" s="1">
        <f>IF(AND(ISNUMBER(K50),ISNUMBER($I$7)),SQRT(K50^2+($I$7)^2),"N/A")</f>
        <v>0.1359311840425404</v>
      </c>
      <c r="N50" s="1">
        <f>IF(AND(ISNUMBER(L50),ISNUMBER(M50),M50&lt;&gt;0),L50/M50,"NA")</f>
        <v>20.598658208728068</v>
      </c>
      <c r="O50" t="s">
        <v>52</v>
      </c>
    </row>
    <row r="51" spans="1:15" x14ac:dyDescent="0.35">
      <c r="A51" s="16">
        <v>41</v>
      </c>
      <c r="B51" s="15" t="s">
        <v>75</v>
      </c>
      <c r="C51" s="14">
        <v>6.7</v>
      </c>
      <c r="D51" s="13" t="s">
        <v>57</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6.7</v>
      </c>
      <c r="H51">
        <f>LEN(TRIM(D51))</f>
        <v>6</v>
      </c>
      <c r="I51" t="str">
        <f>IF(H51&gt;=3,MID(TRIM(D51),1,3),"NO")</f>
        <v>+/-</v>
      </c>
      <c r="J51" t="str">
        <f>IF(TRIM(I51)="+/-",MID(TRIM(D51),4,H51-3),D51)</f>
        <v>0.3</v>
      </c>
      <c r="K51" s="1">
        <f>IF(TRIM(J51)="*****",0,IF(ISERROR(VALUE(J51)),"NA",VALUE(J51/$I$4)))</f>
        <v>0.18237082066869301</v>
      </c>
      <c r="L51" s="1">
        <f>IF(AND(ISNUMBER(G51),ISNUMBER($I$6)),$I$6-G51,"N/A")</f>
        <v>3.2</v>
      </c>
      <c r="M51" s="1">
        <f>IF(AND(ISNUMBER(K51),ISNUMBER($I$7)),SQRT(K51^2+($I$7)^2),"N/A")</f>
        <v>0.19223572402239389</v>
      </c>
      <c r="N51" s="1">
        <f>IF(AND(ISNUMBER(L51),ISNUMBER(M51),M51&lt;&gt;0),L51/M51,"NA")</f>
        <v>16.646229603126351</v>
      </c>
      <c r="O51" t="s">
        <v>50</v>
      </c>
    </row>
    <row r="52" spans="1:15" x14ac:dyDescent="0.35">
      <c r="A52" s="16">
        <v>42</v>
      </c>
      <c r="B52" s="15" t="s">
        <v>49</v>
      </c>
      <c r="C52" s="14">
        <v>5.9</v>
      </c>
      <c r="D52" s="13" t="s">
        <v>31</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5.9</v>
      </c>
      <c r="H52">
        <f>LEN(TRIM(D52))</f>
        <v>6</v>
      </c>
      <c r="I52" t="str">
        <f>IF(H52&gt;=3,MID(TRIM(D52),1,3),"NO")</f>
        <v>+/-</v>
      </c>
      <c r="J52" t="str">
        <f>IF(TRIM(I52)="+/-",MID(TRIM(D52),4,H52-3),D52)</f>
        <v>0.1</v>
      </c>
      <c r="K52" s="1">
        <f>IF(TRIM(J52)="*****",0,IF(ISERROR(VALUE(J52)),"NA",VALUE(J52/$I$4)))</f>
        <v>6.0790273556231005E-2</v>
      </c>
      <c r="L52" s="1">
        <f>IF(AND(ISNUMBER(G52),ISNUMBER($I$6)),$I$6-G52,"N/A")</f>
        <v>4</v>
      </c>
      <c r="M52" s="1">
        <f>IF(AND(ISNUMBER(K52),ISNUMBER($I$7)),SQRT(K52^2+($I$7)^2),"N/A")</f>
        <v>8.5970429323592404E-2</v>
      </c>
      <c r="N52" s="1">
        <f>IF(AND(ISNUMBER(L52),ISNUMBER(M52),M52&lt;&gt;0),L52/M52,"NA")</f>
        <v>46.527626202074828</v>
      </c>
      <c r="O52" t="s">
        <v>48</v>
      </c>
    </row>
    <row r="53" spans="1:15" x14ac:dyDescent="0.35">
      <c r="A53" s="16">
        <v>43</v>
      </c>
      <c r="B53" s="15" t="s">
        <v>51</v>
      </c>
      <c r="C53" s="14">
        <v>5.4</v>
      </c>
      <c r="D53" s="13" t="s">
        <v>28</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5.4</v>
      </c>
      <c r="H53">
        <f>LEN(TRIM(D53))</f>
        <v>6</v>
      </c>
      <c r="I53" t="str">
        <f>IF(H53&gt;=3,MID(TRIM(D53),1,3),"NO")</f>
        <v>+/-</v>
      </c>
      <c r="J53" t="str">
        <f>IF(TRIM(I53)="+/-",MID(TRIM(D53),4,H53-3),D53)</f>
        <v>0.2</v>
      </c>
      <c r="K53" s="1">
        <f>IF(TRIM(J53)="*****",0,IF(ISERROR(VALUE(J53)),"NA",VALUE(J53/$I$4)))</f>
        <v>0.12158054711246201</v>
      </c>
      <c r="L53" s="1">
        <f>IF(AND(ISNUMBER(G53),ISNUMBER($I$6)),$I$6-G53,"N/A")</f>
        <v>4.5</v>
      </c>
      <c r="M53" s="1">
        <f>IF(AND(ISNUMBER(K53),ISNUMBER($I$7)),SQRT(K53^2+($I$7)^2),"N/A")</f>
        <v>0.1359311840425404</v>
      </c>
      <c r="N53" s="1">
        <f>IF(AND(ISNUMBER(L53),ISNUMBER(M53),M53&lt;&gt;0),L53/M53,"NA")</f>
        <v>33.104986406884386</v>
      </c>
      <c r="O53" t="s">
        <v>46</v>
      </c>
    </row>
    <row r="54" spans="1:15" x14ac:dyDescent="0.35">
      <c r="A54" s="16">
        <v>43</v>
      </c>
      <c r="B54" s="15" t="s">
        <v>44</v>
      </c>
      <c r="C54" s="14">
        <v>5.4</v>
      </c>
      <c r="D54" s="13" t="s">
        <v>34</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5.4</v>
      </c>
      <c r="H54">
        <f>LEN(TRIM(D54))</f>
        <v>6</v>
      </c>
      <c r="I54" t="str">
        <f>IF(H54&gt;=3,MID(TRIM(D54),1,3),"NO")</f>
        <v>+/-</v>
      </c>
      <c r="J54" t="str">
        <f>IF(TRIM(I54)="+/-",MID(TRIM(D54),4,H54-3),D54)</f>
        <v>0.4</v>
      </c>
      <c r="K54" s="1">
        <f>IF(TRIM(J54)="*****",0,IF(ISERROR(VALUE(J54)),"NA",VALUE(J54/$I$4)))</f>
        <v>0.24316109422492402</v>
      </c>
      <c r="L54" s="1">
        <f>IF(AND(ISNUMBER(G54),ISNUMBER($I$6)),$I$6-G54,"N/A")</f>
        <v>4.5</v>
      </c>
      <c r="M54" s="1">
        <f>IF(AND(ISNUMBER(K54),ISNUMBER($I$7)),SQRT(K54^2+($I$7)^2),"N/A")</f>
        <v>0.25064471888253259</v>
      </c>
      <c r="N54" s="1">
        <f>IF(AND(ISNUMBER(L54),ISNUMBER(M54),M54&lt;&gt;0),L54/M54,"NA")</f>
        <v>17.953699643314547</v>
      </c>
      <c r="O54" t="s">
        <v>39</v>
      </c>
    </row>
    <row r="55" spans="1:15" x14ac:dyDescent="0.35">
      <c r="A55" s="16">
        <v>45</v>
      </c>
      <c r="B55" s="15" t="s">
        <v>70</v>
      </c>
      <c r="C55" s="14">
        <v>5</v>
      </c>
      <c r="D55" s="13" t="s">
        <v>43</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5</v>
      </c>
      <c r="H55">
        <f>LEN(TRIM(D55))</f>
        <v>6</v>
      </c>
      <c r="I55" t="str">
        <f>IF(H55&gt;=3,MID(TRIM(D55),1,3),"NO")</f>
        <v>+/-</v>
      </c>
      <c r="J55" t="str">
        <f>IF(TRIM(I55)="+/-",MID(TRIM(D55),4,H55-3),D55)</f>
        <v>0.5</v>
      </c>
      <c r="K55" s="1">
        <f>IF(TRIM(J55)="*****",0,IF(ISERROR(VALUE(J55)),"NA",VALUE(J55/$I$4)))</f>
        <v>0.303951367781155</v>
      </c>
      <c r="L55" s="1">
        <f>IF(AND(ISNUMBER(G55),ISNUMBER($I$6)),$I$6-G55,"N/A")</f>
        <v>4.9000000000000004</v>
      </c>
      <c r="M55" s="1">
        <f>IF(AND(ISNUMBER(K55),ISNUMBER($I$7)),SQRT(K55^2+($I$7)^2),"N/A")</f>
        <v>0.30997079109986531</v>
      </c>
      <c r="N55" s="1">
        <f>IF(AND(ISNUMBER(L55),ISNUMBER(M55),M55&lt;&gt;0),L55/M55,"NA")</f>
        <v>15.807941072813326</v>
      </c>
      <c r="O55" t="s">
        <v>42</v>
      </c>
    </row>
    <row r="56" spans="1:15" x14ac:dyDescent="0.35">
      <c r="A56" s="16">
        <v>46</v>
      </c>
      <c r="B56" s="15" t="s">
        <v>27</v>
      </c>
      <c r="C56" s="14">
        <v>4.8</v>
      </c>
      <c r="D56" s="13" t="s">
        <v>121</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4.8</v>
      </c>
      <c r="H56">
        <f>LEN(TRIM(D56))</f>
        <v>6</v>
      </c>
      <c r="I56" t="str">
        <f>IF(H56&gt;=3,MID(TRIM(D56),1,3),"NO")</f>
        <v>+/-</v>
      </c>
      <c r="J56" t="str">
        <f>IF(TRIM(I56)="+/-",MID(TRIM(D56),4,H56-3),D56)</f>
        <v>0.8</v>
      </c>
      <c r="K56" s="1">
        <f>IF(TRIM(J56)="*****",0,IF(ISERROR(VALUE(J56)),"NA",VALUE(J56/$I$4)))</f>
        <v>0.48632218844984804</v>
      </c>
      <c r="L56" s="1">
        <f>IF(AND(ISNUMBER(G56),ISNUMBER($I$6)),$I$6-G56,"N/A")</f>
        <v>5.1000000000000005</v>
      </c>
      <c r="M56" s="1">
        <f>IF(AND(ISNUMBER(K56),ISNUMBER($I$7)),SQRT(K56^2+($I$7)^2),"N/A")</f>
        <v>0.49010685399991183</v>
      </c>
      <c r="N56" s="1">
        <f>IF(AND(ISNUMBER(L56),ISNUMBER(M56),M56&lt;&gt;0),L56/M56,"NA")</f>
        <v>10.405894058361644</v>
      </c>
      <c r="O56" t="s">
        <v>40</v>
      </c>
    </row>
    <row r="57" spans="1:15" x14ac:dyDescent="0.35">
      <c r="A57" s="16">
        <v>47</v>
      </c>
      <c r="B57" s="15" t="s">
        <v>37</v>
      </c>
      <c r="C57" s="14">
        <v>4.7</v>
      </c>
      <c r="D57" s="13" t="s">
        <v>34</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4.7</v>
      </c>
      <c r="H57">
        <f>LEN(TRIM(D57))</f>
        <v>6</v>
      </c>
      <c r="I57" t="str">
        <f>IF(H57&gt;=3,MID(TRIM(D57),1,3),"NO")</f>
        <v>+/-</v>
      </c>
      <c r="J57" t="str">
        <f>IF(TRIM(I57)="+/-",MID(TRIM(D57),4,H57-3),D57)</f>
        <v>0.4</v>
      </c>
      <c r="K57" s="1">
        <f>IF(TRIM(J57)="*****",0,IF(ISERROR(VALUE(J57)),"NA",VALUE(J57/$I$4)))</f>
        <v>0.24316109422492402</v>
      </c>
      <c r="L57" s="1">
        <f>IF(AND(ISNUMBER(G57),ISNUMBER($I$6)),$I$6-G57,"N/A")</f>
        <v>5.2</v>
      </c>
      <c r="M57" s="1">
        <f>IF(AND(ISNUMBER(K57),ISNUMBER($I$7)),SQRT(K57^2+($I$7)^2),"N/A")</f>
        <v>0.25064471888253259</v>
      </c>
      <c r="N57" s="1">
        <f>IF(AND(ISNUMBER(L57),ISNUMBER(M57),M57&lt;&gt;0),L57/M57,"NA")</f>
        <v>20.746497365607919</v>
      </c>
      <c r="O57" t="s">
        <v>38</v>
      </c>
    </row>
    <row r="58" spans="1:15" x14ac:dyDescent="0.35">
      <c r="A58" s="16">
        <v>48</v>
      </c>
      <c r="B58" s="15" t="s">
        <v>41</v>
      </c>
      <c r="C58" s="14">
        <v>4.5999999999999996</v>
      </c>
      <c r="D58" s="13" t="s">
        <v>28</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4.5999999999999996</v>
      </c>
      <c r="H58">
        <f>LEN(TRIM(D58))</f>
        <v>6</v>
      </c>
      <c r="I58" t="str">
        <f>IF(H58&gt;=3,MID(TRIM(D58),1,3),"NO")</f>
        <v>+/-</v>
      </c>
      <c r="J58" t="str">
        <f>IF(TRIM(I58)="+/-",MID(TRIM(D58),4,H58-3),D58)</f>
        <v>0.2</v>
      </c>
      <c r="K58" s="1">
        <f>IF(TRIM(J58)="*****",0,IF(ISERROR(VALUE(J58)),"NA",VALUE(J58/$I$4)))</f>
        <v>0.12158054711246201</v>
      </c>
      <c r="L58" s="1">
        <f>IF(AND(ISNUMBER(G58),ISNUMBER($I$6)),$I$6-G58,"N/A")</f>
        <v>5.3000000000000007</v>
      </c>
      <c r="M58" s="1">
        <f>IF(AND(ISNUMBER(K58),ISNUMBER($I$7)),SQRT(K58^2+($I$7)^2),"N/A")</f>
        <v>0.1359311840425404</v>
      </c>
      <c r="N58" s="1">
        <f>IF(AND(ISNUMBER(L58),ISNUMBER(M58),M58&lt;&gt;0),L58/M58,"NA")</f>
        <v>38.990317323663838</v>
      </c>
      <c r="O58" t="s">
        <v>36</v>
      </c>
    </row>
    <row r="59" spans="1:15" x14ac:dyDescent="0.35">
      <c r="A59" s="16">
        <v>49</v>
      </c>
      <c r="B59" s="15" t="s">
        <v>62</v>
      </c>
      <c r="C59" s="14">
        <v>4.2</v>
      </c>
      <c r="D59" s="13" t="s">
        <v>26</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4.2</v>
      </c>
      <c r="H59">
        <f>LEN(TRIM(D59))</f>
        <v>6</v>
      </c>
      <c r="I59" t="str">
        <f>IF(H59&gt;=3,MID(TRIM(D59),1,3),"NO")</f>
        <v>+/-</v>
      </c>
      <c r="J59" t="str">
        <f>IF(TRIM(I59)="+/-",MID(TRIM(D59),4,H59-3),D59)</f>
        <v>0.6</v>
      </c>
      <c r="K59" s="1">
        <f>IF(TRIM(J59)="*****",0,IF(ISERROR(VALUE(J59)),"NA",VALUE(J59/$I$4)))</f>
        <v>0.36474164133738601</v>
      </c>
      <c r="L59" s="1">
        <f>IF(AND(ISNUMBER(G59),ISNUMBER($I$6)),$I$6-G59,"N/A")</f>
        <v>5.7</v>
      </c>
      <c r="M59" s="1">
        <f>IF(AND(ISNUMBER(K59),ISNUMBER($I$7)),SQRT(K59^2+($I$7)^2),"N/A")</f>
        <v>0.36977279819442066</v>
      </c>
      <c r="N59" s="1">
        <f>IF(AND(ISNUMBER(L59),ISNUMBER(M59),M59&lt;&gt;0),L59/M59,"NA")</f>
        <v>15.414871044686826</v>
      </c>
      <c r="O59" t="s">
        <v>33</v>
      </c>
    </row>
    <row r="60" spans="1:15" x14ac:dyDescent="0.35">
      <c r="A60" s="16">
        <v>50</v>
      </c>
      <c r="B60" s="15" t="s">
        <v>29</v>
      </c>
      <c r="C60" s="14">
        <v>2.9</v>
      </c>
      <c r="D60" s="13" t="s">
        <v>57</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2.9</v>
      </c>
      <c r="H60">
        <f>LEN(TRIM(D60))</f>
        <v>6</v>
      </c>
      <c r="I60" t="str">
        <f>IF(H60&gt;=3,MID(TRIM(D60),1,3),"NO")</f>
        <v>+/-</v>
      </c>
      <c r="J60" t="str">
        <f>IF(TRIM(I60)="+/-",MID(TRIM(D60),4,H60-3),D60)</f>
        <v>0.3</v>
      </c>
      <c r="K60" s="1">
        <f>IF(TRIM(J60)="*****",0,IF(ISERROR(VALUE(J60)),"NA",VALUE(J60/$I$4)))</f>
        <v>0.18237082066869301</v>
      </c>
      <c r="L60" s="1">
        <f>IF(AND(ISNUMBER(G60),ISNUMBER($I$6)),$I$6-G60,"N/A")</f>
        <v>7</v>
      </c>
      <c r="M60" s="1">
        <f>IF(AND(ISNUMBER(K60),ISNUMBER($I$7)),SQRT(K60^2+($I$7)^2),"N/A")</f>
        <v>0.19223572402239389</v>
      </c>
      <c r="N60" s="1">
        <f>IF(AND(ISNUMBER(L60),ISNUMBER(M60),M60&lt;&gt;0),L60/M60,"NA")</f>
        <v>36.413627256838886</v>
      </c>
      <c r="O60" t="s">
        <v>30</v>
      </c>
    </row>
    <row r="61" spans="1:15" x14ac:dyDescent="0.35">
      <c r="A61" s="16">
        <v>51</v>
      </c>
      <c r="B61" s="15" t="s">
        <v>35</v>
      </c>
      <c r="C61" s="14">
        <v>1.6</v>
      </c>
      <c r="D61" s="13" t="s">
        <v>34</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1.6</v>
      </c>
      <c r="H61">
        <f>LEN(TRIM(D61))</f>
        <v>6</v>
      </c>
      <c r="I61" t="str">
        <f>IF(H61&gt;=3,MID(TRIM(D61),1,3),"NO")</f>
        <v>+/-</v>
      </c>
      <c r="J61" t="str">
        <f>IF(TRIM(I61)="+/-",MID(TRIM(D61),4,H61-3),D61)</f>
        <v>0.4</v>
      </c>
      <c r="K61" s="1">
        <f>IF(TRIM(J61)="*****",0,IF(ISERROR(VALUE(J61)),"NA",VALUE(J61/$I$4)))</f>
        <v>0.24316109422492402</v>
      </c>
      <c r="L61" s="1">
        <f>IF(AND(ISNUMBER(G61),ISNUMBER($I$6)),$I$6-G61,"N/A")</f>
        <v>8.3000000000000007</v>
      </c>
      <c r="M61" s="1">
        <f>IF(AND(ISNUMBER(K61),ISNUMBER($I$7)),SQRT(K61^2+($I$7)^2),"N/A")</f>
        <v>0.25064471888253259</v>
      </c>
      <c r="N61" s="1">
        <f>IF(AND(ISNUMBER(L61),ISNUMBER(M61),M61&lt;&gt;0),L61/M61,"NA")</f>
        <v>33.114601564335722</v>
      </c>
      <c r="O61" t="s">
        <v>27</v>
      </c>
    </row>
    <row r="62" spans="1:15" ht="15" thickBot="1" x14ac:dyDescent="0.4">
      <c r="A62" s="11"/>
      <c r="B62" s="10" t="s">
        <v>25</v>
      </c>
      <c r="C62" s="9">
        <v>9</v>
      </c>
      <c r="D62" s="8" t="s">
        <v>26</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9</v>
      </c>
      <c r="H62">
        <f>LEN(TRIM(D62))</f>
        <v>6</v>
      </c>
      <c r="I62" t="str">
        <f>IF(H62&gt;=3,MID(TRIM(D62),1,3),"NO")</f>
        <v>+/-</v>
      </c>
      <c r="J62" t="str">
        <f>IF(TRIM(I62)="+/-",MID(TRIM(D62),4,H62-3),D62)</f>
        <v>0.6</v>
      </c>
      <c r="K62" s="1">
        <f>IF(TRIM(J62)="*****",0,IF(ISERROR(VALUE(J62)),"NA",VALUE(J62/$I$4)))</f>
        <v>0.36474164133738601</v>
      </c>
      <c r="L62" s="1">
        <f>IF(AND(ISNUMBER(G62),ISNUMBER($I$6)),$I$6-G62,"N/A")</f>
        <v>0.90000000000000036</v>
      </c>
      <c r="M62" s="1">
        <f>IF(AND(ISNUMBER(K62),ISNUMBER($I$7)),SQRT(K62^2+($I$7)^2),"N/A")</f>
        <v>0.36977279819442066</v>
      </c>
      <c r="N62" s="1">
        <f>IF(AND(ISNUMBER(L62),ISNUMBER(M62),M62&lt;&gt;0),L62/M62,"NA")</f>
        <v>2.4339270070558157</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5">
      <c r="A73" t="s">
        <v>584</v>
      </c>
    </row>
    <row r="75" spans="1:26" x14ac:dyDescent="0.35">
      <c r="A75" t="s">
        <v>16</v>
      </c>
    </row>
    <row r="76" spans="1:26" x14ac:dyDescent="0.35">
      <c r="A76" t="s">
        <v>15</v>
      </c>
      <c r="B76" t="s">
        <v>14</v>
      </c>
    </row>
    <row r="77" spans="1:26" x14ac:dyDescent="0.35">
      <c r="A77" t="s">
        <v>13</v>
      </c>
      <c r="B77" t="s">
        <v>12</v>
      </c>
    </row>
    <row r="78" spans="1:26" x14ac:dyDescent="0.35">
      <c r="A78" t="s">
        <v>11</v>
      </c>
      <c r="B78" t="s">
        <v>10</v>
      </c>
    </row>
    <row r="79" spans="1:26" x14ac:dyDescent="0.35">
      <c r="A79" t="s">
        <v>9</v>
      </c>
      <c r="B79" t="s">
        <v>8</v>
      </c>
    </row>
    <row r="80" spans="1:26" x14ac:dyDescent="0.35">
      <c r="A80" t="s">
        <v>7</v>
      </c>
      <c r="B80" t="s">
        <v>6</v>
      </c>
    </row>
    <row r="81" spans="1:2" x14ac:dyDescent="0.35">
      <c r="A81" t="s">
        <v>5</v>
      </c>
      <c r="B81" t="s">
        <v>4</v>
      </c>
    </row>
    <row r="82" spans="1:2" x14ac:dyDescent="0.35">
      <c r="A82" t="s">
        <v>3</v>
      </c>
      <c r="B82" t="s">
        <v>2</v>
      </c>
    </row>
    <row r="83" spans="1:2" x14ac:dyDescent="0.35">
      <c r="A83" t="s">
        <v>1</v>
      </c>
      <c r="B83" t="s">
        <v>0</v>
      </c>
    </row>
  </sheetData>
  <mergeCells count="7">
    <mergeCell ref="A72:Z72"/>
    <mergeCell ref="A66:Z66"/>
    <mergeCell ref="A67:Z67"/>
    <mergeCell ref="A68:Z68"/>
    <mergeCell ref="A69:Z69"/>
    <mergeCell ref="A70:Z70"/>
    <mergeCell ref="A71:Z71"/>
  </mergeCells>
  <conditionalFormatting sqref="E10:E62">
    <cfRule type="cellIs" dxfId="109" priority="1" operator="equal">
      <formula>"OTHER ERROR"</formula>
    </cfRule>
    <cfRule type="cellIs" dxfId="108" priority="2" operator="equal">
      <formula>"Statistical Test not applicable"</formula>
    </cfRule>
    <cfRule type="cellIs" dxfId="107" priority="3" operator="equal">
      <formula>"Geography Selected"</formula>
    </cfRule>
  </conditionalFormatting>
  <conditionalFormatting sqref="E10:J62">
    <cfRule type="cellIs" dxfId="106" priority="4" operator="equal">
      <formula>"Not Significantly Different"</formula>
    </cfRule>
  </conditionalFormatting>
  <conditionalFormatting sqref="F10:J62">
    <cfRule type="cellIs" dxfId="10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C5AEC06-EB1F-4F57-BD20-D0BA0BDD6F10}">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52613907-448C-4A1D-95A3-F98B4A555045}"/>
    <hyperlink ref="A68" r:id="rId2" xr:uid="{772401E8-48F9-44A3-8BF0-33E720F1507F}"/>
    <hyperlink ref="A66" r:id="rId3" xr:uid="{85D533BA-C60A-4A89-9F81-96AA5B1BF5EB}"/>
    <hyperlink ref="A67" r:id="rId4" xr:uid="{1308B534-268F-4299-BA6C-7CA72EF4D13A}"/>
  </hyperlinks>
  <pageMargins left="0.7" right="0.7" top="0.75" bottom="0.75" header="0.3" footer="0.3"/>
  <pageSetup orientation="portrait" r:id="rId5"/>
  <drawing r:id="rId6"/>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30ECA-3577-4BD1-8C9E-4E783E5E9935}">
  <sheetPr codeName="Sheet71"/>
  <dimension ref="A1:Z83"/>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588</v>
      </c>
    </row>
    <row r="2" spans="1:16" x14ac:dyDescent="0.35">
      <c r="A2" s="30" t="s">
        <v>108</v>
      </c>
      <c r="B2" t="s">
        <v>587</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1.9</v>
      </c>
      <c r="C6" t="s">
        <v>102</v>
      </c>
      <c r="H6" s="18" t="s">
        <v>101</v>
      </c>
      <c r="I6">
        <f>VLOOKUP($B$4,$B$9:$K$62,6,FALSE)</f>
        <v>1.9</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1.9</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1.9</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32</v>
      </c>
      <c r="C11" s="14">
        <v>2.9</v>
      </c>
      <c r="D11" s="17" t="s">
        <v>31</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2.9</v>
      </c>
      <c r="H11">
        <f>LEN(TRIM(D11))</f>
        <v>6</v>
      </c>
      <c r="I11" t="str">
        <f>IF(H11&gt;=3,MID(TRIM(D11),1,3),"NO")</f>
        <v>+/-</v>
      </c>
      <c r="J11" t="str">
        <f>IF(TRIM(I11)="+/-",MID(TRIM(D11),4,H11-3),D11)</f>
        <v>0.1</v>
      </c>
      <c r="K11" s="1">
        <f>IF(TRIM(J11)="*****",0,IF(ISERROR(VALUE(J11)),"NA",VALUE(J11/$I$4)))</f>
        <v>6.0790273556231005E-2</v>
      </c>
      <c r="L11" s="1">
        <f>IF(AND(ISNUMBER(G11),ISNUMBER($I$6)),$I$6-G11,"N/A")</f>
        <v>-1</v>
      </c>
      <c r="M11" s="1">
        <f>IF(AND(ISNUMBER(K11),ISNUMBER($I$7)),SQRT(K11^2+($I$7)^2),"N/A")</f>
        <v>8.5970429323592404E-2</v>
      </c>
      <c r="N11" s="1">
        <f>IF(AND(ISNUMBER(L11),ISNUMBER(M11),M11&lt;&gt;0),L11/M11,"NA")</f>
        <v>-11.631906550518707</v>
      </c>
      <c r="O11" t="s">
        <v>68</v>
      </c>
    </row>
    <row r="12" spans="1:16" x14ac:dyDescent="0.35">
      <c r="A12" s="16">
        <v>1</v>
      </c>
      <c r="B12" s="15" t="s">
        <v>35</v>
      </c>
      <c r="C12" s="14">
        <v>2.9</v>
      </c>
      <c r="D12" s="13" t="s">
        <v>43</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2.9</v>
      </c>
      <c r="H12">
        <f>LEN(TRIM(D12))</f>
        <v>6</v>
      </c>
      <c r="I12" t="str">
        <f>IF(H12&gt;=3,MID(TRIM(D12),1,3),"NO")</f>
        <v>+/-</v>
      </c>
      <c r="J12" t="str">
        <f>IF(TRIM(I12)="+/-",MID(TRIM(D12),4,H12-3),D12)</f>
        <v>0.5</v>
      </c>
      <c r="K12" s="1">
        <f>IF(TRIM(J12)="*****",0,IF(ISERROR(VALUE(J12)),"NA",VALUE(J12/$I$4)))</f>
        <v>0.303951367781155</v>
      </c>
      <c r="L12" s="1">
        <f>IF(AND(ISNUMBER(G12),ISNUMBER($I$6)),$I$6-G12,"N/A")</f>
        <v>-1</v>
      </c>
      <c r="M12" s="1">
        <f>IF(AND(ISNUMBER(K12),ISNUMBER($I$7)),SQRT(K12^2+($I$7)^2),"N/A")</f>
        <v>0.30997079109986531</v>
      </c>
      <c r="N12" s="1">
        <f>IF(AND(ISNUMBER(L12),ISNUMBER(M12),M12&lt;&gt;0),L12/M12,"NA")</f>
        <v>-3.2261104230231274</v>
      </c>
      <c r="O12" t="s">
        <v>62</v>
      </c>
    </row>
    <row r="13" spans="1:16" x14ac:dyDescent="0.35">
      <c r="A13" s="16">
        <v>3</v>
      </c>
      <c r="B13" s="15" t="s">
        <v>49</v>
      </c>
      <c r="C13" s="14">
        <v>2.7</v>
      </c>
      <c r="D13" s="13" t="s">
        <v>31</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2.7</v>
      </c>
      <c r="H13">
        <f>LEN(TRIM(D13))</f>
        <v>6</v>
      </c>
      <c r="I13" t="str">
        <f>IF(H13&gt;=3,MID(TRIM(D13),1,3),"NO")</f>
        <v>+/-</v>
      </c>
      <c r="J13" t="str">
        <f>IF(TRIM(I13)="+/-",MID(TRIM(D13),4,H13-3),D13)</f>
        <v>0.1</v>
      </c>
      <c r="K13" s="1">
        <f>IF(TRIM(J13)="*****",0,IF(ISERROR(VALUE(J13)),"NA",VALUE(J13/$I$4)))</f>
        <v>6.0790273556231005E-2</v>
      </c>
      <c r="L13" s="1">
        <f>IF(AND(ISNUMBER(G13),ISNUMBER($I$6)),$I$6-G13,"N/A")</f>
        <v>-0.80000000000000027</v>
      </c>
      <c r="M13" s="1">
        <f>IF(AND(ISNUMBER(K13),ISNUMBER($I$7)),SQRT(K13^2+($I$7)^2),"N/A")</f>
        <v>8.5970429323592404E-2</v>
      </c>
      <c r="N13" s="1">
        <f>IF(AND(ISNUMBER(L13),ISNUMBER(M13),M13&lt;&gt;0),L13/M13,"NA")</f>
        <v>-9.3055252404149691</v>
      </c>
      <c r="O13" t="s">
        <v>58</v>
      </c>
    </row>
    <row r="14" spans="1:16" x14ac:dyDescent="0.35">
      <c r="A14" s="16">
        <v>4</v>
      </c>
      <c r="B14" s="15" t="s">
        <v>75</v>
      </c>
      <c r="C14" s="14">
        <v>2.6</v>
      </c>
      <c r="D14" s="13" t="s">
        <v>28</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2.6</v>
      </c>
      <c r="H14">
        <f>LEN(TRIM(D14))</f>
        <v>6</v>
      </c>
      <c r="I14" t="str">
        <f>IF(H14&gt;=3,MID(TRIM(D14),1,3),"NO")</f>
        <v>+/-</v>
      </c>
      <c r="J14" t="str">
        <f>IF(TRIM(I14)="+/-",MID(TRIM(D14),4,H14-3),D14)</f>
        <v>0.2</v>
      </c>
      <c r="K14" s="1">
        <f>IF(TRIM(J14)="*****",0,IF(ISERROR(VALUE(J14)),"NA",VALUE(J14/$I$4)))</f>
        <v>0.12158054711246201</v>
      </c>
      <c r="L14" s="1">
        <f>IF(AND(ISNUMBER(G14),ISNUMBER($I$6)),$I$6-G14,"N/A")</f>
        <v>-0.70000000000000018</v>
      </c>
      <c r="M14" s="1">
        <f>IF(AND(ISNUMBER(K14),ISNUMBER($I$7)),SQRT(K14^2+($I$7)^2),"N/A")</f>
        <v>0.1359311840425404</v>
      </c>
      <c r="N14" s="1">
        <f>IF(AND(ISNUMBER(L14),ISNUMBER(M14),M14&lt;&gt;0),L14/M14,"NA")</f>
        <v>-5.149664552182017</v>
      </c>
      <c r="O14" t="s">
        <v>73</v>
      </c>
    </row>
    <row r="15" spans="1:16" x14ac:dyDescent="0.35">
      <c r="A15" s="16">
        <v>4</v>
      </c>
      <c r="B15" s="15" t="s">
        <v>47</v>
      </c>
      <c r="C15" s="14">
        <v>2.6</v>
      </c>
      <c r="D15" s="13" t="s">
        <v>31</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2.6</v>
      </c>
      <c r="H15">
        <f>LEN(TRIM(D15))</f>
        <v>6</v>
      </c>
      <c r="I15" t="str">
        <f>IF(H15&gt;=3,MID(TRIM(D15),1,3),"NO")</f>
        <v>+/-</v>
      </c>
      <c r="J15" t="str">
        <f>IF(TRIM(I15)="+/-",MID(TRIM(D15),4,H15-3),D15)</f>
        <v>0.1</v>
      </c>
      <c r="K15" s="1">
        <f>IF(TRIM(J15)="*****",0,IF(ISERROR(VALUE(J15)),"NA",VALUE(J15/$I$4)))</f>
        <v>6.0790273556231005E-2</v>
      </c>
      <c r="L15" s="1">
        <f>IF(AND(ISNUMBER(G15),ISNUMBER($I$6)),$I$6-G15,"N/A")</f>
        <v>-0.70000000000000018</v>
      </c>
      <c r="M15" s="1">
        <f>IF(AND(ISNUMBER(K15),ISNUMBER($I$7)),SQRT(K15^2+($I$7)^2),"N/A")</f>
        <v>8.5970429323592404E-2</v>
      </c>
      <c r="N15" s="1">
        <f>IF(AND(ISNUMBER(L15),ISNUMBER(M15),M15&lt;&gt;0),L15/M15,"NA")</f>
        <v>-8.1423345853630966</v>
      </c>
      <c r="O15" t="s">
        <v>32</v>
      </c>
    </row>
    <row r="16" spans="1:16" x14ac:dyDescent="0.35">
      <c r="A16" s="16">
        <v>4</v>
      </c>
      <c r="B16" s="15" t="s">
        <v>36</v>
      </c>
      <c r="C16" s="14">
        <v>2.6</v>
      </c>
      <c r="D16" s="13" t="s">
        <v>31</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2.6</v>
      </c>
      <c r="H16">
        <f>LEN(TRIM(D16))</f>
        <v>6</v>
      </c>
      <c r="I16" t="str">
        <f>IF(H16&gt;=3,MID(TRIM(D16),1,3),"NO")</f>
        <v>+/-</v>
      </c>
      <c r="J16" t="str">
        <f>IF(TRIM(I16)="+/-",MID(TRIM(D16),4,H16-3),D16)</f>
        <v>0.1</v>
      </c>
      <c r="K16" s="1">
        <f>IF(TRIM(J16)="*****",0,IF(ISERROR(VALUE(J16)),"NA",VALUE(J16/$I$4)))</f>
        <v>6.0790273556231005E-2</v>
      </c>
      <c r="L16" s="1">
        <f>IF(AND(ISNUMBER(G16),ISNUMBER($I$6)),$I$6-G16,"N/A")</f>
        <v>-0.70000000000000018</v>
      </c>
      <c r="M16" s="1">
        <f>IF(AND(ISNUMBER(K16),ISNUMBER($I$7)),SQRT(K16^2+($I$7)^2),"N/A")</f>
        <v>8.5970429323592404E-2</v>
      </c>
      <c r="N16" s="1">
        <f>IF(AND(ISNUMBER(L16),ISNUMBER(M16),M16&lt;&gt;0),L16/M16,"NA")</f>
        <v>-8.1423345853630966</v>
      </c>
      <c r="O16" t="s">
        <v>75</v>
      </c>
    </row>
    <row r="17" spans="1:15" x14ac:dyDescent="0.35">
      <c r="A17" s="16">
        <v>7</v>
      </c>
      <c r="B17" s="15" t="s">
        <v>45</v>
      </c>
      <c r="C17" s="14">
        <v>2.2000000000000002</v>
      </c>
      <c r="D17" s="13" t="s">
        <v>31</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2.2000000000000002</v>
      </c>
      <c r="H17">
        <f>LEN(TRIM(D17))</f>
        <v>6</v>
      </c>
      <c r="I17" t="str">
        <f>IF(H17&gt;=3,MID(TRIM(D17),1,3),"NO")</f>
        <v>+/-</v>
      </c>
      <c r="J17" t="str">
        <f>IF(TRIM(I17)="+/-",MID(TRIM(D17),4,H17-3),D17)</f>
        <v>0.1</v>
      </c>
      <c r="K17" s="1">
        <f>IF(TRIM(J17)="*****",0,IF(ISERROR(VALUE(J17)),"NA",VALUE(J17/$I$4)))</f>
        <v>6.0790273556231005E-2</v>
      </c>
      <c r="L17" s="1">
        <f>IF(AND(ISNUMBER(G17),ISNUMBER($I$6)),$I$6-G17,"N/A")</f>
        <v>-0.30000000000000027</v>
      </c>
      <c r="M17" s="1">
        <f>IF(AND(ISNUMBER(K17),ISNUMBER($I$7)),SQRT(K17^2+($I$7)^2),"N/A")</f>
        <v>8.5970429323592404E-2</v>
      </c>
      <c r="N17" s="1">
        <f>IF(AND(ISNUMBER(L17),ISNUMBER(M17),M17&lt;&gt;0),L17/M17,"NA")</f>
        <v>-3.4895719651556152</v>
      </c>
      <c r="O17" t="s">
        <v>66</v>
      </c>
    </row>
    <row r="18" spans="1:15" x14ac:dyDescent="0.35">
      <c r="A18" s="16">
        <v>8</v>
      </c>
      <c r="B18" s="15" t="s">
        <v>66</v>
      </c>
      <c r="C18" s="14">
        <v>2</v>
      </c>
      <c r="D18" s="13" t="s">
        <v>28</v>
      </c>
      <c r="E18" s="12" t="str">
        <f>IF($B$4=B18,"Geography Selected",
IF(AND(ISNUMBER(N18),ISNUMBER($I$4)),
IF(ABS(N18)&lt;=$I$4,"Not Significantly Different",
IF(ABS(N18)&gt;$I$4,"Significantly Different","Error - Both Z-score and Confidence Level are Numbers but Comparison Failed")),
IF(N18="NA","Statistical Test not applicable","N/A")
))</f>
        <v>Not Significantly Different</v>
      </c>
      <c r="G18">
        <f>IF(ISNUMBER(C18),C18,"NAN")</f>
        <v>2</v>
      </c>
      <c r="H18">
        <f>LEN(TRIM(D18))</f>
        <v>6</v>
      </c>
      <c r="I18" t="str">
        <f>IF(H18&gt;=3,MID(TRIM(D18),1,3),"NO")</f>
        <v>+/-</v>
      </c>
      <c r="J18" t="str">
        <f>IF(TRIM(I18)="+/-",MID(TRIM(D18),4,H18-3),D18)</f>
        <v>0.2</v>
      </c>
      <c r="K18" s="1">
        <f>IF(TRIM(J18)="*****",0,IF(ISERROR(VALUE(J18)),"NA",VALUE(J18/$I$4)))</f>
        <v>0.12158054711246201</v>
      </c>
      <c r="L18" s="1">
        <f>IF(AND(ISNUMBER(G18),ISNUMBER($I$6)),$I$6-G18,"N/A")</f>
        <v>-0.10000000000000009</v>
      </c>
      <c r="M18" s="1">
        <f>IF(AND(ISNUMBER(K18),ISNUMBER($I$7)),SQRT(K18^2+($I$7)^2),"N/A")</f>
        <v>0.1359311840425404</v>
      </c>
      <c r="N18" s="1">
        <f>IF(AND(ISNUMBER(L18),ISNUMBER(M18),M18&lt;&gt;0),L18/M18,"NA")</f>
        <v>-0.73566636459743151</v>
      </c>
      <c r="O18" t="s">
        <v>60</v>
      </c>
    </row>
    <row r="19" spans="1:15" x14ac:dyDescent="0.35">
      <c r="A19" s="16">
        <v>9</v>
      </c>
      <c r="B19" s="15" t="s">
        <v>78</v>
      </c>
      <c r="C19" s="14">
        <v>1.8</v>
      </c>
      <c r="D19" s="13" t="s">
        <v>28</v>
      </c>
      <c r="E19" s="12" t="str">
        <f>IF($B$4=B19,"Geography Selected",
IF(AND(ISNUMBER(N19),ISNUMBER($I$4)),
IF(ABS(N19)&lt;=$I$4,"Not Significantly Different",
IF(ABS(N19)&gt;$I$4,"Significantly Different","Error - Both Z-score and Confidence Level are Numbers but Comparison Failed")),
IF(N19="NA","Statistical Test not applicable","N/A")
))</f>
        <v>Not Significantly Different</v>
      </c>
      <c r="G19">
        <f>IF(ISNUMBER(C19),C19,"NAN")</f>
        <v>1.8</v>
      </c>
      <c r="H19">
        <f>LEN(TRIM(D19))</f>
        <v>6</v>
      </c>
      <c r="I19" t="str">
        <f>IF(H19&gt;=3,MID(TRIM(D19),1,3),"NO")</f>
        <v>+/-</v>
      </c>
      <c r="J19" t="str">
        <f>IF(TRIM(I19)="+/-",MID(TRIM(D19),4,H19-3),D19)</f>
        <v>0.2</v>
      </c>
      <c r="K19" s="1">
        <f>IF(TRIM(J19)="*****",0,IF(ISERROR(VALUE(J19)),"NA",VALUE(J19/$I$4)))</f>
        <v>0.12158054711246201</v>
      </c>
      <c r="L19" s="1">
        <f>IF(AND(ISNUMBER(G19),ISNUMBER($I$6)),$I$6-G19,"N/A")</f>
        <v>9.9999999999999867E-2</v>
      </c>
      <c r="M19" s="1">
        <f>IF(AND(ISNUMBER(K19),ISNUMBER($I$7)),SQRT(K19^2+($I$7)^2),"N/A")</f>
        <v>0.1359311840425404</v>
      </c>
      <c r="N19" s="1">
        <f>IF(AND(ISNUMBER(L19),ISNUMBER(M19),M19&lt;&gt;0),L19/M19,"NA")</f>
        <v>0.73566636459742984</v>
      </c>
      <c r="O19" t="s">
        <v>35</v>
      </c>
    </row>
    <row r="20" spans="1:15" x14ac:dyDescent="0.35">
      <c r="A20" s="16">
        <v>9</v>
      </c>
      <c r="B20" s="15" t="s">
        <v>41</v>
      </c>
      <c r="C20" s="14">
        <v>1.8</v>
      </c>
      <c r="D20" s="17" t="s">
        <v>31</v>
      </c>
      <c r="E20" s="12" t="str">
        <f>IF($B$4=B20,"Geography Selected",
IF(AND(ISNUMBER(N20),ISNUMBER($I$4)),
IF(ABS(N20)&lt;=$I$4,"Not Significantly Different",
IF(ABS(N20)&gt;$I$4,"Significantly Different","Error - Both Z-score and Confidence Level are Numbers but Comparison Failed")),
IF(N20="NA","Statistical Test not applicable","N/A")
))</f>
        <v>Not Significantly Different</v>
      </c>
      <c r="G20">
        <f>IF(ISNUMBER(C20),C20,"NAN")</f>
        <v>1.8</v>
      </c>
      <c r="H20">
        <f>LEN(TRIM(D20))</f>
        <v>6</v>
      </c>
      <c r="I20" t="str">
        <f>IF(H20&gt;=3,MID(TRIM(D20),1,3),"NO")</f>
        <v>+/-</v>
      </c>
      <c r="J20" t="str">
        <f>IF(TRIM(I20)="+/-",MID(TRIM(D20),4,H20-3),D20)</f>
        <v>0.1</v>
      </c>
      <c r="K20" s="1">
        <f>IF(TRIM(J20)="*****",0,IF(ISERROR(VALUE(J20)),"NA",VALUE(J20/$I$4)))</f>
        <v>6.0790273556231005E-2</v>
      </c>
      <c r="L20" s="1">
        <f>IF(AND(ISNUMBER(G20),ISNUMBER($I$6)),$I$6-G20,"N/A")</f>
        <v>9.9999999999999867E-2</v>
      </c>
      <c r="M20" s="1">
        <f>IF(AND(ISNUMBER(K20),ISNUMBER($I$7)),SQRT(K20^2+($I$7)^2),"N/A")</f>
        <v>8.5970429323592404E-2</v>
      </c>
      <c r="N20" s="1">
        <f>IF(AND(ISNUMBER(L20),ISNUMBER(M20),M20&lt;&gt;0),L20/M20,"NA")</f>
        <v>1.1631906550518691</v>
      </c>
      <c r="O20" t="s">
        <v>51</v>
      </c>
    </row>
    <row r="21" spans="1:15" x14ac:dyDescent="0.35">
      <c r="A21" s="16">
        <v>9</v>
      </c>
      <c r="B21" s="15" t="s">
        <v>71</v>
      </c>
      <c r="C21" s="14">
        <v>1.8</v>
      </c>
      <c r="D21" s="13" t="s">
        <v>31</v>
      </c>
      <c r="E21" s="12" t="str">
        <f>IF($B$4=B21,"Geography Selected",
IF(AND(ISNUMBER(N21),ISNUMBER($I$4)),
IF(ABS(N21)&lt;=$I$4,"Not Significantly Different",
IF(ABS(N21)&gt;$I$4,"Significantly Different","Error - Both Z-score and Confidence Level are Numbers but Comparison Failed")),
IF(N21="NA","Statistical Test not applicable","N/A")
))</f>
        <v>Not Significantly Different</v>
      </c>
      <c r="G21">
        <f>IF(ISNUMBER(C21),C21,"NAN")</f>
        <v>1.8</v>
      </c>
      <c r="H21">
        <f>LEN(TRIM(D21))</f>
        <v>6</v>
      </c>
      <c r="I21" t="str">
        <f>IF(H21&gt;=3,MID(TRIM(D21),1,3),"NO")</f>
        <v>+/-</v>
      </c>
      <c r="J21" t="str">
        <f>IF(TRIM(I21)="+/-",MID(TRIM(D21),4,H21-3),D21)</f>
        <v>0.1</v>
      </c>
      <c r="K21" s="1">
        <f>IF(TRIM(J21)="*****",0,IF(ISERROR(VALUE(J21)),"NA",VALUE(J21/$I$4)))</f>
        <v>6.0790273556231005E-2</v>
      </c>
      <c r="L21" s="1">
        <f>IF(AND(ISNUMBER(G21),ISNUMBER($I$6)),$I$6-G21,"N/A")</f>
        <v>9.9999999999999867E-2</v>
      </c>
      <c r="M21" s="1">
        <f>IF(AND(ISNUMBER(K21),ISNUMBER($I$7)),SQRT(K21^2+($I$7)^2),"N/A")</f>
        <v>8.5970429323592404E-2</v>
      </c>
      <c r="N21" s="1">
        <f>IF(AND(ISNUMBER(L21),ISNUMBER(M21),M21&lt;&gt;0),L21/M21,"NA")</f>
        <v>1.1631906550518691</v>
      </c>
      <c r="O21" t="s">
        <v>45</v>
      </c>
    </row>
    <row r="22" spans="1:15" x14ac:dyDescent="0.35">
      <c r="A22" s="16">
        <v>9</v>
      </c>
      <c r="B22" s="15" t="s">
        <v>67</v>
      </c>
      <c r="C22" s="14">
        <v>1.8</v>
      </c>
      <c r="D22" s="13" t="s">
        <v>28</v>
      </c>
      <c r="E22" s="12" t="str">
        <f>IF($B$4=B22,"Geography Selected",
IF(AND(ISNUMBER(N22),ISNUMBER($I$4)),
IF(ABS(N22)&lt;=$I$4,"Not Significantly Different",
IF(ABS(N22)&gt;$I$4,"Significantly Different","Error - Both Z-score and Confidence Level are Numbers but Comparison Failed")),
IF(N22="NA","Statistical Test not applicable","N/A")
))</f>
        <v>Not Significantly Different</v>
      </c>
      <c r="G22">
        <f>IF(ISNUMBER(C22),C22,"NAN")</f>
        <v>1.8</v>
      </c>
      <c r="H22">
        <f>LEN(TRIM(D22))</f>
        <v>6</v>
      </c>
      <c r="I22" t="str">
        <f>IF(H22&gt;=3,MID(TRIM(D22),1,3),"NO")</f>
        <v>+/-</v>
      </c>
      <c r="J22" t="str">
        <f>IF(TRIM(I22)="+/-",MID(TRIM(D22),4,H22-3),D22)</f>
        <v>0.2</v>
      </c>
      <c r="K22" s="1">
        <f>IF(TRIM(J22)="*****",0,IF(ISERROR(VALUE(J22)),"NA",VALUE(J22/$I$4)))</f>
        <v>0.12158054711246201</v>
      </c>
      <c r="L22" s="1">
        <f>IF(AND(ISNUMBER(G22),ISNUMBER($I$6)),$I$6-G22,"N/A")</f>
        <v>9.9999999999999867E-2</v>
      </c>
      <c r="M22" s="1">
        <f>IF(AND(ISNUMBER(K22),ISNUMBER($I$7)),SQRT(K22^2+($I$7)^2),"N/A")</f>
        <v>0.1359311840425404</v>
      </c>
      <c r="N22" s="1">
        <f>IF(AND(ISNUMBER(L22),ISNUMBER(M22),M22&lt;&gt;0),L22/M22,"NA")</f>
        <v>0.73566636459742984</v>
      </c>
      <c r="O22" t="s">
        <v>29</v>
      </c>
    </row>
    <row r="23" spans="1:15" x14ac:dyDescent="0.35">
      <c r="A23" s="16">
        <v>13</v>
      </c>
      <c r="B23" s="15" t="s">
        <v>58</v>
      </c>
      <c r="C23" s="14">
        <v>1.7</v>
      </c>
      <c r="D23" s="13" t="s">
        <v>31</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1.7</v>
      </c>
      <c r="H23">
        <f>LEN(TRIM(D23))</f>
        <v>6</v>
      </c>
      <c r="I23" t="str">
        <f>IF(H23&gt;=3,MID(TRIM(D23),1,3),"NO")</f>
        <v>+/-</v>
      </c>
      <c r="J23" t="str">
        <f>IF(TRIM(I23)="+/-",MID(TRIM(D23),4,H23-3),D23)</f>
        <v>0.1</v>
      </c>
      <c r="K23" s="1">
        <f>IF(TRIM(J23)="*****",0,IF(ISERROR(VALUE(J23)),"NA",VALUE(J23/$I$4)))</f>
        <v>6.0790273556231005E-2</v>
      </c>
      <c r="L23" s="1">
        <f>IF(AND(ISNUMBER(G23),ISNUMBER($I$6)),$I$6-G23,"N/A")</f>
        <v>0.19999999999999996</v>
      </c>
      <c r="M23" s="1">
        <f>IF(AND(ISNUMBER(K23),ISNUMBER($I$7)),SQRT(K23^2+($I$7)^2),"N/A")</f>
        <v>8.5970429323592404E-2</v>
      </c>
      <c r="N23" s="1">
        <f>IF(AND(ISNUMBER(L23),ISNUMBER(M23),M23&lt;&gt;0),L23/M23,"NA")</f>
        <v>2.3263813101037409</v>
      </c>
      <c r="O23" t="s">
        <v>82</v>
      </c>
    </row>
    <row r="24" spans="1:15" x14ac:dyDescent="0.35">
      <c r="A24" s="16">
        <v>13</v>
      </c>
      <c r="B24" s="15" t="s">
        <v>77</v>
      </c>
      <c r="C24" s="14">
        <v>1.7</v>
      </c>
      <c r="D24" s="13" t="s">
        <v>57</v>
      </c>
      <c r="E24" s="12" t="str">
        <f>IF($B$4=B24,"Geography Selected",
IF(AND(ISNUMBER(N24),ISNUMBER($I$4)),
IF(ABS(N24)&lt;=$I$4,"Not Significantly Different",
IF(ABS(N24)&gt;$I$4,"Significantly Different","Error - Both Z-score and Confidence Level are Numbers but Comparison Failed")),
IF(N24="NA","Statistical Test not applicable","N/A")
))</f>
        <v>Not Significantly Different</v>
      </c>
      <c r="G24">
        <f>IF(ISNUMBER(C24),C24,"NAN")</f>
        <v>1.7</v>
      </c>
      <c r="H24">
        <f>LEN(TRIM(D24))</f>
        <v>6</v>
      </c>
      <c r="I24" t="str">
        <f>IF(H24&gt;=3,MID(TRIM(D24),1,3),"NO")</f>
        <v>+/-</v>
      </c>
      <c r="J24" t="str">
        <f>IF(TRIM(I24)="+/-",MID(TRIM(D24),4,H24-3),D24)</f>
        <v>0.3</v>
      </c>
      <c r="K24" s="1">
        <f>IF(TRIM(J24)="*****",0,IF(ISERROR(VALUE(J24)),"NA",VALUE(J24/$I$4)))</f>
        <v>0.18237082066869301</v>
      </c>
      <c r="L24" s="1">
        <f>IF(AND(ISNUMBER(G24),ISNUMBER($I$6)),$I$6-G24,"N/A")</f>
        <v>0.19999999999999996</v>
      </c>
      <c r="M24" s="1">
        <f>IF(AND(ISNUMBER(K24),ISNUMBER($I$7)),SQRT(K24^2+($I$7)^2),"N/A")</f>
        <v>0.19223572402239389</v>
      </c>
      <c r="N24" s="1">
        <f>IF(AND(ISNUMBER(L24),ISNUMBER(M24),M24&lt;&gt;0),L24/M24,"NA")</f>
        <v>1.0403893501953965</v>
      </c>
      <c r="O24" t="s">
        <v>65</v>
      </c>
    </row>
    <row r="25" spans="1:15" x14ac:dyDescent="0.35">
      <c r="A25" s="16">
        <v>13</v>
      </c>
      <c r="B25" s="15" t="s">
        <v>63</v>
      </c>
      <c r="C25" s="14">
        <v>1.7</v>
      </c>
      <c r="D25" s="13" t="s">
        <v>34</v>
      </c>
      <c r="E25" s="12" t="str">
        <f>IF($B$4=B25,"Geography Selected",
IF(AND(ISNUMBER(N25),ISNUMBER($I$4)),
IF(ABS(N25)&lt;=$I$4,"Not Significantly Different",
IF(ABS(N25)&gt;$I$4,"Significantly Different","Error - Both Z-score and Confidence Level are Numbers but Comparison Failed")),
IF(N25="NA","Statistical Test not applicable","N/A")
))</f>
        <v>Not Significantly Different</v>
      </c>
      <c r="G25">
        <f>IF(ISNUMBER(C25),C25,"NAN")</f>
        <v>1.7</v>
      </c>
      <c r="H25">
        <f>LEN(TRIM(D25))</f>
        <v>6</v>
      </c>
      <c r="I25" t="str">
        <f>IF(H25&gt;=3,MID(TRIM(D25),1,3),"NO")</f>
        <v>+/-</v>
      </c>
      <c r="J25" t="str">
        <f>IF(TRIM(I25)="+/-",MID(TRIM(D25),4,H25-3),D25)</f>
        <v>0.4</v>
      </c>
      <c r="K25" s="1">
        <f>IF(TRIM(J25)="*****",0,IF(ISERROR(VALUE(J25)),"NA",VALUE(J25/$I$4)))</f>
        <v>0.24316109422492402</v>
      </c>
      <c r="L25" s="1">
        <f>IF(AND(ISNUMBER(G25),ISNUMBER($I$6)),$I$6-G25,"N/A")</f>
        <v>0.19999999999999996</v>
      </c>
      <c r="M25" s="1">
        <f>IF(AND(ISNUMBER(K25),ISNUMBER($I$7)),SQRT(K25^2+($I$7)^2),"N/A")</f>
        <v>0.25064471888253259</v>
      </c>
      <c r="N25" s="1">
        <f>IF(AND(ISNUMBER(L25),ISNUMBER(M25),M25&lt;&gt;0),L25/M25,"NA")</f>
        <v>0.79794220636953517</v>
      </c>
      <c r="O25" t="s">
        <v>81</v>
      </c>
    </row>
    <row r="26" spans="1:15" x14ac:dyDescent="0.35">
      <c r="A26" s="16">
        <v>13</v>
      </c>
      <c r="B26" s="15" t="s">
        <v>56</v>
      </c>
      <c r="C26" s="14">
        <v>1.7</v>
      </c>
      <c r="D26" s="13" t="s">
        <v>28</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1.7</v>
      </c>
      <c r="H26">
        <f>LEN(TRIM(D26))</f>
        <v>6</v>
      </c>
      <c r="I26" t="str">
        <f>IF(H26&gt;=3,MID(TRIM(D26),1,3),"NO")</f>
        <v>+/-</v>
      </c>
      <c r="J26" t="str">
        <f>IF(TRIM(I26)="+/-",MID(TRIM(D26),4,H26-3),D26)</f>
        <v>0.2</v>
      </c>
      <c r="K26" s="1">
        <f>IF(TRIM(J26)="*****",0,IF(ISERROR(VALUE(J26)),"NA",VALUE(J26/$I$4)))</f>
        <v>0.12158054711246201</v>
      </c>
      <c r="L26" s="1">
        <f>IF(AND(ISNUMBER(G26),ISNUMBER($I$6)),$I$6-G26,"N/A")</f>
        <v>0.19999999999999996</v>
      </c>
      <c r="M26" s="1">
        <f>IF(AND(ISNUMBER(K26),ISNUMBER($I$7)),SQRT(K26^2+($I$7)^2),"N/A")</f>
        <v>0.1359311840425404</v>
      </c>
      <c r="N26" s="1">
        <f>IF(AND(ISNUMBER(L26),ISNUMBER(M26),M26&lt;&gt;0),L26/M26,"NA")</f>
        <v>1.4713327291948615</v>
      </c>
      <c r="O26" t="s">
        <v>80</v>
      </c>
    </row>
    <row r="27" spans="1:15" x14ac:dyDescent="0.35">
      <c r="A27" s="16">
        <v>13</v>
      </c>
      <c r="B27" s="15" t="s">
        <v>46</v>
      </c>
      <c r="C27" s="14">
        <v>1.7</v>
      </c>
      <c r="D27" s="13" t="s">
        <v>28</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1.7</v>
      </c>
      <c r="H27">
        <f>LEN(TRIM(D27))</f>
        <v>6</v>
      </c>
      <c r="I27" t="str">
        <f>IF(H27&gt;=3,MID(TRIM(D27),1,3),"NO")</f>
        <v>+/-</v>
      </c>
      <c r="J27" t="str">
        <f>IF(TRIM(I27)="+/-",MID(TRIM(D27),4,H27-3),D27)</f>
        <v>0.2</v>
      </c>
      <c r="K27" s="1">
        <f>IF(TRIM(J27)="*****",0,IF(ISERROR(VALUE(J27)),"NA",VALUE(J27/$I$4)))</f>
        <v>0.12158054711246201</v>
      </c>
      <c r="L27" s="1">
        <f>IF(AND(ISNUMBER(G27),ISNUMBER($I$6)),$I$6-G27,"N/A")</f>
        <v>0.19999999999999996</v>
      </c>
      <c r="M27" s="1">
        <f>IF(AND(ISNUMBER(K27),ISNUMBER($I$7)),SQRT(K27^2+($I$7)^2),"N/A")</f>
        <v>0.1359311840425404</v>
      </c>
      <c r="N27" s="1">
        <f>IF(AND(ISNUMBER(L27),ISNUMBER(M27),M27&lt;&gt;0),L27/M27,"NA")</f>
        <v>1.4713327291948615</v>
      </c>
      <c r="O27" t="s">
        <v>78</v>
      </c>
    </row>
    <row r="28" spans="1:15" x14ac:dyDescent="0.35">
      <c r="A28" s="16">
        <v>13</v>
      </c>
      <c r="B28" s="15" t="s">
        <v>39</v>
      </c>
      <c r="C28" s="14">
        <v>1.7</v>
      </c>
      <c r="D28" s="13" t="s">
        <v>31</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1.7</v>
      </c>
      <c r="H28">
        <f>LEN(TRIM(D28))</f>
        <v>6</v>
      </c>
      <c r="I28" t="str">
        <f>IF(H28&gt;=3,MID(TRIM(D28),1,3),"NO")</f>
        <v>+/-</v>
      </c>
      <c r="J28" t="str">
        <f>IF(TRIM(I28)="+/-",MID(TRIM(D28),4,H28-3),D28)</f>
        <v>0.1</v>
      </c>
      <c r="K28" s="1">
        <f>IF(TRIM(J28)="*****",0,IF(ISERROR(VALUE(J28)),"NA",VALUE(J28/$I$4)))</f>
        <v>6.0790273556231005E-2</v>
      </c>
      <c r="L28" s="1">
        <f>IF(AND(ISNUMBER(G28),ISNUMBER($I$6)),$I$6-G28,"N/A")</f>
        <v>0.19999999999999996</v>
      </c>
      <c r="M28" s="1">
        <f>IF(AND(ISNUMBER(K28),ISNUMBER($I$7)),SQRT(K28^2+($I$7)^2),"N/A")</f>
        <v>8.5970429323592404E-2</v>
      </c>
      <c r="N28" s="1">
        <f>IF(AND(ISNUMBER(L28),ISNUMBER(M28),M28&lt;&gt;0),L28/M28,"NA")</f>
        <v>2.3263813101037409</v>
      </c>
      <c r="O28" t="s">
        <v>79</v>
      </c>
    </row>
    <row r="29" spans="1:15" x14ac:dyDescent="0.35">
      <c r="A29" s="16">
        <v>13</v>
      </c>
      <c r="B29" s="15" t="s">
        <v>38</v>
      </c>
      <c r="C29" s="14">
        <v>1.7</v>
      </c>
      <c r="D29" s="13" t="s">
        <v>31</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1.7</v>
      </c>
      <c r="H29">
        <f>LEN(TRIM(D29))</f>
        <v>6</v>
      </c>
      <c r="I29" t="str">
        <f>IF(H29&gt;=3,MID(TRIM(D29),1,3),"NO")</f>
        <v>+/-</v>
      </c>
      <c r="J29" t="str">
        <f>IF(TRIM(I29)="+/-",MID(TRIM(D29),4,H29-3),D29)</f>
        <v>0.1</v>
      </c>
      <c r="K29" s="1">
        <f>IF(TRIM(J29)="*****",0,IF(ISERROR(VALUE(J29)),"NA",VALUE(J29/$I$4)))</f>
        <v>6.0790273556231005E-2</v>
      </c>
      <c r="L29" s="1">
        <f>IF(AND(ISNUMBER(G29),ISNUMBER($I$6)),$I$6-G29,"N/A")</f>
        <v>0.19999999999999996</v>
      </c>
      <c r="M29" s="1">
        <f>IF(AND(ISNUMBER(K29),ISNUMBER($I$7)),SQRT(K29^2+($I$7)^2),"N/A")</f>
        <v>8.5970429323592404E-2</v>
      </c>
      <c r="N29" s="1">
        <f>IF(AND(ISNUMBER(L29),ISNUMBER(M29),M29&lt;&gt;0),L29/M29,"NA")</f>
        <v>2.3263813101037409</v>
      </c>
      <c r="O29" t="s">
        <v>55</v>
      </c>
    </row>
    <row r="30" spans="1:15" x14ac:dyDescent="0.35">
      <c r="A30" s="16">
        <v>20</v>
      </c>
      <c r="B30" s="15" t="s">
        <v>65</v>
      </c>
      <c r="C30" s="14">
        <v>1.6</v>
      </c>
      <c r="D30" s="13" t="s">
        <v>31</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1.6</v>
      </c>
      <c r="H30">
        <f>LEN(TRIM(D30))</f>
        <v>6</v>
      </c>
      <c r="I30" t="str">
        <f>IF(H30&gt;=3,MID(TRIM(D30),1,3),"NO")</f>
        <v>+/-</v>
      </c>
      <c r="J30" t="str">
        <f>IF(TRIM(I30)="+/-",MID(TRIM(D30),4,H30-3),D30)</f>
        <v>0.1</v>
      </c>
      <c r="K30" s="1">
        <f>IF(TRIM(J30)="*****",0,IF(ISERROR(VALUE(J30)),"NA",VALUE(J30/$I$4)))</f>
        <v>6.0790273556231005E-2</v>
      </c>
      <c r="L30" s="1">
        <f>IF(AND(ISNUMBER(G30),ISNUMBER($I$6)),$I$6-G30,"N/A")</f>
        <v>0.29999999999999982</v>
      </c>
      <c r="M30" s="1">
        <f>IF(AND(ISNUMBER(K30),ISNUMBER($I$7)),SQRT(K30^2+($I$7)^2),"N/A")</f>
        <v>8.5970429323592404E-2</v>
      </c>
      <c r="N30" s="1">
        <f>IF(AND(ISNUMBER(L30),ISNUMBER(M30),M30&lt;&gt;0),L30/M30,"NA")</f>
        <v>3.4895719651556099</v>
      </c>
      <c r="O30" t="s">
        <v>77</v>
      </c>
    </row>
    <row r="31" spans="1:15" x14ac:dyDescent="0.35">
      <c r="A31" s="16">
        <v>20</v>
      </c>
      <c r="B31" s="15" t="s">
        <v>72</v>
      </c>
      <c r="C31" s="14">
        <v>1.6</v>
      </c>
      <c r="D31" s="13" t="s">
        <v>28</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1.6</v>
      </c>
      <c r="H31">
        <f>LEN(TRIM(D31))</f>
        <v>6</v>
      </c>
      <c r="I31" t="str">
        <f>IF(H31&gt;=3,MID(TRIM(D31),1,3),"NO")</f>
        <v>+/-</v>
      </c>
      <c r="J31" t="str">
        <f>IF(TRIM(I31)="+/-",MID(TRIM(D31),4,H31-3),D31)</f>
        <v>0.2</v>
      </c>
      <c r="K31" s="1">
        <f>IF(TRIM(J31)="*****",0,IF(ISERROR(VALUE(J31)),"NA",VALUE(J31/$I$4)))</f>
        <v>0.12158054711246201</v>
      </c>
      <c r="L31" s="1">
        <f>IF(AND(ISNUMBER(G31),ISNUMBER($I$6)),$I$6-G31,"N/A")</f>
        <v>0.29999999999999982</v>
      </c>
      <c r="M31" s="1">
        <f>IF(AND(ISNUMBER(K31),ISNUMBER($I$7)),SQRT(K31^2+($I$7)^2),"N/A")</f>
        <v>0.1359311840425404</v>
      </c>
      <c r="N31" s="1">
        <f>IF(AND(ISNUMBER(L31),ISNUMBER(M31),M31&lt;&gt;0),L31/M31,"NA")</f>
        <v>2.2069990937922914</v>
      </c>
      <c r="O31" t="s">
        <v>41</v>
      </c>
    </row>
    <row r="32" spans="1:15" x14ac:dyDescent="0.35">
      <c r="A32" s="16">
        <v>20</v>
      </c>
      <c r="B32" s="15" t="s">
        <v>44</v>
      </c>
      <c r="C32" s="14">
        <v>1.6</v>
      </c>
      <c r="D32" s="13" t="s">
        <v>28</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1.6</v>
      </c>
      <c r="H32">
        <f>LEN(TRIM(D32))</f>
        <v>6</v>
      </c>
      <c r="I32" t="str">
        <f>IF(H32&gt;=3,MID(TRIM(D32),1,3),"NO")</f>
        <v>+/-</v>
      </c>
      <c r="J32" t="str">
        <f>IF(TRIM(I32)="+/-",MID(TRIM(D32),4,H32-3),D32)</f>
        <v>0.2</v>
      </c>
      <c r="K32" s="1">
        <f>IF(TRIM(J32)="*****",0,IF(ISERROR(VALUE(J32)),"NA",VALUE(J32/$I$4)))</f>
        <v>0.12158054711246201</v>
      </c>
      <c r="L32" s="1">
        <f>IF(AND(ISNUMBER(G32),ISNUMBER($I$6)),$I$6-G32,"N/A")</f>
        <v>0.29999999999999982</v>
      </c>
      <c r="M32" s="1">
        <f>IF(AND(ISNUMBER(K32),ISNUMBER($I$7)),SQRT(K32^2+($I$7)^2),"N/A")</f>
        <v>0.1359311840425404</v>
      </c>
      <c r="N32" s="1">
        <f>IF(AND(ISNUMBER(L32),ISNUMBER(M32),M32&lt;&gt;0),L32/M32,"NA")</f>
        <v>2.2069990937922914</v>
      </c>
      <c r="O32" t="s">
        <v>71</v>
      </c>
    </row>
    <row r="33" spans="1:15" x14ac:dyDescent="0.35">
      <c r="A33" s="16">
        <v>20</v>
      </c>
      <c r="B33" s="15" t="s">
        <v>37</v>
      </c>
      <c r="C33" s="14">
        <v>1.6</v>
      </c>
      <c r="D33" s="13" t="s">
        <v>57</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1.6</v>
      </c>
      <c r="H33">
        <f>LEN(TRIM(D33))</f>
        <v>6</v>
      </c>
      <c r="I33" t="str">
        <f>IF(H33&gt;=3,MID(TRIM(D33),1,3),"NO")</f>
        <v>+/-</v>
      </c>
      <c r="J33" t="str">
        <f>IF(TRIM(I33)="+/-",MID(TRIM(D33),4,H33-3),D33)</f>
        <v>0.3</v>
      </c>
      <c r="K33" s="1">
        <f>IF(TRIM(J33)="*****",0,IF(ISERROR(VALUE(J33)),"NA",VALUE(J33/$I$4)))</f>
        <v>0.18237082066869301</v>
      </c>
      <c r="L33" s="1">
        <f>IF(AND(ISNUMBER(G33),ISNUMBER($I$6)),$I$6-G33,"N/A")</f>
        <v>0.29999999999999982</v>
      </c>
      <c r="M33" s="1">
        <f>IF(AND(ISNUMBER(K33),ISNUMBER($I$7)),SQRT(K33^2+($I$7)^2),"N/A")</f>
        <v>0.19223572402239389</v>
      </c>
      <c r="N33" s="1">
        <f>IF(AND(ISNUMBER(L33),ISNUMBER(M33),M33&lt;&gt;0),L33/M33,"NA")</f>
        <v>1.5605840252930943</v>
      </c>
      <c r="O33" t="s">
        <v>76</v>
      </c>
    </row>
    <row r="34" spans="1:15" x14ac:dyDescent="0.35">
      <c r="A34" s="16">
        <v>20</v>
      </c>
      <c r="B34" s="15" t="s">
        <v>54</v>
      </c>
      <c r="C34" s="14">
        <v>1.6</v>
      </c>
      <c r="D34" s="13" t="s">
        <v>31</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1.6</v>
      </c>
      <c r="H34">
        <f>LEN(TRIM(D34))</f>
        <v>6</v>
      </c>
      <c r="I34" t="str">
        <f>IF(H34&gt;=3,MID(TRIM(D34),1,3),"NO")</f>
        <v>+/-</v>
      </c>
      <c r="J34" t="str">
        <f>IF(TRIM(I34)="+/-",MID(TRIM(D34),4,H34-3),D34)</f>
        <v>0.1</v>
      </c>
      <c r="K34" s="1">
        <f>IF(TRIM(J34)="*****",0,IF(ISERROR(VALUE(J34)),"NA",VALUE(J34/$I$4)))</f>
        <v>6.0790273556231005E-2</v>
      </c>
      <c r="L34" s="1">
        <f>IF(AND(ISNUMBER(G34),ISNUMBER($I$6)),$I$6-G34,"N/A")</f>
        <v>0.29999999999999982</v>
      </c>
      <c r="M34" s="1">
        <f>IF(AND(ISNUMBER(K34),ISNUMBER($I$7)),SQRT(K34^2+($I$7)^2),"N/A")</f>
        <v>8.5970429323592404E-2</v>
      </c>
      <c r="N34" s="1">
        <f>IF(AND(ISNUMBER(L34),ISNUMBER(M34),M34&lt;&gt;0),L34/M34,"NA")</f>
        <v>3.4895719651556099</v>
      </c>
      <c r="O34" t="s">
        <v>74</v>
      </c>
    </row>
    <row r="35" spans="1:15" x14ac:dyDescent="0.35">
      <c r="A35" s="16">
        <v>20</v>
      </c>
      <c r="B35" s="15" t="s">
        <v>48</v>
      </c>
      <c r="C35" s="14">
        <v>1.6</v>
      </c>
      <c r="D35" s="13" t="s">
        <v>34</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1.6</v>
      </c>
      <c r="H35">
        <f>LEN(TRIM(D35))</f>
        <v>6</v>
      </c>
      <c r="I35" t="str">
        <f>IF(H35&gt;=3,MID(TRIM(D35),1,3),"NO")</f>
        <v>+/-</v>
      </c>
      <c r="J35" t="str">
        <f>IF(TRIM(I35)="+/-",MID(TRIM(D35),4,H35-3),D35)</f>
        <v>0.4</v>
      </c>
      <c r="K35" s="1">
        <f>IF(TRIM(J35)="*****",0,IF(ISERROR(VALUE(J35)),"NA",VALUE(J35/$I$4)))</f>
        <v>0.24316109422492402</v>
      </c>
      <c r="L35" s="1">
        <f>IF(AND(ISNUMBER(G35),ISNUMBER($I$6)),$I$6-G35,"N/A")</f>
        <v>0.29999999999999982</v>
      </c>
      <c r="M35" s="1">
        <f>IF(AND(ISNUMBER(K35),ISNUMBER($I$7)),SQRT(K35^2+($I$7)^2),"N/A")</f>
        <v>0.25064471888253259</v>
      </c>
      <c r="N35" s="1">
        <f>IF(AND(ISNUMBER(L35),ISNUMBER(M35),M35&lt;&gt;0),L35/M35,"NA")</f>
        <v>1.1969133095543023</v>
      </c>
      <c r="O35" t="s">
        <v>53</v>
      </c>
    </row>
    <row r="36" spans="1:15" x14ac:dyDescent="0.35">
      <c r="A36" s="16">
        <v>20</v>
      </c>
      <c r="B36" s="15" t="s">
        <v>42</v>
      </c>
      <c r="C36" s="14">
        <v>1.6</v>
      </c>
      <c r="D36" s="13" t="s">
        <v>28</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1.6</v>
      </c>
      <c r="H36">
        <f>LEN(TRIM(D36))</f>
        <v>6</v>
      </c>
      <c r="I36" t="str">
        <f>IF(H36&gt;=3,MID(TRIM(D36),1,3),"NO")</f>
        <v>+/-</v>
      </c>
      <c r="J36" t="str">
        <f>IF(TRIM(I36)="+/-",MID(TRIM(D36),4,H36-3),D36)</f>
        <v>0.2</v>
      </c>
      <c r="K36" s="1">
        <f>IF(TRIM(J36)="*****",0,IF(ISERROR(VALUE(J36)),"NA",VALUE(J36/$I$4)))</f>
        <v>0.12158054711246201</v>
      </c>
      <c r="L36" s="1">
        <f>IF(AND(ISNUMBER(G36),ISNUMBER($I$6)),$I$6-G36,"N/A")</f>
        <v>0.29999999999999982</v>
      </c>
      <c r="M36" s="1">
        <f>IF(AND(ISNUMBER(K36),ISNUMBER($I$7)),SQRT(K36^2+($I$7)^2),"N/A")</f>
        <v>0.1359311840425404</v>
      </c>
      <c r="N36" s="1">
        <f>IF(AND(ISNUMBER(L36),ISNUMBER(M36),M36&lt;&gt;0),L36/M36,"NA")</f>
        <v>2.2069990937922914</v>
      </c>
      <c r="O36" t="s">
        <v>72</v>
      </c>
    </row>
    <row r="37" spans="1:15" x14ac:dyDescent="0.35">
      <c r="A37" s="16">
        <v>20</v>
      </c>
      <c r="B37" s="15" t="s">
        <v>27</v>
      </c>
      <c r="C37" s="14">
        <v>1.6</v>
      </c>
      <c r="D37" s="13" t="s">
        <v>34</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1.6</v>
      </c>
      <c r="H37">
        <f>LEN(TRIM(D37))</f>
        <v>6</v>
      </c>
      <c r="I37" t="str">
        <f>IF(H37&gt;=3,MID(TRIM(D37),1,3),"NO")</f>
        <v>+/-</v>
      </c>
      <c r="J37" t="str">
        <f>IF(TRIM(I37)="+/-",MID(TRIM(D37),4,H37-3),D37)</f>
        <v>0.4</v>
      </c>
      <c r="K37" s="1">
        <f>IF(TRIM(J37)="*****",0,IF(ISERROR(VALUE(J37)),"NA",VALUE(J37/$I$4)))</f>
        <v>0.24316109422492402</v>
      </c>
      <c r="L37" s="1">
        <f>IF(AND(ISNUMBER(G37),ISNUMBER($I$6)),$I$6-G37,"N/A")</f>
        <v>0.29999999999999982</v>
      </c>
      <c r="M37" s="1">
        <f>IF(AND(ISNUMBER(K37),ISNUMBER($I$7)),SQRT(K37^2+($I$7)^2),"N/A")</f>
        <v>0.25064471888253259</v>
      </c>
      <c r="N37" s="1">
        <f>IF(AND(ISNUMBER(L37),ISNUMBER(M37),M37&lt;&gt;0),L37/M37,"NA")</f>
        <v>1.1969133095543023</v>
      </c>
      <c r="O37" t="s">
        <v>70</v>
      </c>
    </row>
    <row r="38" spans="1:15" x14ac:dyDescent="0.35">
      <c r="A38" s="16">
        <v>28</v>
      </c>
      <c r="B38" s="15" t="s">
        <v>62</v>
      </c>
      <c r="C38" s="14">
        <v>1.5</v>
      </c>
      <c r="D38" s="13" t="s">
        <v>34</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1.5</v>
      </c>
      <c r="H38">
        <f>LEN(TRIM(D38))</f>
        <v>6</v>
      </c>
      <c r="I38" t="str">
        <f>IF(H38&gt;=3,MID(TRIM(D38),1,3),"NO")</f>
        <v>+/-</v>
      </c>
      <c r="J38" t="str">
        <f>IF(TRIM(I38)="+/-",MID(TRIM(D38),4,H38-3),D38)</f>
        <v>0.4</v>
      </c>
      <c r="K38" s="1">
        <f>IF(TRIM(J38)="*****",0,IF(ISERROR(VALUE(J38)),"NA",VALUE(J38/$I$4)))</f>
        <v>0.24316109422492402</v>
      </c>
      <c r="L38" s="1">
        <f>IF(AND(ISNUMBER(G38),ISNUMBER($I$6)),$I$6-G38,"N/A")</f>
        <v>0.39999999999999991</v>
      </c>
      <c r="M38" s="1">
        <f>IF(AND(ISNUMBER(K38),ISNUMBER($I$7)),SQRT(K38^2+($I$7)^2),"N/A")</f>
        <v>0.25064471888253259</v>
      </c>
      <c r="N38" s="1">
        <f>IF(AND(ISNUMBER(L38),ISNUMBER(M38),M38&lt;&gt;0),L38/M38,"NA")</f>
        <v>1.5958844127390703</v>
      </c>
      <c r="O38" t="s">
        <v>69</v>
      </c>
    </row>
    <row r="39" spans="1:15" x14ac:dyDescent="0.35">
      <c r="A39" s="16">
        <v>28</v>
      </c>
      <c r="B39" s="15" t="s">
        <v>51</v>
      </c>
      <c r="C39" s="14">
        <v>1.5</v>
      </c>
      <c r="D39" s="13" t="s">
        <v>31</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1.5</v>
      </c>
      <c r="H39">
        <f>LEN(TRIM(D39))</f>
        <v>6</v>
      </c>
      <c r="I39" t="str">
        <f>IF(H39&gt;=3,MID(TRIM(D39),1,3),"NO")</f>
        <v>+/-</v>
      </c>
      <c r="J39" t="str">
        <f>IF(TRIM(I39)="+/-",MID(TRIM(D39),4,H39-3),D39)</f>
        <v>0.1</v>
      </c>
      <c r="K39" s="1">
        <f>IF(TRIM(J39)="*****",0,IF(ISERROR(VALUE(J39)),"NA",VALUE(J39/$I$4)))</f>
        <v>6.0790273556231005E-2</v>
      </c>
      <c r="L39" s="1">
        <f>IF(AND(ISNUMBER(G39),ISNUMBER($I$6)),$I$6-G39,"N/A")</f>
        <v>0.39999999999999991</v>
      </c>
      <c r="M39" s="1">
        <f>IF(AND(ISNUMBER(K39),ISNUMBER($I$7)),SQRT(K39^2+($I$7)^2),"N/A")</f>
        <v>8.5970429323592404E-2</v>
      </c>
      <c r="N39" s="1">
        <f>IF(AND(ISNUMBER(L39),ISNUMBER(M39),M39&lt;&gt;0),L39/M39,"NA")</f>
        <v>4.6527626202074819</v>
      </c>
      <c r="O39" t="s">
        <v>44</v>
      </c>
    </row>
    <row r="40" spans="1:15" x14ac:dyDescent="0.35">
      <c r="A40" s="16">
        <v>28</v>
      </c>
      <c r="B40" s="15" t="s">
        <v>82</v>
      </c>
      <c r="C40" s="14">
        <v>1.5</v>
      </c>
      <c r="D40" s="13" t="s">
        <v>28</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1.5</v>
      </c>
      <c r="H40">
        <f>LEN(TRIM(D40))</f>
        <v>6</v>
      </c>
      <c r="I40" t="str">
        <f>IF(H40&gt;=3,MID(TRIM(D40),1,3),"NO")</f>
        <v>+/-</v>
      </c>
      <c r="J40" t="str">
        <f>IF(TRIM(I40)="+/-",MID(TRIM(D40),4,H40-3),D40)</f>
        <v>0.2</v>
      </c>
      <c r="K40" s="1">
        <f>IF(TRIM(J40)="*****",0,IF(ISERROR(VALUE(J40)),"NA",VALUE(J40/$I$4)))</f>
        <v>0.12158054711246201</v>
      </c>
      <c r="L40" s="1">
        <f>IF(AND(ISNUMBER(G40),ISNUMBER($I$6)),$I$6-G40,"N/A")</f>
        <v>0.39999999999999991</v>
      </c>
      <c r="M40" s="1">
        <f>IF(AND(ISNUMBER(K40),ISNUMBER($I$7)),SQRT(K40^2+($I$7)^2),"N/A")</f>
        <v>0.1359311840425404</v>
      </c>
      <c r="N40" s="1">
        <f>IF(AND(ISNUMBER(L40),ISNUMBER(M40),M40&lt;&gt;0),L40/M40,"NA")</f>
        <v>2.9426654583897229</v>
      </c>
      <c r="O40" t="s">
        <v>67</v>
      </c>
    </row>
    <row r="41" spans="1:15" x14ac:dyDescent="0.35">
      <c r="A41" s="16">
        <v>28</v>
      </c>
      <c r="B41" s="15" t="s">
        <v>64</v>
      </c>
      <c r="C41" s="14">
        <v>1.5</v>
      </c>
      <c r="D41" s="13" t="s">
        <v>31</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1.5</v>
      </c>
      <c r="H41">
        <f>LEN(TRIM(D41))</f>
        <v>6</v>
      </c>
      <c r="I41" t="str">
        <f>IF(H41&gt;=3,MID(TRIM(D41),1,3),"NO")</f>
        <v>+/-</v>
      </c>
      <c r="J41" t="str">
        <f>IF(TRIM(I41)="+/-",MID(TRIM(D41),4,H41-3),D41)</f>
        <v>0.1</v>
      </c>
      <c r="K41" s="1">
        <f>IF(TRIM(J41)="*****",0,IF(ISERROR(VALUE(J41)),"NA",VALUE(J41/$I$4)))</f>
        <v>6.0790273556231005E-2</v>
      </c>
      <c r="L41" s="1">
        <f>IF(AND(ISNUMBER(G41),ISNUMBER($I$6)),$I$6-G41,"N/A")</f>
        <v>0.39999999999999991</v>
      </c>
      <c r="M41" s="1">
        <f>IF(AND(ISNUMBER(K41),ISNUMBER($I$7)),SQRT(K41^2+($I$7)^2),"N/A")</f>
        <v>8.5970429323592404E-2</v>
      </c>
      <c r="N41" s="1">
        <f>IF(AND(ISNUMBER(L41),ISNUMBER(M41),M41&lt;&gt;0),L41/M41,"NA")</f>
        <v>4.6527626202074819</v>
      </c>
      <c r="O41" t="s">
        <v>47</v>
      </c>
    </row>
    <row r="42" spans="1:15" x14ac:dyDescent="0.35">
      <c r="A42" s="16">
        <v>28</v>
      </c>
      <c r="B42" s="15" t="s">
        <v>40</v>
      </c>
      <c r="C42" s="14">
        <v>1.5</v>
      </c>
      <c r="D42" s="13" t="s">
        <v>57</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1.5</v>
      </c>
      <c r="H42">
        <f>LEN(TRIM(D42))</f>
        <v>6</v>
      </c>
      <c r="I42" t="str">
        <f>IF(H42&gt;=3,MID(TRIM(D42),1,3),"NO")</f>
        <v>+/-</v>
      </c>
      <c r="J42" t="str">
        <f>IF(TRIM(I42)="+/-",MID(TRIM(D42),4,H42-3),D42)</f>
        <v>0.3</v>
      </c>
      <c r="K42" s="1">
        <f>IF(TRIM(J42)="*****",0,IF(ISERROR(VALUE(J42)),"NA",VALUE(J42/$I$4)))</f>
        <v>0.18237082066869301</v>
      </c>
      <c r="L42" s="1">
        <f>IF(AND(ISNUMBER(G42),ISNUMBER($I$6)),$I$6-G42,"N/A")</f>
        <v>0.39999999999999991</v>
      </c>
      <c r="M42" s="1">
        <f>IF(AND(ISNUMBER(K42),ISNUMBER($I$7)),SQRT(K42^2+($I$7)^2),"N/A")</f>
        <v>0.19223572402239389</v>
      </c>
      <c r="N42" s="1">
        <f>IF(AND(ISNUMBER(L42),ISNUMBER(M42),M42&lt;&gt;0),L42/M42,"NA")</f>
        <v>2.0807787003907929</v>
      </c>
      <c r="O42" t="s">
        <v>37</v>
      </c>
    </row>
    <row r="43" spans="1:15" x14ac:dyDescent="0.35">
      <c r="A43" s="16">
        <v>33</v>
      </c>
      <c r="B43" s="15" t="s">
        <v>29</v>
      </c>
      <c r="C43" s="14">
        <v>1.4</v>
      </c>
      <c r="D43" s="13" t="s">
        <v>28</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1.4</v>
      </c>
      <c r="H43">
        <f>LEN(TRIM(D43))</f>
        <v>6</v>
      </c>
      <c r="I43" t="str">
        <f>IF(H43&gt;=3,MID(TRIM(D43),1,3),"NO")</f>
        <v>+/-</v>
      </c>
      <c r="J43" t="str">
        <f>IF(TRIM(I43)="+/-",MID(TRIM(D43),4,H43-3),D43)</f>
        <v>0.2</v>
      </c>
      <c r="K43" s="1">
        <f>IF(TRIM(J43)="*****",0,IF(ISERROR(VALUE(J43)),"NA",VALUE(J43/$I$4)))</f>
        <v>0.12158054711246201</v>
      </c>
      <c r="L43" s="1">
        <f>IF(AND(ISNUMBER(G43),ISNUMBER($I$6)),$I$6-G43,"N/A")</f>
        <v>0.5</v>
      </c>
      <c r="M43" s="1">
        <f>IF(AND(ISNUMBER(K43),ISNUMBER($I$7)),SQRT(K43^2+($I$7)^2),"N/A")</f>
        <v>0.1359311840425404</v>
      </c>
      <c r="N43" s="1">
        <f>IF(AND(ISNUMBER(L43),ISNUMBER(M43),M43&lt;&gt;0),L43/M43,"NA")</f>
        <v>3.6783318229871544</v>
      </c>
      <c r="O43" t="s">
        <v>49</v>
      </c>
    </row>
    <row r="44" spans="1:15" x14ac:dyDescent="0.35">
      <c r="A44" s="16">
        <v>33</v>
      </c>
      <c r="B44" s="15" t="s">
        <v>80</v>
      </c>
      <c r="C44" s="14">
        <v>1.4</v>
      </c>
      <c r="D44" s="13" t="s">
        <v>28</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1.4</v>
      </c>
      <c r="H44">
        <f>LEN(TRIM(D44))</f>
        <v>6</v>
      </c>
      <c r="I44" t="str">
        <f>IF(H44&gt;=3,MID(TRIM(D44),1,3),"NO")</f>
        <v>+/-</v>
      </c>
      <c r="J44" t="str">
        <f>IF(TRIM(I44)="+/-",MID(TRIM(D44),4,H44-3),D44)</f>
        <v>0.2</v>
      </c>
      <c r="K44" s="1">
        <f>IF(TRIM(J44)="*****",0,IF(ISERROR(VALUE(J44)),"NA",VALUE(J44/$I$4)))</f>
        <v>0.12158054711246201</v>
      </c>
      <c r="L44" s="1">
        <f>IF(AND(ISNUMBER(G44),ISNUMBER($I$6)),$I$6-G44,"N/A")</f>
        <v>0.5</v>
      </c>
      <c r="M44" s="1">
        <f>IF(AND(ISNUMBER(K44),ISNUMBER($I$7)),SQRT(K44^2+($I$7)^2),"N/A")</f>
        <v>0.1359311840425404</v>
      </c>
      <c r="N44" s="1">
        <f>IF(AND(ISNUMBER(L44),ISNUMBER(M44),M44&lt;&gt;0),L44/M44,"NA")</f>
        <v>3.6783318229871544</v>
      </c>
      <c r="O44" t="s">
        <v>64</v>
      </c>
    </row>
    <row r="45" spans="1:15" x14ac:dyDescent="0.35">
      <c r="A45" s="16">
        <v>33</v>
      </c>
      <c r="B45" s="15" t="s">
        <v>55</v>
      </c>
      <c r="C45" s="14">
        <v>1.4</v>
      </c>
      <c r="D45" s="13" t="s">
        <v>28</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1.4</v>
      </c>
      <c r="H45">
        <f>LEN(TRIM(D45))</f>
        <v>6</v>
      </c>
      <c r="I45" t="str">
        <f>IF(H45&gt;=3,MID(TRIM(D45),1,3),"NO")</f>
        <v>+/-</v>
      </c>
      <c r="J45" t="str">
        <f>IF(TRIM(I45)="+/-",MID(TRIM(D45),4,H45-3),D45)</f>
        <v>0.2</v>
      </c>
      <c r="K45" s="1">
        <f>IF(TRIM(J45)="*****",0,IF(ISERROR(VALUE(J45)),"NA",VALUE(J45/$I$4)))</f>
        <v>0.12158054711246201</v>
      </c>
      <c r="L45" s="1">
        <f>IF(AND(ISNUMBER(G45),ISNUMBER($I$6)),$I$6-G45,"N/A")</f>
        <v>0.5</v>
      </c>
      <c r="M45" s="1">
        <f>IF(AND(ISNUMBER(K45),ISNUMBER($I$7)),SQRT(K45^2+($I$7)^2),"N/A")</f>
        <v>0.1359311840425404</v>
      </c>
      <c r="N45" s="1">
        <f>IF(AND(ISNUMBER(L45),ISNUMBER(M45),M45&lt;&gt;0),L45/M45,"NA")</f>
        <v>3.6783318229871544</v>
      </c>
      <c r="O45" t="s">
        <v>63</v>
      </c>
    </row>
    <row r="46" spans="1:15" x14ac:dyDescent="0.35">
      <c r="A46" s="16">
        <v>33</v>
      </c>
      <c r="B46" s="15" t="s">
        <v>74</v>
      </c>
      <c r="C46" s="14">
        <v>1.4</v>
      </c>
      <c r="D46" s="13" t="s">
        <v>31</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1.4</v>
      </c>
      <c r="H46">
        <f>LEN(TRIM(D46))</f>
        <v>6</v>
      </c>
      <c r="I46" t="str">
        <f>IF(H46&gt;=3,MID(TRIM(D46),1,3),"NO")</f>
        <v>+/-</v>
      </c>
      <c r="J46" t="str">
        <f>IF(TRIM(I46)="+/-",MID(TRIM(D46),4,H46-3),D46)</f>
        <v>0.1</v>
      </c>
      <c r="K46" s="1">
        <f>IF(TRIM(J46)="*****",0,IF(ISERROR(VALUE(J46)),"NA",VALUE(J46/$I$4)))</f>
        <v>6.0790273556231005E-2</v>
      </c>
      <c r="L46" s="1">
        <f>IF(AND(ISNUMBER(G46),ISNUMBER($I$6)),$I$6-G46,"N/A")</f>
        <v>0.5</v>
      </c>
      <c r="M46" s="1">
        <f>IF(AND(ISNUMBER(K46),ISNUMBER($I$7)),SQRT(K46^2+($I$7)^2),"N/A")</f>
        <v>8.5970429323592404E-2</v>
      </c>
      <c r="N46" s="1">
        <f>IF(AND(ISNUMBER(L46),ISNUMBER(M46),M46&lt;&gt;0),L46/M46,"NA")</f>
        <v>5.8159532752593535</v>
      </c>
      <c r="O46" t="s">
        <v>61</v>
      </c>
    </row>
    <row r="47" spans="1:15" x14ac:dyDescent="0.35">
      <c r="A47" s="16">
        <v>33</v>
      </c>
      <c r="B47" s="15" t="s">
        <v>69</v>
      </c>
      <c r="C47" s="14">
        <v>1.4</v>
      </c>
      <c r="D47" s="13" t="s">
        <v>28</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1.4</v>
      </c>
      <c r="H47">
        <f>LEN(TRIM(D47))</f>
        <v>6</v>
      </c>
      <c r="I47" t="str">
        <f>IF(H47&gt;=3,MID(TRIM(D47),1,3),"NO")</f>
        <v>+/-</v>
      </c>
      <c r="J47" t="str">
        <f>IF(TRIM(I47)="+/-",MID(TRIM(D47),4,H47-3),D47)</f>
        <v>0.2</v>
      </c>
      <c r="K47" s="1">
        <f>IF(TRIM(J47)="*****",0,IF(ISERROR(VALUE(J47)),"NA",VALUE(J47/$I$4)))</f>
        <v>0.12158054711246201</v>
      </c>
      <c r="L47" s="1">
        <f>IF(AND(ISNUMBER(G47),ISNUMBER($I$6)),$I$6-G47,"N/A")</f>
        <v>0.5</v>
      </c>
      <c r="M47" s="1">
        <f>IF(AND(ISNUMBER(K47),ISNUMBER($I$7)),SQRT(K47^2+($I$7)^2),"N/A")</f>
        <v>0.1359311840425404</v>
      </c>
      <c r="N47" s="1">
        <f>IF(AND(ISNUMBER(L47),ISNUMBER(M47),M47&lt;&gt;0),L47/M47,"NA")</f>
        <v>3.6783318229871544</v>
      </c>
      <c r="O47" t="s">
        <v>59</v>
      </c>
    </row>
    <row r="48" spans="1:15" x14ac:dyDescent="0.35">
      <c r="A48" s="16">
        <v>33</v>
      </c>
      <c r="B48" s="15" t="s">
        <v>33</v>
      </c>
      <c r="C48" s="14">
        <v>1.4</v>
      </c>
      <c r="D48" s="13" t="s">
        <v>28</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1.4</v>
      </c>
      <c r="H48">
        <f>LEN(TRIM(D48))</f>
        <v>6</v>
      </c>
      <c r="I48" t="str">
        <f>IF(H48&gt;=3,MID(TRIM(D48),1,3),"NO")</f>
        <v>+/-</v>
      </c>
      <c r="J48" t="str">
        <f>IF(TRIM(I48)="+/-",MID(TRIM(D48),4,H48-3),D48)</f>
        <v>0.2</v>
      </c>
      <c r="K48" s="1">
        <f>IF(TRIM(J48)="*****",0,IF(ISERROR(VALUE(J48)),"NA",VALUE(J48/$I$4)))</f>
        <v>0.12158054711246201</v>
      </c>
      <c r="L48" s="1">
        <f>IF(AND(ISNUMBER(G48),ISNUMBER($I$6)),$I$6-G48,"N/A")</f>
        <v>0.5</v>
      </c>
      <c r="M48" s="1">
        <f>IF(AND(ISNUMBER(K48),ISNUMBER($I$7)),SQRT(K48^2+($I$7)^2),"N/A")</f>
        <v>0.1359311840425404</v>
      </c>
      <c r="N48" s="1">
        <f>IF(AND(ISNUMBER(L48),ISNUMBER(M48),M48&lt;&gt;0),L48/M48,"NA")</f>
        <v>3.6783318229871544</v>
      </c>
      <c r="O48" t="s">
        <v>56</v>
      </c>
    </row>
    <row r="49" spans="1:15" x14ac:dyDescent="0.35">
      <c r="A49" s="16">
        <v>39</v>
      </c>
      <c r="B49" s="15" t="s">
        <v>73</v>
      </c>
      <c r="C49" s="14">
        <v>1.3</v>
      </c>
      <c r="D49" s="13" t="s">
        <v>28</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1.3</v>
      </c>
      <c r="H49">
        <f>LEN(TRIM(D49))</f>
        <v>6</v>
      </c>
      <c r="I49" t="str">
        <f>IF(H49&gt;=3,MID(TRIM(D49),1,3),"NO")</f>
        <v>+/-</v>
      </c>
      <c r="J49" t="str">
        <f>IF(TRIM(I49)="+/-",MID(TRIM(D49),4,H49-3),D49)</f>
        <v>0.2</v>
      </c>
      <c r="K49" s="1">
        <f>IF(TRIM(J49)="*****",0,IF(ISERROR(VALUE(J49)),"NA",VALUE(J49/$I$4)))</f>
        <v>0.12158054711246201</v>
      </c>
      <c r="L49" s="1">
        <f>IF(AND(ISNUMBER(G49),ISNUMBER($I$6)),$I$6-G49,"N/A")</f>
        <v>0.59999999999999987</v>
      </c>
      <c r="M49" s="1">
        <f>IF(AND(ISNUMBER(K49),ISNUMBER($I$7)),SQRT(K49^2+($I$7)^2),"N/A")</f>
        <v>0.1359311840425404</v>
      </c>
      <c r="N49" s="1">
        <f>IF(AND(ISNUMBER(L49),ISNUMBER(M49),M49&lt;&gt;0),L49/M49,"NA")</f>
        <v>4.4139981875845837</v>
      </c>
      <c r="O49" t="s">
        <v>54</v>
      </c>
    </row>
    <row r="50" spans="1:15" x14ac:dyDescent="0.35">
      <c r="A50" s="16">
        <v>39</v>
      </c>
      <c r="B50" s="15" t="s">
        <v>70</v>
      </c>
      <c r="C50" s="14">
        <v>1.3</v>
      </c>
      <c r="D50" s="13" t="s">
        <v>28</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1.3</v>
      </c>
      <c r="H50">
        <f>LEN(TRIM(D50))</f>
        <v>6</v>
      </c>
      <c r="I50" t="str">
        <f>IF(H50&gt;=3,MID(TRIM(D50),1,3),"NO")</f>
        <v>+/-</v>
      </c>
      <c r="J50" t="str">
        <f>IF(TRIM(I50)="+/-",MID(TRIM(D50),4,H50-3),D50)</f>
        <v>0.2</v>
      </c>
      <c r="K50" s="1">
        <f>IF(TRIM(J50)="*****",0,IF(ISERROR(VALUE(J50)),"NA",VALUE(J50/$I$4)))</f>
        <v>0.12158054711246201</v>
      </c>
      <c r="L50" s="1">
        <f>IF(AND(ISNUMBER(G50),ISNUMBER($I$6)),$I$6-G50,"N/A")</f>
        <v>0.59999999999999987</v>
      </c>
      <c r="M50" s="1">
        <f>IF(AND(ISNUMBER(K50),ISNUMBER($I$7)),SQRT(K50^2+($I$7)^2),"N/A")</f>
        <v>0.1359311840425404</v>
      </c>
      <c r="N50" s="1">
        <f>IF(AND(ISNUMBER(L50),ISNUMBER(M50),M50&lt;&gt;0),L50/M50,"NA")</f>
        <v>4.4139981875845837</v>
      </c>
      <c r="O50" t="s">
        <v>52</v>
      </c>
    </row>
    <row r="51" spans="1:15" x14ac:dyDescent="0.35">
      <c r="A51" s="16">
        <v>39</v>
      </c>
      <c r="B51" s="15" t="s">
        <v>61</v>
      </c>
      <c r="C51" s="14">
        <v>1.3</v>
      </c>
      <c r="D51" s="13" t="s">
        <v>31</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1.3</v>
      </c>
      <c r="H51">
        <f>LEN(TRIM(D51))</f>
        <v>6</v>
      </c>
      <c r="I51" t="str">
        <f>IF(H51&gt;=3,MID(TRIM(D51),1,3),"NO")</f>
        <v>+/-</v>
      </c>
      <c r="J51" t="str">
        <f>IF(TRIM(I51)="+/-",MID(TRIM(D51),4,H51-3),D51)</f>
        <v>0.1</v>
      </c>
      <c r="K51" s="1">
        <f>IF(TRIM(J51)="*****",0,IF(ISERROR(VALUE(J51)),"NA",VALUE(J51/$I$4)))</f>
        <v>6.0790273556231005E-2</v>
      </c>
      <c r="L51" s="1">
        <f>IF(AND(ISNUMBER(G51),ISNUMBER($I$6)),$I$6-G51,"N/A")</f>
        <v>0.59999999999999987</v>
      </c>
      <c r="M51" s="1">
        <f>IF(AND(ISNUMBER(K51),ISNUMBER($I$7)),SQRT(K51^2+($I$7)^2),"N/A")</f>
        <v>8.5970429323592404E-2</v>
      </c>
      <c r="N51" s="1">
        <f>IF(AND(ISNUMBER(L51),ISNUMBER(M51),M51&lt;&gt;0),L51/M51,"NA")</f>
        <v>6.9791439303112224</v>
      </c>
      <c r="O51" t="s">
        <v>50</v>
      </c>
    </row>
    <row r="52" spans="1:15" x14ac:dyDescent="0.35">
      <c r="A52" s="16">
        <v>39</v>
      </c>
      <c r="B52" s="15" t="s">
        <v>59</v>
      </c>
      <c r="C52" s="14">
        <v>1.3</v>
      </c>
      <c r="D52" s="13" t="s">
        <v>31</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1.3</v>
      </c>
      <c r="H52">
        <f>LEN(TRIM(D52))</f>
        <v>6</v>
      </c>
      <c r="I52" t="str">
        <f>IF(H52&gt;=3,MID(TRIM(D52),1,3),"NO")</f>
        <v>+/-</v>
      </c>
      <c r="J52" t="str">
        <f>IF(TRIM(I52)="+/-",MID(TRIM(D52),4,H52-3),D52)</f>
        <v>0.1</v>
      </c>
      <c r="K52" s="1">
        <f>IF(TRIM(J52)="*****",0,IF(ISERROR(VALUE(J52)),"NA",VALUE(J52/$I$4)))</f>
        <v>6.0790273556231005E-2</v>
      </c>
      <c r="L52" s="1">
        <f>IF(AND(ISNUMBER(G52),ISNUMBER($I$6)),$I$6-G52,"N/A")</f>
        <v>0.59999999999999987</v>
      </c>
      <c r="M52" s="1">
        <f>IF(AND(ISNUMBER(K52),ISNUMBER($I$7)),SQRT(K52^2+($I$7)^2),"N/A")</f>
        <v>8.5970429323592404E-2</v>
      </c>
      <c r="N52" s="1">
        <f>IF(AND(ISNUMBER(L52),ISNUMBER(M52),M52&lt;&gt;0),L52/M52,"NA")</f>
        <v>6.9791439303112224</v>
      </c>
      <c r="O52" t="s">
        <v>48</v>
      </c>
    </row>
    <row r="53" spans="1:15" x14ac:dyDescent="0.35">
      <c r="A53" s="16">
        <v>39</v>
      </c>
      <c r="B53" s="15" t="s">
        <v>50</v>
      </c>
      <c r="C53" s="14">
        <v>1.3</v>
      </c>
      <c r="D53" s="13" t="s">
        <v>28</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1.3</v>
      </c>
      <c r="H53">
        <f>LEN(TRIM(D53))</f>
        <v>6</v>
      </c>
      <c r="I53" t="str">
        <f>IF(H53&gt;=3,MID(TRIM(D53),1,3),"NO")</f>
        <v>+/-</v>
      </c>
      <c r="J53" t="str">
        <f>IF(TRIM(I53)="+/-",MID(TRIM(D53),4,H53-3),D53)</f>
        <v>0.2</v>
      </c>
      <c r="K53" s="1">
        <f>IF(TRIM(J53)="*****",0,IF(ISERROR(VALUE(J53)),"NA",VALUE(J53/$I$4)))</f>
        <v>0.12158054711246201</v>
      </c>
      <c r="L53" s="1">
        <f>IF(AND(ISNUMBER(G53),ISNUMBER($I$6)),$I$6-G53,"N/A")</f>
        <v>0.59999999999999987</v>
      </c>
      <c r="M53" s="1">
        <f>IF(AND(ISNUMBER(K53),ISNUMBER($I$7)),SQRT(K53^2+($I$7)^2),"N/A")</f>
        <v>0.1359311840425404</v>
      </c>
      <c r="N53" s="1">
        <f>IF(AND(ISNUMBER(L53),ISNUMBER(M53),M53&lt;&gt;0),L53/M53,"NA")</f>
        <v>4.4139981875845837</v>
      </c>
      <c r="O53" t="s">
        <v>46</v>
      </c>
    </row>
    <row r="54" spans="1:15" x14ac:dyDescent="0.35">
      <c r="A54" s="16">
        <v>44</v>
      </c>
      <c r="B54" s="15" t="s">
        <v>68</v>
      </c>
      <c r="C54" s="14">
        <v>1.2</v>
      </c>
      <c r="D54" s="13" t="s">
        <v>31</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1.2</v>
      </c>
      <c r="H54">
        <f>LEN(TRIM(D54))</f>
        <v>6</v>
      </c>
      <c r="I54" t="str">
        <f>IF(H54&gt;=3,MID(TRIM(D54),1,3),"NO")</f>
        <v>+/-</v>
      </c>
      <c r="J54" t="str">
        <f>IF(TRIM(I54)="+/-",MID(TRIM(D54),4,H54-3),D54)</f>
        <v>0.1</v>
      </c>
      <c r="K54" s="1">
        <f>IF(TRIM(J54)="*****",0,IF(ISERROR(VALUE(J54)),"NA",VALUE(J54/$I$4)))</f>
        <v>6.0790273556231005E-2</v>
      </c>
      <c r="L54" s="1">
        <f>IF(AND(ISNUMBER(G54),ISNUMBER($I$6)),$I$6-G54,"N/A")</f>
        <v>0.7</v>
      </c>
      <c r="M54" s="1">
        <f>IF(AND(ISNUMBER(K54),ISNUMBER($I$7)),SQRT(K54^2+($I$7)^2),"N/A")</f>
        <v>8.5970429323592404E-2</v>
      </c>
      <c r="N54" s="1">
        <f>IF(AND(ISNUMBER(L54),ISNUMBER(M54),M54&lt;&gt;0),L54/M54,"NA")</f>
        <v>8.1423345853630948</v>
      </c>
      <c r="O54" t="s">
        <v>39</v>
      </c>
    </row>
    <row r="55" spans="1:15" x14ac:dyDescent="0.35">
      <c r="A55" s="16">
        <v>44</v>
      </c>
      <c r="B55" s="15" t="s">
        <v>81</v>
      </c>
      <c r="C55" s="14">
        <v>1.2</v>
      </c>
      <c r="D55" s="13" t="s">
        <v>31</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1.2</v>
      </c>
      <c r="H55">
        <f>LEN(TRIM(D55))</f>
        <v>6</v>
      </c>
      <c r="I55" t="str">
        <f>IF(H55&gt;=3,MID(TRIM(D55),1,3),"NO")</f>
        <v>+/-</v>
      </c>
      <c r="J55" t="str">
        <f>IF(TRIM(I55)="+/-",MID(TRIM(D55),4,H55-3),D55)</f>
        <v>0.1</v>
      </c>
      <c r="K55" s="1">
        <f>IF(TRIM(J55)="*****",0,IF(ISERROR(VALUE(J55)),"NA",VALUE(J55/$I$4)))</f>
        <v>6.0790273556231005E-2</v>
      </c>
      <c r="L55" s="1">
        <f>IF(AND(ISNUMBER(G55),ISNUMBER($I$6)),$I$6-G55,"N/A")</f>
        <v>0.7</v>
      </c>
      <c r="M55" s="1">
        <f>IF(AND(ISNUMBER(K55),ISNUMBER($I$7)),SQRT(K55^2+($I$7)^2),"N/A")</f>
        <v>8.5970429323592404E-2</v>
      </c>
      <c r="N55" s="1">
        <f>IF(AND(ISNUMBER(L55),ISNUMBER(M55),M55&lt;&gt;0),L55/M55,"NA")</f>
        <v>8.1423345853630948</v>
      </c>
      <c r="O55" t="s">
        <v>42</v>
      </c>
    </row>
    <row r="56" spans="1:15" x14ac:dyDescent="0.35">
      <c r="A56" s="16">
        <v>44</v>
      </c>
      <c r="B56" s="15" t="s">
        <v>76</v>
      </c>
      <c r="C56" s="14">
        <v>1.2</v>
      </c>
      <c r="D56" s="13" t="s">
        <v>31</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1.2</v>
      </c>
      <c r="H56">
        <f>LEN(TRIM(D56))</f>
        <v>6</v>
      </c>
      <c r="I56" t="str">
        <f>IF(H56&gt;=3,MID(TRIM(D56),1,3),"NO")</f>
        <v>+/-</v>
      </c>
      <c r="J56" t="str">
        <f>IF(TRIM(I56)="+/-",MID(TRIM(D56),4,H56-3),D56)</f>
        <v>0.1</v>
      </c>
      <c r="K56" s="1">
        <f>IF(TRIM(J56)="*****",0,IF(ISERROR(VALUE(J56)),"NA",VALUE(J56/$I$4)))</f>
        <v>6.0790273556231005E-2</v>
      </c>
      <c r="L56" s="1">
        <f>IF(AND(ISNUMBER(G56),ISNUMBER($I$6)),$I$6-G56,"N/A")</f>
        <v>0.7</v>
      </c>
      <c r="M56" s="1">
        <f>IF(AND(ISNUMBER(K56),ISNUMBER($I$7)),SQRT(K56^2+($I$7)^2),"N/A")</f>
        <v>8.5970429323592404E-2</v>
      </c>
      <c r="N56" s="1">
        <f>IF(AND(ISNUMBER(L56),ISNUMBER(M56),M56&lt;&gt;0),L56/M56,"NA")</f>
        <v>8.1423345853630948</v>
      </c>
      <c r="O56" t="s">
        <v>40</v>
      </c>
    </row>
    <row r="57" spans="1:15" x14ac:dyDescent="0.35">
      <c r="A57" s="16">
        <v>44</v>
      </c>
      <c r="B57" s="15" t="s">
        <v>52</v>
      </c>
      <c r="C57" s="14">
        <v>1.2</v>
      </c>
      <c r="D57" s="13" t="s">
        <v>57</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1.2</v>
      </c>
      <c r="H57">
        <f>LEN(TRIM(D57))</f>
        <v>6</v>
      </c>
      <c r="I57" t="str">
        <f>IF(H57&gt;=3,MID(TRIM(D57),1,3),"NO")</f>
        <v>+/-</v>
      </c>
      <c r="J57" t="str">
        <f>IF(TRIM(I57)="+/-",MID(TRIM(D57),4,H57-3),D57)</f>
        <v>0.3</v>
      </c>
      <c r="K57" s="1">
        <f>IF(TRIM(J57)="*****",0,IF(ISERROR(VALUE(J57)),"NA",VALUE(J57/$I$4)))</f>
        <v>0.18237082066869301</v>
      </c>
      <c r="L57" s="1">
        <f>IF(AND(ISNUMBER(G57),ISNUMBER($I$6)),$I$6-G57,"N/A")</f>
        <v>0.7</v>
      </c>
      <c r="M57" s="1">
        <f>IF(AND(ISNUMBER(K57),ISNUMBER($I$7)),SQRT(K57^2+($I$7)^2),"N/A")</f>
        <v>0.19223572402239389</v>
      </c>
      <c r="N57" s="1">
        <f>IF(AND(ISNUMBER(L57),ISNUMBER(M57),M57&lt;&gt;0),L57/M57,"NA")</f>
        <v>3.6413627256838885</v>
      </c>
      <c r="O57" t="s">
        <v>38</v>
      </c>
    </row>
    <row r="58" spans="1:15" x14ac:dyDescent="0.35">
      <c r="A58" s="16">
        <v>44</v>
      </c>
      <c r="B58" s="15" t="s">
        <v>30</v>
      </c>
      <c r="C58" s="14">
        <v>1.2</v>
      </c>
      <c r="D58" s="13" t="s">
        <v>31</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1.2</v>
      </c>
      <c r="H58">
        <f>LEN(TRIM(D58))</f>
        <v>6</v>
      </c>
      <c r="I58" t="str">
        <f>IF(H58&gt;=3,MID(TRIM(D58),1,3),"NO")</f>
        <v>+/-</v>
      </c>
      <c r="J58" t="str">
        <f>IF(TRIM(I58)="+/-",MID(TRIM(D58),4,H58-3),D58)</f>
        <v>0.1</v>
      </c>
      <c r="K58" s="1">
        <f>IF(TRIM(J58)="*****",0,IF(ISERROR(VALUE(J58)),"NA",VALUE(J58/$I$4)))</f>
        <v>6.0790273556231005E-2</v>
      </c>
      <c r="L58" s="1">
        <f>IF(AND(ISNUMBER(G58),ISNUMBER($I$6)),$I$6-G58,"N/A")</f>
        <v>0.7</v>
      </c>
      <c r="M58" s="1">
        <f>IF(AND(ISNUMBER(K58),ISNUMBER($I$7)),SQRT(K58^2+($I$7)^2),"N/A")</f>
        <v>8.5970429323592404E-2</v>
      </c>
      <c r="N58" s="1">
        <f>IF(AND(ISNUMBER(L58),ISNUMBER(M58),M58&lt;&gt;0),L58/M58,"NA")</f>
        <v>8.1423345853630948</v>
      </c>
      <c r="O58" t="s">
        <v>36</v>
      </c>
    </row>
    <row r="59" spans="1:15" x14ac:dyDescent="0.35">
      <c r="A59" s="16">
        <v>49</v>
      </c>
      <c r="B59" s="15" t="s">
        <v>79</v>
      </c>
      <c r="C59" s="14">
        <v>1.1000000000000001</v>
      </c>
      <c r="D59" s="13" t="s">
        <v>31</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1.1000000000000001</v>
      </c>
      <c r="H59">
        <f>LEN(TRIM(D59))</f>
        <v>6</v>
      </c>
      <c r="I59" t="str">
        <f>IF(H59&gt;=3,MID(TRIM(D59),1,3),"NO")</f>
        <v>+/-</v>
      </c>
      <c r="J59" t="str">
        <f>IF(TRIM(I59)="+/-",MID(TRIM(D59),4,H59-3),D59)</f>
        <v>0.1</v>
      </c>
      <c r="K59" s="1">
        <f>IF(TRIM(J59)="*****",0,IF(ISERROR(VALUE(J59)),"NA",VALUE(J59/$I$4)))</f>
        <v>6.0790273556231005E-2</v>
      </c>
      <c r="L59" s="1">
        <f>IF(AND(ISNUMBER(G59),ISNUMBER($I$6)),$I$6-G59,"N/A")</f>
        <v>0.79999999999999982</v>
      </c>
      <c r="M59" s="1">
        <f>IF(AND(ISNUMBER(K59),ISNUMBER($I$7)),SQRT(K59^2+($I$7)^2),"N/A")</f>
        <v>8.5970429323592404E-2</v>
      </c>
      <c r="N59" s="1">
        <f>IF(AND(ISNUMBER(L59),ISNUMBER(M59),M59&lt;&gt;0),L59/M59,"NA")</f>
        <v>9.3055252404149638</v>
      </c>
      <c r="O59" t="s">
        <v>33</v>
      </c>
    </row>
    <row r="60" spans="1:15" x14ac:dyDescent="0.35">
      <c r="A60" s="16">
        <v>49</v>
      </c>
      <c r="B60" s="15" t="s">
        <v>53</v>
      </c>
      <c r="C60" s="14">
        <v>1.1000000000000001</v>
      </c>
      <c r="D60" s="13" t="s">
        <v>28</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1.1000000000000001</v>
      </c>
      <c r="H60">
        <f>LEN(TRIM(D60))</f>
        <v>6</v>
      </c>
      <c r="I60" t="str">
        <f>IF(H60&gt;=3,MID(TRIM(D60),1,3),"NO")</f>
        <v>+/-</v>
      </c>
      <c r="J60" t="str">
        <f>IF(TRIM(I60)="+/-",MID(TRIM(D60),4,H60-3),D60)</f>
        <v>0.2</v>
      </c>
      <c r="K60" s="1">
        <f>IF(TRIM(J60)="*****",0,IF(ISERROR(VALUE(J60)),"NA",VALUE(J60/$I$4)))</f>
        <v>0.12158054711246201</v>
      </c>
      <c r="L60" s="1">
        <f>IF(AND(ISNUMBER(G60),ISNUMBER($I$6)),$I$6-G60,"N/A")</f>
        <v>0.79999999999999982</v>
      </c>
      <c r="M60" s="1">
        <f>IF(AND(ISNUMBER(K60),ISNUMBER($I$7)),SQRT(K60^2+($I$7)^2),"N/A")</f>
        <v>0.1359311840425404</v>
      </c>
      <c r="N60" s="1">
        <f>IF(AND(ISNUMBER(L60),ISNUMBER(M60),M60&lt;&gt;0),L60/M60,"NA")</f>
        <v>5.8853309167794459</v>
      </c>
      <c r="O60" t="s">
        <v>30</v>
      </c>
    </row>
    <row r="61" spans="1:15" x14ac:dyDescent="0.35">
      <c r="A61" s="16">
        <v>51</v>
      </c>
      <c r="B61" s="15" t="s">
        <v>60</v>
      </c>
      <c r="C61" s="14">
        <v>1</v>
      </c>
      <c r="D61" s="13" t="s">
        <v>57</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1</v>
      </c>
      <c r="H61">
        <f>LEN(TRIM(D61))</f>
        <v>6</v>
      </c>
      <c r="I61" t="str">
        <f>IF(H61&gt;=3,MID(TRIM(D61),1,3),"NO")</f>
        <v>+/-</v>
      </c>
      <c r="J61" t="str">
        <f>IF(TRIM(I61)="+/-",MID(TRIM(D61),4,H61-3),D61)</f>
        <v>0.3</v>
      </c>
      <c r="K61" s="1">
        <f>IF(TRIM(J61)="*****",0,IF(ISERROR(VALUE(J61)),"NA",VALUE(J61/$I$4)))</f>
        <v>0.18237082066869301</v>
      </c>
      <c r="L61" s="1">
        <f>IF(AND(ISNUMBER(G61),ISNUMBER($I$6)),$I$6-G61,"N/A")</f>
        <v>0.89999999999999991</v>
      </c>
      <c r="M61" s="1">
        <f>IF(AND(ISNUMBER(K61),ISNUMBER($I$7)),SQRT(K61^2+($I$7)^2),"N/A")</f>
        <v>0.19223572402239389</v>
      </c>
      <c r="N61" s="1">
        <f>IF(AND(ISNUMBER(L61),ISNUMBER(M61),M61&lt;&gt;0),L61/M61,"NA")</f>
        <v>4.6817520758792845</v>
      </c>
      <c r="O61" t="s">
        <v>27</v>
      </c>
    </row>
    <row r="62" spans="1:15" ht="15" thickBot="1" x14ac:dyDescent="0.4">
      <c r="A62" s="11"/>
      <c r="B62" s="10" t="s">
        <v>25</v>
      </c>
      <c r="C62" s="9">
        <v>1.5</v>
      </c>
      <c r="D62" s="8" t="s">
        <v>28</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1.5</v>
      </c>
      <c r="H62">
        <f>LEN(TRIM(D62))</f>
        <v>6</v>
      </c>
      <c r="I62" t="str">
        <f>IF(H62&gt;=3,MID(TRIM(D62),1,3),"NO")</f>
        <v>+/-</v>
      </c>
      <c r="J62" t="str">
        <f>IF(TRIM(I62)="+/-",MID(TRIM(D62),4,H62-3),D62)</f>
        <v>0.2</v>
      </c>
      <c r="K62" s="1">
        <f>IF(TRIM(J62)="*****",0,IF(ISERROR(VALUE(J62)),"NA",VALUE(J62/$I$4)))</f>
        <v>0.12158054711246201</v>
      </c>
      <c r="L62" s="1">
        <f>IF(AND(ISNUMBER(G62),ISNUMBER($I$6)),$I$6-G62,"N/A")</f>
        <v>0.39999999999999991</v>
      </c>
      <c r="M62" s="1">
        <f>IF(AND(ISNUMBER(K62),ISNUMBER($I$7)),SQRT(K62^2+($I$7)^2),"N/A")</f>
        <v>0.1359311840425404</v>
      </c>
      <c r="N62" s="1">
        <f>IF(AND(ISNUMBER(L62),ISNUMBER(M62),M62&lt;&gt;0),L62/M62,"NA")</f>
        <v>2.9426654583897229</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5">
      <c r="A73" t="s">
        <v>584</v>
      </c>
    </row>
    <row r="75" spans="1:26" x14ac:dyDescent="0.35">
      <c r="A75" t="s">
        <v>16</v>
      </c>
    </row>
    <row r="76" spans="1:26" x14ac:dyDescent="0.35">
      <c r="A76" t="s">
        <v>15</v>
      </c>
      <c r="B76" t="s">
        <v>14</v>
      </c>
    </row>
    <row r="77" spans="1:26" x14ac:dyDescent="0.35">
      <c r="A77" t="s">
        <v>13</v>
      </c>
      <c r="B77" t="s">
        <v>12</v>
      </c>
    </row>
    <row r="78" spans="1:26" x14ac:dyDescent="0.35">
      <c r="A78" t="s">
        <v>11</v>
      </c>
      <c r="B78" t="s">
        <v>10</v>
      </c>
    </row>
    <row r="79" spans="1:26" x14ac:dyDescent="0.35">
      <c r="A79" t="s">
        <v>9</v>
      </c>
      <c r="B79" t="s">
        <v>8</v>
      </c>
    </row>
    <row r="80" spans="1:26" x14ac:dyDescent="0.35">
      <c r="A80" t="s">
        <v>7</v>
      </c>
      <c r="B80" t="s">
        <v>6</v>
      </c>
    </row>
    <row r="81" spans="1:2" x14ac:dyDescent="0.35">
      <c r="A81" t="s">
        <v>5</v>
      </c>
      <c r="B81" t="s">
        <v>4</v>
      </c>
    </row>
    <row r="82" spans="1:2" x14ac:dyDescent="0.35">
      <c r="A82" t="s">
        <v>3</v>
      </c>
      <c r="B82" t="s">
        <v>2</v>
      </c>
    </row>
    <row r="83" spans="1:2" x14ac:dyDescent="0.35">
      <c r="A83" t="s">
        <v>1</v>
      </c>
      <c r="B83" t="s">
        <v>0</v>
      </c>
    </row>
  </sheetData>
  <mergeCells count="7">
    <mergeCell ref="A72:Z72"/>
    <mergeCell ref="A66:Z66"/>
    <mergeCell ref="A67:Z67"/>
    <mergeCell ref="A68:Z68"/>
    <mergeCell ref="A69:Z69"/>
    <mergeCell ref="A70:Z70"/>
    <mergeCell ref="A71:Z71"/>
  </mergeCells>
  <conditionalFormatting sqref="E10:E62">
    <cfRule type="cellIs" dxfId="104" priority="1" operator="equal">
      <formula>"OTHER ERROR"</formula>
    </cfRule>
    <cfRule type="cellIs" dxfId="103" priority="2" operator="equal">
      <formula>"Statistical Test not applicable"</formula>
    </cfRule>
    <cfRule type="cellIs" dxfId="102" priority="3" operator="equal">
      <formula>"Geography Selected"</formula>
    </cfRule>
  </conditionalFormatting>
  <conditionalFormatting sqref="E10:J62">
    <cfRule type="cellIs" dxfId="101" priority="4" operator="equal">
      <formula>"Not Significantly Different"</formula>
    </cfRule>
  </conditionalFormatting>
  <conditionalFormatting sqref="F10:J62">
    <cfRule type="cellIs" dxfId="10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795914D-E6AC-4C41-B334-8048543CDA14}">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32E5C678-0D09-4954-A00F-1CD407ECDB6B}"/>
    <hyperlink ref="A68" r:id="rId2" xr:uid="{D27FB74C-B81F-4C45-96DA-A744134B8421}"/>
    <hyperlink ref="A66" r:id="rId3" xr:uid="{D40070DD-3C83-4B14-8959-C3AB5276386A}"/>
    <hyperlink ref="A67" r:id="rId4" xr:uid="{7F081018-5BF5-4F03-89D9-D35521D39B36}"/>
  </hyperlinks>
  <pageMargins left="0.7" right="0.7" top="0.75" bottom="0.75" header="0.3" footer="0.3"/>
  <pageSetup orientation="portrait" r:id="rId5"/>
  <drawing r:id="rId6"/>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9E3C6-E3CD-4461-BFF0-25DDBF409CFB}">
  <sheetPr codeName="Sheet72"/>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590</v>
      </c>
    </row>
    <row r="2" spans="1:16" x14ac:dyDescent="0.35">
      <c r="A2" s="30" t="s">
        <v>108</v>
      </c>
      <c r="B2" t="s">
        <v>589</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79.5</v>
      </c>
      <c r="C6" t="s">
        <v>102</v>
      </c>
      <c r="H6" s="18" t="s">
        <v>101</v>
      </c>
      <c r="I6">
        <f>VLOOKUP($B$4,$B$9:$K$62,6,FALSE)</f>
        <v>79.5</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79.5</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79.5</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54</v>
      </c>
      <c r="C11" s="14">
        <v>83.7</v>
      </c>
      <c r="D11" s="17" t="s">
        <v>57</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83.7</v>
      </c>
      <c r="H11">
        <f>LEN(TRIM(D11))</f>
        <v>6</v>
      </c>
      <c r="I11" t="str">
        <f>IF(H11&gt;=3,MID(TRIM(D11),1,3),"NO")</f>
        <v>+/-</v>
      </c>
      <c r="J11" t="str">
        <f>IF(TRIM(I11)="+/-",MID(TRIM(D11),4,H11-3),D11)</f>
        <v>0.3</v>
      </c>
      <c r="K11" s="1">
        <f>IF(TRIM(J11)="*****",0,IF(ISERROR(VALUE(J11)),"NA",VALUE(J11/$I$4)))</f>
        <v>0.18237082066869301</v>
      </c>
      <c r="L11" s="1">
        <f>IF(AND(ISNUMBER(G11),ISNUMBER($I$6)),$I$6-G11,"N/A")</f>
        <v>-4.2000000000000028</v>
      </c>
      <c r="M11" s="1">
        <f>IF(AND(ISNUMBER(K11),ISNUMBER($I$7)),SQRT(K11^2+($I$7)^2),"N/A")</f>
        <v>0.19223572402239389</v>
      </c>
      <c r="N11" s="1">
        <f>IF(AND(ISNUMBER(L11),ISNUMBER(M11),M11&lt;&gt;0),L11/M11,"NA")</f>
        <v>-21.848176354103348</v>
      </c>
      <c r="O11" t="s">
        <v>68</v>
      </c>
    </row>
    <row r="12" spans="1:16" x14ac:dyDescent="0.35">
      <c r="A12" s="16">
        <v>2</v>
      </c>
      <c r="B12" s="15" t="s">
        <v>76</v>
      </c>
      <c r="C12" s="14">
        <v>83.3</v>
      </c>
      <c r="D12" s="13" t="s">
        <v>57</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83.3</v>
      </c>
      <c r="H12">
        <f>LEN(TRIM(D12))</f>
        <v>6</v>
      </c>
      <c r="I12" t="str">
        <f>IF(H12&gt;=3,MID(TRIM(D12),1,3),"NO")</f>
        <v>+/-</v>
      </c>
      <c r="J12" t="str">
        <f>IF(TRIM(I12)="+/-",MID(TRIM(D12),4,H12-3),D12)</f>
        <v>0.3</v>
      </c>
      <c r="K12" s="1">
        <f>IF(TRIM(J12)="*****",0,IF(ISERROR(VALUE(J12)),"NA",VALUE(J12/$I$4)))</f>
        <v>0.18237082066869301</v>
      </c>
      <c r="L12" s="1">
        <f>IF(AND(ISNUMBER(G12),ISNUMBER($I$6)),$I$6-G12,"N/A")</f>
        <v>-3.7999999999999972</v>
      </c>
      <c r="M12" s="1">
        <f>IF(AND(ISNUMBER(K12),ISNUMBER($I$7)),SQRT(K12^2+($I$7)^2),"N/A")</f>
        <v>0.19223572402239389</v>
      </c>
      <c r="N12" s="1">
        <f>IF(AND(ISNUMBER(L12),ISNUMBER(M12),M12&lt;&gt;0),L12/M12,"NA")</f>
        <v>-19.767397653712525</v>
      </c>
      <c r="O12" t="s">
        <v>62</v>
      </c>
    </row>
    <row r="13" spans="1:16" x14ac:dyDescent="0.35">
      <c r="A13" s="16">
        <v>3</v>
      </c>
      <c r="B13" s="15" t="s">
        <v>81</v>
      </c>
      <c r="C13" s="14">
        <v>83</v>
      </c>
      <c r="D13" s="13" t="s">
        <v>34</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83</v>
      </c>
      <c r="H13">
        <f>LEN(TRIM(D13))</f>
        <v>6</v>
      </c>
      <c r="I13" t="str">
        <f>IF(H13&gt;=3,MID(TRIM(D13),1,3),"NO")</f>
        <v>+/-</v>
      </c>
      <c r="J13" t="str">
        <f>IF(TRIM(I13)="+/-",MID(TRIM(D13),4,H13-3),D13)</f>
        <v>0.4</v>
      </c>
      <c r="K13" s="1">
        <f>IF(TRIM(J13)="*****",0,IF(ISERROR(VALUE(J13)),"NA",VALUE(J13/$I$4)))</f>
        <v>0.24316109422492402</v>
      </c>
      <c r="L13" s="1">
        <f>IF(AND(ISNUMBER(G13),ISNUMBER($I$6)),$I$6-G13,"N/A")</f>
        <v>-3.5</v>
      </c>
      <c r="M13" s="1">
        <f>IF(AND(ISNUMBER(K13),ISNUMBER($I$7)),SQRT(K13^2+($I$7)^2),"N/A")</f>
        <v>0.25064471888253259</v>
      </c>
      <c r="N13" s="1">
        <f>IF(AND(ISNUMBER(L13),ISNUMBER(M13),M13&lt;&gt;0),L13/M13,"NA")</f>
        <v>-13.963988611466869</v>
      </c>
      <c r="O13" t="s">
        <v>58</v>
      </c>
    </row>
    <row r="14" spans="1:16" x14ac:dyDescent="0.35">
      <c r="A14" s="16">
        <v>4</v>
      </c>
      <c r="B14" s="15" t="s">
        <v>30</v>
      </c>
      <c r="C14" s="14">
        <v>82.3</v>
      </c>
      <c r="D14" s="13" t="s">
        <v>34</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82.3</v>
      </c>
      <c r="H14">
        <f>LEN(TRIM(D14))</f>
        <v>6</v>
      </c>
      <c r="I14" t="str">
        <f>IF(H14&gt;=3,MID(TRIM(D14),1,3),"NO")</f>
        <v>+/-</v>
      </c>
      <c r="J14" t="str">
        <f>IF(TRIM(I14)="+/-",MID(TRIM(D14),4,H14-3),D14)</f>
        <v>0.4</v>
      </c>
      <c r="K14" s="1">
        <f>IF(TRIM(J14)="*****",0,IF(ISERROR(VALUE(J14)),"NA",VALUE(J14/$I$4)))</f>
        <v>0.24316109422492402</v>
      </c>
      <c r="L14" s="1">
        <f>IF(AND(ISNUMBER(G14),ISNUMBER($I$6)),$I$6-G14,"N/A")</f>
        <v>-2.7999999999999972</v>
      </c>
      <c r="M14" s="1">
        <f>IF(AND(ISNUMBER(K14),ISNUMBER($I$7)),SQRT(K14^2+($I$7)^2),"N/A")</f>
        <v>0.25064471888253259</v>
      </c>
      <c r="N14" s="1">
        <f>IF(AND(ISNUMBER(L14),ISNUMBER(M14),M14&lt;&gt;0),L14/M14,"NA")</f>
        <v>-11.171190889173484</v>
      </c>
      <c r="O14" t="s">
        <v>73</v>
      </c>
    </row>
    <row r="15" spans="1:16" x14ac:dyDescent="0.35">
      <c r="A15" s="16">
        <v>5</v>
      </c>
      <c r="B15" s="15" t="s">
        <v>51</v>
      </c>
      <c r="C15" s="14">
        <v>82.2</v>
      </c>
      <c r="D15" s="13" t="s">
        <v>28</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82.2</v>
      </c>
      <c r="H15">
        <f>LEN(TRIM(D15))</f>
        <v>6</v>
      </c>
      <c r="I15" t="str">
        <f>IF(H15&gt;=3,MID(TRIM(D15),1,3),"NO")</f>
        <v>+/-</v>
      </c>
      <c r="J15" t="str">
        <f>IF(TRIM(I15)="+/-",MID(TRIM(D15),4,H15-3),D15)</f>
        <v>0.2</v>
      </c>
      <c r="K15" s="1">
        <f>IF(TRIM(J15)="*****",0,IF(ISERROR(VALUE(J15)),"NA",VALUE(J15/$I$4)))</f>
        <v>0.12158054711246201</v>
      </c>
      <c r="L15" s="1">
        <f>IF(AND(ISNUMBER(G15),ISNUMBER($I$6)),$I$6-G15,"N/A")</f>
        <v>-2.7000000000000028</v>
      </c>
      <c r="M15" s="1">
        <f>IF(AND(ISNUMBER(K15),ISNUMBER($I$7)),SQRT(K15^2+($I$7)^2),"N/A")</f>
        <v>0.1359311840425404</v>
      </c>
      <c r="N15" s="1">
        <f>IF(AND(ISNUMBER(L15),ISNUMBER(M15),M15&lt;&gt;0),L15/M15,"NA")</f>
        <v>-19.862991844130654</v>
      </c>
      <c r="O15" t="s">
        <v>32</v>
      </c>
    </row>
    <row r="16" spans="1:16" x14ac:dyDescent="0.35">
      <c r="A16" s="16">
        <v>6</v>
      </c>
      <c r="B16" s="15" t="s">
        <v>65</v>
      </c>
      <c r="C16" s="14">
        <v>82</v>
      </c>
      <c r="D16" s="13" t="s">
        <v>57</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82</v>
      </c>
      <c r="H16">
        <f>LEN(TRIM(D16))</f>
        <v>6</v>
      </c>
      <c r="I16" t="str">
        <f>IF(H16&gt;=3,MID(TRIM(D16),1,3),"NO")</f>
        <v>+/-</v>
      </c>
      <c r="J16" t="str">
        <f>IF(TRIM(I16)="+/-",MID(TRIM(D16),4,H16-3),D16)</f>
        <v>0.3</v>
      </c>
      <c r="K16" s="1">
        <f>IF(TRIM(J16)="*****",0,IF(ISERROR(VALUE(J16)),"NA",VALUE(J16/$I$4)))</f>
        <v>0.18237082066869301</v>
      </c>
      <c r="L16" s="1">
        <f>IF(AND(ISNUMBER(G16),ISNUMBER($I$6)),$I$6-G16,"N/A")</f>
        <v>-2.5</v>
      </c>
      <c r="M16" s="1">
        <f>IF(AND(ISNUMBER(K16),ISNUMBER($I$7)),SQRT(K16^2+($I$7)^2),"N/A")</f>
        <v>0.19223572402239389</v>
      </c>
      <c r="N16" s="1">
        <f>IF(AND(ISNUMBER(L16),ISNUMBER(M16),M16&lt;&gt;0),L16/M16,"NA")</f>
        <v>-13.00486687744246</v>
      </c>
      <c r="O16" t="s">
        <v>75</v>
      </c>
    </row>
    <row r="17" spans="1:15" x14ac:dyDescent="0.35">
      <c r="A17" s="16">
        <v>6</v>
      </c>
      <c r="B17" s="15" t="s">
        <v>44</v>
      </c>
      <c r="C17" s="14">
        <v>82</v>
      </c>
      <c r="D17" s="13" t="s">
        <v>26</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82</v>
      </c>
      <c r="H17">
        <f>LEN(TRIM(D17))</f>
        <v>6</v>
      </c>
      <c r="I17" t="str">
        <f>IF(H17&gt;=3,MID(TRIM(D17),1,3),"NO")</f>
        <v>+/-</v>
      </c>
      <c r="J17" t="str">
        <f>IF(TRIM(I17)="+/-",MID(TRIM(D17),4,H17-3),D17)</f>
        <v>0.6</v>
      </c>
      <c r="K17" s="1">
        <f>IF(TRIM(J17)="*****",0,IF(ISERROR(VALUE(J17)),"NA",VALUE(J17/$I$4)))</f>
        <v>0.36474164133738601</v>
      </c>
      <c r="L17" s="1">
        <f>IF(AND(ISNUMBER(G17),ISNUMBER($I$6)),$I$6-G17,"N/A")</f>
        <v>-2.5</v>
      </c>
      <c r="M17" s="1">
        <f>IF(AND(ISNUMBER(K17),ISNUMBER($I$7)),SQRT(K17^2+($I$7)^2),"N/A")</f>
        <v>0.36977279819442066</v>
      </c>
      <c r="N17" s="1">
        <f>IF(AND(ISNUMBER(L17),ISNUMBER(M17),M17&lt;&gt;0),L17/M17,"NA")</f>
        <v>-6.7609083529328187</v>
      </c>
      <c r="O17" t="s">
        <v>66</v>
      </c>
    </row>
    <row r="18" spans="1:15" x14ac:dyDescent="0.35">
      <c r="A18" s="16">
        <v>8</v>
      </c>
      <c r="B18" s="15" t="s">
        <v>71</v>
      </c>
      <c r="C18" s="14">
        <v>81.900000000000006</v>
      </c>
      <c r="D18" s="13" t="s">
        <v>34</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81.900000000000006</v>
      </c>
      <c r="H18">
        <f>LEN(TRIM(D18))</f>
        <v>6</v>
      </c>
      <c r="I18" t="str">
        <f>IF(H18&gt;=3,MID(TRIM(D18),1,3),"NO")</f>
        <v>+/-</v>
      </c>
      <c r="J18" t="str">
        <f>IF(TRIM(I18)="+/-",MID(TRIM(D18),4,H18-3),D18)</f>
        <v>0.4</v>
      </c>
      <c r="K18" s="1">
        <f>IF(TRIM(J18)="*****",0,IF(ISERROR(VALUE(J18)),"NA",VALUE(J18/$I$4)))</f>
        <v>0.24316109422492402</v>
      </c>
      <c r="L18" s="1">
        <f>IF(AND(ISNUMBER(G18),ISNUMBER($I$6)),$I$6-G18,"N/A")</f>
        <v>-2.4000000000000057</v>
      </c>
      <c r="M18" s="1">
        <f>IF(AND(ISNUMBER(K18),ISNUMBER($I$7)),SQRT(K18^2+($I$7)^2),"N/A")</f>
        <v>0.25064471888253259</v>
      </c>
      <c r="N18" s="1">
        <f>IF(AND(ISNUMBER(L18),ISNUMBER(M18),M18&lt;&gt;0),L18/M18,"NA")</f>
        <v>-9.5753064764344469</v>
      </c>
      <c r="O18" t="s">
        <v>60</v>
      </c>
    </row>
    <row r="19" spans="1:15" x14ac:dyDescent="0.35">
      <c r="A19" s="16">
        <v>8</v>
      </c>
      <c r="B19" s="15" t="s">
        <v>61</v>
      </c>
      <c r="C19" s="14">
        <v>81.900000000000006</v>
      </c>
      <c r="D19" s="13" t="s">
        <v>57</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81.900000000000006</v>
      </c>
      <c r="H19">
        <f>LEN(TRIM(D19))</f>
        <v>6</v>
      </c>
      <c r="I19" t="str">
        <f>IF(H19&gt;=3,MID(TRIM(D19),1,3),"NO")</f>
        <v>+/-</v>
      </c>
      <c r="J19" t="str">
        <f>IF(TRIM(I19)="+/-",MID(TRIM(D19),4,H19-3),D19)</f>
        <v>0.3</v>
      </c>
      <c r="K19" s="1">
        <f>IF(TRIM(J19)="*****",0,IF(ISERROR(VALUE(J19)),"NA",VALUE(J19/$I$4)))</f>
        <v>0.18237082066869301</v>
      </c>
      <c r="L19" s="1">
        <f>IF(AND(ISNUMBER(G19),ISNUMBER($I$6)),$I$6-G19,"N/A")</f>
        <v>-2.4000000000000057</v>
      </c>
      <c r="M19" s="1">
        <f>IF(AND(ISNUMBER(K19),ISNUMBER($I$7)),SQRT(K19^2+($I$7)^2),"N/A")</f>
        <v>0.19223572402239389</v>
      </c>
      <c r="N19" s="1">
        <f>IF(AND(ISNUMBER(L19),ISNUMBER(M19),M19&lt;&gt;0),L19/M19,"NA")</f>
        <v>-12.484672202344791</v>
      </c>
      <c r="O19" t="s">
        <v>35</v>
      </c>
    </row>
    <row r="20" spans="1:15" x14ac:dyDescent="0.35">
      <c r="A20" s="16">
        <v>10</v>
      </c>
      <c r="B20" s="15" t="s">
        <v>67</v>
      </c>
      <c r="C20" s="14">
        <v>81.599999999999994</v>
      </c>
      <c r="D20" s="17" t="s">
        <v>120</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81.599999999999994</v>
      </c>
      <c r="H20">
        <f>LEN(TRIM(D20))</f>
        <v>6</v>
      </c>
      <c r="I20" t="str">
        <f>IF(H20&gt;=3,MID(TRIM(D20),1,3),"NO")</f>
        <v>+/-</v>
      </c>
      <c r="J20" t="str">
        <f>IF(TRIM(I20)="+/-",MID(TRIM(D20),4,H20-3),D20)</f>
        <v>0.9</v>
      </c>
      <c r="K20" s="1">
        <f>IF(TRIM(J20)="*****",0,IF(ISERROR(VALUE(J20)),"NA",VALUE(J20/$I$4)))</f>
        <v>0.54711246200607899</v>
      </c>
      <c r="L20" s="1">
        <f>IF(AND(ISNUMBER(G20),ISNUMBER($I$6)),$I$6-G20,"N/A")</f>
        <v>-2.0999999999999943</v>
      </c>
      <c r="M20" s="1">
        <f>IF(AND(ISNUMBER(K20),ISNUMBER($I$7)),SQRT(K20^2+($I$7)^2),"N/A")</f>
        <v>0.55047933970440222</v>
      </c>
      <c r="N20" s="1">
        <f>IF(AND(ISNUMBER(L20),ISNUMBER(M20),M20&lt;&gt;0),L20/M20,"NA")</f>
        <v>-3.8148570682555638</v>
      </c>
      <c r="O20" t="s">
        <v>51</v>
      </c>
    </row>
    <row r="21" spans="1:15" x14ac:dyDescent="0.35">
      <c r="A21" s="16">
        <v>11</v>
      </c>
      <c r="B21" s="15" t="s">
        <v>52</v>
      </c>
      <c r="C21" s="14">
        <v>81.3</v>
      </c>
      <c r="D21" s="13" t="s">
        <v>135</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81.3</v>
      </c>
      <c r="H21">
        <f>LEN(TRIM(D21))</f>
        <v>6</v>
      </c>
      <c r="I21" t="str">
        <f>IF(H21&gt;=3,MID(TRIM(D21),1,3),"NO")</f>
        <v>+/-</v>
      </c>
      <c r="J21" t="str">
        <f>IF(TRIM(I21)="+/-",MID(TRIM(D21),4,H21-3),D21)</f>
        <v>1.3</v>
      </c>
      <c r="K21" s="1">
        <f>IF(TRIM(J21)="*****",0,IF(ISERROR(VALUE(J21)),"NA",VALUE(J21/$I$4)))</f>
        <v>0.79027355623100304</v>
      </c>
      <c r="L21" s="1">
        <f>IF(AND(ISNUMBER(G21),ISNUMBER($I$6)),$I$6-G21,"N/A")</f>
        <v>-1.7999999999999972</v>
      </c>
      <c r="M21" s="1">
        <f>IF(AND(ISNUMBER(K21),ISNUMBER($I$7)),SQRT(K21^2+($I$7)^2),"N/A")</f>
        <v>0.79260819516141623</v>
      </c>
      <c r="N21" s="1">
        <f>IF(AND(ISNUMBER(L21),ISNUMBER(M21),M21&lt;&gt;0),L21/M21,"NA")</f>
        <v>-2.2709833319770603</v>
      </c>
      <c r="O21" t="s">
        <v>45</v>
      </c>
    </row>
    <row r="22" spans="1:15" x14ac:dyDescent="0.35">
      <c r="A22" s="16">
        <v>12</v>
      </c>
      <c r="B22" s="15" t="s">
        <v>74</v>
      </c>
      <c r="C22" s="14">
        <v>81.2</v>
      </c>
      <c r="D22" s="13" t="s">
        <v>34</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81.2</v>
      </c>
      <c r="H22">
        <f>LEN(TRIM(D22))</f>
        <v>6</v>
      </c>
      <c r="I22" t="str">
        <f>IF(H22&gt;=3,MID(TRIM(D22),1,3),"NO")</f>
        <v>+/-</v>
      </c>
      <c r="J22" t="str">
        <f>IF(TRIM(I22)="+/-",MID(TRIM(D22),4,H22-3),D22)</f>
        <v>0.4</v>
      </c>
      <c r="K22" s="1">
        <f>IF(TRIM(J22)="*****",0,IF(ISERROR(VALUE(J22)),"NA",VALUE(J22/$I$4)))</f>
        <v>0.24316109422492402</v>
      </c>
      <c r="L22" s="1">
        <f>IF(AND(ISNUMBER(G22),ISNUMBER($I$6)),$I$6-G22,"N/A")</f>
        <v>-1.7000000000000028</v>
      </c>
      <c r="M22" s="1">
        <f>IF(AND(ISNUMBER(K22),ISNUMBER($I$7)),SQRT(K22^2+($I$7)^2),"N/A")</f>
        <v>0.25064471888253259</v>
      </c>
      <c r="N22" s="1">
        <f>IF(AND(ISNUMBER(L22),ISNUMBER(M22),M22&lt;&gt;0),L22/M22,"NA")</f>
        <v>-6.7825087541410616</v>
      </c>
      <c r="O22" t="s">
        <v>29</v>
      </c>
    </row>
    <row r="23" spans="1:15" x14ac:dyDescent="0.35">
      <c r="A23" s="16">
        <v>13</v>
      </c>
      <c r="B23" s="15" t="s">
        <v>72</v>
      </c>
      <c r="C23" s="14">
        <v>81</v>
      </c>
      <c r="D23" s="13" t="s">
        <v>34</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81</v>
      </c>
      <c r="H23">
        <f>LEN(TRIM(D23))</f>
        <v>6</v>
      </c>
      <c r="I23" t="str">
        <f>IF(H23&gt;=3,MID(TRIM(D23),1,3),"NO")</f>
        <v>+/-</v>
      </c>
      <c r="J23" t="str">
        <f>IF(TRIM(I23)="+/-",MID(TRIM(D23),4,H23-3),D23)</f>
        <v>0.4</v>
      </c>
      <c r="K23" s="1">
        <f>IF(TRIM(J23)="*****",0,IF(ISERROR(VALUE(J23)),"NA",VALUE(J23/$I$4)))</f>
        <v>0.24316109422492402</v>
      </c>
      <c r="L23" s="1">
        <f>IF(AND(ISNUMBER(G23),ISNUMBER($I$6)),$I$6-G23,"N/A")</f>
        <v>-1.5</v>
      </c>
      <c r="M23" s="1">
        <f>IF(AND(ISNUMBER(K23),ISNUMBER($I$7)),SQRT(K23^2+($I$7)^2),"N/A")</f>
        <v>0.25064471888253259</v>
      </c>
      <c r="N23" s="1">
        <f>IF(AND(ISNUMBER(L23),ISNUMBER(M23),M23&lt;&gt;0),L23/M23,"NA")</f>
        <v>-5.9845665477715153</v>
      </c>
      <c r="O23" t="s">
        <v>82</v>
      </c>
    </row>
    <row r="24" spans="1:15" x14ac:dyDescent="0.35">
      <c r="A24" s="16">
        <v>14</v>
      </c>
      <c r="B24" s="15" t="s">
        <v>47</v>
      </c>
      <c r="C24" s="14">
        <v>80.7</v>
      </c>
      <c r="D24" s="13" t="s">
        <v>34</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80.7</v>
      </c>
      <c r="H24">
        <f>LEN(TRIM(D24))</f>
        <v>6</v>
      </c>
      <c r="I24" t="str">
        <f>IF(H24&gt;=3,MID(TRIM(D24),1,3),"NO")</f>
        <v>+/-</v>
      </c>
      <c r="J24" t="str">
        <f>IF(TRIM(I24)="+/-",MID(TRIM(D24),4,H24-3),D24)</f>
        <v>0.4</v>
      </c>
      <c r="K24" s="1">
        <f>IF(TRIM(J24)="*****",0,IF(ISERROR(VALUE(J24)),"NA",VALUE(J24/$I$4)))</f>
        <v>0.24316109422492402</v>
      </c>
      <c r="L24" s="1">
        <f>IF(AND(ISNUMBER(G24),ISNUMBER($I$6)),$I$6-G24,"N/A")</f>
        <v>-1.2000000000000028</v>
      </c>
      <c r="M24" s="1">
        <f>IF(AND(ISNUMBER(K24),ISNUMBER($I$7)),SQRT(K24^2+($I$7)^2),"N/A")</f>
        <v>0.25064471888253259</v>
      </c>
      <c r="N24" s="1">
        <f>IF(AND(ISNUMBER(L24),ISNUMBER(M24),M24&lt;&gt;0),L24/M24,"NA")</f>
        <v>-4.7876532382172234</v>
      </c>
      <c r="O24" t="s">
        <v>65</v>
      </c>
    </row>
    <row r="25" spans="1:15" x14ac:dyDescent="0.35">
      <c r="A25" s="16">
        <v>15</v>
      </c>
      <c r="B25" s="15" t="s">
        <v>66</v>
      </c>
      <c r="C25" s="14">
        <v>80.5</v>
      </c>
      <c r="D25" s="13" t="s">
        <v>26</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80.5</v>
      </c>
      <c r="H25">
        <f>LEN(TRIM(D25))</f>
        <v>6</v>
      </c>
      <c r="I25" t="str">
        <f>IF(H25&gt;=3,MID(TRIM(D25),1,3),"NO")</f>
        <v>+/-</v>
      </c>
      <c r="J25" t="str">
        <f>IF(TRIM(I25)="+/-",MID(TRIM(D25),4,H25-3),D25)</f>
        <v>0.6</v>
      </c>
      <c r="K25" s="1">
        <f>IF(TRIM(J25)="*****",0,IF(ISERROR(VALUE(J25)),"NA",VALUE(J25/$I$4)))</f>
        <v>0.36474164133738601</v>
      </c>
      <c r="L25" s="1">
        <f>IF(AND(ISNUMBER(G25),ISNUMBER($I$6)),$I$6-G25,"N/A")</f>
        <v>-1</v>
      </c>
      <c r="M25" s="1">
        <f>IF(AND(ISNUMBER(K25),ISNUMBER($I$7)),SQRT(K25^2+($I$7)^2),"N/A")</f>
        <v>0.36977279819442066</v>
      </c>
      <c r="N25" s="1">
        <f>IF(AND(ISNUMBER(L25),ISNUMBER(M25),M25&lt;&gt;0),L25/M25,"NA")</f>
        <v>-2.7043633411731274</v>
      </c>
      <c r="O25" t="s">
        <v>81</v>
      </c>
    </row>
    <row r="26" spans="1:15" x14ac:dyDescent="0.35">
      <c r="A26" s="16">
        <v>15</v>
      </c>
      <c r="B26" s="15" t="s">
        <v>64</v>
      </c>
      <c r="C26" s="14">
        <v>80.5</v>
      </c>
      <c r="D26" s="13" t="s">
        <v>57</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80.5</v>
      </c>
      <c r="H26">
        <f>LEN(TRIM(D26))</f>
        <v>6</v>
      </c>
      <c r="I26" t="str">
        <f>IF(H26&gt;=3,MID(TRIM(D26),1,3),"NO")</f>
        <v>+/-</v>
      </c>
      <c r="J26" t="str">
        <f>IF(TRIM(I26)="+/-",MID(TRIM(D26),4,H26-3),D26)</f>
        <v>0.3</v>
      </c>
      <c r="K26" s="1">
        <f>IF(TRIM(J26)="*****",0,IF(ISERROR(VALUE(J26)),"NA",VALUE(J26/$I$4)))</f>
        <v>0.18237082066869301</v>
      </c>
      <c r="L26" s="1">
        <f>IF(AND(ISNUMBER(G26),ISNUMBER($I$6)),$I$6-G26,"N/A")</f>
        <v>-1</v>
      </c>
      <c r="M26" s="1">
        <f>IF(AND(ISNUMBER(K26),ISNUMBER($I$7)),SQRT(K26^2+($I$7)^2),"N/A")</f>
        <v>0.19223572402239389</v>
      </c>
      <c r="N26" s="1">
        <f>IF(AND(ISNUMBER(L26),ISNUMBER(M26),M26&lt;&gt;0),L26/M26,"NA")</f>
        <v>-5.2019467509769841</v>
      </c>
      <c r="O26" t="s">
        <v>80</v>
      </c>
    </row>
    <row r="27" spans="1:15" x14ac:dyDescent="0.35">
      <c r="A27" s="16">
        <v>17</v>
      </c>
      <c r="B27" s="15" t="s">
        <v>60</v>
      </c>
      <c r="C27" s="14">
        <v>80.2</v>
      </c>
      <c r="D27" s="13" t="s">
        <v>141</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80.2</v>
      </c>
      <c r="H27">
        <f>LEN(TRIM(D27))</f>
        <v>6</v>
      </c>
      <c r="I27" t="str">
        <f>IF(H27&gt;=3,MID(TRIM(D27),1,3),"NO")</f>
        <v>+/-</v>
      </c>
      <c r="J27" t="str">
        <f>IF(TRIM(I27)="+/-",MID(TRIM(D27),4,H27-3),D27)</f>
        <v>1.1</v>
      </c>
      <c r="K27" s="1">
        <f>IF(TRIM(J27)="*****",0,IF(ISERROR(VALUE(J27)),"NA",VALUE(J27/$I$4)))</f>
        <v>0.66869300911854113</v>
      </c>
      <c r="L27" s="1">
        <f>IF(AND(ISNUMBER(G27),ISNUMBER($I$6)),$I$6-G27,"N/A")</f>
        <v>-0.70000000000000284</v>
      </c>
      <c r="M27" s="1">
        <f>IF(AND(ISNUMBER(K27),ISNUMBER($I$7)),SQRT(K27^2+($I$7)^2),"N/A")</f>
        <v>0.67145051776214359</v>
      </c>
      <c r="N27" s="1">
        <f>IF(AND(ISNUMBER(L27),ISNUMBER(M27),M27&lt;&gt;0),L27/M27,"NA")</f>
        <v>-1.042519115679605</v>
      </c>
      <c r="O27" t="s">
        <v>78</v>
      </c>
    </row>
    <row r="28" spans="1:15" x14ac:dyDescent="0.35">
      <c r="A28" s="16">
        <v>18</v>
      </c>
      <c r="B28" s="15" t="s">
        <v>45</v>
      </c>
      <c r="C28" s="14">
        <v>80</v>
      </c>
      <c r="D28" s="13" t="s">
        <v>57</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80</v>
      </c>
      <c r="H28">
        <f>LEN(TRIM(D28))</f>
        <v>6</v>
      </c>
      <c r="I28" t="str">
        <f>IF(H28&gt;=3,MID(TRIM(D28),1,3),"NO")</f>
        <v>+/-</v>
      </c>
      <c r="J28" t="str">
        <f>IF(TRIM(I28)="+/-",MID(TRIM(D28),4,H28-3),D28)</f>
        <v>0.3</v>
      </c>
      <c r="K28" s="1">
        <f>IF(TRIM(J28)="*****",0,IF(ISERROR(VALUE(J28)),"NA",VALUE(J28/$I$4)))</f>
        <v>0.18237082066869301</v>
      </c>
      <c r="L28" s="1">
        <f>IF(AND(ISNUMBER(G28),ISNUMBER($I$6)),$I$6-G28,"N/A")</f>
        <v>-0.5</v>
      </c>
      <c r="M28" s="1">
        <f>IF(AND(ISNUMBER(K28),ISNUMBER($I$7)),SQRT(K28^2+($I$7)^2),"N/A")</f>
        <v>0.19223572402239389</v>
      </c>
      <c r="N28" s="1">
        <f>IF(AND(ISNUMBER(L28),ISNUMBER(M28),M28&lt;&gt;0),L28/M28,"NA")</f>
        <v>-2.6009733754884921</v>
      </c>
      <c r="O28" t="s">
        <v>79</v>
      </c>
    </row>
    <row r="29" spans="1:15" x14ac:dyDescent="0.35">
      <c r="A29" s="16">
        <v>19</v>
      </c>
      <c r="B29" s="15" t="s">
        <v>42</v>
      </c>
      <c r="C29" s="14">
        <v>79.7</v>
      </c>
      <c r="D29" s="13" t="s">
        <v>26</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79.7</v>
      </c>
      <c r="H29">
        <f>LEN(TRIM(D29))</f>
        <v>6</v>
      </c>
      <c r="I29" t="str">
        <f>IF(H29&gt;=3,MID(TRIM(D29),1,3),"NO")</f>
        <v>+/-</v>
      </c>
      <c r="J29" t="str">
        <f>IF(TRIM(I29)="+/-",MID(TRIM(D29),4,H29-3),D29)</f>
        <v>0.6</v>
      </c>
      <c r="K29" s="1">
        <f>IF(TRIM(J29)="*****",0,IF(ISERROR(VALUE(J29)),"NA",VALUE(J29/$I$4)))</f>
        <v>0.36474164133738601</v>
      </c>
      <c r="L29" s="1">
        <f>IF(AND(ISNUMBER(G29),ISNUMBER($I$6)),$I$6-G29,"N/A")</f>
        <v>-0.20000000000000284</v>
      </c>
      <c r="M29" s="1">
        <f>IF(AND(ISNUMBER(K29),ISNUMBER($I$7)),SQRT(K29^2+($I$7)^2),"N/A")</f>
        <v>0.36977279819442066</v>
      </c>
      <c r="N29" s="1">
        <f>IF(AND(ISNUMBER(L29),ISNUMBER(M29),M29&lt;&gt;0),L29/M29,"NA")</f>
        <v>-0.5408726682346332</v>
      </c>
      <c r="O29" t="s">
        <v>55</v>
      </c>
    </row>
    <row r="30" spans="1:15" x14ac:dyDescent="0.35">
      <c r="A30" s="16">
        <v>20</v>
      </c>
      <c r="B30" s="15" t="s">
        <v>58</v>
      </c>
      <c r="C30" s="14">
        <v>79.599999999999994</v>
      </c>
      <c r="D30" s="13" t="s">
        <v>43</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79.599999999999994</v>
      </c>
      <c r="H30">
        <f>LEN(TRIM(D30))</f>
        <v>6</v>
      </c>
      <c r="I30" t="str">
        <f>IF(H30&gt;=3,MID(TRIM(D30),1,3),"NO")</f>
        <v>+/-</v>
      </c>
      <c r="J30" t="str">
        <f>IF(TRIM(I30)="+/-",MID(TRIM(D30),4,H30-3),D30)</f>
        <v>0.5</v>
      </c>
      <c r="K30" s="1">
        <f>IF(TRIM(J30)="*****",0,IF(ISERROR(VALUE(J30)),"NA",VALUE(J30/$I$4)))</f>
        <v>0.303951367781155</v>
      </c>
      <c r="L30" s="1">
        <f>IF(AND(ISNUMBER(G30),ISNUMBER($I$6)),$I$6-G30,"N/A")</f>
        <v>-9.9999999999994316E-2</v>
      </c>
      <c r="M30" s="1">
        <f>IF(AND(ISNUMBER(K30),ISNUMBER($I$7)),SQRT(K30^2+($I$7)^2),"N/A")</f>
        <v>0.30997079109986531</v>
      </c>
      <c r="N30" s="1">
        <f>IF(AND(ISNUMBER(L30),ISNUMBER(M30),M30&lt;&gt;0),L30/M30,"NA")</f>
        <v>-0.32261104230229443</v>
      </c>
      <c r="O30" t="s">
        <v>77</v>
      </c>
    </row>
    <row r="31" spans="1:15" x14ac:dyDescent="0.35">
      <c r="A31" s="16">
        <v>20</v>
      </c>
      <c r="B31" s="15" t="s">
        <v>79</v>
      </c>
      <c r="C31" s="14">
        <v>79.599999999999994</v>
      </c>
      <c r="D31" s="13" t="s">
        <v>43</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79.599999999999994</v>
      </c>
      <c r="H31">
        <f>LEN(TRIM(D31))</f>
        <v>6</v>
      </c>
      <c r="I31" t="str">
        <f>IF(H31&gt;=3,MID(TRIM(D31),1,3),"NO")</f>
        <v>+/-</v>
      </c>
      <c r="J31" t="str">
        <f>IF(TRIM(I31)="+/-",MID(TRIM(D31),4,H31-3),D31)</f>
        <v>0.5</v>
      </c>
      <c r="K31" s="1">
        <f>IF(TRIM(J31)="*****",0,IF(ISERROR(VALUE(J31)),"NA",VALUE(J31/$I$4)))</f>
        <v>0.303951367781155</v>
      </c>
      <c r="L31" s="1">
        <f>IF(AND(ISNUMBER(G31),ISNUMBER($I$6)),$I$6-G31,"N/A")</f>
        <v>-9.9999999999994316E-2</v>
      </c>
      <c r="M31" s="1">
        <f>IF(AND(ISNUMBER(K31),ISNUMBER($I$7)),SQRT(K31^2+($I$7)^2),"N/A")</f>
        <v>0.30997079109986531</v>
      </c>
      <c r="N31" s="1">
        <f>IF(AND(ISNUMBER(L31),ISNUMBER(M31),M31&lt;&gt;0),L31/M31,"NA")</f>
        <v>-0.32261104230229443</v>
      </c>
      <c r="O31" t="s">
        <v>41</v>
      </c>
    </row>
    <row r="32" spans="1:15" x14ac:dyDescent="0.35">
      <c r="A32" s="16">
        <v>22</v>
      </c>
      <c r="B32" s="15" t="s">
        <v>75</v>
      </c>
      <c r="C32" s="14">
        <v>79.3</v>
      </c>
      <c r="D32" s="13" t="s">
        <v>43</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79.3</v>
      </c>
      <c r="H32">
        <f>LEN(TRIM(D32))</f>
        <v>6</v>
      </c>
      <c r="I32" t="str">
        <f>IF(H32&gt;=3,MID(TRIM(D32),1,3),"NO")</f>
        <v>+/-</v>
      </c>
      <c r="J32" t="str">
        <f>IF(TRIM(I32)="+/-",MID(TRIM(D32),4,H32-3),D32)</f>
        <v>0.5</v>
      </c>
      <c r="K32" s="1">
        <f>IF(TRIM(J32)="*****",0,IF(ISERROR(VALUE(J32)),"NA",VALUE(J32/$I$4)))</f>
        <v>0.303951367781155</v>
      </c>
      <c r="L32" s="1">
        <f>IF(AND(ISNUMBER(G32),ISNUMBER($I$6)),$I$6-G32,"N/A")</f>
        <v>0.20000000000000284</v>
      </c>
      <c r="M32" s="1">
        <f>IF(AND(ISNUMBER(K32),ISNUMBER($I$7)),SQRT(K32^2+($I$7)^2),"N/A")</f>
        <v>0.30997079109986531</v>
      </c>
      <c r="N32" s="1">
        <f>IF(AND(ISNUMBER(L32),ISNUMBER(M32),M32&lt;&gt;0),L32/M32,"NA")</f>
        <v>0.6452220846046347</v>
      </c>
      <c r="O32" t="s">
        <v>71</v>
      </c>
    </row>
    <row r="33" spans="1:15" x14ac:dyDescent="0.35">
      <c r="A33" s="16">
        <v>23</v>
      </c>
      <c r="B33" s="15" t="s">
        <v>50</v>
      </c>
      <c r="C33" s="14">
        <v>79.2</v>
      </c>
      <c r="D33" s="13" t="s">
        <v>43</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79.2</v>
      </c>
      <c r="H33">
        <f>LEN(TRIM(D33))</f>
        <v>6</v>
      </c>
      <c r="I33" t="str">
        <f>IF(H33&gt;=3,MID(TRIM(D33),1,3),"NO")</f>
        <v>+/-</v>
      </c>
      <c r="J33" t="str">
        <f>IF(TRIM(I33)="+/-",MID(TRIM(D33),4,H33-3),D33)</f>
        <v>0.5</v>
      </c>
      <c r="K33" s="1">
        <f>IF(TRIM(J33)="*****",0,IF(ISERROR(VALUE(J33)),"NA",VALUE(J33/$I$4)))</f>
        <v>0.303951367781155</v>
      </c>
      <c r="L33" s="1">
        <f>IF(AND(ISNUMBER(G33),ISNUMBER($I$6)),$I$6-G33,"N/A")</f>
        <v>0.29999999999999716</v>
      </c>
      <c r="M33" s="1">
        <f>IF(AND(ISNUMBER(K33),ISNUMBER($I$7)),SQRT(K33^2+($I$7)^2),"N/A")</f>
        <v>0.30997079109986531</v>
      </c>
      <c r="N33" s="1">
        <f>IF(AND(ISNUMBER(L33),ISNUMBER(M33),M33&lt;&gt;0),L33/M33,"NA")</f>
        <v>0.96783312690692913</v>
      </c>
      <c r="O33" t="s">
        <v>76</v>
      </c>
    </row>
    <row r="34" spans="1:15" x14ac:dyDescent="0.35">
      <c r="A34" s="16">
        <v>24</v>
      </c>
      <c r="B34" s="15" t="s">
        <v>46</v>
      </c>
      <c r="C34" s="14">
        <v>79.099999999999994</v>
      </c>
      <c r="D34" s="13" t="s">
        <v>43</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79.099999999999994</v>
      </c>
      <c r="H34">
        <f>LEN(TRIM(D34))</f>
        <v>6</v>
      </c>
      <c r="I34" t="str">
        <f>IF(H34&gt;=3,MID(TRIM(D34),1,3),"NO")</f>
        <v>+/-</v>
      </c>
      <c r="J34" t="str">
        <f>IF(TRIM(I34)="+/-",MID(TRIM(D34),4,H34-3),D34)</f>
        <v>0.5</v>
      </c>
      <c r="K34" s="1">
        <f>IF(TRIM(J34)="*****",0,IF(ISERROR(VALUE(J34)),"NA",VALUE(J34/$I$4)))</f>
        <v>0.303951367781155</v>
      </c>
      <c r="L34" s="1">
        <f>IF(AND(ISNUMBER(G34),ISNUMBER($I$6)),$I$6-G34,"N/A")</f>
        <v>0.40000000000000568</v>
      </c>
      <c r="M34" s="1">
        <f>IF(AND(ISNUMBER(K34),ISNUMBER($I$7)),SQRT(K34^2+($I$7)^2),"N/A")</f>
        <v>0.30997079109986531</v>
      </c>
      <c r="N34" s="1">
        <f>IF(AND(ISNUMBER(L34),ISNUMBER(M34),M34&lt;&gt;0),L34/M34,"NA")</f>
        <v>1.2904441692092694</v>
      </c>
      <c r="O34" t="s">
        <v>74</v>
      </c>
    </row>
    <row r="35" spans="1:15" x14ac:dyDescent="0.35">
      <c r="A35" s="16">
        <v>24</v>
      </c>
      <c r="B35" s="15" t="s">
        <v>39</v>
      </c>
      <c r="C35" s="14">
        <v>79.099999999999994</v>
      </c>
      <c r="D35" s="13" t="s">
        <v>28</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79.099999999999994</v>
      </c>
      <c r="H35">
        <f>LEN(TRIM(D35))</f>
        <v>6</v>
      </c>
      <c r="I35" t="str">
        <f>IF(H35&gt;=3,MID(TRIM(D35),1,3),"NO")</f>
        <v>+/-</v>
      </c>
      <c r="J35" t="str">
        <f>IF(TRIM(I35)="+/-",MID(TRIM(D35),4,H35-3),D35)</f>
        <v>0.2</v>
      </c>
      <c r="K35" s="1">
        <f>IF(TRIM(J35)="*****",0,IF(ISERROR(VALUE(J35)),"NA",VALUE(J35/$I$4)))</f>
        <v>0.12158054711246201</v>
      </c>
      <c r="L35" s="1">
        <f>IF(AND(ISNUMBER(G35),ISNUMBER($I$6)),$I$6-G35,"N/A")</f>
        <v>0.40000000000000568</v>
      </c>
      <c r="M35" s="1">
        <f>IF(AND(ISNUMBER(K35),ISNUMBER($I$7)),SQRT(K35^2+($I$7)^2),"N/A")</f>
        <v>0.1359311840425404</v>
      </c>
      <c r="N35" s="1">
        <f>IF(AND(ISNUMBER(L35),ISNUMBER(M35),M35&lt;&gt;0),L35/M35,"NA")</f>
        <v>2.9426654583897651</v>
      </c>
      <c r="O35" t="s">
        <v>53</v>
      </c>
    </row>
    <row r="36" spans="1:15" x14ac:dyDescent="0.35">
      <c r="A36" s="16">
        <v>26</v>
      </c>
      <c r="B36" s="15" t="s">
        <v>73</v>
      </c>
      <c r="C36" s="14">
        <v>78.8</v>
      </c>
      <c r="D36" s="13" t="s">
        <v>26</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78.8</v>
      </c>
      <c r="H36">
        <f>LEN(TRIM(D36))</f>
        <v>6</v>
      </c>
      <c r="I36" t="str">
        <f>IF(H36&gt;=3,MID(TRIM(D36),1,3),"NO")</f>
        <v>+/-</v>
      </c>
      <c r="J36" t="str">
        <f>IF(TRIM(I36)="+/-",MID(TRIM(D36),4,H36-3),D36)</f>
        <v>0.6</v>
      </c>
      <c r="K36" s="1">
        <f>IF(TRIM(J36)="*****",0,IF(ISERROR(VALUE(J36)),"NA",VALUE(J36/$I$4)))</f>
        <v>0.36474164133738601</v>
      </c>
      <c r="L36" s="1">
        <f>IF(AND(ISNUMBER(G36),ISNUMBER($I$6)),$I$6-G36,"N/A")</f>
        <v>0.70000000000000284</v>
      </c>
      <c r="M36" s="1">
        <f>IF(AND(ISNUMBER(K36),ISNUMBER($I$7)),SQRT(K36^2+($I$7)^2),"N/A")</f>
        <v>0.36977279819442066</v>
      </c>
      <c r="N36" s="1">
        <f>IF(AND(ISNUMBER(L36),ISNUMBER(M36),M36&lt;&gt;0),L36/M36,"NA")</f>
        <v>1.8930543388211969</v>
      </c>
      <c r="O36" t="s">
        <v>72</v>
      </c>
    </row>
    <row r="37" spans="1:15" x14ac:dyDescent="0.35">
      <c r="A37" s="16">
        <v>27</v>
      </c>
      <c r="B37" s="15" t="s">
        <v>80</v>
      </c>
      <c r="C37" s="14">
        <v>78.599999999999994</v>
      </c>
      <c r="D37" s="13" t="s">
        <v>26</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78.599999999999994</v>
      </c>
      <c r="H37">
        <f>LEN(TRIM(D37))</f>
        <v>6</v>
      </c>
      <c r="I37" t="str">
        <f>IF(H37&gt;=3,MID(TRIM(D37),1,3),"NO")</f>
        <v>+/-</v>
      </c>
      <c r="J37" t="str">
        <f>IF(TRIM(I37)="+/-",MID(TRIM(D37),4,H37-3),D37)</f>
        <v>0.6</v>
      </c>
      <c r="K37" s="1">
        <f>IF(TRIM(J37)="*****",0,IF(ISERROR(VALUE(J37)),"NA",VALUE(J37/$I$4)))</f>
        <v>0.36474164133738601</v>
      </c>
      <c r="L37" s="1">
        <f>IF(AND(ISNUMBER(G37),ISNUMBER($I$6)),$I$6-G37,"N/A")</f>
        <v>0.90000000000000568</v>
      </c>
      <c r="M37" s="1">
        <f>IF(AND(ISNUMBER(K37),ISNUMBER($I$7)),SQRT(K37^2+($I$7)^2),"N/A")</f>
        <v>0.36977279819442066</v>
      </c>
      <c r="N37" s="1">
        <f>IF(AND(ISNUMBER(L37),ISNUMBER(M37),M37&lt;&gt;0),L37/M37,"NA")</f>
        <v>2.4339270070558299</v>
      </c>
      <c r="O37" t="s">
        <v>70</v>
      </c>
    </row>
    <row r="38" spans="1:15" x14ac:dyDescent="0.35">
      <c r="A38" s="16">
        <v>28</v>
      </c>
      <c r="B38" s="15" t="s">
        <v>36</v>
      </c>
      <c r="C38" s="14">
        <v>78.5</v>
      </c>
      <c r="D38" s="13" t="s">
        <v>34</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78.5</v>
      </c>
      <c r="H38">
        <f>LEN(TRIM(D38))</f>
        <v>6</v>
      </c>
      <c r="I38" t="str">
        <f>IF(H38&gt;=3,MID(TRIM(D38),1,3),"NO")</f>
        <v>+/-</v>
      </c>
      <c r="J38" t="str">
        <f>IF(TRIM(I38)="+/-",MID(TRIM(D38),4,H38-3),D38)</f>
        <v>0.4</v>
      </c>
      <c r="K38" s="1">
        <f>IF(TRIM(J38)="*****",0,IF(ISERROR(VALUE(J38)),"NA",VALUE(J38/$I$4)))</f>
        <v>0.24316109422492402</v>
      </c>
      <c r="L38" s="1">
        <f>IF(AND(ISNUMBER(G38),ISNUMBER($I$6)),$I$6-G38,"N/A")</f>
        <v>1</v>
      </c>
      <c r="M38" s="1">
        <f>IF(AND(ISNUMBER(K38),ISNUMBER($I$7)),SQRT(K38^2+($I$7)^2),"N/A")</f>
        <v>0.25064471888253259</v>
      </c>
      <c r="N38" s="1">
        <f>IF(AND(ISNUMBER(L38),ISNUMBER(M38),M38&lt;&gt;0),L38/M38,"NA")</f>
        <v>3.9897110318476767</v>
      </c>
      <c r="O38" t="s">
        <v>69</v>
      </c>
    </row>
    <row r="39" spans="1:15" x14ac:dyDescent="0.35">
      <c r="A39" s="16">
        <v>29</v>
      </c>
      <c r="B39" s="15" t="s">
        <v>56</v>
      </c>
      <c r="C39" s="14">
        <v>78.2</v>
      </c>
      <c r="D39" s="13" t="s">
        <v>43</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78.2</v>
      </c>
      <c r="H39">
        <f>LEN(TRIM(D39))</f>
        <v>6</v>
      </c>
      <c r="I39" t="str">
        <f>IF(H39&gt;=3,MID(TRIM(D39),1,3),"NO")</f>
        <v>+/-</v>
      </c>
      <c r="J39" t="str">
        <f>IF(TRIM(I39)="+/-",MID(TRIM(D39),4,H39-3),D39)</f>
        <v>0.5</v>
      </c>
      <c r="K39" s="1">
        <f>IF(TRIM(J39)="*****",0,IF(ISERROR(VALUE(J39)),"NA",VALUE(J39/$I$4)))</f>
        <v>0.303951367781155</v>
      </c>
      <c r="L39" s="1">
        <f>IF(AND(ISNUMBER(G39),ISNUMBER($I$6)),$I$6-G39,"N/A")</f>
        <v>1.2999999999999972</v>
      </c>
      <c r="M39" s="1">
        <f>IF(AND(ISNUMBER(K39),ISNUMBER($I$7)),SQRT(K39^2+($I$7)^2),"N/A")</f>
        <v>0.30997079109986531</v>
      </c>
      <c r="N39" s="1">
        <f>IF(AND(ISNUMBER(L39),ISNUMBER(M39),M39&lt;&gt;0),L39/M39,"NA")</f>
        <v>4.193943549930057</v>
      </c>
      <c r="O39" t="s">
        <v>44</v>
      </c>
    </row>
    <row r="40" spans="1:15" x14ac:dyDescent="0.35">
      <c r="A40" s="16">
        <v>30</v>
      </c>
      <c r="B40" s="15" t="s">
        <v>69</v>
      </c>
      <c r="C40" s="14">
        <v>78.099999999999994</v>
      </c>
      <c r="D40" s="13" t="s">
        <v>26</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78.099999999999994</v>
      </c>
      <c r="H40">
        <f>LEN(TRIM(D40))</f>
        <v>6</v>
      </c>
      <c r="I40" t="str">
        <f>IF(H40&gt;=3,MID(TRIM(D40),1,3),"NO")</f>
        <v>+/-</v>
      </c>
      <c r="J40" t="str">
        <f>IF(TRIM(I40)="+/-",MID(TRIM(D40),4,H40-3),D40)</f>
        <v>0.6</v>
      </c>
      <c r="K40" s="1">
        <f>IF(TRIM(J40)="*****",0,IF(ISERROR(VALUE(J40)),"NA",VALUE(J40/$I$4)))</f>
        <v>0.36474164133738601</v>
      </c>
      <c r="L40" s="1">
        <f>IF(AND(ISNUMBER(G40),ISNUMBER($I$6)),$I$6-G40,"N/A")</f>
        <v>1.4000000000000057</v>
      </c>
      <c r="M40" s="1">
        <f>IF(AND(ISNUMBER(K40),ISNUMBER($I$7)),SQRT(K40^2+($I$7)^2),"N/A")</f>
        <v>0.36977279819442066</v>
      </c>
      <c r="N40" s="1">
        <f>IF(AND(ISNUMBER(L40),ISNUMBER(M40),M40&lt;&gt;0),L40/M40,"NA")</f>
        <v>3.7861086776423938</v>
      </c>
      <c r="O40" t="s">
        <v>67</v>
      </c>
    </row>
    <row r="41" spans="1:15" x14ac:dyDescent="0.35">
      <c r="A41" s="16">
        <v>30</v>
      </c>
      <c r="B41" s="15" t="s">
        <v>49</v>
      </c>
      <c r="C41" s="14">
        <v>78.099999999999994</v>
      </c>
      <c r="D41" s="13" t="s">
        <v>57</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78.099999999999994</v>
      </c>
      <c r="H41">
        <f>LEN(TRIM(D41))</f>
        <v>6</v>
      </c>
      <c r="I41" t="str">
        <f>IF(H41&gt;=3,MID(TRIM(D41),1,3),"NO")</f>
        <v>+/-</v>
      </c>
      <c r="J41" t="str">
        <f>IF(TRIM(I41)="+/-",MID(TRIM(D41),4,H41-3),D41)</f>
        <v>0.3</v>
      </c>
      <c r="K41" s="1">
        <f>IF(TRIM(J41)="*****",0,IF(ISERROR(VALUE(J41)),"NA",VALUE(J41/$I$4)))</f>
        <v>0.18237082066869301</v>
      </c>
      <c r="L41" s="1">
        <f>IF(AND(ISNUMBER(G41),ISNUMBER($I$6)),$I$6-G41,"N/A")</f>
        <v>1.4000000000000057</v>
      </c>
      <c r="M41" s="1">
        <f>IF(AND(ISNUMBER(K41),ISNUMBER($I$7)),SQRT(K41^2+($I$7)^2),"N/A")</f>
        <v>0.19223572402239389</v>
      </c>
      <c r="N41" s="1">
        <f>IF(AND(ISNUMBER(L41),ISNUMBER(M41),M41&lt;&gt;0),L41/M41,"NA")</f>
        <v>7.2827254513678072</v>
      </c>
      <c r="O41" t="s">
        <v>47</v>
      </c>
    </row>
    <row r="42" spans="1:15" x14ac:dyDescent="0.35">
      <c r="A42" s="16">
        <v>32</v>
      </c>
      <c r="B42" s="15" t="s">
        <v>32</v>
      </c>
      <c r="C42" s="14">
        <v>77.7</v>
      </c>
      <c r="D42" s="13" t="s">
        <v>28</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77.7</v>
      </c>
      <c r="H42">
        <f>LEN(TRIM(D42))</f>
        <v>6</v>
      </c>
      <c r="I42" t="str">
        <f>IF(H42&gt;=3,MID(TRIM(D42),1,3),"NO")</f>
        <v>+/-</v>
      </c>
      <c r="J42" t="str">
        <f>IF(TRIM(I42)="+/-",MID(TRIM(D42),4,H42-3),D42)</f>
        <v>0.2</v>
      </c>
      <c r="K42" s="1">
        <f>IF(TRIM(J42)="*****",0,IF(ISERROR(VALUE(J42)),"NA",VALUE(J42/$I$4)))</f>
        <v>0.12158054711246201</v>
      </c>
      <c r="L42" s="1">
        <f>IF(AND(ISNUMBER(G42),ISNUMBER($I$6)),$I$6-G42,"N/A")</f>
        <v>1.7999999999999972</v>
      </c>
      <c r="M42" s="1">
        <f>IF(AND(ISNUMBER(K42),ISNUMBER($I$7)),SQRT(K42^2+($I$7)^2),"N/A")</f>
        <v>0.1359311840425404</v>
      </c>
      <c r="N42" s="1">
        <f>IF(AND(ISNUMBER(L42),ISNUMBER(M42),M42&lt;&gt;0),L42/M42,"NA")</f>
        <v>13.241994562753735</v>
      </c>
      <c r="O42" t="s">
        <v>37</v>
      </c>
    </row>
    <row r="43" spans="1:15" x14ac:dyDescent="0.35">
      <c r="A43" s="16">
        <v>33</v>
      </c>
      <c r="B43" s="15" t="s">
        <v>55</v>
      </c>
      <c r="C43" s="14">
        <v>77.599999999999994</v>
      </c>
      <c r="D43" s="13" t="s">
        <v>26</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77.599999999999994</v>
      </c>
      <c r="H43">
        <f>LEN(TRIM(D43))</f>
        <v>6</v>
      </c>
      <c r="I43" t="str">
        <f>IF(H43&gt;=3,MID(TRIM(D43),1,3),"NO")</f>
        <v>+/-</v>
      </c>
      <c r="J43" t="str">
        <f>IF(TRIM(I43)="+/-",MID(TRIM(D43),4,H43-3),D43)</f>
        <v>0.6</v>
      </c>
      <c r="K43" s="1">
        <f>IF(TRIM(J43)="*****",0,IF(ISERROR(VALUE(J43)),"NA",VALUE(J43/$I$4)))</f>
        <v>0.36474164133738601</v>
      </c>
      <c r="L43" s="1">
        <f>IF(AND(ISNUMBER(G43),ISNUMBER($I$6)),$I$6-G43,"N/A")</f>
        <v>1.9000000000000057</v>
      </c>
      <c r="M43" s="1">
        <f>IF(AND(ISNUMBER(K43),ISNUMBER($I$7)),SQRT(K43^2+($I$7)^2),"N/A")</f>
        <v>0.36977279819442066</v>
      </c>
      <c r="N43" s="1">
        <f>IF(AND(ISNUMBER(L43),ISNUMBER(M43),M43&lt;&gt;0),L43/M43,"NA")</f>
        <v>5.1382903482289572</v>
      </c>
      <c r="O43" t="s">
        <v>49</v>
      </c>
    </row>
    <row r="44" spans="1:15" x14ac:dyDescent="0.35">
      <c r="A44" s="16">
        <v>34</v>
      </c>
      <c r="B44" s="15" t="s">
        <v>68</v>
      </c>
      <c r="C44" s="14">
        <v>77.5</v>
      </c>
      <c r="D44" s="13" t="s">
        <v>26</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77.5</v>
      </c>
      <c r="H44">
        <f>LEN(TRIM(D44))</f>
        <v>6</v>
      </c>
      <c r="I44" t="str">
        <f>IF(H44&gt;=3,MID(TRIM(D44),1,3),"NO")</f>
        <v>+/-</v>
      </c>
      <c r="J44" t="str">
        <f>IF(TRIM(I44)="+/-",MID(TRIM(D44),4,H44-3),D44)</f>
        <v>0.6</v>
      </c>
      <c r="K44" s="1">
        <f>IF(TRIM(J44)="*****",0,IF(ISERROR(VALUE(J44)),"NA",VALUE(J44/$I$4)))</f>
        <v>0.36474164133738601</v>
      </c>
      <c r="L44" s="1">
        <f>IF(AND(ISNUMBER(G44),ISNUMBER($I$6)),$I$6-G44,"N/A")</f>
        <v>2</v>
      </c>
      <c r="M44" s="1">
        <f>IF(AND(ISNUMBER(K44),ISNUMBER($I$7)),SQRT(K44^2+($I$7)^2),"N/A")</f>
        <v>0.36977279819442066</v>
      </c>
      <c r="N44" s="1">
        <f>IF(AND(ISNUMBER(L44),ISNUMBER(M44),M44&lt;&gt;0),L44/M44,"NA")</f>
        <v>5.4087266823462548</v>
      </c>
      <c r="O44" t="s">
        <v>64</v>
      </c>
    </row>
    <row r="45" spans="1:15" x14ac:dyDescent="0.35">
      <c r="A45" s="16">
        <v>35</v>
      </c>
      <c r="B45" s="15" t="s">
        <v>77</v>
      </c>
      <c r="C45" s="14">
        <v>77.400000000000006</v>
      </c>
      <c r="D45" s="13" t="s">
        <v>111</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77.400000000000006</v>
      </c>
      <c r="H45">
        <f>LEN(TRIM(D45))</f>
        <v>6</v>
      </c>
      <c r="I45" t="str">
        <f>IF(H45&gt;=3,MID(TRIM(D45),1,3),"NO")</f>
        <v>+/-</v>
      </c>
      <c r="J45" t="str">
        <f>IF(TRIM(I45)="+/-",MID(TRIM(D45),4,H45-3),D45)</f>
        <v>1.0</v>
      </c>
      <c r="K45" s="1">
        <f>IF(TRIM(J45)="*****",0,IF(ISERROR(VALUE(J45)),"NA",VALUE(J45/$I$4)))</f>
        <v>0.60790273556231</v>
      </c>
      <c r="L45" s="1">
        <f>IF(AND(ISNUMBER(G45),ISNUMBER($I$6)),$I$6-G45,"N/A")</f>
        <v>2.0999999999999943</v>
      </c>
      <c r="M45" s="1">
        <f>IF(AND(ISNUMBER(K45),ISNUMBER($I$7)),SQRT(K45^2+($I$7)^2),"N/A")</f>
        <v>0.61093468821403585</v>
      </c>
      <c r="N45" s="1">
        <f>IF(AND(ISNUMBER(L45),ISNUMBER(M45),M45&lt;&gt;0),L45/M45,"NA")</f>
        <v>3.4373559735803982</v>
      </c>
      <c r="O45" t="s">
        <v>63</v>
      </c>
    </row>
    <row r="46" spans="1:15" x14ac:dyDescent="0.35">
      <c r="A46" s="16">
        <v>36</v>
      </c>
      <c r="B46" s="15" t="s">
        <v>82</v>
      </c>
      <c r="C46" s="14">
        <v>77.2</v>
      </c>
      <c r="D46" s="13" t="s">
        <v>120</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77.2</v>
      </c>
      <c r="H46">
        <f>LEN(TRIM(D46))</f>
        <v>6</v>
      </c>
      <c r="I46" t="str">
        <f>IF(H46&gt;=3,MID(TRIM(D46),1,3),"NO")</f>
        <v>+/-</v>
      </c>
      <c r="J46" t="str">
        <f>IF(TRIM(I46)="+/-",MID(TRIM(D46),4,H46-3),D46)</f>
        <v>0.9</v>
      </c>
      <c r="K46" s="1">
        <f>IF(TRIM(J46)="*****",0,IF(ISERROR(VALUE(J46)),"NA",VALUE(J46/$I$4)))</f>
        <v>0.54711246200607899</v>
      </c>
      <c r="L46" s="1">
        <f>IF(AND(ISNUMBER(G46),ISNUMBER($I$6)),$I$6-G46,"N/A")</f>
        <v>2.2999999999999972</v>
      </c>
      <c r="M46" s="1">
        <f>IF(AND(ISNUMBER(K46),ISNUMBER($I$7)),SQRT(K46^2+($I$7)^2),"N/A")</f>
        <v>0.55047933970440222</v>
      </c>
      <c r="N46" s="1">
        <f>IF(AND(ISNUMBER(L46),ISNUMBER(M46),M46&lt;&gt;0),L46/M46,"NA")</f>
        <v>4.1781767890418138</v>
      </c>
      <c r="O46" t="s">
        <v>61</v>
      </c>
    </row>
    <row r="47" spans="1:15" x14ac:dyDescent="0.35">
      <c r="A47" s="16">
        <v>37</v>
      </c>
      <c r="B47" s="15" t="s">
        <v>78</v>
      </c>
      <c r="C47" s="14">
        <v>77</v>
      </c>
      <c r="D47" s="13" t="s">
        <v>26</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77</v>
      </c>
      <c r="H47">
        <f>LEN(TRIM(D47))</f>
        <v>6</v>
      </c>
      <c r="I47" t="str">
        <f>IF(H47&gt;=3,MID(TRIM(D47),1,3),"NO")</f>
        <v>+/-</v>
      </c>
      <c r="J47" t="str">
        <f>IF(TRIM(I47)="+/-",MID(TRIM(D47),4,H47-3),D47)</f>
        <v>0.6</v>
      </c>
      <c r="K47" s="1">
        <f>IF(TRIM(J47)="*****",0,IF(ISERROR(VALUE(J47)),"NA",VALUE(J47/$I$4)))</f>
        <v>0.36474164133738601</v>
      </c>
      <c r="L47" s="1">
        <f>IF(AND(ISNUMBER(G47),ISNUMBER($I$6)),$I$6-G47,"N/A")</f>
        <v>2.5</v>
      </c>
      <c r="M47" s="1">
        <f>IF(AND(ISNUMBER(K47),ISNUMBER($I$7)),SQRT(K47^2+($I$7)^2),"N/A")</f>
        <v>0.36977279819442066</v>
      </c>
      <c r="N47" s="1">
        <f>IF(AND(ISNUMBER(L47),ISNUMBER(M47),M47&lt;&gt;0),L47/M47,"NA")</f>
        <v>6.7609083529328187</v>
      </c>
      <c r="O47" t="s">
        <v>59</v>
      </c>
    </row>
    <row r="48" spans="1:15" x14ac:dyDescent="0.35">
      <c r="A48" s="16">
        <v>38</v>
      </c>
      <c r="B48" s="15" t="s">
        <v>48</v>
      </c>
      <c r="C48" s="14">
        <v>76.3</v>
      </c>
      <c r="D48" s="13" t="s">
        <v>141</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76.3</v>
      </c>
      <c r="H48">
        <f>LEN(TRIM(D48))</f>
        <v>6</v>
      </c>
      <c r="I48" t="str">
        <f>IF(H48&gt;=3,MID(TRIM(D48),1,3),"NO")</f>
        <v>+/-</v>
      </c>
      <c r="J48" t="str">
        <f>IF(TRIM(I48)="+/-",MID(TRIM(D48),4,H48-3),D48)</f>
        <v>1.1</v>
      </c>
      <c r="K48" s="1">
        <f>IF(TRIM(J48)="*****",0,IF(ISERROR(VALUE(J48)),"NA",VALUE(J48/$I$4)))</f>
        <v>0.66869300911854113</v>
      </c>
      <c r="L48" s="1">
        <f>IF(AND(ISNUMBER(G48),ISNUMBER($I$6)),$I$6-G48,"N/A")</f>
        <v>3.2000000000000028</v>
      </c>
      <c r="M48" s="1">
        <f>IF(AND(ISNUMBER(K48),ISNUMBER($I$7)),SQRT(K48^2+($I$7)^2),"N/A")</f>
        <v>0.67145051776214359</v>
      </c>
      <c r="N48" s="1">
        <f>IF(AND(ISNUMBER(L48),ISNUMBER(M48),M48&lt;&gt;0),L48/M48,"NA")</f>
        <v>4.7658016716781795</v>
      </c>
      <c r="O48" t="s">
        <v>56</v>
      </c>
    </row>
    <row r="49" spans="1:15" x14ac:dyDescent="0.35">
      <c r="A49" s="16">
        <v>39</v>
      </c>
      <c r="B49" s="15" t="s">
        <v>53</v>
      </c>
      <c r="C49" s="14">
        <v>76</v>
      </c>
      <c r="D49" s="13" t="s">
        <v>121</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76</v>
      </c>
      <c r="H49">
        <f>LEN(TRIM(D49))</f>
        <v>6</v>
      </c>
      <c r="I49" t="str">
        <f>IF(H49&gt;=3,MID(TRIM(D49),1,3),"NO")</f>
        <v>+/-</v>
      </c>
      <c r="J49" t="str">
        <f>IF(TRIM(I49)="+/-",MID(TRIM(D49),4,H49-3),D49)</f>
        <v>0.8</v>
      </c>
      <c r="K49" s="1">
        <f>IF(TRIM(J49)="*****",0,IF(ISERROR(VALUE(J49)),"NA",VALUE(J49/$I$4)))</f>
        <v>0.48632218844984804</v>
      </c>
      <c r="L49" s="1">
        <f>IF(AND(ISNUMBER(G49),ISNUMBER($I$6)),$I$6-G49,"N/A")</f>
        <v>3.5</v>
      </c>
      <c r="M49" s="1">
        <f>IF(AND(ISNUMBER(K49),ISNUMBER($I$7)),SQRT(K49^2+($I$7)^2),"N/A")</f>
        <v>0.49010685399991183</v>
      </c>
      <c r="N49" s="1">
        <f>IF(AND(ISNUMBER(L49),ISNUMBER(M49),M49&lt;&gt;0),L49/M49,"NA")</f>
        <v>7.1412998439736768</v>
      </c>
      <c r="O49" t="s">
        <v>54</v>
      </c>
    </row>
    <row r="50" spans="1:15" x14ac:dyDescent="0.35">
      <c r="A50" s="16">
        <v>40</v>
      </c>
      <c r="B50" s="15" t="s">
        <v>59</v>
      </c>
      <c r="C50" s="14">
        <v>75.900000000000006</v>
      </c>
      <c r="D50" s="13" t="s">
        <v>43</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75.900000000000006</v>
      </c>
      <c r="H50">
        <f>LEN(TRIM(D50))</f>
        <v>6</v>
      </c>
      <c r="I50" t="str">
        <f>IF(H50&gt;=3,MID(TRIM(D50),1,3),"NO")</f>
        <v>+/-</v>
      </c>
      <c r="J50" t="str">
        <f>IF(TRIM(I50)="+/-",MID(TRIM(D50),4,H50-3),D50)</f>
        <v>0.5</v>
      </c>
      <c r="K50" s="1">
        <f>IF(TRIM(J50)="*****",0,IF(ISERROR(VALUE(J50)),"NA",VALUE(J50/$I$4)))</f>
        <v>0.303951367781155</v>
      </c>
      <c r="L50" s="1">
        <f>IF(AND(ISNUMBER(G50),ISNUMBER($I$6)),$I$6-G50,"N/A")</f>
        <v>3.5999999999999943</v>
      </c>
      <c r="M50" s="1">
        <f>IF(AND(ISNUMBER(K50),ISNUMBER($I$7)),SQRT(K50^2+($I$7)^2),"N/A")</f>
        <v>0.30997079109986531</v>
      </c>
      <c r="N50" s="1">
        <f>IF(AND(ISNUMBER(L50),ISNUMBER(M50),M50&lt;&gt;0),L50/M50,"NA")</f>
        <v>11.613997522883242</v>
      </c>
      <c r="O50" t="s">
        <v>52</v>
      </c>
    </row>
    <row r="51" spans="1:15" x14ac:dyDescent="0.35">
      <c r="A51" s="16">
        <v>40</v>
      </c>
      <c r="B51" s="15" t="s">
        <v>40</v>
      </c>
      <c r="C51" s="14">
        <v>75.900000000000006</v>
      </c>
      <c r="D51" s="13" t="s">
        <v>133</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75.900000000000006</v>
      </c>
      <c r="H51">
        <f>LEN(TRIM(D51))</f>
        <v>6</v>
      </c>
      <c r="I51" t="str">
        <f>IF(H51&gt;=3,MID(TRIM(D51),1,3),"NO")</f>
        <v>+/-</v>
      </c>
      <c r="J51" t="str">
        <f>IF(TRIM(I51)="+/-",MID(TRIM(D51),4,H51-3),D51)</f>
        <v>1.2</v>
      </c>
      <c r="K51" s="1">
        <f>IF(TRIM(J51)="*****",0,IF(ISERROR(VALUE(J51)),"NA",VALUE(J51/$I$4)))</f>
        <v>0.72948328267477203</v>
      </c>
      <c r="L51" s="1">
        <f>IF(AND(ISNUMBER(G51),ISNUMBER($I$6)),$I$6-G51,"N/A")</f>
        <v>3.5999999999999943</v>
      </c>
      <c r="M51" s="1">
        <f>IF(AND(ISNUMBER(K51),ISNUMBER($I$7)),SQRT(K51^2+($I$7)^2),"N/A")</f>
        <v>0.73201182849801194</v>
      </c>
      <c r="N51" s="1">
        <f>IF(AND(ISNUMBER(L51),ISNUMBER(M51),M51&lt;&gt;0),L51/M51,"NA")</f>
        <v>4.9179533169384726</v>
      </c>
      <c r="O51" t="s">
        <v>50</v>
      </c>
    </row>
    <row r="52" spans="1:15" x14ac:dyDescent="0.35">
      <c r="A52" s="16">
        <v>42</v>
      </c>
      <c r="B52" s="15" t="s">
        <v>33</v>
      </c>
      <c r="C52" s="14">
        <v>75.599999999999994</v>
      </c>
      <c r="D52" s="13" t="s">
        <v>121</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75.599999999999994</v>
      </c>
      <c r="H52">
        <f>LEN(TRIM(D52))</f>
        <v>6</v>
      </c>
      <c r="I52" t="str">
        <f>IF(H52&gt;=3,MID(TRIM(D52),1,3),"NO")</f>
        <v>+/-</v>
      </c>
      <c r="J52" t="str">
        <f>IF(TRIM(I52)="+/-",MID(TRIM(D52),4,H52-3),D52)</f>
        <v>0.8</v>
      </c>
      <c r="K52" s="1">
        <f>IF(TRIM(J52)="*****",0,IF(ISERROR(VALUE(J52)),"NA",VALUE(J52/$I$4)))</f>
        <v>0.48632218844984804</v>
      </c>
      <c r="L52" s="1">
        <f>IF(AND(ISNUMBER(G52),ISNUMBER($I$6)),$I$6-G52,"N/A")</f>
        <v>3.9000000000000057</v>
      </c>
      <c r="M52" s="1">
        <f>IF(AND(ISNUMBER(K52),ISNUMBER($I$7)),SQRT(K52^2+($I$7)^2),"N/A")</f>
        <v>0.49010685399991183</v>
      </c>
      <c r="N52" s="1">
        <f>IF(AND(ISNUMBER(L52),ISNUMBER(M52),M52&lt;&gt;0),L52/M52,"NA")</f>
        <v>7.9574483975706798</v>
      </c>
      <c r="O52" t="s">
        <v>48</v>
      </c>
    </row>
    <row r="53" spans="1:15" x14ac:dyDescent="0.35">
      <c r="A53" s="16">
        <v>43</v>
      </c>
      <c r="B53" s="15" t="s">
        <v>38</v>
      </c>
      <c r="C53" s="14">
        <v>74.7</v>
      </c>
      <c r="D53" s="13" t="s">
        <v>34</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74.7</v>
      </c>
      <c r="H53">
        <f>LEN(TRIM(D53))</f>
        <v>6</v>
      </c>
      <c r="I53" t="str">
        <f>IF(H53&gt;=3,MID(TRIM(D53),1,3),"NO")</f>
        <v>+/-</v>
      </c>
      <c r="J53" t="str">
        <f>IF(TRIM(I53)="+/-",MID(TRIM(D53),4,H53-3),D53)</f>
        <v>0.4</v>
      </c>
      <c r="K53" s="1">
        <f>IF(TRIM(J53)="*****",0,IF(ISERROR(VALUE(J53)),"NA",VALUE(J53/$I$4)))</f>
        <v>0.24316109422492402</v>
      </c>
      <c r="L53" s="1">
        <f>IF(AND(ISNUMBER(G53),ISNUMBER($I$6)),$I$6-G53,"N/A")</f>
        <v>4.7999999999999972</v>
      </c>
      <c r="M53" s="1">
        <f>IF(AND(ISNUMBER(K53),ISNUMBER($I$7)),SQRT(K53^2+($I$7)^2),"N/A")</f>
        <v>0.25064471888253259</v>
      </c>
      <c r="N53" s="1">
        <f>IF(AND(ISNUMBER(L53),ISNUMBER(M53),M53&lt;&gt;0),L53/M53,"NA")</f>
        <v>19.150612952868837</v>
      </c>
      <c r="O53" t="s">
        <v>46</v>
      </c>
    </row>
    <row r="54" spans="1:15" x14ac:dyDescent="0.35">
      <c r="A54" s="16">
        <v>44</v>
      </c>
      <c r="B54" s="15" t="s">
        <v>70</v>
      </c>
      <c r="C54" s="14">
        <v>74.2</v>
      </c>
      <c r="D54" s="13" t="s">
        <v>111</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74.2</v>
      </c>
      <c r="H54">
        <f>LEN(TRIM(D54))</f>
        <v>6</v>
      </c>
      <c r="I54" t="str">
        <f>IF(H54&gt;=3,MID(TRIM(D54),1,3),"NO")</f>
        <v>+/-</v>
      </c>
      <c r="J54" t="str">
        <f>IF(TRIM(I54)="+/-",MID(TRIM(D54),4,H54-3),D54)</f>
        <v>1.0</v>
      </c>
      <c r="K54" s="1">
        <f>IF(TRIM(J54)="*****",0,IF(ISERROR(VALUE(J54)),"NA",VALUE(J54/$I$4)))</f>
        <v>0.60790273556231</v>
      </c>
      <c r="L54" s="1">
        <f>IF(AND(ISNUMBER(G54),ISNUMBER($I$6)),$I$6-G54,"N/A")</f>
        <v>5.2999999999999972</v>
      </c>
      <c r="M54" s="1">
        <f>IF(AND(ISNUMBER(K54),ISNUMBER($I$7)),SQRT(K54^2+($I$7)^2),"N/A")</f>
        <v>0.61093468821403585</v>
      </c>
      <c r="N54" s="1">
        <f>IF(AND(ISNUMBER(L54),ISNUMBER(M54),M54&lt;&gt;0),L54/M54,"NA")</f>
        <v>8.6752317428457868</v>
      </c>
      <c r="O54" t="s">
        <v>39</v>
      </c>
    </row>
    <row r="55" spans="1:15" x14ac:dyDescent="0.35">
      <c r="A55" s="16">
        <v>45</v>
      </c>
      <c r="B55" s="15" t="s">
        <v>63</v>
      </c>
      <c r="C55" s="14">
        <v>74</v>
      </c>
      <c r="D55" s="13" t="s">
        <v>141</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74</v>
      </c>
      <c r="H55">
        <f>LEN(TRIM(D55))</f>
        <v>6</v>
      </c>
      <c r="I55" t="str">
        <f>IF(H55&gt;=3,MID(TRIM(D55),1,3),"NO")</f>
        <v>+/-</v>
      </c>
      <c r="J55" t="str">
        <f>IF(TRIM(I55)="+/-",MID(TRIM(D55),4,H55-3),D55)</f>
        <v>1.1</v>
      </c>
      <c r="K55" s="1">
        <f>IF(TRIM(J55)="*****",0,IF(ISERROR(VALUE(J55)),"NA",VALUE(J55/$I$4)))</f>
        <v>0.66869300911854113</v>
      </c>
      <c r="L55" s="1">
        <f>IF(AND(ISNUMBER(G55),ISNUMBER($I$6)),$I$6-G55,"N/A")</f>
        <v>5.5</v>
      </c>
      <c r="M55" s="1">
        <f>IF(AND(ISNUMBER(K55),ISNUMBER($I$7)),SQRT(K55^2+($I$7)^2),"N/A")</f>
        <v>0.67145051776214359</v>
      </c>
      <c r="N55" s="1">
        <f>IF(AND(ISNUMBER(L55),ISNUMBER(M55),M55&lt;&gt;0),L55/M55,"NA")</f>
        <v>8.1912216231968635</v>
      </c>
      <c r="O55" t="s">
        <v>42</v>
      </c>
    </row>
    <row r="56" spans="1:15" x14ac:dyDescent="0.35">
      <c r="A56" s="16">
        <v>46</v>
      </c>
      <c r="B56" s="15" t="s">
        <v>29</v>
      </c>
      <c r="C56" s="14">
        <v>72.5</v>
      </c>
      <c r="D56" s="13" t="s">
        <v>120</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72.5</v>
      </c>
      <c r="H56">
        <f>LEN(TRIM(D56))</f>
        <v>6</v>
      </c>
      <c r="I56" t="str">
        <f>IF(H56&gt;=3,MID(TRIM(D56),1,3),"NO")</f>
        <v>+/-</v>
      </c>
      <c r="J56" t="str">
        <f>IF(TRIM(I56)="+/-",MID(TRIM(D56),4,H56-3),D56)</f>
        <v>0.9</v>
      </c>
      <c r="K56" s="1">
        <f>IF(TRIM(J56)="*****",0,IF(ISERROR(VALUE(J56)),"NA",VALUE(J56/$I$4)))</f>
        <v>0.54711246200607899</v>
      </c>
      <c r="L56" s="1">
        <f>IF(AND(ISNUMBER(G56),ISNUMBER($I$6)),$I$6-G56,"N/A")</f>
        <v>7</v>
      </c>
      <c r="M56" s="1">
        <f>IF(AND(ISNUMBER(K56),ISNUMBER($I$7)),SQRT(K56^2+($I$7)^2),"N/A")</f>
        <v>0.55047933970440222</v>
      </c>
      <c r="N56" s="1">
        <f>IF(AND(ISNUMBER(L56),ISNUMBER(M56),M56&lt;&gt;0),L56/M56,"NA")</f>
        <v>12.716190227518579</v>
      </c>
      <c r="O56" t="s">
        <v>40</v>
      </c>
    </row>
    <row r="57" spans="1:15" x14ac:dyDescent="0.35">
      <c r="A57" s="16">
        <v>47</v>
      </c>
      <c r="B57" s="15" t="s">
        <v>41</v>
      </c>
      <c r="C57" s="14">
        <v>72.2</v>
      </c>
      <c r="D57" s="13" t="s">
        <v>43</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72.2</v>
      </c>
      <c r="H57">
        <f>LEN(TRIM(D57))</f>
        <v>6</v>
      </c>
      <c r="I57" t="str">
        <f>IF(H57&gt;=3,MID(TRIM(D57),1,3),"NO")</f>
        <v>+/-</v>
      </c>
      <c r="J57" t="str">
        <f>IF(TRIM(I57)="+/-",MID(TRIM(D57),4,H57-3),D57)</f>
        <v>0.5</v>
      </c>
      <c r="K57" s="1">
        <f>IF(TRIM(J57)="*****",0,IF(ISERROR(VALUE(J57)),"NA",VALUE(J57/$I$4)))</f>
        <v>0.303951367781155</v>
      </c>
      <c r="L57" s="1">
        <f>IF(AND(ISNUMBER(G57),ISNUMBER($I$6)),$I$6-G57,"N/A")</f>
        <v>7.2999999999999972</v>
      </c>
      <c r="M57" s="1">
        <f>IF(AND(ISNUMBER(K57),ISNUMBER($I$7)),SQRT(K57^2+($I$7)^2),"N/A")</f>
        <v>0.30997079109986531</v>
      </c>
      <c r="N57" s="1">
        <f>IF(AND(ISNUMBER(L57),ISNUMBER(M57),M57&lt;&gt;0),L57/M57,"NA")</f>
        <v>23.550606088068822</v>
      </c>
      <c r="O57" t="s">
        <v>38</v>
      </c>
    </row>
    <row r="58" spans="1:15" x14ac:dyDescent="0.35">
      <c r="A58" s="16">
        <v>48</v>
      </c>
      <c r="B58" s="15" t="s">
        <v>37</v>
      </c>
      <c r="C58" s="14">
        <v>70.2</v>
      </c>
      <c r="D58" s="13" t="s">
        <v>111</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70.2</v>
      </c>
      <c r="H58">
        <f>LEN(TRIM(D58))</f>
        <v>6</v>
      </c>
      <c r="I58" t="str">
        <f>IF(H58&gt;=3,MID(TRIM(D58),1,3),"NO")</f>
        <v>+/-</v>
      </c>
      <c r="J58" t="str">
        <f>IF(TRIM(I58)="+/-",MID(TRIM(D58),4,H58-3),D58)</f>
        <v>1.0</v>
      </c>
      <c r="K58" s="1">
        <f>IF(TRIM(J58)="*****",0,IF(ISERROR(VALUE(J58)),"NA",VALUE(J58/$I$4)))</f>
        <v>0.60790273556231</v>
      </c>
      <c r="L58" s="1">
        <f>IF(AND(ISNUMBER(G58),ISNUMBER($I$6)),$I$6-G58,"N/A")</f>
        <v>9.2999999999999972</v>
      </c>
      <c r="M58" s="1">
        <f>IF(AND(ISNUMBER(K58),ISNUMBER($I$7)),SQRT(K58^2+($I$7)^2),"N/A")</f>
        <v>0.61093468821403585</v>
      </c>
      <c r="N58" s="1">
        <f>IF(AND(ISNUMBER(L58),ISNUMBER(M58),M58&lt;&gt;0),L58/M58,"NA")</f>
        <v>15.222576454427514</v>
      </c>
      <c r="O58" t="s">
        <v>36</v>
      </c>
    </row>
    <row r="59" spans="1:15" x14ac:dyDescent="0.35">
      <c r="A59" s="16">
        <v>49</v>
      </c>
      <c r="B59" s="15" t="s">
        <v>62</v>
      </c>
      <c r="C59" s="14">
        <v>69.900000000000006</v>
      </c>
      <c r="D59" s="13" t="s">
        <v>139</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69.900000000000006</v>
      </c>
      <c r="H59">
        <f>LEN(TRIM(D59))</f>
        <v>6</v>
      </c>
      <c r="I59" t="str">
        <f>IF(H59&gt;=3,MID(TRIM(D59),1,3),"NO")</f>
        <v>+/-</v>
      </c>
      <c r="J59" t="str">
        <f>IF(TRIM(I59)="+/-",MID(TRIM(D59),4,H59-3),D59)</f>
        <v>1.5</v>
      </c>
      <c r="K59" s="1">
        <f>IF(TRIM(J59)="*****",0,IF(ISERROR(VALUE(J59)),"NA",VALUE(J59/$I$4)))</f>
        <v>0.91185410334346506</v>
      </c>
      <c r="L59" s="1">
        <f>IF(AND(ISNUMBER(G59),ISNUMBER($I$6)),$I$6-G59,"N/A")</f>
        <v>9.5999999999999943</v>
      </c>
      <c r="M59" s="1">
        <f>IF(AND(ISNUMBER(K59),ISNUMBER($I$7)),SQRT(K59^2+($I$7)^2),"N/A")</f>
        <v>0.91387819929318592</v>
      </c>
      <c r="N59" s="1">
        <f>IF(AND(ISNUMBER(L59),ISNUMBER(M59),M59&lt;&gt;0),L59/M59,"NA")</f>
        <v>10.504682141914373</v>
      </c>
      <c r="O59" t="s">
        <v>33</v>
      </c>
    </row>
    <row r="60" spans="1:15" x14ac:dyDescent="0.35">
      <c r="A60" s="16">
        <v>50</v>
      </c>
      <c r="B60" s="15" t="s">
        <v>27</v>
      </c>
      <c r="C60" s="14">
        <v>69.5</v>
      </c>
      <c r="D60" s="13" t="s">
        <v>158</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69.5</v>
      </c>
      <c r="H60">
        <f>LEN(TRIM(D60))</f>
        <v>6</v>
      </c>
      <c r="I60" t="str">
        <f>IF(H60&gt;=3,MID(TRIM(D60),1,3),"NO")</f>
        <v>+/-</v>
      </c>
      <c r="J60" t="str">
        <f>IF(TRIM(I60)="+/-",MID(TRIM(D60),4,H60-3),D60)</f>
        <v>1.9</v>
      </c>
      <c r="K60" s="1">
        <f>IF(TRIM(J60)="*****",0,IF(ISERROR(VALUE(J60)),"NA",VALUE(J60/$I$4)))</f>
        <v>1.1550151975683889</v>
      </c>
      <c r="L60" s="1">
        <f>IF(AND(ISNUMBER(G60),ISNUMBER($I$6)),$I$6-G60,"N/A")</f>
        <v>10</v>
      </c>
      <c r="M60" s="1">
        <f>IF(AND(ISNUMBER(K60),ISNUMBER($I$7)),SQRT(K60^2+($I$7)^2),"N/A")</f>
        <v>1.1566138352851334</v>
      </c>
      <c r="N60" s="1">
        <f>IF(AND(ISNUMBER(L60),ISNUMBER(M60),M60&lt;&gt;0),L60/M60,"NA")</f>
        <v>8.6459280486946248</v>
      </c>
      <c r="O60" t="s">
        <v>30</v>
      </c>
    </row>
    <row r="61" spans="1:15" x14ac:dyDescent="0.35">
      <c r="A61" s="16">
        <v>51</v>
      </c>
      <c r="B61" s="15" t="s">
        <v>35</v>
      </c>
      <c r="C61" s="14">
        <v>69</v>
      </c>
      <c r="D61" s="13" t="s">
        <v>138</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69</v>
      </c>
      <c r="H61">
        <f>LEN(TRIM(D61))</f>
        <v>6</v>
      </c>
      <c r="I61" t="str">
        <f>IF(H61&gt;=3,MID(TRIM(D61),1,3),"NO")</f>
        <v>+/-</v>
      </c>
      <c r="J61" t="str">
        <f>IF(TRIM(I61)="+/-",MID(TRIM(D61),4,H61-3),D61)</f>
        <v>1.8</v>
      </c>
      <c r="K61" s="1">
        <f>IF(TRIM(J61)="*****",0,IF(ISERROR(VALUE(J61)),"NA",VALUE(J61/$I$4)))</f>
        <v>1.094224924012158</v>
      </c>
      <c r="L61" s="1">
        <f>IF(AND(ISNUMBER(G61),ISNUMBER($I$6)),$I$6-G61,"N/A")</f>
        <v>10.5</v>
      </c>
      <c r="M61" s="1">
        <f>IF(AND(ISNUMBER(K61),ISNUMBER($I$7)),SQRT(K61^2+($I$7)^2),"N/A")</f>
        <v>1.0959122417823675</v>
      </c>
      <c r="N61" s="1">
        <f>IF(AND(ISNUMBER(L61),ISNUMBER(M61),M61&lt;&gt;0),L61/M61,"NA")</f>
        <v>9.5810591393002706</v>
      </c>
      <c r="O61" t="s">
        <v>27</v>
      </c>
    </row>
    <row r="62" spans="1:15" ht="15" thickBot="1" x14ac:dyDescent="0.4">
      <c r="A62" s="11"/>
      <c r="B62" s="10" t="s">
        <v>25</v>
      </c>
      <c r="C62" s="9">
        <v>71.2</v>
      </c>
      <c r="D62" s="8" t="s">
        <v>121</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71.2</v>
      </c>
      <c r="H62">
        <f>LEN(TRIM(D62))</f>
        <v>6</v>
      </c>
      <c r="I62" t="str">
        <f>IF(H62&gt;=3,MID(TRIM(D62),1,3),"NO")</f>
        <v>+/-</v>
      </c>
      <c r="J62" t="str">
        <f>IF(TRIM(I62)="+/-",MID(TRIM(D62),4,H62-3),D62)</f>
        <v>0.8</v>
      </c>
      <c r="K62" s="1">
        <f>IF(TRIM(J62)="*****",0,IF(ISERROR(VALUE(J62)),"NA",VALUE(J62/$I$4)))</f>
        <v>0.48632218844984804</v>
      </c>
      <c r="L62" s="1">
        <f>IF(AND(ISNUMBER(G62),ISNUMBER($I$6)),$I$6-G62,"N/A")</f>
        <v>8.2999999999999972</v>
      </c>
      <c r="M62" s="1">
        <f>IF(AND(ISNUMBER(K62),ISNUMBER($I$7)),SQRT(K62^2+($I$7)^2),"N/A")</f>
        <v>0.49010685399991183</v>
      </c>
      <c r="N62" s="1">
        <f>IF(AND(ISNUMBER(L62),ISNUMBER(M62),M62&lt;&gt;0),L62/M62,"NA")</f>
        <v>16.935082487137571</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99" priority="1" operator="equal">
      <formula>"OTHER ERROR"</formula>
    </cfRule>
    <cfRule type="cellIs" dxfId="98" priority="2" operator="equal">
      <formula>"Statistical Test not applicable"</formula>
    </cfRule>
    <cfRule type="cellIs" dxfId="97" priority="3" operator="equal">
      <formula>"Geography Selected"</formula>
    </cfRule>
  </conditionalFormatting>
  <conditionalFormatting sqref="E10:J62">
    <cfRule type="cellIs" dxfId="96" priority="4" operator="equal">
      <formula>"Not Significantly Different"</formula>
    </cfRule>
  </conditionalFormatting>
  <conditionalFormatting sqref="F10:J62">
    <cfRule type="cellIs" dxfId="9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020FF197-54B4-4A6F-ADF0-CFB07DC1926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492FF87C-36C2-4594-8B24-0AD2DF0E946D}"/>
    <hyperlink ref="A68" r:id="rId2" xr:uid="{56EB477C-42AB-4E8E-A79B-0B7424B7B2E7}"/>
    <hyperlink ref="A66" r:id="rId3" xr:uid="{CA56CC14-AD5C-4141-B70F-11B857109585}"/>
    <hyperlink ref="A67" r:id="rId4" xr:uid="{14AC123A-1BE4-4862-B176-03B37AECA28D}"/>
  </hyperlinks>
  <pageMargins left="0.7" right="0.7" top="0.75" bottom="0.75" header="0.3" footer="0.3"/>
  <pageSetup orientation="portrait" r:id="rId5"/>
  <drawing r:id="rId6"/>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A2F4C-6E6E-400A-B0C6-BE1F08B34C94}">
  <sheetPr codeName="Sheet73"/>
  <dimension ref="A1:Z83"/>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592</v>
      </c>
    </row>
    <row r="2" spans="1:16" x14ac:dyDescent="0.35">
      <c r="A2" s="30" t="s">
        <v>108</v>
      </c>
      <c r="B2" t="s">
        <v>591</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7.4</v>
      </c>
      <c r="C6" t="s">
        <v>102</v>
      </c>
      <c r="H6" s="18" t="s">
        <v>101</v>
      </c>
      <c r="I6">
        <f>VLOOKUP($B$4,$B$9:$K$62,6,FALSE)</f>
        <v>7.4</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7.4</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7.4</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35</v>
      </c>
      <c r="C11" s="14">
        <v>14.6</v>
      </c>
      <c r="D11" s="17" t="s">
        <v>111</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14.6</v>
      </c>
      <c r="H11">
        <f>LEN(TRIM(D11))</f>
        <v>6</v>
      </c>
      <c r="I11" t="str">
        <f>IF(H11&gt;=3,MID(TRIM(D11),1,3),"NO")</f>
        <v>+/-</v>
      </c>
      <c r="J11" t="str">
        <f>IF(TRIM(I11)="+/-",MID(TRIM(D11),4,H11-3),D11)</f>
        <v>1.0</v>
      </c>
      <c r="K11" s="1">
        <f>IF(TRIM(J11)="*****",0,IF(ISERROR(VALUE(J11)),"NA",VALUE(J11/$I$4)))</f>
        <v>0.60790273556231</v>
      </c>
      <c r="L11" s="1">
        <f>IF(AND(ISNUMBER(G11),ISNUMBER($I$6)),$I$6-G11,"N/A")</f>
        <v>-7.1999999999999993</v>
      </c>
      <c r="M11" s="1">
        <f>IF(AND(ISNUMBER(K11),ISNUMBER($I$7)),SQRT(K11^2+($I$7)^2),"N/A")</f>
        <v>0.61093468821403585</v>
      </c>
      <c r="N11" s="1">
        <f>IF(AND(ISNUMBER(L11),ISNUMBER(M11),M11&lt;&gt;0),L11/M11,"NA")</f>
        <v>-11.78522048084711</v>
      </c>
      <c r="O11" t="s">
        <v>68</v>
      </c>
    </row>
    <row r="12" spans="1:16" x14ac:dyDescent="0.35">
      <c r="A12" s="16">
        <v>2</v>
      </c>
      <c r="B12" s="15" t="s">
        <v>36</v>
      </c>
      <c r="C12" s="14">
        <v>11.5</v>
      </c>
      <c r="D12" s="13" t="s">
        <v>57</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11.5</v>
      </c>
      <c r="H12">
        <f>LEN(TRIM(D12))</f>
        <v>6</v>
      </c>
      <c r="I12" t="str">
        <f>IF(H12&gt;=3,MID(TRIM(D12),1,3),"NO")</f>
        <v>+/-</v>
      </c>
      <c r="J12" t="str">
        <f>IF(TRIM(I12)="+/-",MID(TRIM(D12),4,H12-3),D12)</f>
        <v>0.3</v>
      </c>
      <c r="K12" s="1">
        <f>IF(TRIM(J12)="*****",0,IF(ISERROR(VALUE(J12)),"NA",VALUE(J12/$I$4)))</f>
        <v>0.18237082066869301</v>
      </c>
      <c r="L12" s="1">
        <f>IF(AND(ISNUMBER(G12),ISNUMBER($I$6)),$I$6-G12,"N/A")</f>
        <v>-4.0999999999999996</v>
      </c>
      <c r="M12" s="1">
        <f>IF(AND(ISNUMBER(K12),ISNUMBER($I$7)),SQRT(K12^2+($I$7)^2),"N/A")</f>
        <v>0.19223572402239389</v>
      </c>
      <c r="N12" s="1">
        <f>IF(AND(ISNUMBER(L12),ISNUMBER(M12),M12&lt;&gt;0),L12/M12,"NA")</f>
        <v>-21.327981679005632</v>
      </c>
      <c r="O12" t="s">
        <v>62</v>
      </c>
    </row>
    <row r="13" spans="1:16" x14ac:dyDescent="0.35">
      <c r="A13" s="16">
        <v>3</v>
      </c>
      <c r="B13" s="15" t="s">
        <v>41</v>
      </c>
      <c r="C13" s="14">
        <v>11.3</v>
      </c>
      <c r="D13" s="13" t="s">
        <v>57</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11.3</v>
      </c>
      <c r="H13">
        <f>LEN(TRIM(D13))</f>
        <v>6</v>
      </c>
      <c r="I13" t="str">
        <f>IF(H13&gt;=3,MID(TRIM(D13),1,3),"NO")</f>
        <v>+/-</v>
      </c>
      <c r="J13" t="str">
        <f>IF(TRIM(I13)="+/-",MID(TRIM(D13),4,H13-3),D13)</f>
        <v>0.3</v>
      </c>
      <c r="K13" s="1">
        <f>IF(TRIM(J13)="*****",0,IF(ISERROR(VALUE(J13)),"NA",VALUE(J13/$I$4)))</f>
        <v>0.18237082066869301</v>
      </c>
      <c r="L13" s="1">
        <f>IF(AND(ISNUMBER(G13),ISNUMBER($I$6)),$I$6-G13,"N/A")</f>
        <v>-3.9000000000000004</v>
      </c>
      <c r="M13" s="1">
        <f>IF(AND(ISNUMBER(K13),ISNUMBER($I$7)),SQRT(K13^2+($I$7)^2),"N/A")</f>
        <v>0.19223572402239389</v>
      </c>
      <c r="N13" s="1">
        <f>IF(AND(ISNUMBER(L13),ISNUMBER(M13),M13&lt;&gt;0),L13/M13,"NA")</f>
        <v>-20.287592328810238</v>
      </c>
      <c r="O13" t="s">
        <v>58</v>
      </c>
    </row>
    <row r="14" spans="1:16" x14ac:dyDescent="0.35">
      <c r="A14" s="16">
        <v>4</v>
      </c>
      <c r="B14" s="15" t="s">
        <v>71</v>
      </c>
      <c r="C14" s="14">
        <v>10.3</v>
      </c>
      <c r="D14" s="13" t="s">
        <v>57</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10.3</v>
      </c>
      <c r="H14">
        <f>LEN(TRIM(D14))</f>
        <v>6</v>
      </c>
      <c r="I14" t="str">
        <f>IF(H14&gt;=3,MID(TRIM(D14),1,3),"NO")</f>
        <v>+/-</v>
      </c>
      <c r="J14" t="str">
        <f>IF(TRIM(I14)="+/-",MID(TRIM(D14),4,H14-3),D14)</f>
        <v>0.3</v>
      </c>
      <c r="K14" s="1">
        <f>IF(TRIM(J14)="*****",0,IF(ISERROR(VALUE(J14)),"NA",VALUE(J14/$I$4)))</f>
        <v>0.18237082066869301</v>
      </c>
      <c r="L14" s="1">
        <f>IF(AND(ISNUMBER(G14),ISNUMBER($I$6)),$I$6-G14,"N/A")</f>
        <v>-2.9000000000000004</v>
      </c>
      <c r="M14" s="1">
        <f>IF(AND(ISNUMBER(K14),ISNUMBER($I$7)),SQRT(K14^2+($I$7)^2),"N/A")</f>
        <v>0.19223572402239389</v>
      </c>
      <c r="N14" s="1">
        <f>IF(AND(ISNUMBER(L14),ISNUMBER(M14),M14&lt;&gt;0),L14/M14,"NA")</f>
        <v>-15.085645577833255</v>
      </c>
      <c r="O14" t="s">
        <v>73</v>
      </c>
    </row>
    <row r="15" spans="1:16" x14ac:dyDescent="0.35">
      <c r="A15" s="16">
        <v>5</v>
      </c>
      <c r="B15" s="15" t="s">
        <v>38</v>
      </c>
      <c r="C15" s="14">
        <v>10.199999999999999</v>
      </c>
      <c r="D15" s="13" t="s">
        <v>57</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10.199999999999999</v>
      </c>
      <c r="H15">
        <f>LEN(TRIM(D15))</f>
        <v>6</v>
      </c>
      <c r="I15" t="str">
        <f>IF(H15&gt;=3,MID(TRIM(D15),1,3),"NO")</f>
        <v>+/-</v>
      </c>
      <c r="J15" t="str">
        <f>IF(TRIM(I15)="+/-",MID(TRIM(D15),4,H15-3),D15)</f>
        <v>0.3</v>
      </c>
      <c r="K15" s="1">
        <f>IF(TRIM(J15)="*****",0,IF(ISERROR(VALUE(J15)),"NA",VALUE(J15/$I$4)))</f>
        <v>0.18237082066869301</v>
      </c>
      <c r="L15" s="1">
        <f>IF(AND(ISNUMBER(G15),ISNUMBER($I$6)),$I$6-G15,"N/A")</f>
        <v>-2.7999999999999989</v>
      </c>
      <c r="M15" s="1">
        <f>IF(AND(ISNUMBER(K15),ISNUMBER($I$7)),SQRT(K15^2+($I$7)^2),"N/A")</f>
        <v>0.19223572402239389</v>
      </c>
      <c r="N15" s="1">
        <f>IF(AND(ISNUMBER(L15),ISNUMBER(M15),M15&lt;&gt;0),L15/M15,"NA")</f>
        <v>-14.565450902735549</v>
      </c>
      <c r="O15" t="s">
        <v>32</v>
      </c>
    </row>
    <row r="16" spans="1:16" x14ac:dyDescent="0.35">
      <c r="A16" s="16">
        <v>6</v>
      </c>
      <c r="B16" s="15" t="s">
        <v>75</v>
      </c>
      <c r="C16" s="14">
        <v>10.1</v>
      </c>
      <c r="D16" s="13" t="s">
        <v>57</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10.1</v>
      </c>
      <c r="H16">
        <f>LEN(TRIM(D16))</f>
        <v>6</v>
      </c>
      <c r="I16" t="str">
        <f>IF(H16&gt;=3,MID(TRIM(D16),1,3),"NO")</f>
        <v>+/-</v>
      </c>
      <c r="J16" t="str">
        <f>IF(TRIM(I16)="+/-",MID(TRIM(D16),4,H16-3),D16)</f>
        <v>0.3</v>
      </c>
      <c r="K16" s="1">
        <f>IF(TRIM(J16)="*****",0,IF(ISERROR(VALUE(J16)),"NA",VALUE(J16/$I$4)))</f>
        <v>0.18237082066869301</v>
      </c>
      <c r="L16" s="1">
        <f>IF(AND(ISNUMBER(G16),ISNUMBER($I$6)),$I$6-G16,"N/A")</f>
        <v>-2.6999999999999993</v>
      </c>
      <c r="M16" s="1">
        <f>IF(AND(ISNUMBER(K16),ISNUMBER($I$7)),SQRT(K16^2+($I$7)^2),"N/A")</f>
        <v>0.19223572402239389</v>
      </c>
      <c r="N16" s="1">
        <f>IF(AND(ISNUMBER(L16),ISNUMBER(M16),M16&lt;&gt;0),L16/M16,"NA")</f>
        <v>-14.045256227637852</v>
      </c>
      <c r="O16" t="s">
        <v>75</v>
      </c>
    </row>
    <row r="17" spans="1:15" x14ac:dyDescent="0.35">
      <c r="A17" s="16">
        <v>7</v>
      </c>
      <c r="B17" s="15" t="s">
        <v>67</v>
      </c>
      <c r="C17" s="14">
        <v>8.8000000000000007</v>
      </c>
      <c r="D17" s="13" t="s">
        <v>43</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8.8000000000000007</v>
      </c>
      <c r="H17">
        <f>LEN(TRIM(D17))</f>
        <v>6</v>
      </c>
      <c r="I17" t="str">
        <f>IF(H17&gt;=3,MID(TRIM(D17),1,3),"NO")</f>
        <v>+/-</v>
      </c>
      <c r="J17" t="str">
        <f>IF(TRIM(I17)="+/-",MID(TRIM(D17),4,H17-3),D17)</f>
        <v>0.5</v>
      </c>
      <c r="K17" s="1">
        <f>IF(TRIM(J17)="*****",0,IF(ISERROR(VALUE(J17)),"NA",VALUE(J17/$I$4)))</f>
        <v>0.303951367781155</v>
      </c>
      <c r="L17" s="1">
        <f>IF(AND(ISNUMBER(G17),ISNUMBER($I$6)),$I$6-G17,"N/A")</f>
        <v>-1.4000000000000004</v>
      </c>
      <c r="M17" s="1">
        <f>IF(AND(ISNUMBER(K17),ISNUMBER($I$7)),SQRT(K17^2+($I$7)^2),"N/A")</f>
        <v>0.30997079109986531</v>
      </c>
      <c r="N17" s="1">
        <f>IF(AND(ISNUMBER(L17),ISNUMBER(M17),M17&lt;&gt;0),L17/M17,"NA")</f>
        <v>-4.5165545922323798</v>
      </c>
      <c r="O17" t="s">
        <v>66</v>
      </c>
    </row>
    <row r="18" spans="1:15" x14ac:dyDescent="0.35">
      <c r="A18" s="16">
        <v>7</v>
      </c>
      <c r="B18" s="15" t="s">
        <v>56</v>
      </c>
      <c r="C18" s="14">
        <v>8.8000000000000007</v>
      </c>
      <c r="D18" s="13" t="s">
        <v>34</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8.8000000000000007</v>
      </c>
      <c r="H18">
        <f>LEN(TRIM(D18))</f>
        <v>6</v>
      </c>
      <c r="I18" t="str">
        <f>IF(H18&gt;=3,MID(TRIM(D18),1,3),"NO")</f>
        <v>+/-</v>
      </c>
      <c r="J18" t="str">
        <f>IF(TRIM(I18)="+/-",MID(TRIM(D18),4,H18-3),D18)</f>
        <v>0.4</v>
      </c>
      <c r="K18" s="1">
        <f>IF(TRIM(J18)="*****",0,IF(ISERROR(VALUE(J18)),"NA",VALUE(J18/$I$4)))</f>
        <v>0.24316109422492402</v>
      </c>
      <c r="L18" s="1">
        <f>IF(AND(ISNUMBER(G18),ISNUMBER($I$6)),$I$6-G18,"N/A")</f>
        <v>-1.4000000000000004</v>
      </c>
      <c r="M18" s="1">
        <f>IF(AND(ISNUMBER(K18),ISNUMBER($I$7)),SQRT(K18^2+($I$7)^2),"N/A")</f>
        <v>0.25064471888253259</v>
      </c>
      <c r="N18" s="1">
        <f>IF(AND(ISNUMBER(L18),ISNUMBER(M18),M18&lt;&gt;0),L18/M18,"NA")</f>
        <v>-5.5855954445867493</v>
      </c>
      <c r="O18" t="s">
        <v>60</v>
      </c>
    </row>
    <row r="19" spans="1:15" x14ac:dyDescent="0.35">
      <c r="A19" s="16">
        <v>9</v>
      </c>
      <c r="B19" s="15" t="s">
        <v>32</v>
      </c>
      <c r="C19" s="14">
        <v>8.6</v>
      </c>
      <c r="D19" s="13" t="s">
        <v>31</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8.6</v>
      </c>
      <c r="H19">
        <f>LEN(TRIM(D19))</f>
        <v>6</v>
      </c>
      <c r="I19" t="str">
        <f>IF(H19&gt;=3,MID(TRIM(D19),1,3),"NO")</f>
        <v>+/-</v>
      </c>
      <c r="J19" t="str">
        <f>IF(TRIM(I19)="+/-",MID(TRIM(D19),4,H19-3),D19)</f>
        <v>0.1</v>
      </c>
      <c r="K19" s="1">
        <f>IF(TRIM(J19)="*****",0,IF(ISERROR(VALUE(J19)),"NA",VALUE(J19/$I$4)))</f>
        <v>6.0790273556231005E-2</v>
      </c>
      <c r="L19" s="1">
        <f>IF(AND(ISNUMBER(G19),ISNUMBER($I$6)),$I$6-G19,"N/A")</f>
        <v>-1.1999999999999993</v>
      </c>
      <c r="M19" s="1">
        <f>IF(AND(ISNUMBER(K19),ISNUMBER($I$7)),SQRT(K19^2+($I$7)^2),"N/A")</f>
        <v>8.5970429323592404E-2</v>
      </c>
      <c r="N19" s="1">
        <f>IF(AND(ISNUMBER(L19),ISNUMBER(M19),M19&lt;&gt;0),L19/M19,"NA")</f>
        <v>-13.958287860622439</v>
      </c>
      <c r="O19" t="s">
        <v>35</v>
      </c>
    </row>
    <row r="20" spans="1:15" x14ac:dyDescent="0.35">
      <c r="A20" s="16">
        <v>10</v>
      </c>
      <c r="B20" s="15" t="s">
        <v>42</v>
      </c>
      <c r="C20" s="14">
        <v>8.3000000000000007</v>
      </c>
      <c r="D20" s="17" t="s">
        <v>34</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8.3000000000000007</v>
      </c>
      <c r="H20">
        <f>LEN(TRIM(D20))</f>
        <v>6</v>
      </c>
      <c r="I20" t="str">
        <f>IF(H20&gt;=3,MID(TRIM(D20),1,3),"NO")</f>
        <v>+/-</v>
      </c>
      <c r="J20" t="str">
        <f>IF(TRIM(I20)="+/-",MID(TRIM(D20),4,H20-3),D20)</f>
        <v>0.4</v>
      </c>
      <c r="K20" s="1">
        <f>IF(TRIM(J20)="*****",0,IF(ISERROR(VALUE(J20)),"NA",VALUE(J20/$I$4)))</f>
        <v>0.24316109422492402</v>
      </c>
      <c r="L20" s="1">
        <f>IF(AND(ISNUMBER(G20),ISNUMBER($I$6)),$I$6-G20,"N/A")</f>
        <v>-0.90000000000000036</v>
      </c>
      <c r="M20" s="1">
        <f>IF(AND(ISNUMBER(K20),ISNUMBER($I$7)),SQRT(K20^2+($I$7)^2),"N/A")</f>
        <v>0.25064471888253259</v>
      </c>
      <c r="N20" s="1">
        <f>IF(AND(ISNUMBER(L20),ISNUMBER(M20),M20&lt;&gt;0),L20/M20,"NA")</f>
        <v>-3.5907399286629107</v>
      </c>
      <c r="O20" t="s">
        <v>51</v>
      </c>
    </row>
    <row r="21" spans="1:15" x14ac:dyDescent="0.35">
      <c r="A21" s="16">
        <v>11</v>
      </c>
      <c r="B21" s="15" t="s">
        <v>47</v>
      </c>
      <c r="C21" s="14">
        <v>8.1</v>
      </c>
      <c r="D21" s="13" t="s">
        <v>28</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8.1</v>
      </c>
      <c r="H21">
        <f>LEN(TRIM(D21))</f>
        <v>6</v>
      </c>
      <c r="I21" t="str">
        <f>IF(H21&gt;=3,MID(TRIM(D21),1,3),"NO")</f>
        <v>+/-</v>
      </c>
      <c r="J21" t="str">
        <f>IF(TRIM(I21)="+/-",MID(TRIM(D21),4,H21-3),D21)</f>
        <v>0.2</v>
      </c>
      <c r="K21" s="1">
        <f>IF(TRIM(J21)="*****",0,IF(ISERROR(VALUE(J21)),"NA",VALUE(J21/$I$4)))</f>
        <v>0.12158054711246201</v>
      </c>
      <c r="L21" s="1">
        <f>IF(AND(ISNUMBER(G21),ISNUMBER($I$6)),$I$6-G21,"N/A")</f>
        <v>-0.69999999999999929</v>
      </c>
      <c r="M21" s="1">
        <f>IF(AND(ISNUMBER(K21),ISNUMBER($I$7)),SQRT(K21^2+($I$7)^2),"N/A")</f>
        <v>0.1359311840425404</v>
      </c>
      <c r="N21" s="1">
        <f>IF(AND(ISNUMBER(L21),ISNUMBER(M21),M21&lt;&gt;0),L21/M21,"NA")</f>
        <v>-5.1496645521820108</v>
      </c>
      <c r="O21" t="s">
        <v>45</v>
      </c>
    </row>
    <row r="22" spans="1:15" x14ac:dyDescent="0.35">
      <c r="A22" s="16">
        <v>12</v>
      </c>
      <c r="B22" s="15" t="s">
        <v>74</v>
      </c>
      <c r="C22" s="14">
        <v>8</v>
      </c>
      <c r="D22" s="13" t="s">
        <v>57</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8</v>
      </c>
      <c r="H22">
        <f>LEN(TRIM(D22))</f>
        <v>6</v>
      </c>
      <c r="I22" t="str">
        <f>IF(H22&gt;=3,MID(TRIM(D22),1,3),"NO")</f>
        <v>+/-</v>
      </c>
      <c r="J22" t="str">
        <f>IF(TRIM(I22)="+/-",MID(TRIM(D22),4,H22-3),D22)</f>
        <v>0.3</v>
      </c>
      <c r="K22" s="1">
        <f>IF(TRIM(J22)="*****",0,IF(ISERROR(VALUE(J22)),"NA",VALUE(J22/$I$4)))</f>
        <v>0.18237082066869301</v>
      </c>
      <c r="L22" s="1">
        <f>IF(AND(ISNUMBER(G22),ISNUMBER($I$6)),$I$6-G22,"N/A")</f>
        <v>-0.59999999999999964</v>
      </c>
      <c r="M22" s="1">
        <f>IF(AND(ISNUMBER(K22),ISNUMBER($I$7)),SQRT(K22^2+($I$7)^2),"N/A")</f>
        <v>0.19223572402239389</v>
      </c>
      <c r="N22" s="1">
        <f>IF(AND(ISNUMBER(L22),ISNUMBER(M22),M22&lt;&gt;0),L22/M22,"NA")</f>
        <v>-3.1211680505861885</v>
      </c>
      <c r="O22" t="s">
        <v>29</v>
      </c>
    </row>
    <row r="23" spans="1:15" x14ac:dyDescent="0.35">
      <c r="A23" s="16">
        <v>13</v>
      </c>
      <c r="B23" s="15" t="s">
        <v>66</v>
      </c>
      <c r="C23" s="14">
        <v>7.8</v>
      </c>
      <c r="D23" s="13" t="s">
        <v>34</v>
      </c>
      <c r="E23" s="12" t="str">
        <f>IF($B$4=B23,"Geography Selected",
IF(AND(ISNUMBER(N23),ISNUMBER($I$4)),
IF(ABS(N23)&lt;=$I$4,"Not Significantly Different",
IF(ABS(N23)&gt;$I$4,"Significantly Different","Error - Both Z-score and Confidence Level are Numbers but Comparison Failed")),
IF(N23="NA","Statistical Test not applicable","N/A")
))</f>
        <v>Not Significantly Different</v>
      </c>
      <c r="G23">
        <f>IF(ISNUMBER(C23),C23,"NAN")</f>
        <v>7.8</v>
      </c>
      <c r="H23">
        <f>LEN(TRIM(D23))</f>
        <v>6</v>
      </c>
      <c r="I23" t="str">
        <f>IF(H23&gt;=3,MID(TRIM(D23),1,3),"NO")</f>
        <v>+/-</v>
      </c>
      <c r="J23" t="str">
        <f>IF(TRIM(I23)="+/-",MID(TRIM(D23),4,H23-3),D23)</f>
        <v>0.4</v>
      </c>
      <c r="K23" s="1">
        <f>IF(TRIM(J23)="*****",0,IF(ISERROR(VALUE(J23)),"NA",VALUE(J23/$I$4)))</f>
        <v>0.24316109422492402</v>
      </c>
      <c r="L23" s="1">
        <f>IF(AND(ISNUMBER(G23),ISNUMBER($I$6)),$I$6-G23,"N/A")</f>
        <v>-0.39999999999999947</v>
      </c>
      <c r="M23" s="1">
        <f>IF(AND(ISNUMBER(K23),ISNUMBER($I$7)),SQRT(K23^2+($I$7)^2),"N/A")</f>
        <v>0.25064471888253259</v>
      </c>
      <c r="N23" s="1">
        <f>IF(AND(ISNUMBER(L23),ISNUMBER(M23),M23&lt;&gt;0),L23/M23,"NA")</f>
        <v>-1.5958844127390686</v>
      </c>
      <c r="O23" t="s">
        <v>82</v>
      </c>
    </row>
    <row r="24" spans="1:15" x14ac:dyDescent="0.35">
      <c r="A24" s="16">
        <v>13</v>
      </c>
      <c r="B24" s="15" t="s">
        <v>37</v>
      </c>
      <c r="C24" s="14">
        <v>7.8</v>
      </c>
      <c r="D24" s="13" t="s">
        <v>43</v>
      </c>
      <c r="E24" s="12" t="str">
        <f>IF($B$4=B24,"Geography Selected",
IF(AND(ISNUMBER(N24),ISNUMBER($I$4)),
IF(ABS(N24)&lt;=$I$4,"Not Significantly Different",
IF(ABS(N24)&gt;$I$4,"Significantly Different","Error - Both Z-score and Confidence Level are Numbers but Comparison Failed")),
IF(N24="NA","Statistical Test not applicable","N/A")
))</f>
        <v>Not Significantly Different</v>
      </c>
      <c r="G24">
        <f>IF(ISNUMBER(C24),C24,"NAN")</f>
        <v>7.8</v>
      </c>
      <c r="H24">
        <f>LEN(TRIM(D24))</f>
        <v>6</v>
      </c>
      <c r="I24" t="str">
        <f>IF(H24&gt;=3,MID(TRIM(D24),1,3),"NO")</f>
        <v>+/-</v>
      </c>
      <c r="J24" t="str">
        <f>IF(TRIM(I24)="+/-",MID(TRIM(D24),4,H24-3),D24)</f>
        <v>0.5</v>
      </c>
      <c r="K24" s="1">
        <f>IF(TRIM(J24)="*****",0,IF(ISERROR(VALUE(J24)),"NA",VALUE(J24/$I$4)))</f>
        <v>0.303951367781155</v>
      </c>
      <c r="L24" s="1">
        <f>IF(AND(ISNUMBER(G24),ISNUMBER($I$6)),$I$6-G24,"N/A")</f>
        <v>-0.39999999999999947</v>
      </c>
      <c r="M24" s="1">
        <f>IF(AND(ISNUMBER(K24),ISNUMBER($I$7)),SQRT(K24^2+($I$7)^2),"N/A")</f>
        <v>0.30997079109986531</v>
      </c>
      <c r="N24" s="1">
        <f>IF(AND(ISNUMBER(L24),ISNUMBER(M24),M24&lt;&gt;0),L24/M24,"NA")</f>
        <v>-1.2904441692092494</v>
      </c>
      <c r="O24" t="s">
        <v>65</v>
      </c>
    </row>
    <row r="25" spans="1:15" x14ac:dyDescent="0.35">
      <c r="A25" s="16">
        <v>13</v>
      </c>
      <c r="B25" s="15" t="s">
        <v>52</v>
      </c>
      <c r="C25" s="14">
        <v>7.8</v>
      </c>
      <c r="D25" s="13" t="s">
        <v>83</v>
      </c>
      <c r="E25" s="12" t="str">
        <f>IF($B$4=B25,"Geography Selected",
IF(AND(ISNUMBER(N25),ISNUMBER($I$4)),
IF(ABS(N25)&lt;=$I$4,"Not Significantly Different",
IF(ABS(N25)&gt;$I$4,"Significantly Different","Error - Both Z-score and Confidence Level are Numbers but Comparison Failed")),
IF(N25="NA","Statistical Test not applicable","N/A")
))</f>
        <v>Not Significantly Different</v>
      </c>
      <c r="G25">
        <f>IF(ISNUMBER(C25),C25,"NAN")</f>
        <v>7.8</v>
      </c>
      <c r="H25">
        <f>LEN(TRIM(D25))</f>
        <v>6</v>
      </c>
      <c r="I25" t="str">
        <f>IF(H25&gt;=3,MID(TRIM(D25),1,3),"NO")</f>
        <v>+/-</v>
      </c>
      <c r="J25" t="str">
        <f>IF(TRIM(I25)="+/-",MID(TRIM(D25),4,H25-3),D25)</f>
        <v>0.7</v>
      </c>
      <c r="K25" s="1">
        <f>IF(TRIM(J25)="*****",0,IF(ISERROR(VALUE(J25)),"NA",VALUE(J25/$I$4)))</f>
        <v>0.42553191489361697</v>
      </c>
      <c r="L25" s="1">
        <f>IF(AND(ISNUMBER(G25),ISNUMBER($I$6)),$I$6-G25,"N/A")</f>
        <v>-0.39999999999999947</v>
      </c>
      <c r="M25" s="1">
        <f>IF(AND(ISNUMBER(K25),ISNUMBER($I$7)),SQRT(K25^2+($I$7)^2),"N/A")</f>
        <v>0.42985214661796195</v>
      </c>
      <c r="N25" s="1">
        <f>IF(AND(ISNUMBER(L25),ISNUMBER(M25),M25&lt;&gt;0),L25/M25,"NA")</f>
        <v>-0.93055252404149547</v>
      </c>
      <c r="O25" t="s">
        <v>81</v>
      </c>
    </row>
    <row r="26" spans="1:15" x14ac:dyDescent="0.35">
      <c r="A26" s="16">
        <v>16</v>
      </c>
      <c r="B26" s="15" t="s">
        <v>76</v>
      </c>
      <c r="C26" s="14">
        <v>7.5</v>
      </c>
      <c r="D26" s="13" t="s">
        <v>28</v>
      </c>
      <c r="E26" s="12" t="str">
        <f>IF($B$4=B26,"Geography Selected",
IF(AND(ISNUMBER(N26),ISNUMBER($I$4)),
IF(ABS(N26)&lt;=$I$4,"Not Significantly Different",
IF(ABS(N26)&gt;$I$4,"Significantly Different","Error - Both Z-score and Confidence Level are Numbers but Comparison Failed")),
IF(N26="NA","Statistical Test not applicable","N/A")
))</f>
        <v>Not Significantly Different</v>
      </c>
      <c r="G26">
        <f>IF(ISNUMBER(C26),C26,"NAN")</f>
        <v>7.5</v>
      </c>
      <c r="H26">
        <f>LEN(TRIM(D26))</f>
        <v>6</v>
      </c>
      <c r="I26" t="str">
        <f>IF(H26&gt;=3,MID(TRIM(D26),1,3),"NO")</f>
        <v>+/-</v>
      </c>
      <c r="J26" t="str">
        <f>IF(TRIM(I26)="+/-",MID(TRIM(D26),4,H26-3),D26)</f>
        <v>0.2</v>
      </c>
      <c r="K26" s="1">
        <f>IF(TRIM(J26)="*****",0,IF(ISERROR(VALUE(J26)),"NA",VALUE(J26/$I$4)))</f>
        <v>0.12158054711246201</v>
      </c>
      <c r="L26" s="1">
        <f>IF(AND(ISNUMBER(G26),ISNUMBER($I$6)),$I$6-G26,"N/A")</f>
        <v>-9.9999999999999645E-2</v>
      </c>
      <c r="M26" s="1">
        <f>IF(AND(ISNUMBER(K26),ISNUMBER($I$7)),SQRT(K26^2+($I$7)^2),"N/A")</f>
        <v>0.1359311840425404</v>
      </c>
      <c r="N26" s="1">
        <f>IF(AND(ISNUMBER(L26),ISNUMBER(M26),M26&lt;&gt;0),L26/M26,"NA")</f>
        <v>-0.73566636459742829</v>
      </c>
      <c r="O26" t="s">
        <v>80</v>
      </c>
    </row>
    <row r="27" spans="1:15" x14ac:dyDescent="0.35">
      <c r="A27" s="16">
        <v>17</v>
      </c>
      <c r="B27" s="15" t="s">
        <v>64</v>
      </c>
      <c r="C27" s="14">
        <v>7.4</v>
      </c>
      <c r="D27" s="13" t="s">
        <v>28</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7.4</v>
      </c>
      <c r="H27">
        <f>LEN(TRIM(D27))</f>
        <v>6</v>
      </c>
      <c r="I27" t="str">
        <f>IF(H27&gt;=3,MID(TRIM(D27),1,3),"NO")</f>
        <v>+/-</v>
      </c>
      <c r="J27" t="str">
        <f>IF(TRIM(I27)="+/-",MID(TRIM(D27),4,H27-3),D27)</f>
        <v>0.2</v>
      </c>
      <c r="K27" s="1">
        <f>IF(TRIM(J27)="*****",0,IF(ISERROR(VALUE(J27)),"NA",VALUE(J27/$I$4)))</f>
        <v>0.12158054711246201</v>
      </c>
      <c r="L27" s="1">
        <f>IF(AND(ISNUMBER(G27),ISNUMBER($I$6)),$I$6-G27,"N/A")</f>
        <v>0</v>
      </c>
      <c r="M27" s="1">
        <f>IF(AND(ISNUMBER(K27),ISNUMBER($I$7)),SQRT(K27^2+($I$7)^2),"N/A")</f>
        <v>0.1359311840425404</v>
      </c>
      <c r="N27" s="1">
        <f>IF(AND(ISNUMBER(L27),ISNUMBER(M27),M27&lt;&gt;0),L27/M27,"NA")</f>
        <v>0</v>
      </c>
      <c r="O27" t="s">
        <v>78</v>
      </c>
    </row>
    <row r="28" spans="1:15" x14ac:dyDescent="0.35">
      <c r="A28" s="16">
        <v>18</v>
      </c>
      <c r="B28" s="15" t="s">
        <v>30</v>
      </c>
      <c r="C28" s="14">
        <v>7.3</v>
      </c>
      <c r="D28" s="13" t="s">
        <v>57</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7.3</v>
      </c>
      <c r="H28">
        <f>LEN(TRIM(D28))</f>
        <v>6</v>
      </c>
      <c r="I28" t="str">
        <f>IF(H28&gt;=3,MID(TRIM(D28),1,3),"NO")</f>
        <v>+/-</v>
      </c>
      <c r="J28" t="str">
        <f>IF(TRIM(I28)="+/-",MID(TRIM(D28),4,H28-3),D28)</f>
        <v>0.3</v>
      </c>
      <c r="K28" s="1">
        <f>IF(TRIM(J28)="*****",0,IF(ISERROR(VALUE(J28)),"NA",VALUE(J28/$I$4)))</f>
        <v>0.18237082066869301</v>
      </c>
      <c r="L28" s="1">
        <f>IF(AND(ISNUMBER(G28),ISNUMBER($I$6)),$I$6-G28,"N/A")</f>
        <v>0.10000000000000053</v>
      </c>
      <c r="M28" s="1">
        <f>IF(AND(ISNUMBER(K28),ISNUMBER($I$7)),SQRT(K28^2+($I$7)^2),"N/A")</f>
        <v>0.19223572402239389</v>
      </c>
      <c r="N28" s="1">
        <f>IF(AND(ISNUMBER(L28),ISNUMBER(M28),M28&lt;&gt;0),L28/M28,"NA")</f>
        <v>0.52019467509770112</v>
      </c>
      <c r="O28" t="s">
        <v>79</v>
      </c>
    </row>
    <row r="29" spans="1:15" x14ac:dyDescent="0.35">
      <c r="A29" s="16">
        <v>19</v>
      </c>
      <c r="B29" s="15" t="s">
        <v>58</v>
      </c>
      <c r="C29" s="14">
        <v>7.2</v>
      </c>
      <c r="D29" s="13" t="s">
        <v>57</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7.2</v>
      </c>
      <c r="H29">
        <f>LEN(TRIM(D29))</f>
        <v>6</v>
      </c>
      <c r="I29" t="str">
        <f>IF(H29&gt;=3,MID(TRIM(D29),1,3),"NO")</f>
        <v>+/-</v>
      </c>
      <c r="J29" t="str">
        <f>IF(TRIM(I29)="+/-",MID(TRIM(D29),4,H29-3),D29)</f>
        <v>0.3</v>
      </c>
      <c r="K29" s="1">
        <f>IF(TRIM(J29)="*****",0,IF(ISERROR(VALUE(J29)),"NA",VALUE(J29/$I$4)))</f>
        <v>0.18237082066869301</v>
      </c>
      <c r="L29" s="1">
        <f>IF(AND(ISNUMBER(G29),ISNUMBER($I$6)),$I$6-G29,"N/A")</f>
        <v>0.20000000000000018</v>
      </c>
      <c r="M29" s="1">
        <f>IF(AND(ISNUMBER(K29),ISNUMBER($I$7)),SQRT(K29^2+($I$7)^2),"N/A")</f>
        <v>0.19223572402239389</v>
      </c>
      <c r="N29" s="1">
        <f>IF(AND(ISNUMBER(L29),ISNUMBER(M29),M29&lt;&gt;0),L29/M29,"NA")</f>
        <v>1.0403893501953976</v>
      </c>
      <c r="O29" t="s">
        <v>55</v>
      </c>
    </row>
    <row r="30" spans="1:15" x14ac:dyDescent="0.35">
      <c r="A30" s="16">
        <v>20</v>
      </c>
      <c r="B30" s="15" t="s">
        <v>60</v>
      </c>
      <c r="C30" s="14">
        <v>7.1</v>
      </c>
      <c r="D30" s="13" t="s">
        <v>26</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7.1</v>
      </c>
      <c r="H30">
        <f>LEN(TRIM(D30))</f>
        <v>6</v>
      </c>
      <c r="I30" t="str">
        <f>IF(H30&gt;=3,MID(TRIM(D30),1,3),"NO")</f>
        <v>+/-</v>
      </c>
      <c r="J30" t="str">
        <f>IF(TRIM(I30)="+/-",MID(TRIM(D30),4,H30-3),D30)</f>
        <v>0.6</v>
      </c>
      <c r="K30" s="1">
        <f>IF(TRIM(J30)="*****",0,IF(ISERROR(VALUE(J30)),"NA",VALUE(J30/$I$4)))</f>
        <v>0.36474164133738601</v>
      </c>
      <c r="L30" s="1">
        <f>IF(AND(ISNUMBER(G30),ISNUMBER($I$6)),$I$6-G30,"N/A")</f>
        <v>0.30000000000000071</v>
      </c>
      <c r="M30" s="1">
        <f>IF(AND(ISNUMBER(K30),ISNUMBER($I$7)),SQRT(K30^2+($I$7)^2),"N/A")</f>
        <v>0.36977279819442066</v>
      </c>
      <c r="N30" s="1">
        <f>IF(AND(ISNUMBER(L30),ISNUMBER(M30),M30&lt;&gt;0),L30/M30,"NA")</f>
        <v>0.81130900235194015</v>
      </c>
      <c r="O30" t="s">
        <v>77</v>
      </c>
    </row>
    <row r="31" spans="1:15" x14ac:dyDescent="0.35">
      <c r="A31" s="16">
        <v>20</v>
      </c>
      <c r="B31" s="15" t="s">
        <v>39</v>
      </c>
      <c r="C31" s="14">
        <v>7.1</v>
      </c>
      <c r="D31" s="13" t="s">
        <v>31</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7.1</v>
      </c>
      <c r="H31">
        <f>LEN(TRIM(D31))</f>
        <v>6</v>
      </c>
      <c r="I31" t="str">
        <f>IF(H31&gt;=3,MID(TRIM(D31),1,3),"NO")</f>
        <v>+/-</v>
      </c>
      <c r="J31" t="str">
        <f>IF(TRIM(I31)="+/-",MID(TRIM(D31),4,H31-3),D31)</f>
        <v>0.1</v>
      </c>
      <c r="K31" s="1">
        <f>IF(TRIM(J31)="*****",0,IF(ISERROR(VALUE(J31)),"NA",VALUE(J31/$I$4)))</f>
        <v>6.0790273556231005E-2</v>
      </c>
      <c r="L31" s="1">
        <f>IF(AND(ISNUMBER(G31),ISNUMBER($I$6)),$I$6-G31,"N/A")</f>
        <v>0.30000000000000071</v>
      </c>
      <c r="M31" s="1">
        <f>IF(AND(ISNUMBER(K31),ISNUMBER($I$7)),SQRT(K31^2+($I$7)^2),"N/A")</f>
        <v>8.5970429323592404E-2</v>
      </c>
      <c r="N31" s="1">
        <f>IF(AND(ISNUMBER(L31),ISNUMBER(M31),M31&lt;&gt;0),L31/M31,"NA")</f>
        <v>3.4895719651556205</v>
      </c>
      <c r="O31" t="s">
        <v>41</v>
      </c>
    </row>
    <row r="32" spans="1:15" x14ac:dyDescent="0.35">
      <c r="A32" s="16">
        <v>22</v>
      </c>
      <c r="B32" s="15" t="s">
        <v>45</v>
      </c>
      <c r="C32" s="14">
        <v>7</v>
      </c>
      <c r="D32" s="13" t="s">
        <v>28</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7</v>
      </c>
      <c r="H32">
        <f>LEN(TRIM(D32))</f>
        <v>6</v>
      </c>
      <c r="I32" t="str">
        <f>IF(H32&gt;=3,MID(TRIM(D32),1,3),"NO")</f>
        <v>+/-</v>
      </c>
      <c r="J32" t="str">
        <f>IF(TRIM(I32)="+/-",MID(TRIM(D32),4,H32-3),D32)</f>
        <v>0.2</v>
      </c>
      <c r="K32" s="1">
        <f>IF(TRIM(J32)="*****",0,IF(ISERROR(VALUE(J32)),"NA",VALUE(J32/$I$4)))</f>
        <v>0.12158054711246201</v>
      </c>
      <c r="L32" s="1">
        <f>IF(AND(ISNUMBER(G32),ISNUMBER($I$6)),$I$6-G32,"N/A")</f>
        <v>0.40000000000000036</v>
      </c>
      <c r="M32" s="1">
        <f>IF(AND(ISNUMBER(K32),ISNUMBER($I$7)),SQRT(K32^2+($I$7)^2),"N/A")</f>
        <v>0.1359311840425404</v>
      </c>
      <c r="N32" s="1">
        <f>IF(AND(ISNUMBER(L32),ISNUMBER(M32),M32&lt;&gt;0),L32/M32,"NA")</f>
        <v>2.942665458389726</v>
      </c>
      <c r="O32" t="s">
        <v>71</v>
      </c>
    </row>
    <row r="33" spans="1:15" x14ac:dyDescent="0.35">
      <c r="A33" s="16">
        <v>22</v>
      </c>
      <c r="B33" s="15" t="s">
        <v>65</v>
      </c>
      <c r="C33" s="14">
        <v>7</v>
      </c>
      <c r="D33" s="13" t="s">
        <v>28</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7</v>
      </c>
      <c r="H33">
        <f>LEN(TRIM(D33))</f>
        <v>6</v>
      </c>
      <c r="I33" t="str">
        <f>IF(H33&gt;=3,MID(TRIM(D33),1,3),"NO")</f>
        <v>+/-</v>
      </c>
      <c r="J33" t="str">
        <f>IF(TRIM(I33)="+/-",MID(TRIM(D33),4,H33-3),D33)</f>
        <v>0.2</v>
      </c>
      <c r="K33" s="1">
        <f>IF(TRIM(J33)="*****",0,IF(ISERROR(VALUE(J33)),"NA",VALUE(J33/$I$4)))</f>
        <v>0.12158054711246201</v>
      </c>
      <c r="L33" s="1">
        <f>IF(AND(ISNUMBER(G33),ISNUMBER($I$6)),$I$6-G33,"N/A")</f>
        <v>0.40000000000000036</v>
      </c>
      <c r="M33" s="1">
        <f>IF(AND(ISNUMBER(K33),ISNUMBER($I$7)),SQRT(K33^2+($I$7)^2),"N/A")</f>
        <v>0.1359311840425404</v>
      </c>
      <c r="N33" s="1">
        <f>IF(AND(ISNUMBER(L33),ISNUMBER(M33),M33&lt;&gt;0),L33/M33,"NA")</f>
        <v>2.942665458389726</v>
      </c>
      <c r="O33" t="s">
        <v>76</v>
      </c>
    </row>
    <row r="34" spans="1:15" x14ac:dyDescent="0.35">
      <c r="A34" s="16">
        <v>22</v>
      </c>
      <c r="B34" s="15" t="s">
        <v>54</v>
      </c>
      <c r="C34" s="14">
        <v>7</v>
      </c>
      <c r="D34" s="13" t="s">
        <v>28</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7</v>
      </c>
      <c r="H34">
        <f>LEN(TRIM(D34))</f>
        <v>6</v>
      </c>
      <c r="I34" t="str">
        <f>IF(H34&gt;=3,MID(TRIM(D34),1,3),"NO")</f>
        <v>+/-</v>
      </c>
      <c r="J34" t="str">
        <f>IF(TRIM(I34)="+/-",MID(TRIM(D34),4,H34-3),D34)</f>
        <v>0.2</v>
      </c>
      <c r="K34" s="1">
        <f>IF(TRIM(J34)="*****",0,IF(ISERROR(VALUE(J34)),"NA",VALUE(J34/$I$4)))</f>
        <v>0.12158054711246201</v>
      </c>
      <c r="L34" s="1">
        <f>IF(AND(ISNUMBER(G34),ISNUMBER($I$6)),$I$6-G34,"N/A")</f>
        <v>0.40000000000000036</v>
      </c>
      <c r="M34" s="1">
        <f>IF(AND(ISNUMBER(K34),ISNUMBER($I$7)),SQRT(K34^2+($I$7)^2),"N/A")</f>
        <v>0.1359311840425404</v>
      </c>
      <c r="N34" s="1">
        <f>IF(AND(ISNUMBER(L34),ISNUMBER(M34),M34&lt;&gt;0),L34/M34,"NA")</f>
        <v>2.942665458389726</v>
      </c>
      <c r="O34" t="s">
        <v>74</v>
      </c>
    </row>
    <row r="35" spans="1:15" x14ac:dyDescent="0.35">
      <c r="A35" s="16">
        <v>25</v>
      </c>
      <c r="B35" s="15" t="s">
        <v>40</v>
      </c>
      <c r="C35" s="14">
        <v>6.9</v>
      </c>
      <c r="D35" s="13" t="s">
        <v>83</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6.9</v>
      </c>
      <c r="H35">
        <f>LEN(TRIM(D35))</f>
        <v>6</v>
      </c>
      <c r="I35" t="str">
        <f>IF(H35&gt;=3,MID(TRIM(D35),1,3),"NO")</f>
        <v>+/-</v>
      </c>
      <c r="J35" t="str">
        <f>IF(TRIM(I35)="+/-",MID(TRIM(D35),4,H35-3),D35)</f>
        <v>0.7</v>
      </c>
      <c r="K35" s="1">
        <f>IF(TRIM(J35)="*****",0,IF(ISERROR(VALUE(J35)),"NA",VALUE(J35/$I$4)))</f>
        <v>0.42553191489361697</v>
      </c>
      <c r="L35" s="1">
        <f>IF(AND(ISNUMBER(G35),ISNUMBER($I$6)),$I$6-G35,"N/A")</f>
        <v>0.5</v>
      </c>
      <c r="M35" s="1">
        <f>IF(AND(ISNUMBER(K35),ISNUMBER($I$7)),SQRT(K35^2+($I$7)^2),"N/A")</f>
        <v>0.42985214661796195</v>
      </c>
      <c r="N35" s="1">
        <f>IF(AND(ISNUMBER(L35),ISNUMBER(M35),M35&lt;&gt;0),L35/M35,"NA")</f>
        <v>1.1631906550518709</v>
      </c>
      <c r="O35" t="s">
        <v>53</v>
      </c>
    </row>
    <row r="36" spans="1:15" x14ac:dyDescent="0.35">
      <c r="A36" s="16">
        <v>26</v>
      </c>
      <c r="B36" s="15" t="s">
        <v>78</v>
      </c>
      <c r="C36" s="14">
        <v>6.6</v>
      </c>
      <c r="D36" s="13" t="s">
        <v>34</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6.6</v>
      </c>
      <c r="H36">
        <f>LEN(TRIM(D36))</f>
        <v>6</v>
      </c>
      <c r="I36" t="str">
        <f>IF(H36&gt;=3,MID(TRIM(D36),1,3),"NO")</f>
        <v>+/-</v>
      </c>
      <c r="J36" t="str">
        <f>IF(TRIM(I36)="+/-",MID(TRIM(D36),4,H36-3),D36)</f>
        <v>0.4</v>
      </c>
      <c r="K36" s="1">
        <f>IF(TRIM(J36)="*****",0,IF(ISERROR(VALUE(J36)),"NA",VALUE(J36/$I$4)))</f>
        <v>0.24316109422492402</v>
      </c>
      <c r="L36" s="1">
        <f>IF(AND(ISNUMBER(G36),ISNUMBER($I$6)),$I$6-G36,"N/A")</f>
        <v>0.80000000000000071</v>
      </c>
      <c r="M36" s="1">
        <f>IF(AND(ISNUMBER(K36),ISNUMBER($I$7)),SQRT(K36^2+($I$7)^2),"N/A")</f>
        <v>0.25064471888253259</v>
      </c>
      <c r="N36" s="1">
        <f>IF(AND(ISNUMBER(L36),ISNUMBER(M36),M36&lt;&gt;0),L36/M36,"NA")</f>
        <v>3.1917688254781442</v>
      </c>
      <c r="O36" t="s">
        <v>72</v>
      </c>
    </row>
    <row r="37" spans="1:15" x14ac:dyDescent="0.35">
      <c r="A37" s="16">
        <v>26</v>
      </c>
      <c r="B37" s="15" t="s">
        <v>72</v>
      </c>
      <c r="C37" s="14">
        <v>6.6</v>
      </c>
      <c r="D37" s="13" t="s">
        <v>57</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6.6</v>
      </c>
      <c r="H37">
        <f>LEN(TRIM(D37))</f>
        <v>6</v>
      </c>
      <c r="I37" t="str">
        <f>IF(H37&gt;=3,MID(TRIM(D37),1,3),"NO")</f>
        <v>+/-</v>
      </c>
      <c r="J37" t="str">
        <f>IF(TRIM(I37)="+/-",MID(TRIM(D37),4,H37-3),D37)</f>
        <v>0.3</v>
      </c>
      <c r="K37" s="1">
        <f>IF(TRIM(J37)="*****",0,IF(ISERROR(VALUE(J37)),"NA",VALUE(J37/$I$4)))</f>
        <v>0.18237082066869301</v>
      </c>
      <c r="L37" s="1">
        <f>IF(AND(ISNUMBER(G37),ISNUMBER($I$6)),$I$6-G37,"N/A")</f>
        <v>0.80000000000000071</v>
      </c>
      <c r="M37" s="1">
        <f>IF(AND(ISNUMBER(K37),ISNUMBER($I$7)),SQRT(K37^2+($I$7)^2),"N/A")</f>
        <v>0.19223572402239389</v>
      </c>
      <c r="N37" s="1">
        <f>IF(AND(ISNUMBER(L37),ISNUMBER(M37),M37&lt;&gt;0),L37/M37,"NA")</f>
        <v>4.1615574007815903</v>
      </c>
      <c r="O37" t="s">
        <v>70</v>
      </c>
    </row>
    <row r="38" spans="1:15" x14ac:dyDescent="0.35">
      <c r="A38" s="16">
        <v>26</v>
      </c>
      <c r="B38" s="15" t="s">
        <v>61</v>
      </c>
      <c r="C38" s="14">
        <v>6.6</v>
      </c>
      <c r="D38" s="13" t="s">
        <v>28</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6.6</v>
      </c>
      <c r="H38">
        <f>LEN(TRIM(D38))</f>
        <v>6</v>
      </c>
      <c r="I38" t="str">
        <f>IF(H38&gt;=3,MID(TRIM(D38),1,3),"NO")</f>
        <v>+/-</v>
      </c>
      <c r="J38" t="str">
        <f>IF(TRIM(I38)="+/-",MID(TRIM(D38),4,H38-3),D38)</f>
        <v>0.2</v>
      </c>
      <c r="K38" s="1">
        <f>IF(TRIM(J38)="*****",0,IF(ISERROR(VALUE(J38)),"NA",VALUE(J38/$I$4)))</f>
        <v>0.12158054711246201</v>
      </c>
      <c r="L38" s="1">
        <f>IF(AND(ISNUMBER(G38),ISNUMBER($I$6)),$I$6-G38,"N/A")</f>
        <v>0.80000000000000071</v>
      </c>
      <c r="M38" s="1">
        <f>IF(AND(ISNUMBER(K38),ISNUMBER($I$7)),SQRT(K38^2+($I$7)^2),"N/A")</f>
        <v>0.1359311840425404</v>
      </c>
      <c r="N38" s="1">
        <f>IF(AND(ISNUMBER(L38),ISNUMBER(M38),M38&lt;&gt;0),L38/M38,"NA")</f>
        <v>5.8853309167794521</v>
      </c>
      <c r="O38" t="s">
        <v>69</v>
      </c>
    </row>
    <row r="39" spans="1:15" x14ac:dyDescent="0.35">
      <c r="A39" s="16">
        <v>29</v>
      </c>
      <c r="B39" s="15" t="s">
        <v>49</v>
      </c>
      <c r="C39" s="14">
        <v>6.5</v>
      </c>
      <c r="D39" s="13" t="s">
        <v>31</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6.5</v>
      </c>
      <c r="H39">
        <f>LEN(TRIM(D39))</f>
        <v>6</v>
      </c>
      <c r="I39" t="str">
        <f>IF(H39&gt;=3,MID(TRIM(D39),1,3),"NO")</f>
        <v>+/-</v>
      </c>
      <c r="J39" t="str">
        <f>IF(TRIM(I39)="+/-",MID(TRIM(D39),4,H39-3),D39)</f>
        <v>0.1</v>
      </c>
      <c r="K39" s="1">
        <f>IF(TRIM(J39)="*****",0,IF(ISERROR(VALUE(J39)),"NA",VALUE(J39/$I$4)))</f>
        <v>6.0790273556231005E-2</v>
      </c>
      <c r="L39" s="1">
        <f>IF(AND(ISNUMBER(G39),ISNUMBER($I$6)),$I$6-G39,"N/A")</f>
        <v>0.90000000000000036</v>
      </c>
      <c r="M39" s="1">
        <f>IF(AND(ISNUMBER(K39),ISNUMBER($I$7)),SQRT(K39^2+($I$7)^2),"N/A")</f>
        <v>8.5970429323592404E-2</v>
      </c>
      <c r="N39" s="1">
        <f>IF(AND(ISNUMBER(L39),ISNUMBER(M39),M39&lt;&gt;0),L39/M39,"NA")</f>
        <v>10.46871589546684</v>
      </c>
      <c r="O39" t="s">
        <v>44</v>
      </c>
    </row>
    <row r="40" spans="1:15" x14ac:dyDescent="0.35">
      <c r="A40" s="16">
        <v>30</v>
      </c>
      <c r="B40" s="15" t="s">
        <v>68</v>
      </c>
      <c r="C40" s="14">
        <v>6.4</v>
      </c>
      <c r="D40" s="13" t="s">
        <v>57</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6.4</v>
      </c>
      <c r="H40">
        <f>LEN(TRIM(D40))</f>
        <v>6</v>
      </c>
      <c r="I40" t="str">
        <f>IF(H40&gt;=3,MID(TRIM(D40),1,3),"NO")</f>
        <v>+/-</v>
      </c>
      <c r="J40" t="str">
        <f>IF(TRIM(I40)="+/-",MID(TRIM(D40),4,H40-3),D40)</f>
        <v>0.3</v>
      </c>
      <c r="K40" s="1">
        <f>IF(TRIM(J40)="*****",0,IF(ISERROR(VALUE(J40)),"NA",VALUE(J40/$I$4)))</f>
        <v>0.18237082066869301</v>
      </c>
      <c r="L40" s="1">
        <f>IF(AND(ISNUMBER(G40),ISNUMBER($I$6)),$I$6-G40,"N/A")</f>
        <v>1</v>
      </c>
      <c r="M40" s="1">
        <f>IF(AND(ISNUMBER(K40),ISNUMBER($I$7)),SQRT(K40^2+($I$7)^2),"N/A")</f>
        <v>0.19223572402239389</v>
      </c>
      <c r="N40" s="1">
        <f>IF(AND(ISNUMBER(L40),ISNUMBER(M40),M40&lt;&gt;0),L40/M40,"NA")</f>
        <v>5.2019467509769841</v>
      </c>
      <c r="O40" t="s">
        <v>67</v>
      </c>
    </row>
    <row r="41" spans="1:15" x14ac:dyDescent="0.35">
      <c r="A41" s="16">
        <v>30</v>
      </c>
      <c r="B41" s="15" t="s">
        <v>70</v>
      </c>
      <c r="C41" s="14">
        <v>6.4</v>
      </c>
      <c r="D41" s="13" t="s">
        <v>26</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6.4</v>
      </c>
      <c r="H41">
        <f>LEN(TRIM(D41))</f>
        <v>6</v>
      </c>
      <c r="I41" t="str">
        <f>IF(H41&gt;=3,MID(TRIM(D41),1,3),"NO")</f>
        <v>+/-</v>
      </c>
      <c r="J41" t="str">
        <f>IF(TRIM(I41)="+/-",MID(TRIM(D41),4,H41-3),D41)</f>
        <v>0.6</v>
      </c>
      <c r="K41" s="1">
        <f>IF(TRIM(J41)="*****",0,IF(ISERROR(VALUE(J41)),"NA",VALUE(J41/$I$4)))</f>
        <v>0.36474164133738601</v>
      </c>
      <c r="L41" s="1">
        <f>IF(AND(ISNUMBER(G41),ISNUMBER($I$6)),$I$6-G41,"N/A")</f>
        <v>1</v>
      </c>
      <c r="M41" s="1">
        <f>IF(AND(ISNUMBER(K41),ISNUMBER($I$7)),SQRT(K41^2+($I$7)^2),"N/A")</f>
        <v>0.36977279819442066</v>
      </c>
      <c r="N41" s="1">
        <f>IF(AND(ISNUMBER(L41),ISNUMBER(M41),M41&lt;&gt;0),L41/M41,"NA")</f>
        <v>2.7043633411731274</v>
      </c>
      <c r="O41" t="s">
        <v>47</v>
      </c>
    </row>
    <row r="42" spans="1:15" x14ac:dyDescent="0.35">
      <c r="A42" s="16">
        <v>30</v>
      </c>
      <c r="B42" s="15" t="s">
        <v>63</v>
      </c>
      <c r="C42" s="14">
        <v>6.4</v>
      </c>
      <c r="D42" s="13" t="s">
        <v>83</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6.4</v>
      </c>
      <c r="H42">
        <f>LEN(TRIM(D42))</f>
        <v>6</v>
      </c>
      <c r="I42" t="str">
        <f>IF(H42&gt;=3,MID(TRIM(D42),1,3),"NO")</f>
        <v>+/-</v>
      </c>
      <c r="J42" t="str">
        <f>IF(TRIM(I42)="+/-",MID(TRIM(D42),4,H42-3),D42)</f>
        <v>0.7</v>
      </c>
      <c r="K42" s="1">
        <f>IF(TRIM(J42)="*****",0,IF(ISERROR(VALUE(J42)),"NA",VALUE(J42/$I$4)))</f>
        <v>0.42553191489361697</v>
      </c>
      <c r="L42" s="1">
        <f>IF(AND(ISNUMBER(G42),ISNUMBER($I$6)),$I$6-G42,"N/A")</f>
        <v>1</v>
      </c>
      <c r="M42" s="1">
        <f>IF(AND(ISNUMBER(K42),ISNUMBER($I$7)),SQRT(K42^2+($I$7)^2),"N/A")</f>
        <v>0.42985214661796195</v>
      </c>
      <c r="N42" s="1">
        <f>IF(AND(ISNUMBER(L42),ISNUMBER(M42),M42&lt;&gt;0),L42/M42,"NA")</f>
        <v>2.3263813101037418</v>
      </c>
      <c r="O42" t="s">
        <v>37</v>
      </c>
    </row>
    <row r="43" spans="1:15" x14ac:dyDescent="0.35">
      <c r="A43" s="16">
        <v>33</v>
      </c>
      <c r="B43" s="15" t="s">
        <v>62</v>
      </c>
      <c r="C43" s="14">
        <v>6.1</v>
      </c>
      <c r="D43" s="13" t="s">
        <v>83</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6.1</v>
      </c>
      <c r="H43">
        <f>LEN(TRIM(D43))</f>
        <v>6</v>
      </c>
      <c r="I43" t="str">
        <f>IF(H43&gt;=3,MID(TRIM(D43),1,3),"NO")</f>
        <v>+/-</v>
      </c>
      <c r="J43" t="str">
        <f>IF(TRIM(I43)="+/-",MID(TRIM(D43),4,H43-3),D43)</f>
        <v>0.7</v>
      </c>
      <c r="K43" s="1">
        <f>IF(TRIM(J43)="*****",0,IF(ISERROR(VALUE(J43)),"NA",VALUE(J43/$I$4)))</f>
        <v>0.42553191489361697</v>
      </c>
      <c r="L43" s="1">
        <f>IF(AND(ISNUMBER(G43),ISNUMBER($I$6)),$I$6-G43,"N/A")</f>
        <v>1.3000000000000007</v>
      </c>
      <c r="M43" s="1">
        <f>IF(AND(ISNUMBER(K43),ISNUMBER($I$7)),SQRT(K43^2+($I$7)^2),"N/A")</f>
        <v>0.42985214661796195</v>
      </c>
      <c r="N43" s="1">
        <f>IF(AND(ISNUMBER(L43),ISNUMBER(M43),M43&lt;&gt;0),L43/M43,"NA")</f>
        <v>3.0242957031348658</v>
      </c>
      <c r="O43" t="s">
        <v>49</v>
      </c>
    </row>
    <row r="44" spans="1:15" x14ac:dyDescent="0.35">
      <c r="A44" s="16">
        <v>33</v>
      </c>
      <c r="B44" s="15" t="s">
        <v>82</v>
      </c>
      <c r="C44" s="14">
        <v>6.1</v>
      </c>
      <c r="D44" s="13" t="s">
        <v>34</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6.1</v>
      </c>
      <c r="H44">
        <f>LEN(TRIM(D44))</f>
        <v>6</v>
      </c>
      <c r="I44" t="str">
        <f>IF(H44&gt;=3,MID(TRIM(D44),1,3),"NO")</f>
        <v>+/-</v>
      </c>
      <c r="J44" t="str">
        <f>IF(TRIM(I44)="+/-",MID(TRIM(D44),4,H44-3),D44)</f>
        <v>0.4</v>
      </c>
      <c r="K44" s="1">
        <f>IF(TRIM(J44)="*****",0,IF(ISERROR(VALUE(J44)),"NA",VALUE(J44/$I$4)))</f>
        <v>0.24316109422492402</v>
      </c>
      <c r="L44" s="1">
        <f>IF(AND(ISNUMBER(G44),ISNUMBER($I$6)),$I$6-G44,"N/A")</f>
        <v>1.3000000000000007</v>
      </c>
      <c r="M44" s="1">
        <f>IF(AND(ISNUMBER(K44),ISNUMBER($I$7)),SQRT(K44^2+($I$7)^2),"N/A")</f>
        <v>0.25064471888253259</v>
      </c>
      <c r="N44" s="1">
        <f>IF(AND(ISNUMBER(L44),ISNUMBER(M44),M44&lt;&gt;0),L44/M44,"NA")</f>
        <v>5.1866243414019824</v>
      </c>
      <c r="O44" t="s">
        <v>64</v>
      </c>
    </row>
    <row r="45" spans="1:15" x14ac:dyDescent="0.35">
      <c r="A45" s="16">
        <v>33</v>
      </c>
      <c r="B45" s="15" t="s">
        <v>81</v>
      </c>
      <c r="C45" s="14">
        <v>6.1</v>
      </c>
      <c r="D45" s="13" t="s">
        <v>28</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6.1</v>
      </c>
      <c r="H45">
        <f>LEN(TRIM(D45))</f>
        <v>6</v>
      </c>
      <c r="I45" t="str">
        <f>IF(H45&gt;=3,MID(TRIM(D45),1,3),"NO")</f>
        <v>+/-</v>
      </c>
      <c r="J45" t="str">
        <f>IF(TRIM(I45)="+/-",MID(TRIM(D45),4,H45-3),D45)</f>
        <v>0.2</v>
      </c>
      <c r="K45" s="1">
        <f>IF(TRIM(J45)="*****",0,IF(ISERROR(VALUE(J45)),"NA",VALUE(J45/$I$4)))</f>
        <v>0.12158054711246201</v>
      </c>
      <c r="L45" s="1">
        <f>IF(AND(ISNUMBER(G45),ISNUMBER($I$6)),$I$6-G45,"N/A")</f>
        <v>1.3000000000000007</v>
      </c>
      <c r="M45" s="1">
        <f>IF(AND(ISNUMBER(K45),ISNUMBER($I$7)),SQRT(K45^2+($I$7)^2),"N/A")</f>
        <v>0.1359311840425404</v>
      </c>
      <c r="N45" s="1">
        <f>IF(AND(ISNUMBER(L45),ISNUMBER(M45),M45&lt;&gt;0),L45/M45,"NA")</f>
        <v>9.5636627397666061</v>
      </c>
      <c r="O45" t="s">
        <v>63</v>
      </c>
    </row>
    <row r="46" spans="1:15" x14ac:dyDescent="0.35">
      <c r="A46" s="16">
        <v>33</v>
      </c>
      <c r="B46" s="15" t="s">
        <v>80</v>
      </c>
      <c r="C46" s="14">
        <v>6.1</v>
      </c>
      <c r="D46" s="13" t="s">
        <v>57</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6.1</v>
      </c>
      <c r="H46">
        <f>LEN(TRIM(D46))</f>
        <v>6</v>
      </c>
      <c r="I46" t="str">
        <f>IF(H46&gt;=3,MID(TRIM(D46),1,3),"NO")</f>
        <v>+/-</v>
      </c>
      <c r="J46" t="str">
        <f>IF(TRIM(I46)="+/-",MID(TRIM(D46),4,H46-3),D46)</f>
        <v>0.3</v>
      </c>
      <c r="K46" s="1">
        <f>IF(TRIM(J46)="*****",0,IF(ISERROR(VALUE(J46)),"NA",VALUE(J46/$I$4)))</f>
        <v>0.18237082066869301</v>
      </c>
      <c r="L46" s="1">
        <f>IF(AND(ISNUMBER(G46),ISNUMBER($I$6)),$I$6-G46,"N/A")</f>
        <v>1.3000000000000007</v>
      </c>
      <c r="M46" s="1">
        <f>IF(AND(ISNUMBER(K46),ISNUMBER($I$7)),SQRT(K46^2+($I$7)^2),"N/A")</f>
        <v>0.19223572402239389</v>
      </c>
      <c r="N46" s="1">
        <f>IF(AND(ISNUMBER(L46),ISNUMBER(M46),M46&lt;&gt;0),L46/M46,"NA")</f>
        <v>6.7625307762700828</v>
      </c>
      <c r="O46" t="s">
        <v>61</v>
      </c>
    </row>
    <row r="47" spans="1:15" x14ac:dyDescent="0.35">
      <c r="A47" s="16">
        <v>37</v>
      </c>
      <c r="B47" s="15" t="s">
        <v>77</v>
      </c>
      <c r="C47" s="14">
        <v>6</v>
      </c>
      <c r="D47" s="13" t="s">
        <v>34</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6</v>
      </c>
      <c r="H47">
        <f>LEN(TRIM(D47))</f>
        <v>6</v>
      </c>
      <c r="I47" t="str">
        <f>IF(H47&gt;=3,MID(TRIM(D47),1,3),"NO")</f>
        <v>+/-</v>
      </c>
      <c r="J47" t="str">
        <f>IF(TRIM(I47)="+/-",MID(TRIM(D47),4,H47-3),D47)</f>
        <v>0.4</v>
      </c>
      <c r="K47" s="1">
        <f>IF(TRIM(J47)="*****",0,IF(ISERROR(VALUE(J47)),"NA",VALUE(J47/$I$4)))</f>
        <v>0.24316109422492402</v>
      </c>
      <c r="L47" s="1">
        <f>IF(AND(ISNUMBER(G47),ISNUMBER($I$6)),$I$6-G47,"N/A")</f>
        <v>1.4000000000000004</v>
      </c>
      <c r="M47" s="1">
        <f>IF(AND(ISNUMBER(K47),ISNUMBER($I$7)),SQRT(K47^2+($I$7)^2),"N/A")</f>
        <v>0.25064471888253259</v>
      </c>
      <c r="N47" s="1">
        <f>IF(AND(ISNUMBER(L47),ISNUMBER(M47),M47&lt;&gt;0),L47/M47,"NA")</f>
        <v>5.5855954445867493</v>
      </c>
      <c r="O47" t="s">
        <v>59</v>
      </c>
    </row>
    <row r="48" spans="1:15" x14ac:dyDescent="0.35">
      <c r="A48" s="16">
        <v>38</v>
      </c>
      <c r="B48" s="15" t="s">
        <v>69</v>
      </c>
      <c r="C48" s="14">
        <v>5.9</v>
      </c>
      <c r="D48" s="13" t="s">
        <v>34</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5.9</v>
      </c>
      <c r="H48">
        <f>LEN(TRIM(D48))</f>
        <v>6</v>
      </c>
      <c r="I48" t="str">
        <f>IF(H48&gt;=3,MID(TRIM(D48),1,3),"NO")</f>
        <v>+/-</v>
      </c>
      <c r="J48" t="str">
        <f>IF(TRIM(I48)="+/-",MID(TRIM(D48),4,H48-3),D48)</f>
        <v>0.4</v>
      </c>
      <c r="K48" s="1">
        <f>IF(TRIM(J48)="*****",0,IF(ISERROR(VALUE(J48)),"NA",VALUE(J48/$I$4)))</f>
        <v>0.24316109422492402</v>
      </c>
      <c r="L48" s="1">
        <f>IF(AND(ISNUMBER(G48),ISNUMBER($I$6)),$I$6-G48,"N/A")</f>
        <v>1.5</v>
      </c>
      <c r="M48" s="1">
        <f>IF(AND(ISNUMBER(K48),ISNUMBER($I$7)),SQRT(K48^2+($I$7)^2),"N/A")</f>
        <v>0.25064471888253259</v>
      </c>
      <c r="N48" s="1">
        <f>IF(AND(ISNUMBER(L48),ISNUMBER(M48),M48&lt;&gt;0),L48/M48,"NA")</f>
        <v>5.9845665477715153</v>
      </c>
      <c r="O48" t="s">
        <v>56</v>
      </c>
    </row>
    <row r="49" spans="1:15" x14ac:dyDescent="0.35">
      <c r="A49" s="16">
        <v>39</v>
      </c>
      <c r="B49" s="15" t="s">
        <v>29</v>
      </c>
      <c r="C49" s="14">
        <v>5.8</v>
      </c>
      <c r="D49" s="13" t="s">
        <v>43</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5.8</v>
      </c>
      <c r="H49">
        <f>LEN(TRIM(D49))</f>
        <v>6</v>
      </c>
      <c r="I49" t="str">
        <f>IF(H49&gt;=3,MID(TRIM(D49),1,3),"NO")</f>
        <v>+/-</v>
      </c>
      <c r="J49" t="str">
        <f>IF(TRIM(I49)="+/-",MID(TRIM(D49),4,H49-3),D49)</f>
        <v>0.5</v>
      </c>
      <c r="K49" s="1">
        <f>IF(TRIM(J49)="*****",0,IF(ISERROR(VALUE(J49)),"NA",VALUE(J49/$I$4)))</f>
        <v>0.303951367781155</v>
      </c>
      <c r="L49" s="1">
        <f>IF(AND(ISNUMBER(G49),ISNUMBER($I$6)),$I$6-G49,"N/A")</f>
        <v>1.6000000000000005</v>
      </c>
      <c r="M49" s="1">
        <f>IF(AND(ISNUMBER(K49),ISNUMBER($I$7)),SQRT(K49^2+($I$7)^2),"N/A")</f>
        <v>0.30997079109986531</v>
      </c>
      <c r="N49" s="1">
        <f>IF(AND(ISNUMBER(L49),ISNUMBER(M49),M49&lt;&gt;0),L49/M49,"NA")</f>
        <v>5.1617766768370057</v>
      </c>
      <c r="O49" t="s">
        <v>54</v>
      </c>
    </row>
    <row r="50" spans="1:15" x14ac:dyDescent="0.35">
      <c r="A50" s="16">
        <v>40</v>
      </c>
      <c r="B50" s="15" t="s">
        <v>51</v>
      </c>
      <c r="C50" s="14">
        <v>5.7</v>
      </c>
      <c r="D50" s="13" t="s">
        <v>28</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5.7</v>
      </c>
      <c r="H50">
        <f>LEN(TRIM(D50))</f>
        <v>6</v>
      </c>
      <c r="I50" t="str">
        <f>IF(H50&gt;=3,MID(TRIM(D50),1,3),"NO")</f>
        <v>+/-</v>
      </c>
      <c r="J50" t="str">
        <f>IF(TRIM(I50)="+/-",MID(TRIM(D50),4,H50-3),D50)</f>
        <v>0.2</v>
      </c>
      <c r="K50" s="1">
        <f>IF(TRIM(J50)="*****",0,IF(ISERROR(VALUE(J50)),"NA",VALUE(J50/$I$4)))</f>
        <v>0.12158054711246201</v>
      </c>
      <c r="L50" s="1">
        <f>IF(AND(ISNUMBER(G50),ISNUMBER($I$6)),$I$6-G50,"N/A")</f>
        <v>1.7000000000000002</v>
      </c>
      <c r="M50" s="1">
        <f>IF(AND(ISNUMBER(K50),ISNUMBER($I$7)),SQRT(K50^2+($I$7)^2),"N/A")</f>
        <v>0.1359311840425404</v>
      </c>
      <c r="N50" s="1">
        <f>IF(AND(ISNUMBER(L50),ISNUMBER(M50),M50&lt;&gt;0),L50/M50,"NA")</f>
        <v>12.506328198156325</v>
      </c>
      <c r="O50" t="s">
        <v>52</v>
      </c>
    </row>
    <row r="51" spans="1:15" x14ac:dyDescent="0.35">
      <c r="A51" s="16">
        <v>40</v>
      </c>
      <c r="B51" s="15" t="s">
        <v>48</v>
      </c>
      <c r="C51" s="14">
        <v>5.7</v>
      </c>
      <c r="D51" s="13" t="s">
        <v>26</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5.7</v>
      </c>
      <c r="H51">
        <f>LEN(TRIM(D51))</f>
        <v>6</v>
      </c>
      <c r="I51" t="str">
        <f>IF(H51&gt;=3,MID(TRIM(D51),1,3),"NO")</f>
        <v>+/-</v>
      </c>
      <c r="J51" t="str">
        <f>IF(TRIM(I51)="+/-",MID(TRIM(D51),4,H51-3),D51)</f>
        <v>0.6</v>
      </c>
      <c r="K51" s="1">
        <f>IF(TRIM(J51)="*****",0,IF(ISERROR(VALUE(J51)),"NA",VALUE(J51/$I$4)))</f>
        <v>0.36474164133738601</v>
      </c>
      <c r="L51" s="1">
        <f>IF(AND(ISNUMBER(G51),ISNUMBER($I$6)),$I$6-G51,"N/A")</f>
        <v>1.7000000000000002</v>
      </c>
      <c r="M51" s="1">
        <f>IF(AND(ISNUMBER(K51),ISNUMBER($I$7)),SQRT(K51^2+($I$7)^2),"N/A")</f>
        <v>0.36977279819442066</v>
      </c>
      <c r="N51" s="1">
        <f>IF(AND(ISNUMBER(L51),ISNUMBER(M51),M51&lt;&gt;0),L51/M51,"NA")</f>
        <v>4.5974176799943169</v>
      </c>
      <c r="O51" t="s">
        <v>50</v>
      </c>
    </row>
    <row r="52" spans="1:15" x14ac:dyDescent="0.35">
      <c r="A52" s="16">
        <v>42</v>
      </c>
      <c r="B52" s="15" t="s">
        <v>50</v>
      </c>
      <c r="C52" s="14">
        <v>5.6</v>
      </c>
      <c r="D52" s="13" t="s">
        <v>57</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5.6</v>
      </c>
      <c r="H52">
        <f>LEN(TRIM(D52))</f>
        <v>6</v>
      </c>
      <c r="I52" t="str">
        <f>IF(H52&gt;=3,MID(TRIM(D52),1,3),"NO")</f>
        <v>+/-</v>
      </c>
      <c r="J52" t="str">
        <f>IF(TRIM(I52)="+/-",MID(TRIM(D52),4,H52-3),D52)</f>
        <v>0.3</v>
      </c>
      <c r="K52" s="1">
        <f>IF(TRIM(J52)="*****",0,IF(ISERROR(VALUE(J52)),"NA",VALUE(J52/$I$4)))</f>
        <v>0.18237082066869301</v>
      </c>
      <c r="L52" s="1">
        <f>IF(AND(ISNUMBER(G52),ISNUMBER($I$6)),$I$6-G52,"N/A")</f>
        <v>1.8000000000000007</v>
      </c>
      <c r="M52" s="1">
        <f>IF(AND(ISNUMBER(K52),ISNUMBER($I$7)),SQRT(K52^2+($I$7)^2),"N/A")</f>
        <v>0.19223572402239389</v>
      </c>
      <c r="N52" s="1">
        <f>IF(AND(ISNUMBER(L52),ISNUMBER(M52),M52&lt;&gt;0),L52/M52,"NA")</f>
        <v>9.3635041517585744</v>
      </c>
      <c r="O52" t="s">
        <v>48</v>
      </c>
    </row>
    <row r="53" spans="1:15" x14ac:dyDescent="0.35">
      <c r="A53" s="16">
        <v>43</v>
      </c>
      <c r="B53" s="15" t="s">
        <v>46</v>
      </c>
      <c r="C53" s="14">
        <v>5.4</v>
      </c>
      <c r="D53" s="13" t="s">
        <v>28</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5.4</v>
      </c>
      <c r="H53">
        <f>LEN(TRIM(D53))</f>
        <v>6</v>
      </c>
      <c r="I53" t="str">
        <f>IF(H53&gt;=3,MID(TRIM(D53),1,3),"NO")</f>
        <v>+/-</v>
      </c>
      <c r="J53" t="str">
        <f>IF(TRIM(I53)="+/-",MID(TRIM(D53),4,H53-3),D53)</f>
        <v>0.2</v>
      </c>
      <c r="K53" s="1">
        <f>IF(TRIM(J53)="*****",0,IF(ISERROR(VALUE(J53)),"NA",VALUE(J53/$I$4)))</f>
        <v>0.12158054711246201</v>
      </c>
      <c r="L53" s="1">
        <f>IF(AND(ISNUMBER(G53),ISNUMBER($I$6)),$I$6-G53,"N/A")</f>
        <v>2</v>
      </c>
      <c r="M53" s="1">
        <f>IF(AND(ISNUMBER(K53),ISNUMBER($I$7)),SQRT(K53^2+($I$7)^2),"N/A")</f>
        <v>0.1359311840425404</v>
      </c>
      <c r="N53" s="1">
        <f>IF(AND(ISNUMBER(L53),ISNUMBER(M53),M53&lt;&gt;0),L53/M53,"NA")</f>
        <v>14.713327291948618</v>
      </c>
      <c r="O53" t="s">
        <v>46</v>
      </c>
    </row>
    <row r="54" spans="1:15" x14ac:dyDescent="0.35">
      <c r="A54" s="16">
        <v>44</v>
      </c>
      <c r="B54" s="15" t="s">
        <v>44</v>
      </c>
      <c r="C54" s="14">
        <v>5.2</v>
      </c>
      <c r="D54" s="13" t="s">
        <v>57</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5.2</v>
      </c>
      <c r="H54">
        <f>LEN(TRIM(D54))</f>
        <v>6</v>
      </c>
      <c r="I54" t="str">
        <f>IF(H54&gt;=3,MID(TRIM(D54),1,3),"NO")</f>
        <v>+/-</v>
      </c>
      <c r="J54" t="str">
        <f>IF(TRIM(I54)="+/-",MID(TRIM(D54),4,H54-3),D54)</f>
        <v>0.3</v>
      </c>
      <c r="K54" s="1">
        <f>IF(TRIM(J54)="*****",0,IF(ISERROR(VALUE(J54)),"NA",VALUE(J54/$I$4)))</f>
        <v>0.18237082066869301</v>
      </c>
      <c r="L54" s="1">
        <f>IF(AND(ISNUMBER(G54),ISNUMBER($I$6)),$I$6-G54,"N/A")</f>
        <v>2.2000000000000002</v>
      </c>
      <c r="M54" s="1">
        <f>IF(AND(ISNUMBER(K54),ISNUMBER($I$7)),SQRT(K54^2+($I$7)^2),"N/A")</f>
        <v>0.19223572402239389</v>
      </c>
      <c r="N54" s="1">
        <f>IF(AND(ISNUMBER(L54),ISNUMBER(M54),M54&lt;&gt;0),L54/M54,"NA")</f>
        <v>11.444282852149366</v>
      </c>
      <c r="O54" t="s">
        <v>39</v>
      </c>
    </row>
    <row r="55" spans="1:15" x14ac:dyDescent="0.35">
      <c r="A55" s="16">
        <v>45</v>
      </c>
      <c r="B55" s="15" t="s">
        <v>59</v>
      </c>
      <c r="C55" s="14">
        <v>5.0999999999999996</v>
      </c>
      <c r="D55" s="13" t="s">
        <v>57</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5.0999999999999996</v>
      </c>
      <c r="H55">
        <f>LEN(TRIM(D55))</f>
        <v>6</v>
      </c>
      <c r="I55" t="str">
        <f>IF(H55&gt;=3,MID(TRIM(D55),1,3),"NO")</f>
        <v>+/-</v>
      </c>
      <c r="J55" t="str">
        <f>IF(TRIM(I55)="+/-",MID(TRIM(D55),4,H55-3),D55)</f>
        <v>0.3</v>
      </c>
      <c r="K55" s="1">
        <f>IF(TRIM(J55)="*****",0,IF(ISERROR(VALUE(J55)),"NA",VALUE(J55/$I$4)))</f>
        <v>0.18237082066869301</v>
      </c>
      <c r="L55" s="1">
        <f>IF(AND(ISNUMBER(G55),ISNUMBER($I$6)),$I$6-G55,"N/A")</f>
        <v>2.3000000000000007</v>
      </c>
      <c r="M55" s="1">
        <f>IF(AND(ISNUMBER(K55),ISNUMBER($I$7)),SQRT(K55^2+($I$7)^2),"N/A")</f>
        <v>0.19223572402239389</v>
      </c>
      <c r="N55" s="1">
        <f>IF(AND(ISNUMBER(L55),ISNUMBER(M55),M55&lt;&gt;0),L55/M55,"NA")</f>
        <v>11.964477527247066</v>
      </c>
      <c r="O55" t="s">
        <v>42</v>
      </c>
    </row>
    <row r="56" spans="1:15" x14ac:dyDescent="0.35">
      <c r="A56" s="16">
        <v>46</v>
      </c>
      <c r="B56" s="15" t="s">
        <v>79</v>
      </c>
      <c r="C56" s="14">
        <v>5</v>
      </c>
      <c r="D56" s="13" t="s">
        <v>57</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5</v>
      </c>
      <c r="H56">
        <f>LEN(TRIM(D56))</f>
        <v>6</v>
      </c>
      <c r="I56" t="str">
        <f>IF(H56&gt;=3,MID(TRIM(D56),1,3),"NO")</f>
        <v>+/-</v>
      </c>
      <c r="J56" t="str">
        <f>IF(TRIM(I56)="+/-",MID(TRIM(D56),4,H56-3),D56)</f>
        <v>0.3</v>
      </c>
      <c r="K56" s="1">
        <f>IF(TRIM(J56)="*****",0,IF(ISERROR(VALUE(J56)),"NA",VALUE(J56/$I$4)))</f>
        <v>0.18237082066869301</v>
      </c>
      <c r="L56" s="1">
        <f>IF(AND(ISNUMBER(G56),ISNUMBER($I$6)),$I$6-G56,"N/A")</f>
        <v>2.4000000000000004</v>
      </c>
      <c r="M56" s="1">
        <f>IF(AND(ISNUMBER(K56),ISNUMBER($I$7)),SQRT(K56^2+($I$7)^2),"N/A")</f>
        <v>0.19223572402239389</v>
      </c>
      <c r="N56" s="1">
        <f>IF(AND(ISNUMBER(L56),ISNUMBER(M56),M56&lt;&gt;0),L56/M56,"NA")</f>
        <v>12.484672202344763</v>
      </c>
      <c r="O56" t="s">
        <v>40</v>
      </c>
    </row>
    <row r="57" spans="1:15" x14ac:dyDescent="0.35">
      <c r="A57" s="16">
        <v>46</v>
      </c>
      <c r="B57" s="15" t="s">
        <v>27</v>
      </c>
      <c r="C57" s="14">
        <v>5</v>
      </c>
      <c r="D57" s="13" t="s">
        <v>26</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5</v>
      </c>
      <c r="H57">
        <f>LEN(TRIM(D57))</f>
        <v>6</v>
      </c>
      <c r="I57" t="str">
        <f>IF(H57&gt;=3,MID(TRIM(D57),1,3),"NO")</f>
        <v>+/-</v>
      </c>
      <c r="J57" t="str">
        <f>IF(TRIM(I57)="+/-",MID(TRIM(D57),4,H57-3),D57)</f>
        <v>0.6</v>
      </c>
      <c r="K57" s="1">
        <f>IF(TRIM(J57)="*****",0,IF(ISERROR(VALUE(J57)),"NA",VALUE(J57/$I$4)))</f>
        <v>0.36474164133738601</v>
      </c>
      <c r="L57" s="1">
        <f>IF(AND(ISNUMBER(G57),ISNUMBER($I$6)),$I$6-G57,"N/A")</f>
        <v>2.4000000000000004</v>
      </c>
      <c r="M57" s="1">
        <f>IF(AND(ISNUMBER(K57),ISNUMBER($I$7)),SQRT(K57^2+($I$7)^2),"N/A")</f>
        <v>0.36977279819442066</v>
      </c>
      <c r="N57" s="1">
        <f>IF(AND(ISNUMBER(L57),ISNUMBER(M57),M57&lt;&gt;0),L57/M57,"NA")</f>
        <v>6.4904720188155069</v>
      </c>
      <c r="O57" t="s">
        <v>38</v>
      </c>
    </row>
    <row r="58" spans="1:15" x14ac:dyDescent="0.35">
      <c r="A58" s="16">
        <v>48</v>
      </c>
      <c r="B58" s="15" t="s">
        <v>55</v>
      </c>
      <c r="C58" s="14">
        <v>4.8</v>
      </c>
      <c r="D58" s="13" t="s">
        <v>57</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4.8</v>
      </c>
      <c r="H58">
        <f>LEN(TRIM(D58))</f>
        <v>6</v>
      </c>
      <c r="I58" t="str">
        <f>IF(H58&gt;=3,MID(TRIM(D58),1,3),"NO")</f>
        <v>+/-</v>
      </c>
      <c r="J58" t="str">
        <f>IF(TRIM(I58)="+/-",MID(TRIM(D58),4,H58-3),D58)</f>
        <v>0.3</v>
      </c>
      <c r="K58" s="1">
        <f>IF(TRIM(J58)="*****",0,IF(ISERROR(VALUE(J58)),"NA",VALUE(J58/$I$4)))</f>
        <v>0.18237082066869301</v>
      </c>
      <c r="L58" s="1">
        <f>IF(AND(ISNUMBER(G58),ISNUMBER($I$6)),$I$6-G58,"N/A")</f>
        <v>2.6000000000000005</v>
      </c>
      <c r="M58" s="1">
        <f>IF(AND(ISNUMBER(K58),ISNUMBER($I$7)),SQRT(K58^2+($I$7)^2),"N/A")</f>
        <v>0.19223572402239389</v>
      </c>
      <c r="N58" s="1">
        <f>IF(AND(ISNUMBER(L58),ISNUMBER(M58),M58&lt;&gt;0),L58/M58,"NA")</f>
        <v>13.52506155254016</v>
      </c>
      <c r="O58" t="s">
        <v>36</v>
      </c>
    </row>
    <row r="59" spans="1:15" x14ac:dyDescent="0.35">
      <c r="A59" s="16">
        <v>48</v>
      </c>
      <c r="B59" s="15" t="s">
        <v>33</v>
      </c>
      <c r="C59" s="14">
        <v>4.8</v>
      </c>
      <c r="D59" s="13" t="s">
        <v>34</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4.8</v>
      </c>
      <c r="H59">
        <f>LEN(TRIM(D59))</f>
        <v>6</v>
      </c>
      <c r="I59" t="str">
        <f>IF(H59&gt;=3,MID(TRIM(D59),1,3),"NO")</f>
        <v>+/-</v>
      </c>
      <c r="J59" t="str">
        <f>IF(TRIM(I59)="+/-",MID(TRIM(D59),4,H59-3),D59)</f>
        <v>0.4</v>
      </c>
      <c r="K59" s="1">
        <f>IF(TRIM(J59)="*****",0,IF(ISERROR(VALUE(J59)),"NA",VALUE(J59/$I$4)))</f>
        <v>0.24316109422492402</v>
      </c>
      <c r="L59" s="1">
        <f>IF(AND(ISNUMBER(G59),ISNUMBER($I$6)),$I$6-G59,"N/A")</f>
        <v>2.6000000000000005</v>
      </c>
      <c r="M59" s="1">
        <f>IF(AND(ISNUMBER(K59),ISNUMBER($I$7)),SQRT(K59^2+($I$7)^2),"N/A")</f>
        <v>0.25064471888253259</v>
      </c>
      <c r="N59" s="1">
        <f>IF(AND(ISNUMBER(L59),ISNUMBER(M59),M59&lt;&gt;0),L59/M59,"NA")</f>
        <v>10.373248682803961</v>
      </c>
      <c r="O59" t="s">
        <v>33</v>
      </c>
    </row>
    <row r="60" spans="1:15" x14ac:dyDescent="0.35">
      <c r="A60" s="16">
        <v>50</v>
      </c>
      <c r="B60" s="15" t="s">
        <v>73</v>
      </c>
      <c r="C60" s="14">
        <v>4.0999999999999996</v>
      </c>
      <c r="D60" s="13" t="s">
        <v>57</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4.0999999999999996</v>
      </c>
      <c r="H60">
        <f>LEN(TRIM(D60))</f>
        <v>6</v>
      </c>
      <c r="I60" t="str">
        <f>IF(H60&gt;=3,MID(TRIM(D60),1,3),"NO")</f>
        <v>+/-</v>
      </c>
      <c r="J60" t="str">
        <f>IF(TRIM(I60)="+/-",MID(TRIM(D60),4,H60-3),D60)</f>
        <v>0.3</v>
      </c>
      <c r="K60" s="1">
        <f>IF(TRIM(J60)="*****",0,IF(ISERROR(VALUE(J60)),"NA",VALUE(J60/$I$4)))</f>
        <v>0.18237082066869301</v>
      </c>
      <c r="L60" s="1">
        <f>IF(AND(ISNUMBER(G60),ISNUMBER($I$6)),$I$6-G60,"N/A")</f>
        <v>3.3000000000000007</v>
      </c>
      <c r="M60" s="1">
        <f>IF(AND(ISNUMBER(K60),ISNUMBER($I$7)),SQRT(K60^2+($I$7)^2),"N/A")</f>
        <v>0.19223572402239389</v>
      </c>
      <c r="N60" s="1">
        <f>IF(AND(ISNUMBER(L60),ISNUMBER(M60),M60&lt;&gt;0),L60/M60,"NA")</f>
        <v>17.166424278224049</v>
      </c>
      <c r="O60" t="s">
        <v>30</v>
      </c>
    </row>
    <row r="61" spans="1:15" x14ac:dyDescent="0.35">
      <c r="A61" s="16">
        <v>51</v>
      </c>
      <c r="B61" s="15" t="s">
        <v>53</v>
      </c>
      <c r="C61" s="14">
        <v>3.7</v>
      </c>
      <c r="D61" s="13" t="s">
        <v>57</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3.7</v>
      </c>
      <c r="H61">
        <f>LEN(TRIM(D61))</f>
        <v>6</v>
      </c>
      <c r="I61" t="str">
        <f>IF(H61&gt;=3,MID(TRIM(D61),1,3),"NO")</f>
        <v>+/-</v>
      </c>
      <c r="J61" t="str">
        <f>IF(TRIM(I61)="+/-",MID(TRIM(D61),4,H61-3),D61)</f>
        <v>0.3</v>
      </c>
      <c r="K61" s="1">
        <f>IF(TRIM(J61)="*****",0,IF(ISERROR(VALUE(J61)),"NA",VALUE(J61/$I$4)))</f>
        <v>0.18237082066869301</v>
      </c>
      <c r="L61" s="1">
        <f>IF(AND(ISNUMBER(G61),ISNUMBER($I$6)),$I$6-G61,"N/A")</f>
        <v>3.7</v>
      </c>
      <c r="M61" s="1">
        <f>IF(AND(ISNUMBER(K61),ISNUMBER($I$7)),SQRT(K61^2+($I$7)^2),"N/A")</f>
        <v>0.19223572402239389</v>
      </c>
      <c r="N61" s="1">
        <f>IF(AND(ISNUMBER(L61),ISNUMBER(M61),M61&lt;&gt;0),L61/M61,"NA")</f>
        <v>19.24720297861484</v>
      </c>
      <c r="O61" t="s">
        <v>27</v>
      </c>
    </row>
    <row r="62" spans="1:15" ht="15" thickBot="1" x14ac:dyDescent="0.4">
      <c r="A62" s="11"/>
      <c r="B62" s="10" t="s">
        <v>25</v>
      </c>
      <c r="C62" s="9">
        <v>4.8</v>
      </c>
      <c r="D62" s="8" t="s">
        <v>34</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4.8</v>
      </c>
      <c r="H62">
        <f>LEN(TRIM(D62))</f>
        <v>6</v>
      </c>
      <c r="I62" t="str">
        <f>IF(H62&gt;=3,MID(TRIM(D62),1,3),"NO")</f>
        <v>+/-</v>
      </c>
      <c r="J62" t="str">
        <f>IF(TRIM(I62)="+/-",MID(TRIM(D62),4,H62-3),D62)</f>
        <v>0.4</v>
      </c>
      <c r="K62" s="1">
        <f>IF(TRIM(J62)="*****",0,IF(ISERROR(VALUE(J62)),"NA",VALUE(J62/$I$4)))</f>
        <v>0.24316109422492402</v>
      </c>
      <c r="L62" s="1">
        <f>IF(AND(ISNUMBER(G62),ISNUMBER($I$6)),$I$6-G62,"N/A")</f>
        <v>2.6000000000000005</v>
      </c>
      <c r="M62" s="1">
        <f>IF(AND(ISNUMBER(K62),ISNUMBER($I$7)),SQRT(K62^2+($I$7)^2),"N/A")</f>
        <v>0.25064471888253259</v>
      </c>
      <c r="N62" s="1">
        <f>IF(AND(ISNUMBER(L62),ISNUMBER(M62),M62&lt;&gt;0),L62/M62,"NA")</f>
        <v>10.373248682803961</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5">
      <c r="A73" t="s">
        <v>579</v>
      </c>
    </row>
    <row r="75" spans="1:26" x14ac:dyDescent="0.35">
      <c r="A75" t="s">
        <v>16</v>
      </c>
    </row>
    <row r="76" spans="1:26" x14ac:dyDescent="0.35">
      <c r="A76" t="s">
        <v>15</v>
      </c>
      <c r="B76" t="s">
        <v>14</v>
      </c>
    </row>
    <row r="77" spans="1:26" x14ac:dyDescent="0.35">
      <c r="A77" t="s">
        <v>13</v>
      </c>
      <c r="B77" t="s">
        <v>12</v>
      </c>
    </row>
    <row r="78" spans="1:26" x14ac:dyDescent="0.35">
      <c r="A78" t="s">
        <v>11</v>
      </c>
      <c r="B78" t="s">
        <v>10</v>
      </c>
    </row>
    <row r="79" spans="1:26" x14ac:dyDescent="0.35">
      <c r="A79" t="s">
        <v>9</v>
      </c>
      <c r="B79" t="s">
        <v>8</v>
      </c>
    </row>
    <row r="80" spans="1:26" x14ac:dyDescent="0.35">
      <c r="A80" t="s">
        <v>7</v>
      </c>
      <c r="B80" t="s">
        <v>6</v>
      </c>
    </row>
    <row r="81" spans="1:2" x14ac:dyDescent="0.35">
      <c r="A81" t="s">
        <v>5</v>
      </c>
      <c r="B81" t="s">
        <v>4</v>
      </c>
    </row>
    <row r="82" spans="1:2" x14ac:dyDescent="0.35">
      <c r="A82" t="s">
        <v>3</v>
      </c>
      <c r="B82" t="s">
        <v>2</v>
      </c>
    </row>
    <row r="83" spans="1:2" x14ac:dyDescent="0.35">
      <c r="A83" t="s">
        <v>1</v>
      </c>
      <c r="B83" t="s">
        <v>0</v>
      </c>
    </row>
  </sheetData>
  <mergeCells count="7">
    <mergeCell ref="A72:Z72"/>
    <mergeCell ref="A66:Z66"/>
    <mergeCell ref="A67:Z67"/>
    <mergeCell ref="A68:Z68"/>
    <mergeCell ref="A69:Z69"/>
    <mergeCell ref="A70:Z70"/>
    <mergeCell ref="A71:Z71"/>
  </mergeCells>
  <conditionalFormatting sqref="E10:E62">
    <cfRule type="cellIs" dxfId="94" priority="1" operator="equal">
      <formula>"OTHER ERROR"</formula>
    </cfRule>
    <cfRule type="cellIs" dxfId="93" priority="2" operator="equal">
      <formula>"Statistical Test not applicable"</formula>
    </cfRule>
    <cfRule type="cellIs" dxfId="92" priority="3" operator="equal">
      <formula>"Geography Selected"</formula>
    </cfRule>
  </conditionalFormatting>
  <conditionalFormatting sqref="E10:J62">
    <cfRule type="cellIs" dxfId="91" priority="4" operator="equal">
      <formula>"Not Significantly Different"</formula>
    </cfRule>
  </conditionalFormatting>
  <conditionalFormatting sqref="F10:J62">
    <cfRule type="cellIs" dxfId="9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F8DA659-6E5A-4FE4-80A2-83FF41931AB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B59E0A6B-5413-44DC-AF3A-9EAB93253BCF}"/>
    <hyperlink ref="A68" r:id="rId2" xr:uid="{B1D7DE4C-BB37-4C9C-89C6-76B3CBF95268}"/>
    <hyperlink ref="A66" r:id="rId3" xr:uid="{FB14A0C7-6413-4AA5-B154-67459A45A917}"/>
    <hyperlink ref="A67" r:id="rId4" xr:uid="{89D45CA5-40CF-477A-A1B4-60776E28D441}"/>
  </hyperlinks>
  <pageMargins left="0.7" right="0.7" top="0.75" bottom="0.75" header="0.3" footer="0.3"/>
  <pageSetup orientation="portrait" r:id="rId5"/>
  <drawing r:id="rId6"/>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489B4-4ADD-4B23-8AFD-000F182DA8F7}">
  <sheetPr codeName="Sheet74"/>
  <dimension ref="A1:Z83"/>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594</v>
      </c>
    </row>
    <row r="2" spans="1:16" x14ac:dyDescent="0.35">
      <c r="A2" s="30" t="s">
        <v>108</v>
      </c>
      <c r="B2" t="s">
        <v>593</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6.4</v>
      </c>
      <c r="C6" t="s">
        <v>102</v>
      </c>
      <c r="H6" s="18" t="s">
        <v>101</v>
      </c>
      <c r="I6">
        <f>VLOOKUP($B$4,$B$9:$K$62,6,FALSE)</f>
        <v>6.4</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6.4</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6.4</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33</v>
      </c>
      <c r="C11" s="14">
        <v>8.5</v>
      </c>
      <c r="D11" s="17" t="s">
        <v>26</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8.5</v>
      </c>
      <c r="H11">
        <f>LEN(TRIM(D11))</f>
        <v>6</v>
      </c>
      <c r="I11" t="str">
        <f>IF(H11&gt;=3,MID(TRIM(D11),1,3),"NO")</f>
        <v>+/-</v>
      </c>
      <c r="J11" t="str">
        <f>IF(TRIM(I11)="+/-",MID(TRIM(D11),4,H11-3),D11)</f>
        <v>0.6</v>
      </c>
      <c r="K11" s="1">
        <f>IF(TRIM(J11)="*****",0,IF(ISERROR(VALUE(J11)),"NA",VALUE(J11/$I$4)))</f>
        <v>0.36474164133738601</v>
      </c>
      <c r="L11" s="1">
        <f>IF(AND(ISNUMBER(G11),ISNUMBER($I$6)),$I$6-G11,"N/A")</f>
        <v>-2.0999999999999996</v>
      </c>
      <c r="M11" s="1">
        <f>IF(AND(ISNUMBER(K11),ISNUMBER($I$7)),SQRT(K11^2+($I$7)^2),"N/A")</f>
        <v>0.36977279819442066</v>
      </c>
      <c r="N11" s="1">
        <f>IF(AND(ISNUMBER(L11),ISNUMBER(M11),M11&lt;&gt;0),L11/M11,"NA")</f>
        <v>-5.6791630164635665</v>
      </c>
      <c r="O11" t="s">
        <v>68</v>
      </c>
    </row>
    <row r="12" spans="1:16" x14ac:dyDescent="0.35">
      <c r="A12" s="16">
        <v>2</v>
      </c>
      <c r="B12" s="15" t="s">
        <v>53</v>
      </c>
      <c r="C12" s="14">
        <v>8.3000000000000007</v>
      </c>
      <c r="D12" s="13" t="s">
        <v>43</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8.3000000000000007</v>
      </c>
      <c r="H12">
        <f>LEN(TRIM(D12))</f>
        <v>6</v>
      </c>
      <c r="I12" t="str">
        <f>IF(H12&gt;=3,MID(TRIM(D12),1,3),"NO")</f>
        <v>+/-</v>
      </c>
      <c r="J12" t="str">
        <f>IF(TRIM(I12)="+/-",MID(TRIM(D12),4,H12-3),D12)</f>
        <v>0.5</v>
      </c>
      <c r="K12" s="1">
        <f>IF(TRIM(J12)="*****",0,IF(ISERROR(VALUE(J12)),"NA",VALUE(J12/$I$4)))</f>
        <v>0.303951367781155</v>
      </c>
      <c r="L12" s="1">
        <f>IF(AND(ISNUMBER(G12),ISNUMBER($I$6)),$I$6-G12,"N/A")</f>
        <v>-1.9000000000000004</v>
      </c>
      <c r="M12" s="1">
        <f>IF(AND(ISNUMBER(K12),ISNUMBER($I$7)),SQRT(K12^2+($I$7)^2),"N/A")</f>
        <v>0.30997079109986531</v>
      </c>
      <c r="N12" s="1">
        <f>IF(AND(ISNUMBER(L12),ISNUMBER(M12),M12&lt;&gt;0),L12/M12,"NA")</f>
        <v>-6.1296098037439437</v>
      </c>
      <c r="O12" t="s">
        <v>62</v>
      </c>
    </row>
    <row r="13" spans="1:16" x14ac:dyDescent="0.35">
      <c r="A13" s="16">
        <v>3</v>
      </c>
      <c r="B13" s="15" t="s">
        <v>79</v>
      </c>
      <c r="C13" s="14">
        <v>7.9</v>
      </c>
      <c r="D13" s="13" t="s">
        <v>57</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7.9</v>
      </c>
      <c r="H13">
        <f>LEN(TRIM(D13))</f>
        <v>6</v>
      </c>
      <c r="I13" t="str">
        <f>IF(H13&gt;=3,MID(TRIM(D13),1,3),"NO")</f>
        <v>+/-</v>
      </c>
      <c r="J13" t="str">
        <f>IF(TRIM(I13)="+/-",MID(TRIM(D13),4,H13-3),D13)</f>
        <v>0.3</v>
      </c>
      <c r="K13" s="1">
        <f>IF(TRIM(J13)="*****",0,IF(ISERROR(VALUE(J13)),"NA",VALUE(J13/$I$4)))</f>
        <v>0.18237082066869301</v>
      </c>
      <c r="L13" s="1">
        <f>IF(AND(ISNUMBER(G13),ISNUMBER($I$6)),$I$6-G13,"N/A")</f>
        <v>-1.5</v>
      </c>
      <c r="M13" s="1">
        <f>IF(AND(ISNUMBER(K13),ISNUMBER($I$7)),SQRT(K13^2+($I$7)^2),"N/A")</f>
        <v>0.19223572402239389</v>
      </c>
      <c r="N13" s="1">
        <f>IF(AND(ISNUMBER(L13),ISNUMBER(M13),M13&lt;&gt;0),L13/M13,"NA")</f>
        <v>-7.8029201264654757</v>
      </c>
      <c r="O13" t="s">
        <v>58</v>
      </c>
    </row>
    <row r="14" spans="1:16" x14ac:dyDescent="0.35">
      <c r="A14" s="16">
        <v>4</v>
      </c>
      <c r="B14" s="15" t="s">
        <v>54</v>
      </c>
      <c r="C14" s="14">
        <v>7.6</v>
      </c>
      <c r="D14" s="13" t="s">
        <v>28</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7.6</v>
      </c>
      <c r="H14">
        <f>LEN(TRIM(D14))</f>
        <v>6</v>
      </c>
      <c r="I14" t="str">
        <f>IF(H14&gt;=3,MID(TRIM(D14),1,3),"NO")</f>
        <v>+/-</v>
      </c>
      <c r="J14" t="str">
        <f>IF(TRIM(I14)="+/-",MID(TRIM(D14),4,H14-3),D14)</f>
        <v>0.2</v>
      </c>
      <c r="K14" s="1">
        <f>IF(TRIM(J14)="*****",0,IF(ISERROR(VALUE(J14)),"NA",VALUE(J14/$I$4)))</f>
        <v>0.12158054711246201</v>
      </c>
      <c r="L14" s="1">
        <f>IF(AND(ISNUMBER(G14),ISNUMBER($I$6)),$I$6-G14,"N/A")</f>
        <v>-1.1999999999999993</v>
      </c>
      <c r="M14" s="1">
        <f>IF(AND(ISNUMBER(K14),ISNUMBER($I$7)),SQRT(K14^2+($I$7)^2),"N/A")</f>
        <v>0.1359311840425404</v>
      </c>
      <c r="N14" s="1">
        <f>IF(AND(ISNUMBER(L14),ISNUMBER(M14),M14&lt;&gt;0),L14/M14,"NA")</f>
        <v>-8.8279963751691657</v>
      </c>
      <c r="O14" t="s">
        <v>73</v>
      </c>
    </row>
    <row r="15" spans="1:16" x14ac:dyDescent="0.35">
      <c r="A15" s="16">
        <v>4</v>
      </c>
      <c r="B15" s="15" t="s">
        <v>48</v>
      </c>
      <c r="C15" s="14">
        <v>7.6</v>
      </c>
      <c r="D15" s="13" t="s">
        <v>26</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7.6</v>
      </c>
      <c r="H15">
        <f>LEN(TRIM(D15))</f>
        <v>6</v>
      </c>
      <c r="I15" t="str">
        <f>IF(H15&gt;=3,MID(TRIM(D15),1,3),"NO")</f>
        <v>+/-</v>
      </c>
      <c r="J15" t="str">
        <f>IF(TRIM(I15)="+/-",MID(TRIM(D15),4,H15-3),D15)</f>
        <v>0.6</v>
      </c>
      <c r="K15" s="1">
        <f>IF(TRIM(J15)="*****",0,IF(ISERROR(VALUE(J15)),"NA",VALUE(J15/$I$4)))</f>
        <v>0.36474164133738601</v>
      </c>
      <c r="L15" s="1">
        <f>IF(AND(ISNUMBER(G15),ISNUMBER($I$6)),$I$6-G15,"N/A")</f>
        <v>-1.1999999999999993</v>
      </c>
      <c r="M15" s="1">
        <f>IF(AND(ISNUMBER(K15),ISNUMBER($I$7)),SQRT(K15^2+($I$7)^2),"N/A")</f>
        <v>0.36977279819442066</v>
      </c>
      <c r="N15" s="1">
        <f>IF(AND(ISNUMBER(L15),ISNUMBER(M15),M15&lt;&gt;0),L15/M15,"NA")</f>
        <v>-3.2452360094077508</v>
      </c>
      <c r="O15" t="s">
        <v>32</v>
      </c>
    </row>
    <row r="16" spans="1:16" x14ac:dyDescent="0.35">
      <c r="A16" s="16">
        <v>6</v>
      </c>
      <c r="B16" s="15" t="s">
        <v>62</v>
      </c>
      <c r="C16" s="14">
        <v>7.5</v>
      </c>
      <c r="D16" s="13" t="s">
        <v>121</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7.5</v>
      </c>
      <c r="H16">
        <f>LEN(TRIM(D16))</f>
        <v>6</v>
      </c>
      <c r="I16" t="str">
        <f>IF(H16&gt;=3,MID(TRIM(D16),1,3),"NO")</f>
        <v>+/-</v>
      </c>
      <c r="J16" t="str">
        <f>IF(TRIM(I16)="+/-",MID(TRIM(D16),4,H16-3),D16)</f>
        <v>0.8</v>
      </c>
      <c r="K16" s="1">
        <f>IF(TRIM(J16)="*****",0,IF(ISERROR(VALUE(J16)),"NA",VALUE(J16/$I$4)))</f>
        <v>0.48632218844984804</v>
      </c>
      <c r="L16" s="1">
        <f>IF(AND(ISNUMBER(G16),ISNUMBER($I$6)),$I$6-G16,"N/A")</f>
        <v>-1.0999999999999996</v>
      </c>
      <c r="M16" s="1">
        <f>IF(AND(ISNUMBER(K16),ISNUMBER($I$7)),SQRT(K16^2+($I$7)^2),"N/A")</f>
        <v>0.49010685399991183</v>
      </c>
      <c r="N16" s="1">
        <f>IF(AND(ISNUMBER(L16),ISNUMBER(M16),M16&lt;&gt;0),L16/M16,"NA")</f>
        <v>-2.2444085223917263</v>
      </c>
      <c r="O16" t="s">
        <v>75</v>
      </c>
    </row>
    <row r="17" spans="1:15" x14ac:dyDescent="0.35">
      <c r="A17" s="16">
        <v>6</v>
      </c>
      <c r="B17" s="15" t="s">
        <v>55</v>
      </c>
      <c r="C17" s="14">
        <v>7.5</v>
      </c>
      <c r="D17" s="13" t="s">
        <v>57</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7.5</v>
      </c>
      <c r="H17">
        <f>LEN(TRIM(D17))</f>
        <v>6</v>
      </c>
      <c r="I17" t="str">
        <f>IF(H17&gt;=3,MID(TRIM(D17),1,3),"NO")</f>
        <v>+/-</v>
      </c>
      <c r="J17" t="str">
        <f>IF(TRIM(I17)="+/-",MID(TRIM(D17),4,H17-3),D17)</f>
        <v>0.3</v>
      </c>
      <c r="K17" s="1">
        <f>IF(TRIM(J17)="*****",0,IF(ISERROR(VALUE(J17)),"NA",VALUE(J17/$I$4)))</f>
        <v>0.18237082066869301</v>
      </c>
      <c r="L17" s="1">
        <f>IF(AND(ISNUMBER(G17),ISNUMBER($I$6)),$I$6-G17,"N/A")</f>
        <v>-1.0999999999999996</v>
      </c>
      <c r="M17" s="1">
        <f>IF(AND(ISNUMBER(K17),ISNUMBER($I$7)),SQRT(K17^2+($I$7)^2),"N/A")</f>
        <v>0.19223572402239389</v>
      </c>
      <c r="N17" s="1">
        <f>IF(AND(ISNUMBER(L17),ISNUMBER(M17),M17&lt;&gt;0),L17/M17,"NA")</f>
        <v>-5.7221414260746801</v>
      </c>
      <c r="O17" t="s">
        <v>66</v>
      </c>
    </row>
    <row r="18" spans="1:15" x14ac:dyDescent="0.35">
      <c r="A18" s="16">
        <v>8</v>
      </c>
      <c r="B18" s="15" t="s">
        <v>61</v>
      </c>
      <c r="C18" s="14">
        <v>7.4</v>
      </c>
      <c r="D18" s="13" t="s">
        <v>28</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7.4</v>
      </c>
      <c r="H18">
        <f>LEN(TRIM(D18))</f>
        <v>6</v>
      </c>
      <c r="I18" t="str">
        <f>IF(H18&gt;=3,MID(TRIM(D18),1,3),"NO")</f>
        <v>+/-</v>
      </c>
      <c r="J18" t="str">
        <f>IF(TRIM(I18)="+/-",MID(TRIM(D18),4,H18-3),D18)</f>
        <v>0.2</v>
      </c>
      <c r="K18" s="1">
        <f>IF(TRIM(J18)="*****",0,IF(ISERROR(VALUE(J18)),"NA",VALUE(J18/$I$4)))</f>
        <v>0.12158054711246201</v>
      </c>
      <c r="L18" s="1">
        <f>IF(AND(ISNUMBER(G18),ISNUMBER($I$6)),$I$6-G18,"N/A")</f>
        <v>-1</v>
      </c>
      <c r="M18" s="1">
        <f>IF(AND(ISNUMBER(K18),ISNUMBER($I$7)),SQRT(K18^2+($I$7)^2),"N/A")</f>
        <v>0.1359311840425404</v>
      </c>
      <c r="N18" s="1">
        <f>IF(AND(ISNUMBER(L18),ISNUMBER(M18),M18&lt;&gt;0),L18/M18,"NA")</f>
        <v>-7.3566636459743089</v>
      </c>
      <c r="O18" t="s">
        <v>60</v>
      </c>
    </row>
    <row r="19" spans="1:15" x14ac:dyDescent="0.35">
      <c r="A19" s="16">
        <v>9</v>
      </c>
      <c r="B19" s="15" t="s">
        <v>68</v>
      </c>
      <c r="C19" s="14">
        <v>7.3</v>
      </c>
      <c r="D19" s="13" t="s">
        <v>57</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7.3</v>
      </c>
      <c r="H19">
        <f>LEN(TRIM(D19))</f>
        <v>6</v>
      </c>
      <c r="I19" t="str">
        <f>IF(H19&gt;=3,MID(TRIM(D19),1,3),"NO")</f>
        <v>+/-</v>
      </c>
      <c r="J19" t="str">
        <f>IF(TRIM(I19)="+/-",MID(TRIM(D19),4,H19-3),D19)</f>
        <v>0.3</v>
      </c>
      <c r="K19" s="1">
        <f>IF(TRIM(J19)="*****",0,IF(ISERROR(VALUE(J19)),"NA",VALUE(J19/$I$4)))</f>
        <v>0.18237082066869301</v>
      </c>
      <c r="L19" s="1">
        <f>IF(AND(ISNUMBER(G19),ISNUMBER($I$6)),$I$6-G19,"N/A")</f>
        <v>-0.89999999999999947</v>
      </c>
      <c r="M19" s="1">
        <f>IF(AND(ISNUMBER(K19),ISNUMBER($I$7)),SQRT(K19^2+($I$7)^2),"N/A")</f>
        <v>0.19223572402239389</v>
      </c>
      <c r="N19" s="1">
        <f>IF(AND(ISNUMBER(L19),ISNUMBER(M19),M19&lt;&gt;0),L19/M19,"NA")</f>
        <v>-4.6817520758792828</v>
      </c>
      <c r="O19" t="s">
        <v>35</v>
      </c>
    </row>
    <row r="20" spans="1:15" x14ac:dyDescent="0.35">
      <c r="A20" s="16">
        <v>10</v>
      </c>
      <c r="B20" s="15" t="s">
        <v>77</v>
      </c>
      <c r="C20" s="14">
        <v>7.1</v>
      </c>
      <c r="D20" s="17" t="s">
        <v>43</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7.1</v>
      </c>
      <c r="H20">
        <f>LEN(TRIM(D20))</f>
        <v>6</v>
      </c>
      <c r="I20" t="str">
        <f>IF(H20&gt;=3,MID(TRIM(D20),1,3),"NO")</f>
        <v>+/-</v>
      </c>
      <c r="J20" t="str">
        <f>IF(TRIM(I20)="+/-",MID(TRIM(D20),4,H20-3),D20)</f>
        <v>0.5</v>
      </c>
      <c r="K20" s="1">
        <f>IF(TRIM(J20)="*****",0,IF(ISERROR(VALUE(J20)),"NA",VALUE(J20/$I$4)))</f>
        <v>0.303951367781155</v>
      </c>
      <c r="L20" s="1">
        <f>IF(AND(ISNUMBER(G20),ISNUMBER($I$6)),$I$6-G20,"N/A")</f>
        <v>-0.69999999999999929</v>
      </c>
      <c r="M20" s="1">
        <f>IF(AND(ISNUMBER(K20),ISNUMBER($I$7)),SQRT(K20^2+($I$7)^2),"N/A")</f>
        <v>0.30997079109986531</v>
      </c>
      <c r="N20" s="1">
        <f>IF(AND(ISNUMBER(L20),ISNUMBER(M20),M20&lt;&gt;0),L20/M20,"NA")</f>
        <v>-2.2582772961161872</v>
      </c>
      <c r="O20" t="s">
        <v>51</v>
      </c>
    </row>
    <row r="21" spans="1:15" x14ac:dyDescent="0.35">
      <c r="A21" s="16">
        <v>10</v>
      </c>
      <c r="B21" s="15" t="s">
        <v>71</v>
      </c>
      <c r="C21" s="14">
        <v>7.1</v>
      </c>
      <c r="D21" s="13" t="s">
        <v>57</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7.1</v>
      </c>
      <c r="H21">
        <f>LEN(TRIM(D21))</f>
        <v>6</v>
      </c>
      <c r="I21" t="str">
        <f>IF(H21&gt;=3,MID(TRIM(D21),1,3),"NO")</f>
        <v>+/-</v>
      </c>
      <c r="J21" t="str">
        <f>IF(TRIM(I21)="+/-",MID(TRIM(D21),4,H21-3),D21)</f>
        <v>0.3</v>
      </c>
      <c r="K21" s="1">
        <f>IF(TRIM(J21)="*****",0,IF(ISERROR(VALUE(J21)),"NA",VALUE(J21/$I$4)))</f>
        <v>0.18237082066869301</v>
      </c>
      <c r="L21" s="1">
        <f>IF(AND(ISNUMBER(G21),ISNUMBER($I$6)),$I$6-G21,"N/A")</f>
        <v>-0.69999999999999929</v>
      </c>
      <c r="M21" s="1">
        <f>IF(AND(ISNUMBER(K21),ISNUMBER($I$7)),SQRT(K21^2+($I$7)^2),"N/A")</f>
        <v>0.19223572402239389</v>
      </c>
      <c r="N21" s="1">
        <f>IF(AND(ISNUMBER(L21),ISNUMBER(M21),M21&lt;&gt;0),L21/M21,"NA")</f>
        <v>-3.641362725683885</v>
      </c>
      <c r="O21" t="s">
        <v>45</v>
      </c>
    </row>
    <row r="22" spans="1:15" x14ac:dyDescent="0.35">
      <c r="A22" s="16">
        <v>10</v>
      </c>
      <c r="B22" s="15" t="s">
        <v>72</v>
      </c>
      <c r="C22" s="14">
        <v>7.1</v>
      </c>
      <c r="D22" s="13" t="s">
        <v>57</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7.1</v>
      </c>
      <c r="H22">
        <f>LEN(TRIM(D22))</f>
        <v>6</v>
      </c>
      <c r="I22" t="str">
        <f>IF(H22&gt;=3,MID(TRIM(D22),1,3),"NO")</f>
        <v>+/-</v>
      </c>
      <c r="J22" t="str">
        <f>IF(TRIM(I22)="+/-",MID(TRIM(D22),4,H22-3),D22)</f>
        <v>0.3</v>
      </c>
      <c r="K22" s="1">
        <f>IF(TRIM(J22)="*****",0,IF(ISERROR(VALUE(J22)),"NA",VALUE(J22/$I$4)))</f>
        <v>0.18237082066869301</v>
      </c>
      <c r="L22" s="1">
        <f>IF(AND(ISNUMBER(G22),ISNUMBER($I$6)),$I$6-G22,"N/A")</f>
        <v>-0.69999999999999929</v>
      </c>
      <c r="M22" s="1">
        <f>IF(AND(ISNUMBER(K22),ISNUMBER($I$7)),SQRT(K22^2+($I$7)^2),"N/A")</f>
        <v>0.19223572402239389</v>
      </c>
      <c r="N22" s="1">
        <f>IF(AND(ISNUMBER(L22),ISNUMBER(M22),M22&lt;&gt;0),L22/M22,"NA")</f>
        <v>-3.641362725683885</v>
      </c>
      <c r="O22" t="s">
        <v>29</v>
      </c>
    </row>
    <row r="23" spans="1:15" x14ac:dyDescent="0.35">
      <c r="A23" s="16">
        <v>13</v>
      </c>
      <c r="B23" s="15" t="s">
        <v>73</v>
      </c>
      <c r="C23" s="14">
        <v>7</v>
      </c>
      <c r="D23" s="13" t="s">
        <v>34</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7</v>
      </c>
      <c r="H23">
        <f>LEN(TRIM(D23))</f>
        <v>6</v>
      </c>
      <c r="I23" t="str">
        <f>IF(H23&gt;=3,MID(TRIM(D23),1,3),"NO")</f>
        <v>+/-</v>
      </c>
      <c r="J23" t="str">
        <f>IF(TRIM(I23)="+/-",MID(TRIM(D23),4,H23-3),D23)</f>
        <v>0.4</v>
      </c>
      <c r="K23" s="1">
        <f>IF(TRIM(J23)="*****",0,IF(ISERROR(VALUE(J23)),"NA",VALUE(J23/$I$4)))</f>
        <v>0.24316109422492402</v>
      </c>
      <c r="L23" s="1">
        <f>IF(AND(ISNUMBER(G23),ISNUMBER($I$6)),$I$6-G23,"N/A")</f>
        <v>-0.59999999999999964</v>
      </c>
      <c r="M23" s="1">
        <f>IF(AND(ISNUMBER(K23),ISNUMBER($I$7)),SQRT(K23^2+($I$7)^2),"N/A")</f>
        <v>0.25064471888253259</v>
      </c>
      <c r="N23" s="1">
        <f>IF(AND(ISNUMBER(L23),ISNUMBER(M23),M23&lt;&gt;0),L23/M23,"NA")</f>
        <v>-2.3938266191086046</v>
      </c>
      <c r="O23" t="s">
        <v>82</v>
      </c>
    </row>
    <row r="24" spans="1:15" x14ac:dyDescent="0.35">
      <c r="A24" s="16">
        <v>13</v>
      </c>
      <c r="B24" s="15" t="s">
        <v>66</v>
      </c>
      <c r="C24" s="14">
        <v>7</v>
      </c>
      <c r="D24" s="13" t="s">
        <v>34</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7</v>
      </c>
      <c r="H24">
        <f>LEN(TRIM(D24))</f>
        <v>6</v>
      </c>
      <c r="I24" t="str">
        <f>IF(H24&gt;=3,MID(TRIM(D24),1,3),"NO")</f>
        <v>+/-</v>
      </c>
      <c r="J24" t="str">
        <f>IF(TRIM(I24)="+/-",MID(TRIM(D24),4,H24-3),D24)</f>
        <v>0.4</v>
      </c>
      <c r="K24" s="1">
        <f>IF(TRIM(J24)="*****",0,IF(ISERROR(VALUE(J24)),"NA",VALUE(J24/$I$4)))</f>
        <v>0.24316109422492402</v>
      </c>
      <c r="L24" s="1">
        <f>IF(AND(ISNUMBER(G24),ISNUMBER($I$6)),$I$6-G24,"N/A")</f>
        <v>-0.59999999999999964</v>
      </c>
      <c r="M24" s="1">
        <f>IF(AND(ISNUMBER(K24),ISNUMBER($I$7)),SQRT(K24^2+($I$7)^2),"N/A")</f>
        <v>0.25064471888253259</v>
      </c>
      <c r="N24" s="1">
        <f>IF(AND(ISNUMBER(L24),ISNUMBER(M24),M24&lt;&gt;0),L24/M24,"NA")</f>
        <v>-2.3938266191086046</v>
      </c>
      <c r="O24" t="s">
        <v>65</v>
      </c>
    </row>
    <row r="25" spans="1:15" x14ac:dyDescent="0.35">
      <c r="A25" s="16">
        <v>13</v>
      </c>
      <c r="B25" s="15" t="s">
        <v>74</v>
      </c>
      <c r="C25" s="14">
        <v>7</v>
      </c>
      <c r="D25" s="13" t="s">
        <v>28</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7</v>
      </c>
      <c r="H25">
        <f>LEN(TRIM(D25))</f>
        <v>6</v>
      </c>
      <c r="I25" t="str">
        <f>IF(H25&gt;=3,MID(TRIM(D25),1,3),"NO")</f>
        <v>+/-</v>
      </c>
      <c r="J25" t="str">
        <f>IF(TRIM(I25)="+/-",MID(TRIM(D25),4,H25-3),D25)</f>
        <v>0.2</v>
      </c>
      <c r="K25" s="1">
        <f>IF(TRIM(J25)="*****",0,IF(ISERROR(VALUE(J25)),"NA",VALUE(J25/$I$4)))</f>
        <v>0.12158054711246201</v>
      </c>
      <c r="L25" s="1">
        <f>IF(AND(ISNUMBER(G25),ISNUMBER($I$6)),$I$6-G25,"N/A")</f>
        <v>-0.59999999999999964</v>
      </c>
      <c r="M25" s="1">
        <f>IF(AND(ISNUMBER(K25),ISNUMBER($I$7)),SQRT(K25^2+($I$7)^2),"N/A")</f>
        <v>0.1359311840425404</v>
      </c>
      <c r="N25" s="1">
        <f>IF(AND(ISNUMBER(L25),ISNUMBER(M25),M25&lt;&gt;0),L25/M25,"NA")</f>
        <v>-4.4139981875845828</v>
      </c>
      <c r="O25" t="s">
        <v>81</v>
      </c>
    </row>
    <row r="26" spans="1:15" x14ac:dyDescent="0.35">
      <c r="A26" s="16">
        <v>13</v>
      </c>
      <c r="B26" s="15" t="s">
        <v>67</v>
      </c>
      <c r="C26" s="14">
        <v>7</v>
      </c>
      <c r="D26" s="13" t="s">
        <v>43</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7</v>
      </c>
      <c r="H26">
        <f>LEN(TRIM(D26))</f>
        <v>6</v>
      </c>
      <c r="I26" t="str">
        <f>IF(H26&gt;=3,MID(TRIM(D26),1,3),"NO")</f>
        <v>+/-</v>
      </c>
      <c r="J26" t="str">
        <f>IF(TRIM(I26)="+/-",MID(TRIM(D26),4,H26-3),D26)</f>
        <v>0.5</v>
      </c>
      <c r="K26" s="1">
        <f>IF(TRIM(J26)="*****",0,IF(ISERROR(VALUE(J26)),"NA",VALUE(J26/$I$4)))</f>
        <v>0.303951367781155</v>
      </c>
      <c r="L26" s="1">
        <f>IF(AND(ISNUMBER(G26),ISNUMBER($I$6)),$I$6-G26,"N/A")</f>
        <v>-0.59999999999999964</v>
      </c>
      <c r="M26" s="1">
        <f>IF(AND(ISNUMBER(K26),ISNUMBER($I$7)),SQRT(K26^2+($I$7)^2),"N/A")</f>
        <v>0.30997079109986531</v>
      </c>
      <c r="N26" s="1">
        <f>IF(AND(ISNUMBER(L26),ISNUMBER(M26),M26&lt;&gt;0),L26/M26,"NA")</f>
        <v>-1.9356662538138754</v>
      </c>
      <c r="O26" t="s">
        <v>80</v>
      </c>
    </row>
    <row r="27" spans="1:15" x14ac:dyDescent="0.35">
      <c r="A27" s="16">
        <v>13</v>
      </c>
      <c r="B27" s="15" t="s">
        <v>46</v>
      </c>
      <c r="C27" s="14">
        <v>7</v>
      </c>
      <c r="D27" s="13" t="s">
        <v>57</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7</v>
      </c>
      <c r="H27">
        <f>LEN(TRIM(D27))</f>
        <v>6</v>
      </c>
      <c r="I27" t="str">
        <f>IF(H27&gt;=3,MID(TRIM(D27),1,3),"NO")</f>
        <v>+/-</v>
      </c>
      <c r="J27" t="str">
        <f>IF(TRIM(I27)="+/-",MID(TRIM(D27),4,H27-3),D27)</f>
        <v>0.3</v>
      </c>
      <c r="K27" s="1">
        <f>IF(TRIM(J27)="*****",0,IF(ISERROR(VALUE(J27)),"NA",VALUE(J27/$I$4)))</f>
        <v>0.18237082066869301</v>
      </c>
      <c r="L27" s="1">
        <f>IF(AND(ISNUMBER(G27),ISNUMBER($I$6)),$I$6-G27,"N/A")</f>
        <v>-0.59999999999999964</v>
      </c>
      <c r="M27" s="1">
        <f>IF(AND(ISNUMBER(K27),ISNUMBER($I$7)),SQRT(K27^2+($I$7)^2),"N/A")</f>
        <v>0.19223572402239389</v>
      </c>
      <c r="N27" s="1">
        <f>IF(AND(ISNUMBER(L27),ISNUMBER(M27),M27&lt;&gt;0),L27/M27,"NA")</f>
        <v>-3.1211680505861885</v>
      </c>
      <c r="O27" t="s">
        <v>78</v>
      </c>
    </row>
    <row r="28" spans="1:15" x14ac:dyDescent="0.35">
      <c r="A28" s="16">
        <v>13</v>
      </c>
      <c r="B28" s="15" t="s">
        <v>40</v>
      </c>
      <c r="C28" s="14">
        <v>7</v>
      </c>
      <c r="D28" s="13" t="s">
        <v>83</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7</v>
      </c>
      <c r="H28">
        <f>LEN(TRIM(D28))</f>
        <v>6</v>
      </c>
      <c r="I28" t="str">
        <f>IF(H28&gt;=3,MID(TRIM(D28),1,3),"NO")</f>
        <v>+/-</v>
      </c>
      <c r="J28" t="str">
        <f>IF(TRIM(I28)="+/-",MID(TRIM(D28),4,H28-3),D28)</f>
        <v>0.7</v>
      </c>
      <c r="K28" s="1">
        <f>IF(TRIM(J28)="*****",0,IF(ISERROR(VALUE(J28)),"NA",VALUE(J28/$I$4)))</f>
        <v>0.42553191489361697</v>
      </c>
      <c r="L28" s="1">
        <f>IF(AND(ISNUMBER(G28),ISNUMBER($I$6)),$I$6-G28,"N/A")</f>
        <v>-0.59999999999999964</v>
      </c>
      <c r="M28" s="1">
        <f>IF(AND(ISNUMBER(K28),ISNUMBER($I$7)),SQRT(K28^2+($I$7)^2),"N/A")</f>
        <v>0.42985214661796195</v>
      </c>
      <c r="N28" s="1">
        <f>IF(AND(ISNUMBER(L28),ISNUMBER(M28),M28&lt;&gt;0),L28/M28,"NA")</f>
        <v>-1.3958287860622443</v>
      </c>
      <c r="O28" t="s">
        <v>79</v>
      </c>
    </row>
    <row r="29" spans="1:15" x14ac:dyDescent="0.35">
      <c r="A29" s="16">
        <v>19</v>
      </c>
      <c r="B29" s="15" t="s">
        <v>81</v>
      </c>
      <c r="C29" s="14">
        <v>6.9</v>
      </c>
      <c r="D29" s="13" t="s">
        <v>57</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6.9</v>
      </c>
      <c r="H29">
        <f>LEN(TRIM(D29))</f>
        <v>6</v>
      </c>
      <c r="I29" t="str">
        <f>IF(H29&gt;=3,MID(TRIM(D29),1,3),"NO")</f>
        <v>+/-</v>
      </c>
      <c r="J29" t="str">
        <f>IF(TRIM(I29)="+/-",MID(TRIM(D29),4,H29-3),D29)</f>
        <v>0.3</v>
      </c>
      <c r="K29" s="1">
        <f>IF(TRIM(J29)="*****",0,IF(ISERROR(VALUE(J29)),"NA",VALUE(J29/$I$4)))</f>
        <v>0.18237082066869301</v>
      </c>
      <c r="L29" s="1">
        <f>IF(AND(ISNUMBER(G29),ISNUMBER($I$6)),$I$6-G29,"N/A")</f>
        <v>-0.5</v>
      </c>
      <c r="M29" s="1">
        <f>IF(AND(ISNUMBER(K29),ISNUMBER($I$7)),SQRT(K29^2+($I$7)^2),"N/A")</f>
        <v>0.19223572402239389</v>
      </c>
      <c r="N29" s="1">
        <f>IF(AND(ISNUMBER(L29),ISNUMBER(M29),M29&lt;&gt;0),L29/M29,"NA")</f>
        <v>-2.6009733754884921</v>
      </c>
      <c r="O29" t="s">
        <v>55</v>
      </c>
    </row>
    <row r="30" spans="1:15" x14ac:dyDescent="0.35">
      <c r="A30" s="16">
        <v>19</v>
      </c>
      <c r="B30" s="15" t="s">
        <v>78</v>
      </c>
      <c r="C30" s="14">
        <v>6.9</v>
      </c>
      <c r="D30" s="13" t="s">
        <v>57</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6.9</v>
      </c>
      <c r="H30">
        <f>LEN(TRIM(D30))</f>
        <v>6</v>
      </c>
      <c r="I30" t="str">
        <f>IF(H30&gt;=3,MID(TRIM(D30),1,3),"NO")</f>
        <v>+/-</v>
      </c>
      <c r="J30" t="str">
        <f>IF(TRIM(I30)="+/-",MID(TRIM(D30),4,H30-3),D30)</f>
        <v>0.3</v>
      </c>
      <c r="K30" s="1">
        <f>IF(TRIM(J30)="*****",0,IF(ISERROR(VALUE(J30)),"NA",VALUE(J30/$I$4)))</f>
        <v>0.18237082066869301</v>
      </c>
      <c r="L30" s="1">
        <f>IF(AND(ISNUMBER(G30),ISNUMBER($I$6)),$I$6-G30,"N/A")</f>
        <v>-0.5</v>
      </c>
      <c r="M30" s="1">
        <f>IF(AND(ISNUMBER(K30),ISNUMBER($I$7)),SQRT(K30^2+($I$7)^2),"N/A")</f>
        <v>0.19223572402239389</v>
      </c>
      <c r="N30" s="1">
        <f>IF(AND(ISNUMBER(L30),ISNUMBER(M30),M30&lt;&gt;0),L30/M30,"NA")</f>
        <v>-2.6009733754884921</v>
      </c>
      <c r="O30" t="s">
        <v>77</v>
      </c>
    </row>
    <row r="31" spans="1:15" x14ac:dyDescent="0.35">
      <c r="A31" s="16">
        <v>21</v>
      </c>
      <c r="B31" s="15" t="s">
        <v>69</v>
      </c>
      <c r="C31" s="14">
        <v>6.8</v>
      </c>
      <c r="D31" s="13" t="s">
        <v>34</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6.8</v>
      </c>
      <c r="H31">
        <f>LEN(TRIM(D31))</f>
        <v>6</v>
      </c>
      <c r="I31" t="str">
        <f>IF(H31&gt;=3,MID(TRIM(D31),1,3),"NO")</f>
        <v>+/-</v>
      </c>
      <c r="J31" t="str">
        <f>IF(TRIM(I31)="+/-",MID(TRIM(D31),4,H31-3),D31)</f>
        <v>0.4</v>
      </c>
      <c r="K31" s="1">
        <f>IF(TRIM(J31)="*****",0,IF(ISERROR(VALUE(J31)),"NA",VALUE(J31/$I$4)))</f>
        <v>0.24316109422492402</v>
      </c>
      <c r="L31" s="1">
        <f>IF(AND(ISNUMBER(G31),ISNUMBER($I$6)),$I$6-G31,"N/A")</f>
        <v>-0.39999999999999947</v>
      </c>
      <c r="M31" s="1">
        <f>IF(AND(ISNUMBER(K31),ISNUMBER($I$7)),SQRT(K31^2+($I$7)^2),"N/A")</f>
        <v>0.25064471888253259</v>
      </c>
      <c r="N31" s="1">
        <f>IF(AND(ISNUMBER(L31),ISNUMBER(M31),M31&lt;&gt;0),L31/M31,"NA")</f>
        <v>-1.5958844127390686</v>
      </c>
      <c r="O31" t="s">
        <v>41</v>
      </c>
    </row>
    <row r="32" spans="1:15" x14ac:dyDescent="0.35">
      <c r="A32" s="16">
        <v>21</v>
      </c>
      <c r="B32" s="15" t="s">
        <v>64</v>
      </c>
      <c r="C32" s="14">
        <v>6.8</v>
      </c>
      <c r="D32" s="13" t="s">
        <v>28</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6.8</v>
      </c>
      <c r="H32">
        <f>LEN(TRIM(D32))</f>
        <v>6</v>
      </c>
      <c r="I32" t="str">
        <f>IF(H32&gt;=3,MID(TRIM(D32),1,3),"NO")</f>
        <v>+/-</v>
      </c>
      <c r="J32" t="str">
        <f>IF(TRIM(I32)="+/-",MID(TRIM(D32),4,H32-3),D32)</f>
        <v>0.2</v>
      </c>
      <c r="K32" s="1">
        <f>IF(TRIM(J32)="*****",0,IF(ISERROR(VALUE(J32)),"NA",VALUE(J32/$I$4)))</f>
        <v>0.12158054711246201</v>
      </c>
      <c r="L32" s="1">
        <f>IF(AND(ISNUMBER(G32),ISNUMBER($I$6)),$I$6-G32,"N/A")</f>
        <v>-0.39999999999999947</v>
      </c>
      <c r="M32" s="1">
        <f>IF(AND(ISNUMBER(K32),ISNUMBER($I$7)),SQRT(K32^2+($I$7)^2),"N/A")</f>
        <v>0.1359311840425404</v>
      </c>
      <c r="N32" s="1">
        <f>IF(AND(ISNUMBER(L32),ISNUMBER(M32),M32&lt;&gt;0),L32/M32,"NA")</f>
        <v>-2.9426654583897194</v>
      </c>
      <c r="O32" t="s">
        <v>71</v>
      </c>
    </row>
    <row r="33" spans="1:15" x14ac:dyDescent="0.35">
      <c r="A33" s="16">
        <v>21</v>
      </c>
      <c r="B33" s="15" t="s">
        <v>63</v>
      </c>
      <c r="C33" s="14">
        <v>6.8</v>
      </c>
      <c r="D33" s="13" t="s">
        <v>26</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6.8</v>
      </c>
      <c r="H33">
        <f>LEN(TRIM(D33))</f>
        <v>6</v>
      </c>
      <c r="I33" t="str">
        <f>IF(H33&gt;=3,MID(TRIM(D33),1,3),"NO")</f>
        <v>+/-</v>
      </c>
      <c r="J33" t="str">
        <f>IF(TRIM(I33)="+/-",MID(TRIM(D33),4,H33-3),D33)</f>
        <v>0.6</v>
      </c>
      <c r="K33" s="1">
        <f>IF(TRIM(J33)="*****",0,IF(ISERROR(VALUE(J33)),"NA",VALUE(J33/$I$4)))</f>
        <v>0.36474164133738601</v>
      </c>
      <c r="L33" s="1">
        <f>IF(AND(ISNUMBER(G33),ISNUMBER($I$6)),$I$6-G33,"N/A")</f>
        <v>-0.39999999999999947</v>
      </c>
      <c r="M33" s="1">
        <f>IF(AND(ISNUMBER(K33),ISNUMBER($I$7)),SQRT(K33^2+($I$7)^2),"N/A")</f>
        <v>0.36977279819442066</v>
      </c>
      <c r="N33" s="1">
        <f>IF(AND(ISNUMBER(L33),ISNUMBER(M33),M33&lt;&gt;0),L33/M33,"NA")</f>
        <v>-1.0817453364692495</v>
      </c>
      <c r="O33" t="s">
        <v>76</v>
      </c>
    </row>
    <row r="34" spans="1:15" x14ac:dyDescent="0.35">
      <c r="A34" s="16">
        <v>24</v>
      </c>
      <c r="B34" s="15" t="s">
        <v>60</v>
      </c>
      <c r="C34" s="14">
        <v>6.7</v>
      </c>
      <c r="D34" s="13" t="s">
        <v>26</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6.7</v>
      </c>
      <c r="H34">
        <f>LEN(TRIM(D34))</f>
        <v>6</v>
      </c>
      <c r="I34" t="str">
        <f>IF(H34&gt;=3,MID(TRIM(D34),1,3),"NO")</f>
        <v>+/-</v>
      </c>
      <c r="J34" t="str">
        <f>IF(TRIM(I34)="+/-",MID(TRIM(D34),4,H34-3),D34)</f>
        <v>0.6</v>
      </c>
      <c r="K34" s="1">
        <f>IF(TRIM(J34)="*****",0,IF(ISERROR(VALUE(J34)),"NA",VALUE(J34/$I$4)))</f>
        <v>0.36474164133738601</v>
      </c>
      <c r="L34" s="1">
        <f>IF(AND(ISNUMBER(G34),ISNUMBER($I$6)),$I$6-G34,"N/A")</f>
        <v>-0.29999999999999982</v>
      </c>
      <c r="M34" s="1">
        <f>IF(AND(ISNUMBER(K34),ISNUMBER($I$7)),SQRT(K34^2+($I$7)^2),"N/A")</f>
        <v>0.36977279819442066</v>
      </c>
      <c r="N34" s="1">
        <f>IF(AND(ISNUMBER(L34),ISNUMBER(M34),M34&lt;&gt;0),L34/M34,"NA")</f>
        <v>-0.8113090023519377</v>
      </c>
      <c r="O34" t="s">
        <v>74</v>
      </c>
    </row>
    <row r="35" spans="1:15" x14ac:dyDescent="0.35">
      <c r="A35" s="16">
        <v>24</v>
      </c>
      <c r="B35" s="15" t="s">
        <v>49</v>
      </c>
      <c r="C35" s="14">
        <v>6.7</v>
      </c>
      <c r="D35" s="13" t="s">
        <v>28</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6.7</v>
      </c>
      <c r="H35">
        <f>LEN(TRIM(D35))</f>
        <v>6</v>
      </c>
      <c r="I35" t="str">
        <f>IF(H35&gt;=3,MID(TRIM(D35),1,3),"NO")</f>
        <v>+/-</v>
      </c>
      <c r="J35" t="str">
        <f>IF(TRIM(I35)="+/-",MID(TRIM(D35),4,H35-3),D35)</f>
        <v>0.2</v>
      </c>
      <c r="K35" s="1">
        <f>IF(TRIM(J35)="*****",0,IF(ISERROR(VALUE(J35)),"NA",VALUE(J35/$I$4)))</f>
        <v>0.12158054711246201</v>
      </c>
      <c r="L35" s="1">
        <f>IF(AND(ISNUMBER(G35),ISNUMBER($I$6)),$I$6-G35,"N/A")</f>
        <v>-0.29999999999999982</v>
      </c>
      <c r="M35" s="1">
        <f>IF(AND(ISNUMBER(K35),ISNUMBER($I$7)),SQRT(K35^2+($I$7)^2),"N/A")</f>
        <v>0.1359311840425404</v>
      </c>
      <c r="N35" s="1">
        <f>IF(AND(ISNUMBER(L35),ISNUMBER(M35),M35&lt;&gt;0),L35/M35,"NA")</f>
        <v>-2.2069990937922914</v>
      </c>
      <c r="O35" t="s">
        <v>53</v>
      </c>
    </row>
    <row r="36" spans="1:15" x14ac:dyDescent="0.35">
      <c r="A36" s="16">
        <v>24</v>
      </c>
      <c r="B36" s="15" t="s">
        <v>59</v>
      </c>
      <c r="C36" s="14">
        <v>6.7</v>
      </c>
      <c r="D36" s="13" t="s">
        <v>57</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6.7</v>
      </c>
      <c r="H36">
        <f>LEN(TRIM(D36))</f>
        <v>6</v>
      </c>
      <c r="I36" t="str">
        <f>IF(H36&gt;=3,MID(TRIM(D36),1,3),"NO")</f>
        <v>+/-</v>
      </c>
      <c r="J36" t="str">
        <f>IF(TRIM(I36)="+/-",MID(TRIM(D36),4,H36-3),D36)</f>
        <v>0.3</v>
      </c>
      <c r="K36" s="1">
        <f>IF(TRIM(J36)="*****",0,IF(ISERROR(VALUE(J36)),"NA",VALUE(J36/$I$4)))</f>
        <v>0.18237082066869301</v>
      </c>
      <c r="L36" s="1">
        <f>IF(AND(ISNUMBER(G36),ISNUMBER($I$6)),$I$6-G36,"N/A")</f>
        <v>-0.29999999999999982</v>
      </c>
      <c r="M36" s="1">
        <f>IF(AND(ISNUMBER(K36),ISNUMBER($I$7)),SQRT(K36^2+($I$7)^2),"N/A")</f>
        <v>0.19223572402239389</v>
      </c>
      <c r="N36" s="1">
        <f>IF(AND(ISNUMBER(L36),ISNUMBER(M36),M36&lt;&gt;0),L36/M36,"NA")</f>
        <v>-1.5605840252930943</v>
      </c>
      <c r="O36" t="s">
        <v>72</v>
      </c>
    </row>
    <row r="37" spans="1:15" x14ac:dyDescent="0.35">
      <c r="A37" s="16">
        <v>27</v>
      </c>
      <c r="B37" s="15" t="s">
        <v>58</v>
      </c>
      <c r="C37" s="14">
        <v>6.6</v>
      </c>
      <c r="D37" s="13" t="s">
        <v>57</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6.6</v>
      </c>
      <c r="H37">
        <f>LEN(TRIM(D37))</f>
        <v>6</v>
      </c>
      <c r="I37" t="str">
        <f>IF(H37&gt;=3,MID(TRIM(D37),1,3),"NO")</f>
        <v>+/-</v>
      </c>
      <c r="J37" t="str">
        <f>IF(TRIM(I37)="+/-",MID(TRIM(D37),4,H37-3),D37)</f>
        <v>0.3</v>
      </c>
      <c r="K37" s="1">
        <f>IF(TRIM(J37)="*****",0,IF(ISERROR(VALUE(J37)),"NA",VALUE(J37/$I$4)))</f>
        <v>0.18237082066869301</v>
      </c>
      <c r="L37" s="1">
        <f>IF(AND(ISNUMBER(G37),ISNUMBER($I$6)),$I$6-G37,"N/A")</f>
        <v>-0.19999999999999929</v>
      </c>
      <c r="M37" s="1">
        <f>IF(AND(ISNUMBER(K37),ISNUMBER($I$7)),SQRT(K37^2+($I$7)^2),"N/A")</f>
        <v>0.19223572402239389</v>
      </c>
      <c r="N37" s="1">
        <f>IF(AND(ISNUMBER(L37),ISNUMBER(M37),M37&lt;&gt;0),L37/M37,"NA")</f>
        <v>-1.0403893501953931</v>
      </c>
      <c r="O37" t="s">
        <v>70</v>
      </c>
    </row>
    <row r="38" spans="1:15" x14ac:dyDescent="0.35">
      <c r="A38" s="16">
        <v>27</v>
      </c>
      <c r="B38" s="15" t="s">
        <v>76</v>
      </c>
      <c r="C38" s="14">
        <v>6.6</v>
      </c>
      <c r="D38" s="13" t="s">
        <v>28</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6.6</v>
      </c>
      <c r="H38">
        <f>LEN(TRIM(D38))</f>
        <v>6</v>
      </c>
      <c r="I38" t="str">
        <f>IF(H38&gt;=3,MID(TRIM(D38),1,3),"NO")</f>
        <v>+/-</v>
      </c>
      <c r="J38" t="str">
        <f>IF(TRIM(I38)="+/-",MID(TRIM(D38),4,H38-3),D38)</f>
        <v>0.2</v>
      </c>
      <c r="K38" s="1">
        <f>IF(TRIM(J38)="*****",0,IF(ISERROR(VALUE(J38)),"NA",VALUE(J38/$I$4)))</f>
        <v>0.12158054711246201</v>
      </c>
      <c r="L38" s="1">
        <f>IF(AND(ISNUMBER(G38),ISNUMBER($I$6)),$I$6-G38,"N/A")</f>
        <v>-0.19999999999999929</v>
      </c>
      <c r="M38" s="1">
        <f>IF(AND(ISNUMBER(K38),ISNUMBER($I$7)),SQRT(K38^2+($I$7)^2),"N/A")</f>
        <v>0.1359311840425404</v>
      </c>
      <c r="N38" s="1">
        <f>IF(AND(ISNUMBER(L38),ISNUMBER(M38),M38&lt;&gt;0),L38/M38,"NA")</f>
        <v>-1.4713327291948566</v>
      </c>
      <c r="O38" t="s">
        <v>69</v>
      </c>
    </row>
    <row r="39" spans="1:15" x14ac:dyDescent="0.35">
      <c r="A39" s="16">
        <v>27</v>
      </c>
      <c r="B39" s="15" t="s">
        <v>30</v>
      </c>
      <c r="C39" s="14">
        <v>6.6</v>
      </c>
      <c r="D39" s="13" t="s">
        <v>28</v>
      </c>
      <c r="E39" s="12" t="str">
        <f>IF($B$4=B39,"Geography Selected",
IF(AND(ISNUMBER(N39),ISNUMBER($I$4)),
IF(ABS(N39)&lt;=$I$4,"Not Significantly Different",
IF(ABS(N39)&gt;$I$4,"Significantly Different","Error - Both Z-score and Confidence Level are Numbers but Comparison Failed")),
IF(N39="NA","Statistical Test not applicable","N/A")
))</f>
        <v>Not Significantly Different</v>
      </c>
      <c r="G39">
        <f>IF(ISNUMBER(C39),C39,"NAN")</f>
        <v>6.6</v>
      </c>
      <c r="H39">
        <f>LEN(TRIM(D39))</f>
        <v>6</v>
      </c>
      <c r="I39" t="str">
        <f>IF(H39&gt;=3,MID(TRIM(D39),1,3),"NO")</f>
        <v>+/-</v>
      </c>
      <c r="J39" t="str">
        <f>IF(TRIM(I39)="+/-",MID(TRIM(D39),4,H39-3),D39)</f>
        <v>0.2</v>
      </c>
      <c r="K39" s="1">
        <f>IF(TRIM(J39)="*****",0,IF(ISERROR(VALUE(J39)),"NA",VALUE(J39/$I$4)))</f>
        <v>0.12158054711246201</v>
      </c>
      <c r="L39" s="1">
        <f>IF(AND(ISNUMBER(G39),ISNUMBER($I$6)),$I$6-G39,"N/A")</f>
        <v>-0.19999999999999929</v>
      </c>
      <c r="M39" s="1">
        <f>IF(AND(ISNUMBER(K39),ISNUMBER($I$7)),SQRT(K39^2+($I$7)^2),"N/A")</f>
        <v>0.1359311840425404</v>
      </c>
      <c r="N39" s="1">
        <f>IF(AND(ISNUMBER(L39),ISNUMBER(M39),M39&lt;&gt;0),L39/M39,"NA")</f>
        <v>-1.4713327291948566</v>
      </c>
      <c r="O39" t="s">
        <v>44</v>
      </c>
    </row>
    <row r="40" spans="1:15" x14ac:dyDescent="0.35">
      <c r="A40" s="16">
        <v>30</v>
      </c>
      <c r="B40" s="15" t="s">
        <v>51</v>
      </c>
      <c r="C40" s="14">
        <v>6.5</v>
      </c>
      <c r="D40" s="13" t="s">
        <v>31</v>
      </c>
      <c r="E40" s="12" t="str">
        <f>IF($B$4=B40,"Geography Selected",
IF(AND(ISNUMBER(N40),ISNUMBER($I$4)),
IF(ABS(N40)&lt;=$I$4,"Not Significantly Different",
IF(ABS(N40)&gt;$I$4,"Significantly Different","Error - Both Z-score and Confidence Level are Numbers but Comparison Failed")),
IF(N40="NA","Statistical Test not applicable","N/A")
))</f>
        <v>Not Significantly Different</v>
      </c>
      <c r="G40">
        <f>IF(ISNUMBER(C40),C40,"NAN")</f>
        <v>6.5</v>
      </c>
      <c r="H40">
        <f>LEN(TRIM(D40))</f>
        <v>6</v>
      </c>
      <c r="I40" t="str">
        <f>IF(H40&gt;=3,MID(TRIM(D40),1,3),"NO")</f>
        <v>+/-</v>
      </c>
      <c r="J40" t="str">
        <f>IF(TRIM(I40)="+/-",MID(TRIM(D40),4,H40-3),D40)</f>
        <v>0.1</v>
      </c>
      <c r="K40" s="1">
        <f>IF(TRIM(J40)="*****",0,IF(ISERROR(VALUE(J40)),"NA",VALUE(J40/$I$4)))</f>
        <v>6.0790273556231005E-2</v>
      </c>
      <c r="L40" s="1">
        <f>IF(AND(ISNUMBER(G40),ISNUMBER($I$6)),$I$6-G40,"N/A")</f>
        <v>-9.9999999999999645E-2</v>
      </c>
      <c r="M40" s="1">
        <f>IF(AND(ISNUMBER(K40),ISNUMBER($I$7)),SQRT(K40^2+($I$7)^2),"N/A")</f>
        <v>8.5970429323592404E-2</v>
      </c>
      <c r="N40" s="1">
        <f>IF(AND(ISNUMBER(L40),ISNUMBER(M40),M40&lt;&gt;0),L40/M40,"NA")</f>
        <v>-1.1631906550518665</v>
      </c>
      <c r="O40" t="s">
        <v>67</v>
      </c>
    </row>
    <row r="41" spans="1:15" x14ac:dyDescent="0.35">
      <c r="A41" s="16">
        <v>30</v>
      </c>
      <c r="B41" s="15" t="s">
        <v>70</v>
      </c>
      <c r="C41" s="14">
        <v>6.5</v>
      </c>
      <c r="D41" s="13" t="s">
        <v>26</v>
      </c>
      <c r="E41" s="12" t="str">
        <f>IF($B$4=B41,"Geography Selected",
IF(AND(ISNUMBER(N41),ISNUMBER($I$4)),
IF(ABS(N41)&lt;=$I$4,"Not Significantly Different",
IF(ABS(N41)&gt;$I$4,"Significantly Different","Error - Both Z-score and Confidence Level are Numbers but Comparison Failed")),
IF(N41="NA","Statistical Test not applicable","N/A")
))</f>
        <v>Not Significantly Different</v>
      </c>
      <c r="G41">
        <f>IF(ISNUMBER(C41),C41,"NAN")</f>
        <v>6.5</v>
      </c>
      <c r="H41">
        <f>LEN(TRIM(D41))</f>
        <v>6</v>
      </c>
      <c r="I41" t="str">
        <f>IF(H41&gt;=3,MID(TRIM(D41),1,3),"NO")</f>
        <v>+/-</v>
      </c>
      <c r="J41" t="str">
        <f>IF(TRIM(I41)="+/-",MID(TRIM(D41),4,H41-3),D41)</f>
        <v>0.6</v>
      </c>
      <c r="K41" s="1">
        <f>IF(TRIM(J41)="*****",0,IF(ISERROR(VALUE(J41)),"NA",VALUE(J41/$I$4)))</f>
        <v>0.36474164133738601</v>
      </c>
      <c r="L41" s="1">
        <f>IF(AND(ISNUMBER(G41),ISNUMBER($I$6)),$I$6-G41,"N/A")</f>
        <v>-9.9999999999999645E-2</v>
      </c>
      <c r="M41" s="1">
        <f>IF(AND(ISNUMBER(K41),ISNUMBER($I$7)),SQRT(K41^2+($I$7)^2),"N/A")</f>
        <v>0.36977279819442066</v>
      </c>
      <c r="N41" s="1">
        <f>IF(AND(ISNUMBER(L41),ISNUMBER(M41),M41&lt;&gt;0),L41/M41,"NA")</f>
        <v>-0.27043633411731177</v>
      </c>
      <c r="O41" t="s">
        <v>47</v>
      </c>
    </row>
    <row r="42" spans="1:15" x14ac:dyDescent="0.35">
      <c r="A42" s="16">
        <v>32</v>
      </c>
      <c r="B42" s="15" t="s">
        <v>50</v>
      </c>
      <c r="C42" s="14">
        <v>6.4</v>
      </c>
      <c r="D42" s="13" t="s">
        <v>57</v>
      </c>
      <c r="E42" s="12" t="str">
        <f>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IF(ISNUMBER(C42),C42,"NAN")</f>
        <v>6.4</v>
      </c>
      <c r="H42">
        <f>LEN(TRIM(D42))</f>
        <v>6</v>
      </c>
      <c r="I42" t="str">
        <f>IF(H42&gt;=3,MID(TRIM(D42),1,3),"NO")</f>
        <v>+/-</v>
      </c>
      <c r="J42" t="str">
        <f>IF(TRIM(I42)="+/-",MID(TRIM(D42),4,H42-3),D42)</f>
        <v>0.3</v>
      </c>
      <c r="K42" s="1">
        <f>IF(TRIM(J42)="*****",0,IF(ISERROR(VALUE(J42)),"NA",VALUE(J42/$I$4)))</f>
        <v>0.18237082066869301</v>
      </c>
      <c r="L42" s="1">
        <f>IF(AND(ISNUMBER(G42),ISNUMBER($I$6)),$I$6-G42,"N/A")</f>
        <v>0</v>
      </c>
      <c r="M42" s="1">
        <f>IF(AND(ISNUMBER(K42),ISNUMBER($I$7)),SQRT(K42^2+($I$7)^2),"N/A")</f>
        <v>0.19223572402239389</v>
      </c>
      <c r="N42" s="1">
        <f>IF(AND(ISNUMBER(L42),ISNUMBER(M42),M42&lt;&gt;0),L42/M42,"NA")</f>
        <v>0</v>
      </c>
      <c r="O42" t="s">
        <v>37</v>
      </c>
    </row>
    <row r="43" spans="1:15" x14ac:dyDescent="0.35">
      <c r="A43" s="16">
        <v>33</v>
      </c>
      <c r="B43" s="15" t="s">
        <v>65</v>
      </c>
      <c r="C43" s="14">
        <v>6.3</v>
      </c>
      <c r="D43" s="13" t="s">
        <v>28</v>
      </c>
      <c r="E43" s="12" t="str">
        <f>IF($B$4=B43,"Geography Selected",
IF(AND(ISNUMBER(N43),ISNUMBER($I$4)),
IF(ABS(N43)&lt;=$I$4,"Not Significantly Different",
IF(ABS(N43)&gt;$I$4,"Significantly Different","Error - Both Z-score and Confidence Level are Numbers but Comparison Failed")),
IF(N43="NA","Statistical Test not applicable","N/A")
))</f>
        <v>Not Significantly Different</v>
      </c>
      <c r="G43">
        <f>IF(ISNUMBER(C43),C43,"NAN")</f>
        <v>6.3</v>
      </c>
      <c r="H43">
        <f>LEN(TRIM(D43))</f>
        <v>6</v>
      </c>
      <c r="I43" t="str">
        <f>IF(H43&gt;=3,MID(TRIM(D43),1,3),"NO")</f>
        <v>+/-</v>
      </c>
      <c r="J43" t="str">
        <f>IF(TRIM(I43)="+/-",MID(TRIM(D43),4,H43-3),D43)</f>
        <v>0.2</v>
      </c>
      <c r="K43" s="1">
        <f>IF(TRIM(J43)="*****",0,IF(ISERROR(VALUE(J43)),"NA",VALUE(J43/$I$4)))</f>
        <v>0.12158054711246201</v>
      </c>
      <c r="L43" s="1">
        <f>IF(AND(ISNUMBER(G43),ISNUMBER($I$6)),$I$6-G43,"N/A")</f>
        <v>0.10000000000000053</v>
      </c>
      <c r="M43" s="1">
        <f>IF(AND(ISNUMBER(K43),ISNUMBER($I$7)),SQRT(K43^2+($I$7)^2),"N/A")</f>
        <v>0.1359311840425404</v>
      </c>
      <c r="N43" s="1">
        <f>IF(AND(ISNUMBER(L43),ISNUMBER(M43),M43&lt;&gt;0),L43/M43,"NA")</f>
        <v>0.73566636459743473</v>
      </c>
      <c r="O43" t="s">
        <v>49</v>
      </c>
    </row>
    <row r="44" spans="1:15" x14ac:dyDescent="0.35">
      <c r="A44" s="16">
        <v>33</v>
      </c>
      <c r="B44" s="15" t="s">
        <v>52</v>
      </c>
      <c r="C44" s="14">
        <v>6.3</v>
      </c>
      <c r="D44" s="13" t="s">
        <v>83</v>
      </c>
      <c r="E44" s="12" t="str">
        <f>IF($B$4=B44,"Geography Selected",
IF(AND(ISNUMBER(N44),ISNUMBER($I$4)),
IF(ABS(N44)&lt;=$I$4,"Not Significantly Different",
IF(ABS(N44)&gt;$I$4,"Significantly Different","Error - Both Z-score and Confidence Level are Numbers but Comparison Failed")),
IF(N44="NA","Statistical Test not applicable","N/A")
))</f>
        <v>Not Significantly Different</v>
      </c>
      <c r="G44">
        <f>IF(ISNUMBER(C44),C44,"NAN")</f>
        <v>6.3</v>
      </c>
      <c r="H44">
        <f>LEN(TRIM(D44))</f>
        <v>6</v>
      </c>
      <c r="I44" t="str">
        <f>IF(H44&gt;=3,MID(TRIM(D44),1,3),"NO")</f>
        <v>+/-</v>
      </c>
      <c r="J44" t="str">
        <f>IF(TRIM(I44)="+/-",MID(TRIM(D44),4,H44-3),D44)</f>
        <v>0.7</v>
      </c>
      <c r="K44" s="1">
        <f>IF(TRIM(J44)="*****",0,IF(ISERROR(VALUE(J44)),"NA",VALUE(J44/$I$4)))</f>
        <v>0.42553191489361697</v>
      </c>
      <c r="L44" s="1">
        <f>IF(AND(ISNUMBER(G44),ISNUMBER($I$6)),$I$6-G44,"N/A")</f>
        <v>0.10000000000000053</v>
      </c>
      <c r="M44" s="1">
        <f>IF(AND(ISNUMBER(K44),ISNUMBER($I$7)),SQRT(K44^2+($I$7)^2),"N/A")</f>
        <v>0.42985214661796195</v>
      </c>
      <c r="N44" s="1">
        <f>IF(AND(ISNUMBER(L44),ISNUMBER(M44),M44&lt;&gt;0),L44/M44,"NA")</f>
        <v>0.23263813101037542</v>
      </c>
      <c r="O44" t="s">
        <v>64</v>
      </c>
    </row>
    <row r="45" spans="1:15" x14ac:dyDescent="0.35">
      <c r="A45" s="16">
        <v>35</v>
      </c>
      <c r="B45" s="15" t="s">
        <v>75</v>
      </c>
      <c r="C45" s="14">
        <v>6.2</v>
      </c>
      <c r="D45" s="13" t="s">
        <v>28</v>
      </c>
      <c r="E45" s="12" t="str">
        <f>IF($B$4=B45,"Geography Selected",
IF(AND(ISNUMBER(N45),ISNUMBER($I$4)),
IF(ABS(N45)&lt;=$I$4,"Not Significantly Different",
IF(ABS(N45)&gt;$I$4,"Significantly Different","Error - Both Z-score and Confidence Level are Numbers but Comparison Failed")),
IF(N45="NA","Statistical Test not applicable","N/A")
))</f>
        <v>Not Significantly Different</v>
      </c>
      <c r="G45">
        <f>IF(ISNUMBER(C45),C45,"NAN")</f>
        <v>6.2</v>
      </c>
      <c r="H45">
        <f>LEN(TRIM(D45))</f>
        <v>6</v>
      </c>
      <c r="I45" t="str">
        <f>IF(H45&gt;=3,MID(TRIM(D45),1,3),"NO")</f>
        <v>+/-</v>
      </c>
      <c r="J45" t="str">
        <f>IF(TRIM(I45)="+/-",MID(TRIM(D45),4,H45-3),D45)</f>
        <v>0.2</v>
      </c>
      <c r="K45" s="1">
        <f>IF(TRIM(J45)="*****",0,IF(ISERROR(VALUE(J45)),"NA",VALUE(J45/$I$4)))</f>
        <v>0.12158054711246201</v>
      </c>
      <c r="L45" s="1">
        <f>IF(AND(ISNUMBER(G45),ISNUMBER($I$6)),$I$6-G45,"N/A")</f>
        <v>0.20000000000000018</v>
      </c>
      <c r="M45" s="1">
        <f>IF(AND(ISNUMBER(K45),ISNUMBER($I$7)),SQRT(K45^2+($I$7)^2),"N/A")</f>
        <v>0.1359311840425404</v>
      </c>
      <c r="N45" s="1">
        <f>IF(AND(ISNUMBER(L45),ISNUMBER(M45),M45&lt;&gt;0),L45/M45,"NA")</f>
        <v>1.471332729194863</v>
      </c>
      <c r="O45" t="s">
        <v>63</v>
      </c>
    </row>
    <row r="46" spans="1:15" x14ac:dyDescent="0.35">
      <c r="A46" s="16">
        <v>35</v>
      </c>
      <c r="B46" s="15" t="s">
        <v>29</v>
      </c>
      <c r="C46" s="14">
        <v>6.2</v>
      </c>
      <c r="D46" s="13" t="s">
        <v>26</v>
      </c>
      <c r="E46" s="12" t="str">
        <f>IF($B$4=B46,"Geography Selected",
IF(AND(ISNUMBER(N46),ISNUMBER($I$4)),
IF(ABS(N46)&lt;=$I$4,"Not Significantly Different",
IF(ABS(N46)&gt;$I$4,"Significantly Different","Error - Both Z-score and Confidence Level are Numbers but Comparison Failed")),
IF(N46="NA","Statistical Test not applicable","N/A")
))</f>
        <v>Not Significantly Different</v>
      </c>
      <c r="G46">
        <f>IF(ISNUMBER(C46),C46,"NAN")</f>
        <v>6.2</v>
      </c>
      <c r="H46">
        <f>LEN(TRIM(D46))</f>
        <v>6</v>
      </c>
      <c r="I46" t="str">
        <f>IF(H46&gt;=3,MID(TRIM(D46),1,3),"NO")</f>
        <v>+/-</v>
      </c>
      <c r="J46" t="str">
        <f>IF(TRIM(I46)="+/-",MID(TRIM(D46),4,H46-3),D46)</f>
        <v>0.6</v>
      </c>
      <c r="K46" s="1">
        <f>IF(TRIM(J46)="*****",0,IF(ISERROR(VALUE(J46)),"NA",VALUE(J46/$I$4)))</f>
        <v>0.36474164133738601</v>
      </c>
      <c r="L46" s="1">
        <f>IF(AND(ISNUMBER(G46),ISNUMBER($I$6)),$I$6-G46,"N/A")</f>
        <v>0.20000000000000018</v>
      </c>
      <c r="M46" s="1">
        <f>IF(AND(ISNUMBER(K46),ISNUMBER($I$7)),SQRT(K46^2+($I$7)^2),"N/A")</f>
        <v>0.36977279819442066</v>
      </c>
      <c r="N46" s="1">
        <f>IF(AND(ISNUMBER(L46),ISNUMBER(M46),M46&lt;&gt;0),L46/M46,"NA")</f>
        <v>0.54087266823462599</v>
      </c>
      <c r="O46" t="s">
        <v>61</v>
      </c>
    </row>
    <row r="47" spans="1:15" x14ac:dyDescent="0.35">
      <c r="A47" s="16">
        <v>35</v>
      </c>
      <c r="B47" s="15" t="s">
        <v>80</v>
      </c>
      <c r="C47" s="14">
        <v>6.2</v>
      </c>
      <c r="D47" s="13" t="s">
        <v>57</v>
      </c>
      <c r="E47" s="12" t="str">
        <f>IF($B$4=B47,"Geography Selected",
IF(AND(ISNUMBER(N47),ISNUMBER($I$4)),
IF(ABS(N47)&lt;=$I$4,"Not Significantly Different",
IF(ABS(N47)&gt;$I$4,"Significantly Different","Error - Both Z-score and Confidence Level are Numbers but Comparison Failed")),
IF(N47="NA","Statistical Test not applicable","N/A")
))</f>
        <v>Not Significantly Different</v>
      </c>
      <c r="G47">
        <f>IF(ISNUMBER(C47),C47,"NAN")</f>
        <v>6.2</v>
      </c>
      <c r="H47">
        <f>LEN(TRIM(D47))</f>
        <v>6</v>
      </c>
      <c r="I47" t="str">
        <f>IF(H47&gt;=3,MID(TRIM(D47),1,3),"NO")</f>
        <v>+/-</v>
      </c>
      <c r="J47" t="str">
        <f>IF(TRIM(I47)="+/-",MID(TRIM(D47),4,H47-3),D47)</f>
        <v>0.3</v>
      </c>
      <c r="K47" s="1">
        <f>IF(TRIM(J47)="*****",0,IF(ISERROR(VALUE(J47)),"NA",VALUE(J47/$I$4)))</f>
        <v>0.18237082066869301</v>
      </c>
      <c r="L47" s="1">
        <f>IF(AND(ISNUMBER(G47),ISNUMBER($I$6)),$I$6-G47,"N/A")</f>
        <v>0.20000000000000018</v>
      </c>
      <c r="M47" s="1">
        <f>IF(AND(ISNUMBER(K47),ISNUMBER($I$7)),SQRT(K47^2+($I$7)^2),"N/A")</f>
        <v>0.19223572402239389</v>
      </c>
      <c r="N47" s="1">
        <f>IF(AND(ISNUMBER(L47),ISNUMBER(M47),M47&lt;&gt;0),L47/M47,"NA")</f>
        <v>1.0403893501953976</v>
      </c>
      <c r="O47" t="s">
        <v>59</v>
      </c>
    </row>
    <row r="48" spans="1:15" x14ac:dyDescent="0.35">
      <c r="A48" s="16">
        <v>35</v>
      </c>
      <c r="B48" s="15" t="s">
        <v>47</v>
      </c>
      <c r="C48" s="14">
        <v>6.2</v>
      </c>
      <c r="D48" s="13" t="s">
        <v>28</v>
      </c>
      <c r="E48" s="12" t="str">
        <f>IF($B$4=B48,"Geography Selected",
IF(AND(ISNUMBER(N48),ISNUMBER($I$4)),
IF(ABS(N48)&lt;=$I$4,"Not Significantly Different",
IF(ABS(N48)&gt;$I$4,"Significantly Different","Error - Both Z-score and Confidence Level are Numbers but Comparison Failed")),
IF(N48="NA","Statistical Test not applicable","N/A")
))</f>
        <v>Not Significantly Different</v>
      </c>
      <c r="G48">
        <f>IF(ISNUMBER(C48),C48,"NAN")</f>
        <v>6.2</v>
      </c>
      <c r="H48">
        <f>LEN(TRIM(D48))</f>
        <v>6</v>
      </c>
      <c r="I48" t="str">
        <f>IF(H48&gt;=3,MID(TRIM(D48),1,3),"NO")</f>
        <v>+/-</v>
      </c>
      <c r="J48" t="str">
        <f>IF(TRIM(I48)="+/-",MID(TRIM(D48),4,H48-3),D48)</f>
        <v>0.2</v>
      </c>
      <c r="K48" s="1">
        <f>IF(TRIM(J48)="*****",0,IF(ISERROR(VALUE(J48)),"NA",VALUE(J48/$I$4)))</f>
        <v>0.12158054711246201</v>
      </c>
      <c r="L48" s="1">
        <f>IF(AND(ISNUMBER(G48),ISNUMBER($I$6)),$I$6-G48,"N/A")</f>
        <v>0.20000000000000018</v>
      </c>
      <c r="M48" s="1">
        <f>IF(AND(ISNUMBER(K48),ISNUMBER($I$7)),SQRT(K48^2+($I$7)^2),"N/A")</f>
        <v>0.1359311840425404</v>
      </c>
      <c r="N48" s="1">
        <f>IF(AND(ISNUMBER(L48),ISNUMBER(M48),M48&lt;&gt;0),L48/M48,"NA")</f>
        <v>1.471332729194863</v>
      </c>
      <c r="O48" t="s">
        <v>56</v>
      </c>
    </row>
    <row r="49" spans="1:15" x14ac:dyDescent="0.35">
      <c r="A49" s="16">
        <v>35</v>
      </c>
      <c r="B49" s="15" t="s">
        <v>27</v>
      </c>
      <c r="C49" s="14">
        <v>6.2</v>
      </c>
      <c r="D49" s="13" t="s">
        <v>120</v>
      </c>
      <c r="E49" s="12" t="str">
        <f>IF($B$4=B49,"Geography Selected",
IF(AND(ISNUMBER(N49),ISNUMBER($I$4)),
IF(ABS(N49)&lt;=$I$4,"Not Significantly Different",
IF(ABS(N49)&gt;$I$4,"Significantly Different","Error - Both Z-score and Confidence Level are Numbers but Comparison Failed")),
IF(N49="NA","Statistical Test not applicable","N/A")
))</f>
        <v>Not Significantly Different</v>
      </c>
      <c r="G49">
        <f>IF(ISNUMBER(C49),C49,"NAN")</f>
        <v>6.2</v>
      </c>
      <c r="H49">
        <f>LEN(TRIM(D49))</f>
        <v>6</v>
      </c>
      <c r="I49" t="str">
        <f>IF(H49&gt;=3,MID(TRIM(D49),1,3),"NO")</f>
        <v>+/-</v>
      </c>
      <c r="J49" t="str">
        <f>IF(TRIM(I49)="+/-",MID(TRIM(D49),4,H49-3),D49)</f>
        <v>0.9</v>
      </c>
      <c r="K49" s="1">
        <f>IF(TRIM(J49)="*****",0,IF(ISERROR(VALUE(J49)),"NA",VALUE(J49/$I$4)))</f>
        <v>0.54711246200607899</v>
      </c>
      <c r="L49" s="1">
        <f>IF(AND(ISNUMBER(G49),ISNUMBER($I$6)),$I$6-G49,"N/A")</f>
        <v>0.20000000000000018</v>
      </c>
      <c r="M49" s="1">
        <f>IF(AND(ISNUMBER(K49),ISNUMBER($I$7)),SQRT(K49^2+($I$7)^2),"N/A")</f>
        <v>0.55047933970440222</v>
      </c>
      <c r="N49" s="1">
        <f>IF(AND(ISNUMBER(L49),ISNUMBER(M49),M49&lt;&gt;0),L49/M49,"NA")</f>
        <v>0.36331972078624547</v>
      </c>
      <c r="O49" t="s">
        <v>54</v>
      </c>
    </row>
    <row r="50" spans="1:15" x14ac:dyDescent="0.35">
      <c r="A50" s="16">
        <v>40</v>
      </c>
      <c r="B50" s="15" t="s">
        <v>41</v>
      </c>
      <c r="C50" s="14">
        <v>6.1</v>
      </c>
      <c r="D50" s="13" t="s">
        <v>57</v>
      </c>
      <c r="E50" s="12" t="str">
        <f>IF($B$4=B50,"Geography Selected",
IF(AND(ISNUMBER(N50),ISNUMBER($I$4)),
IF(ABS(N50)&lt;=$I$4,"Not Significantly Different",
IF(ABS(N50)&gt;$I$4,"Significantly Different","Error - Both Z-score and Confidence Level are Numbers but Comparison Failed")),
IF(N50="NA","Statistical Test not applicable","N/A")
))</f>
        <v>Not Significantly Different</v>
      </c>
      <c r="G50">
        <f>IF(ISNUMBER(C50),C50,"NAN")</f>
        <v>6.1</v>
      </c>
      <c r="H50">
        <f>LEN(TRIM(D50))</f>
        <v>6</v>
      </c>
      <c r="I50" t="str">
        <f>IF(H50&gt;=3,MID(TRIM(D50),1,3),"NO")</f>
        <v>+/-</v>
      </c>
      <c r="J50" t="str">
        <f>IF(TRIM(I50)="+/-",MID(TRIM(D50),4,H50-3),D50)</f>
        <v>0.3</v>
      </c>
      <c r="K50" s="1">
        <f>IF(TRIM(J50)="*****",0,IF(ISERROR(VALUE(J50)),"NA",VALUE(J50/$I$4)))</f>
        <v>0.18237082066869301</v>
      </c>
      <c r="L50" s="1">
        <f>IF(AND(ISNUMBER(G50),ISNUMBER($I$6)),$I$6-G50,"N/A")</f>
        <v>0.30000000000000071</v>
      </c>
      <c r="M50" s="1">
        <f>IF(AND(ISNUMBER(K50),ISNUMBER($I$7)),SQRT(K50^2+($I$7)^2),"N/A")</f>
        <v>0.19223572402239389</v>
      </c>
      <c r="N50" s="1">
        <f>IF(AND(ISNUMBER(L50),ISNUMBER(M50),M50&lt;&gt;0),L50/M50,"NA")</f>
        <v>1.5605840252930989</v>
      </c>
      <c r="O50" t="s">
        <v>52</v>
      </c>
    </row>
    <row r="51" spans="1:15" x14ac:dyDescent="0.35">
      <c r="A51" s="16">
        <v>40</v>
      </c>
      <c r="B51" s="15" t="s">
        <v>56</v>
      </c>
      <c r="C51" s="14">
        <v>6.1</v>
      </c>
      <c r="D51" s="13" t="s">
        <v>57</v>
      </c>
      <c r="E51" s="12" t="str">
        <f>IF($B$4=B51,"Geography Selected",
IF(AND(ISNUMBER(N51),ISNUMBER($I$4)),
IF(ABS(N51)&lt;=$I$4,"Not Significantly Different",
IF(ABS(N51)&gt;$I$4,"Significantly Different","Error - Both Z-score and Confidence Level are Numbers but Comparison Failed")),
IF(N51="NA","Statistical Test not applicable","N/A")
))</f>
        <v>Not Significantly Different</v>
      </c>
      <c r="G51">
        <f>IF(ISNUMBER(C51),C51,"NAN")</f>
        <v>6.1</v>
      </c>
      <c r="H51">
        <f>LEN(TRIM(D51))</f>
        <v>6</v>
      </c>
      <c r="I51" t="str">
        <f>IF(H51&gt;=3,MID(TRIM(D51),1,3),"NO")</f>
        <v>+/-</v>
      </c>
      <c r="J51" t="str">
        <f>IF(TRIM(I51)="+/-",MID(TRIM(D51),4,H51-3),D51)</f>
        <v>0.3</v>
      </c>
      <c r="K51" s="1">
        <f>IF(TRIM(J51)="*****",0,IF(ISERROR(VALUE(J51)),"NA",VALUE(J51/$I$4)))</f>
        <v>0.18237082066869301</v>
      </c>
      <c r="L51" s="1">
        <f>IF(AND(ISNUMBER(G51),ISNUMBER($I$6)),$I$6-G51,"N/A")</f>
        <v>0.30000000000000071</v>
      </c>
      <c r="M51" s="1">
        <f>IF(AND(ISNUMBER(K51),ISNUMBER($I$7)),SQRT(K51^2+($I$7)^2),"N/A")</f>
        <v>0.19223572402239389</v>
      </c>
      <c r="N51" s="1">
        <f>IF(AND(ISNUMBER(L51),ISNUMBER(M51),M51&lt;&gt;0),L51/M51,"NA")</f>
        <v>1.5605840252930989</v>
      </c>
      <c r="O51" t="s">
        <v>50</v>
      </c>
    </row>
    <row r="52" spans="1:15" x14ac:dyDescent="0.35">
      <c r="A52" s="16">
        <v>40</v>
      </c>
      <c r="B52" s="15" t="s">
        <v>38</v>
      </c>
      <c r="C52" s="14">
        <v>6.1</v>
      </c>
      <c r="D52" s="13" t="s">
        <v>28</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6.1</v>
      </c>
      <c r="H52">
        <f>LEN(TRIM(D52))</f>
        <v>6</v>
      </c>
      <c r="I52" t="str">
        <f>IF(H52&gt;=3,MID(TRIM(D52),1,3),"NO")</f>
        <v>+/-</v>
      </c>
      <c r="J52" t="str">
        <f>IF(TRIM(I52)="+/-",MID(TRIM(D52),4,H52-3),D52)</f>
        <v>0.2</v>
      </c>
      <c r="K52" s="1">
        <f>IF(TRIM(J52)="*****",0,IF(ISERROR(VALUE(J52)),"NA",VALUE(J52/$I$4)))</f>
        <v>0.12158054711246201</v>
      </c>
      <c r="L52" s="1">
        <f>IF(AND(ISNUMBER(G52),ISNUMBER($I$6)),$I$6-G52,"N/A")</f>
        <v>0.30000000000000071</v>
      </c>
      <c r="M52" s="1">
        <f>IF(AND(ISNUMBER(K52),ISNUMBER($I$7)),SQRT(K52^2+($I$7)^2),"N/A")</f>
        <v>0.1359311840425404</v>
      </c>
      <c r="N52" s="1">
        <f>IF(AND(ISNUMBER(L52),ISNUMBER(M52),M52&lt;&gt;0),L52/M52,"NA")</f>
        <v>2.2069990937922976</v>
      </c>
      <c r="O52" t="s">
        <v>48</v>
      </c>
    </row>
    <row r="53" spans="1:15" x14ac:dyDescent="0.35">
      <c r="A53" s="16">
        <v>43</v>
      </c>
      <c r="B53" s="15" t="s">
        <v>82</v>
      </c>
      <c r="C53" s="14">
        <v>5.9</v>
      </c>
      <c r="D53" s="13" t="s">
        <v>43</v>
      </c>
      <c r="E53" s="12" t="str">
        <f>IF($B$4=B53,"Geography Selected",
IF(AND(ISNUMBER(N53),ISNUMBER($I$4)),
IF(ABS(N53)&lt;=$I$4,"Not Significantly Different",
IF(ABS(N53)&gt;$I$4,"Significantly Different","Error - Both Z-score and Confidence Level are Numbers but Comparison Failed")),
IF(N53="NA","Statistical Test not applicable","N/A")
))</f>
        <v>Not Significantly Different</v>
      </c>
      <c r="G53">
        <f>IF(ISNUMBER(C53),C53,"NAN")</f>
        <v>5.9</v>
      </c>
      <c r="H53">
        <f>LEN(TRIM(D53))</f>
        <v>6</v>
      </c>
      <c r="I53" t="str">
        <f>IF(H53&gt;=3,MID(TRIM(D53),1,3),"NO")</f>
        <v>+/-</v>
      </c>
      <c r="J53" t="str">
        <f>IF(TRIM(I53)="+/-",MID(TRIM(D53),4,H53-3),D53)</f>
        <v>0.5</v>
      </c>
      <c r="K53" s="1">
        <f>IF(TRIM(J53)="*****",0,IF(ISERROR(VALUE(J53)),"NA",VALUE(J53/$I$4)))</f>
        <v>0.303951367781155</v>
      </c>
      <c r="L53" s="1">
        <f>IF(AND(ISNUMBER(G53),ISNUMBER($I$6)),$I$6-G53,"N/A")</f>
        <v>0.5</v>
      </c>
      <c r="M53" s="1">
        <f>IF(AND(ISNUMBER(K53),ISNUMBER($I$7)),SQRT(K53^2+($I$7)^2),"N/A")</f>
        <v>0.30997079109986531</v>
      </c>
      <c r="N53" s="1">
        <f>IF(AND(ISNUMBER(L53),ISNUMBER(M53),M53&lt;&gt;0),L53/M53,"NA")</f>
        <v>1.6130552115115637</v>
      </c>
      <c r="O53" t="s">
        <v>46</v>
      </c>
    </row>
    <row r="54" spans="1:15" x14ac:dyDescent="0.35">
      <c r="A54" s="16">
        <v>43</v>
      </c>
      <c r="B54" s="15" t="s">
        <v>42</v>
      </c>
      <c r="C54" s="14">
        <v>5.9</v>
      </c>
      <c r="D54" s="13" t="s">
        <v>34</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5.9</v>
      </c>
      <c r="H54">
        <f>LEN(TRIM(D54))</f>
        <v>6</v>
      </c>
      <c r="I54" t="str">
        <f>IF(H54&gt;=3,MID(TRIM(D54),1,3),"NO")</f>
        <v>+/-</v>
      </c>
      <c r="J54" t="str">
        <f>IF(TRIM(I54)="+/-",MID(TRIM(D54),4,H54-3),D54)</f>
        <v>0.4</v>
      </c>
      <c r="K54" s="1">
        <f>IF(TRIM(J54)="*****",0,IF(ISERROR(VALUE(J54)),"NA",VALUE(J54/$I$4)))</f>
        <v>0.24316109422492402</v>
      </c>
      <c r="L54" s="1">
        <f>IF(AND(ISNUMBER(G54),ISNUMBER($I$6)),$I$6-G54,"N/A")</f>
        <v>0.5</v>
      </c>
      <c r="M54" s="1">
        <f>IF(AND(ISNUMBER(K54),ISNUMBER($I$7)),SQRT(K54^2+($I$7)^2),"N/A")</f>
        <v>0.25064471888253259</v>
      </c>
      <c r="N54" s="1">
        <f>IF(AND(ISNUMBER(L54),ISNUMBER(M54),M54&lt;&gt;0),L54/M54,"NA")</f>
        <v>1.9948555159238384</v>
      </c>
      <c r="O54" t="s">
        <v>39</v>
      </c>
    </row>
    <row r="55" spans="1:15" x14ac:dyDescent="0.35">
      <c r="A55" s="16">
        <v>45</v>
      </c>
      <c r="B55" s="15" t="s">
        <v>45</v>
      </c>
      <c r="C55" s="14">
        <v>5.7</v>
      </c>
      <c r="D55" s="13" t="s">
        <v>28</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5.7</v>
      </c>
      <c r="H55">
        <f>LEN(TRIM(D55))</f>
        <v>6</v>
      </c>
      <c r="I55" t="str">
        <f>IF(H55&gt;=3,MID(TRIM(D55),1,3),"NO")</f>
        <v>+/-</v>
      </c>
      <c r="J55" t="str">
        <f>IF(TRIM(I55)="+/-",MID(TRIM(D55),4,H55-3),D55)</f>
        <v>0.2</v>
      </c>
      <c r="K55" s="1">
        <f>IF(TRIM(J55)="*****",0,IF(ISERROR(VALUE(J55)),"NA",VALUE(J55/$I$4)))</f>
        <v>0.12158054711246201</v>
      </c>
      <c r="L55" s="1">
        <f>IF(AND(ISNUMBER(G55),ISNUMBER($I$6)),$I$6-G55,"N/A")</f>
        <v>0.70000000000000018</v>
      </c>
      <c r="M55" s="1">
        <f>IF(AND(ISNUMBER(K55),ISNUMBER($I$7)),SQRT(K55^2+($I$7)^2),"N/A")</f>
        <v>0.1359311840425404</v>
      </c>
      <c r="N55" s="1">
        <f>IF(AND(ISNUMBER(L55),ISNUMBER(M55),M55&lt;&gt;0),L55/M55,"NA")</f>
        <v>5.149664552182017</v>
      </c>
      <c r="O55" t="s">
        <v>42</v>
      </c>
    </row>
    <row r="56" spans="1:15" x14ac:dyDescent="0.35">
      <c r="A56" s="16">
        <v>45</v>
      </c>
      <c r="B56" s="15" t="s">
        <v>36</v>
      </c>
      <c r="C56" s="14">
        <v>5.7</v>
      </c>
      <c r="D56" s="13" t="s">
        <v>28</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5.7</v>
      </c>
      <c r="H56">
        <f>LEN(TRIM(D56))</f>
        <v>6</v>
      </c>
      <c r="I56" t="str">
        <f>IF(H56&gt;=3,MID(TRIM(D56),1,3),"NO")</f>
        <v>+/-</v>
      </c>
      <c r="J56" t="str">
        <f>IF(TRIM(I56)="+/-",MID(TRIM(D56),4,H56-3),D56)</f>
        <v>0.2</v>
      </c>
      <c r="K56" s="1">
        <f>IF(TRIM(J56)="*****",0,IF(ISERROR(VALUE(J56)),"NA",VALUE(J56/$I$4)))</f>
        <v>0.12158054711246201</v>
      </c>
      <c r="L56" s="1">
        <f>IF(AND(ISNUMBER(G56),ISNUMBER($I$6)),$I$6-G56,"N/A")</f>
        <v>0.70000000000000018</v>
      </c>
      <c r="M56" s="1">
        <f>IF(AND(ISNUMBER(K56),ISNUMBER($I$7)),SQRT(K56^2+($I$7)^2),"N/A")</f>
        <v>0.1359311840425404</v>
      </c>
      <c r="N56" s="1">
        <f>IF(AND(ISNUMBER(L56),ISNUMBER(M56),M56&lt;&gt;0),L56/M56,"NA")</f>
        <v>5.149664552182017</v>
      </c>
      <c r="O56" t="s">
        <v>40</v>
      </c>
    </row>
    <row r="57" spans="1:15" x14ac:dyDescent="0.35">
      <c r="A57" s="16">
        <v>47</v>
      </c>
      <c r="B57" s="15" t="s">
        <v>32</v>
      </c>
      <c r="C57" s="14">
        <v>5.6</v>
      </c>
      <c r="D57" s="13" t="s">
        <v>31</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5.6</v>
      </c>
      <c r="H57">
        <f>LEN(TRIM(D57))</f>
        <v>6</v>
      </c>
      <c r="I57" t="str">
        <f>IF(H57&gt;=3,MID(TRIM(D57),1,3),"NO")</f>
        <v>+/-</v>
      </c>
      <c r="J57" t="str">
        <f>IF(TRIM(I57)="+/-",MID(TRIM(D57),4,H57-3),D57)</f>
        <v>0.1</v>
      </c>
      <c r="K57" s="1">
        <f>IF(TRIM(J57)="*****",0,IF(ISERROR(VALUE(J57)),"NA",VALUE(J57/$I$4)))</f>
        <v>6.0790273556231005E-2</v>
      </c>
      <c r="L57" s="1">
        <f>IF(AND(ISNUMBER(G57),ISNUMBER($I$6)),$I$6-G57,"N/A")</f>
        <v>0.80000000000000071</v>
      </c>
      <c r="M57" s="1">
        <f>IF(AND(ISNUMBER(K57),ISNUMBER($I$7)),SQRT(K57^2+($I$7)^2),"N/A")</f>
        <v>8.5970429323592404E-2</v>
      </c>
      <c r="N57" s="1">
        <f>IF(AND(ISNUMBER(L57),ISNUMBER(M57),M57&lt;&gt;0),L57/M57,"NA")</f>
        <v>9.3055252404149744</v>
      </c>
      <c r="O57" t="s">
        <v>38</v>
      </c>
    </row>
    <row r="58" spans="1:15" x14ac:dyDescent="0.35">
      <c r="A58" s="16">
        <v>47</v>
      </c>
      <c r="B58" s="15" t="s">
        <v>39</v>
      </c>
      <c r="C58" s="14">
        <v>5.6</v>
      </c>
      <c r="D58" s="13" t="s">
        <v>31</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5.6</v>
      </c>
      <c r="H58">
        <f>LEN(TRIM(D58))</f>
        <v>6</v>
      </c>
      <c r="I58" t="str">
        <f>IF(H58&gt;=3,MID(TRIM(D58),1,3),"NO")</f>
        <v>+/-</v>
      </c>
      <c r="J58" t="str">
        <f>IF(TRIM(I58)="+/-",MID(TRIM(D58),4,H58-3),D58)</f>
        <v>0.1</v>
      </c>
      <c r="K58" s="1">
        <f>IF(TRIM(J58)="*****",0,IF(ISERROR(VALUE(J58)),"NA",VALUE(J58/$I$4)))</f>
        <v>6.0790273556231005E-2</v>
      </c>
      <c r="L58" s="1">
        <f>IF(AND(ISNUMBER(G58),ISNUMBER($I$6)),$I$6-G58,"N/A")</f>
        <v>0.80000000000000071</v>
      </c>
      <c r="M58" s="1">
        <f>IF(AND(ISNUMBER(K58),ISNUMBER($I$7)),SQRT(K58^2+($I$7)^2),"N/A")</f>
        <v>8.5970429323592404E-2</v>
      </c>
      <c r="N58" s="1">
        <f>IF(AND(ISNUMBER(L58),ISNUMBER(M58),M58&lt;&gt;0),L58/M58,"NA")</f>
        <v>9.3055252404149744</v>
      </c>
      <c r="O58" t="s">
        <v>36</v>
      </c>
    </row>
    <row r="59" spans="1:15" x14ac:dyDescent="0.35">
      <c r="A59" s="16">
        <v>49</v>
      </c>
      <c r="B59" s="15" t="s">
        <v>37</v>
      </c>
      <c r="C59" s="14">
        <v>5.5</v>
      </c>
      <c r="D59" s="13" t="s">
        <v>43</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5.5</v>
      </c>
      <c r="H59">
        <f>LEN(TRIM(D59))</f>
        <v>6</v>
      </c>
      <c r="I59" t="str">
        <f>IF(H59&gt;=3,MID(TRIM(D59),1,3),"NO")</f>
        <v>+/-</v>
      </c>
      <c r="J59" t="str">
        <f>IF(TRIM(I59)="+/-",MID(TRIM(D59),4,H59-3),D59)</f>
        <v>0.5</v>
      </c>
      <c r="K59" s="1">
        <f>IF(TRIM(J59)="*****",0,IF(ISERROR(VALUE(J59)),"NA",VALUE(J59/$I$4)))</f>
        <v>0.303951367781155</v>
      </c>
      <c r="L59" s="1">
        <f>IF(AND(ISNUMBER(G59),ISNUMBER($I$6)),$I$6-G59,"N/A")</f>
        <v>0.90000000000000036</v>
      </c>
      <c r="M59" s="1">
        <f>IF(AND(ISNUMBER(K59),ISNUMBER($I$7)),SQRT(K59^2+($I$7)^2),"N/A")</f>
        <v>0.30997079109986531</v>
      </c>
      <c r="N59" s="1">
        <f>IF(AND(ISNUMBER(L59),ISNUMBER(M59),M59&lt;&gt;0),L59/M59,"NA")</f>
        <v>2.9034993807208163</v>
      </c>
      <c r="O59" t="s">
        <v>33</v>
      </c>
    </row>
    <row r="60" spans="1:15" x14ac:dyDescent="0.35">
      <c r="A60" s="16">
        <v>50</v>
      </c>
      <c r="B60" s="15" t="s">
        <v>44</v>
      </c>
      <c r="C60" s="14">
        <v>4.5999999999999996</v>
      </c>
      <c r="D60" s="13" t="s">
        <v>57</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4.5999999999999996</v>
      </c>
      <c r="H60">
        <f>LEN(TRIM(D60))</f>
        <v>6</v>
      </c>
      <c r="I60" t="str">
        <f>IF(H60&gt;=3,MID(TRIM(D60),1,3),"NO")</f>
        <v>+/-</v>
      </c>
      <c r="J60" t="str">
        <f>IF(TRIM(I60)="+/-",MID(TRIM(D60),4,H60-3),D60)</f>
        <v>0.3</v>
      </c>
      <c r="K60" s="1">
        <f>IF(TRIM(J60)="*****",0,IF(ISERROR(VALUE(J60)),"NA",VALUE(J60/$I$4)))</f>
        <v>0.18237082066869301</v>
      </c>
      <c r="L60" s="1">
        <f>IF(AND(ISNUMBER(G60),ISNUMBER($I$6)),$I$6-G60,"N/A")</f>
        <v>1.8000000000000007</v>
      </c>
      <c r="M60" s="1">
        <f>IF(AND(ISNUMBER(K60),ISNUMBER($I$7)),SQRT(K60^2+($I$7)^2),"N/A")</f>
        <v>0.19223572402239389</v>
      </c>
      <c r="N60" s="1">
        <f>IF(AND(ISNUMBER(L60),ISNUMBER(M60),M60&lt;&gt;0),L60/M60,"NA")</f>
        <v>9.3635041517585744</v>
      </c>
      <c r="O60" t="s">
        <v>30</v>
      </c>
    </row>
    <row r="61" spans="1:15" x14ac:dyDescent="0.35">
      <c r="A61" s="16">
        <v>51</v>
      </c>
      <c r="B61" s="15" t="s">
        <v>35</v>
      </c>
      <c r="C61" s="14">
        <v>3.7</v>
      </c>
      <c r="D61" s="13" t="s">
        <v>26</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3.7</v>
      </c>
      <c r="H61">
        <f>LEN(TRIM(D61))</f>
        <v>6</v>
      </c>
      <c r="I61" t="str">
        <f>IF(H61&gt;=3,MID(TRIM(D61),1,3),"NO")</f>
        <v>+/-</v>
      </c>
      <c r="J61" t="str">
        <f>IF(TRIM(I61)="+/-",MID(TRIM(D61),4,H61-3),D61)</f>
        <v>0.6</v>
      </c>
      <c r="K61" s="1">
        <f>IF(TRIM(J61)="*****",0,IF(ISERROR(VALUE(J61)),"NA",VALUE(J61/$I$4)))</f>
        <v>0.36474164133738601</v>
      </c>
      <c r="L61" s="1">
        <f>IF(AND(ISNUMBER(G61),ISNUMBER($I$6)),$I$6-G61,"N/A")</f>
        <v>2.7</v>
      </c>
      <c r="M61" s="1">
        <f>IF(AND(ISNUMBER(K61),ISNUMBER($I$7)),SQRT(K61^2+($I$7)^2),"N/A")</f>
        <v>0.36977279819442066</v>
      </c>
      <c r="N61" s="1">
        <f>IF(AND(ISNUMBER(L61),ISNUMBER(M61),M61&lt;&gt;0),L61/M61,"NA")</f>
        <v>7.3017810211674439</v>
      </c>
      <c r="O61" t="s">
        <v>27</v>
      </c>
    </row>
    <row r="62" spans="1:15" ht="15" thickBot="1" x14ac:dyDescent="0.4">
      <c r="A62" s="11"/>
      <c r="B62" s="10" t="s">
        <v>25</v>
      </c>
      <c r="C62" s="9">
        <v>6.7</v>
      </c>
      <c r="D62" s="8" t="s">
        <v>43</v>
      </c>
      <c r="E62" s="7" t="str">
        <f>IF($B$4=B62,"Geography Selected",
IF(AND(ISNUMBER(N62),ISNUMBER($I$4)),
IF(ABS(N62)&lt;=$I$4,"Not Significantly Different",
IF(ABS(N62)&gt;$I$4,"Significantly Different","Error - Both Z-score and Confidence Level are Numbers but Comparison Failed")),
IF(N62="NA","Statistical Test not applicable","N/A")
))</f>
        <v>Not Significantly Different</v>
      </c>
      <c r="G62">
        <f>IF(ISNUMBER(C62),C62,"NAN")</f>
        <v>6.7</v>
      </c>
      <c r="H62">
        <f>LEN(TRIM(D62))</f>
        <v>6</v>
      </c>
      <c r="I62" t="str">
        <f>IF(H62&gt;=3,MID(TRIM(D62),1,3),"NO")</f>
        <v>+/-</v>
      </c>
      <c r="J62" t="str">
        <f>IF(TRIM(I62)="+/-",MID(TRIM(D62),4,H62-3),D62)</f>
        <v>0.5</v>
      </c>
      <c r="K62" s="1">
        <f>IF(TRIM(J62)="*****",0,IF(ISERROR(VALUE(J62)),"NA",VALUE(J62/$I$4)))</f>
        <v>0.303951367781155</v>
      </c>
      <c r="L62" s="1">
        <f>IF(AND(ISNUMBER(G62),ISNUMBER($I$6)),$I$6-G62,"N/A")</f>
        <v>-0.29999999999999982</v>
      </c>
      <c r="M62" s="1">
        <f>IF(AND(ISNUMBER(K62),ISNUMBER($I$7)),SQRT(K62^2+($I$7)^2),"N/A")</f>
        <v>0.30997079109986531</v>
      </c>
      <c r="N62" s="1">
        <f>IF(AND(ISNUMBER(L62),ISNUMBER(M62),M62&lt;&gt;0),L62/M62,"NA")</f>
        <v>-0.96783312690693768</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5">
      <c r="A73" t="s">
        <v>579</v>
      </c>
    </row>
    <row r="75" spans="1:26" x14ac:dyDescent="0.35">
      <c r="A75" t="s">
        <v>16</v>
      </c>
    </row>
    <row r="76" spans="1:26" x14ac:dyDescent="0.35">
      <c r="A76" t="s">
        <v>15</v>
      </c>
      <c r="B76" t="s">
        <v>14</v>
      </c>
    </row>
    <row r="77" spans="1:26" x14ac:dyDescent="0.35">
      <c r="A77" t="s">
        <v>13</v>
      </c>
      <c r="B77" t="s">
        <v>12</v>
      </c>
    </row>
    <row r="78" spans="1:26" x14ac:dyDescent="0.35">
      <c r="A78" t="s">
        <v>11</v>
      </c>
      <c r="B78" t="s">
        <v>10</v>
      </c>
    </row>
    <row r="79" spans="1:26" x14ac:dyDescent="0.35">
      <c r="A79" t="s">
        <v>9</v>
      </c>
      <c r="B79" t="s">
        <v>8</v>
      </c>
    </row>
    <row r="80" spans="1:26" x14ac:dyDescent="0.35">
      <c r="A80" t="s">
        <v>7</v>
      </c>
      <c r="B80" t="s">
        <v>6</v>
      </c>
    </row>
    <row r="81" spans="1:2" x14ac:dyDescent="0.35">
      <c r="A81" t="s">
        <v>5</v>
      </c>
      <c r="B81" t="s">
        <v>4</v>
      </c>
    </row>
    <row r="82" spans="1:2" x14ac:dyDescent="0.35">
      <c r="A82" t="s">
        <v>3</v>
      </c>
      <c r="B82" t="s">
        <v>2</v>
      </c>
    </row>
    <row r="83" spans="1:2" x14ac:dyDescent="0.35">
      <c r="A83" t="s">
        <v>1</v>
      </c>
      <c r="B83" t="s">
        <v>0</v>
      </c>
    </row>
  </sheetData>
  <mergeCells count="7">
    <mergeCell ref="A72:Z72"/>
    <mergeCell ref="A66:Z66"/>
    <mergeCell ref="A67:Z67"/>
    <mergeCell ref="A68:Z68"/>
    <mergeCell ref="A69:Z69"/>
    <mergeCell ref="A70:Z70"/>
    <mergeCell ref="A71:Z71"/>
  </mergeCells>
  <conditionalFormatting sqref="E10:E62">
    <cfRule type="cellIs" dxfId="89" priority="1" operator="equal">
      <formula>"OTHER ERROR"</formula>
    </cfRule>
    <cfRule type="cellIs" dxfId="88" priority="2" operator="equal">
      <formula>"Statistical Test not applicable"</formula>
    </cfRule>
    <cfRule type="cellIs" dxfId="87" priority="3" operator="equal">
      <formula>"Geography Selected"</formula>
    </cfRule>
  </conditionalFormatting>
  <conditionalFormatting sqref="E10:J62">
    <cfRule type="cellIs" dxfId="86" priority="4" operator="equal">
      <formula>"Not Significantly Different"</formula>
    </cfRule>
  </conditionalFormatting>
  <conditionalFormatting sqref="F10:J62">
    <cfRule type="cellIs" dxfId="8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FD4EEF6-F8A4-4CAA-8FDD-2BFA65025184}">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36E989D4-12ED-45DB-B630-33B73DA6CECD}"/>
    <hyperlink ref="A68" r:id="rId2" xr:uid="{D8A8D13E-24AF-4152-A6C8-6A61FD97FC7A}"/>
    <hyperlink ref="A66" r:id="rId3" xr:uid="{D454D05C-485A-4229-8508-A7C90EE9A9EC}"/>
    <hyperlink ref="A67" r:id="rId4" xr:uid="{D1FFAF5A-DF49-46BC-BE02-7FF7F04B90CF}"/>
  </hyperlinks>
  <pageMargins left="0.7" right="0.7" top="0.75" bottom="0.75" header="0.3" footer="0.3"/>
  <pageSetup orientation="portrait" r:id="rId5"/>
  <drawing r:id="rId6"/>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76CC-CD03-43FA-BFB6-87A5E1914411}">
  <sheetPr codeName="Sheet75"/>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596</v>
      </c>
    </row>
    <row r="2" spans="1:16" x14ac:dyDescent="0.35">
      <c r="A2" s="30" t="s">
        <v>108</v>
      </c>
      <c r="B2" t="s">
        <v>595</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5.5</v>
      </c>
      <c r="C6" t="s">
        <v>102</v>
      </c>
      <c r="H6" s="18" t="s">
        <v>101</v>
      </c>
      <c r="I6">
        <f>VLOOKUP($B$4,$B$9:$K$62,6,FALSE)</f>
        <v>5.5</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5.5</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5.5</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37</v>
      </c>
      <c r="C11" s="14">
        <v>15.3</v>
      </c>
      <c r="D11" s="17" t="s">
        <v>26</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15.3</v>
      </c>
      <c r="H11">
        <f>LEN(TRIM(D11))</f>
        <v>6</v>
      </c>
      <c r="I11" t="str">
        <f>IF(H11&gt;=3,MID(TRIM(D11),1,3),"NO")</f>
        <v>+/-</v>
      </c>
      <c r="J11" t="str">
        <f>IF(TRIM(I11)="+/-",MID(TRIM(D11),4,H11-3),D11)</f>
        <v>0.6</v>
      </c>
      <c r="K11" s="1">
        <f>IF(TRIM(J11)="*****",0,IF(ISERROR(VALUE(J11)),"NA",VALUE(J11/$I$4)))</f>
        <v>0.36474164133738601</v>
      </c>
      <c r="L11" s="1">
        <f>IF(AND(ISNUMBER(G11),ISNUMBER($I$6)),$I$6-G11,"N/A")</f>
        <v>-9.8000000000000007</v>
      </c>
      <c r="M11" s="1">
        <f>IF(AND(ISNUMBER(K11),ISNUMBER($I$7)),SQRT(K11^2+($I$7)^2),"N/A")</f>
        <v>0.36977279819442066</v>
      </c>
      <c r="N11" s="1">
        <f>IF(AND(ISNUMBER(L11),ISNUMBER(M11),M11&lt;&gt;0),L11/M11,"NA")</f>
        <v>-26.502760743496651</v>
      </c>
      <c r="O11" t="s">
        <v>68</v>
      </c>
    </row>
    <row r="12" spans="1:16" x14ac:dyDescent="0.35">
      <c r="A12" s="16">
        <v>2</v>
      </c>
      <c r="B12" s="15" t="s">
        <v>53</v>
      </c>
      <c r="C12" s="14">
        <v>14.2</v>
      </c>
      <c r="D12" s="13" t="s">
        <v>26</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14.2</v>
      </c>
      <c r="H12">
        <f>LEN(TRIM(D12))</f>
        <v>6</v>
      </c>
      <c r="I12" t="str">
        <f>IF(H12&gt;=3,MID(TRIM(D12),1,3),"NO")</f>
        <v>+/-</v>
      </c>
      <c r="J12" t="str">
        <f>IF(TRIM(I12)="+/-",MID(TRIM(D12),4,H12-3),D12)</f>
        <v>0.6</v>
      </c>
      <c r="K12" s="1">
        <f>IF(TRIM(J12)="*****",0,IF(ISERROR(VALUE(J12)),"NA",VALUE(J12/$I$4)))</f>
        <v>0.36474164133738601</v>
      </c>
      <c r="L12" s="1">
        <f>IF(AND(ISNUMBER(G12),ISNUMBER($I$6)),$I$6-G12,"N/A")</f>
        <v>-8.6999999999999993</v>
      </c>
      <c r="M12" s="1">
        <f>IF(AND(ISNUMBER(K12),ISNUMBER($I$7)),SQRT(K12^2+($I$7)^2),"N/A")</f>
        <v>0.36977279819442066</v>
      </c>
      <c r="N12" s="1">
        <f>IF(AND(ISNUMBER(L12),ISNUMBER(M12),M12&lt;&gt;0),L12/M12,"NA")</f>
        <v>-23.527961068206206</v>
      </c>
      <c r="O12" t="s">
        <v>62</v>
      </c>
    </row>
    <row r="13" spans="1:16" x14ac:dyDescent="0.35">
      <c r="A13" s="16">
        <v>2</v>
      </c>
      <c r="B13" s="15" t="s">
        <v>33</v>
      </c>
      <c r="C13" s="14">
        <v>14.2</v>
      </c>
      <c r="D13" s="13" t="s">
        <v>121</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14.2</v>
      </c>
      <c r="H13">
        <f>LEN(TRIM(D13))</f>
        <v>6</v>
      </c>
      <c r="I13" t="str">
        <f>IF(H13&gt;=3,MID(TRIM(D13),1,3),"NO")</f>
        <v>+/-</v>
      </c>
      <c r="J13" t="str">
        <f>IF(TRIM(I13)="+/-",MID(TRIM(D13),4,H13-3),D13)</f>
        <v>0.8</v>
      </c>
      <c r="K13" s="1">
        <f>IF(TRIM(J13)="*****",0,IF(ISERROR(VALUE(J13)),"NA",VALUE(J13/$I$4)))</f>
        <v>0.48632218844984804</v>
      </c>
      <c r="L13" s="1">
        <f>IF(AND(ISNUMBER(G13),ISNUMBER($I$6)),$I$6-G13,"N/A")</f>
        <v>-8.6999999999999993</v>
      </c>
      <c r="M13" s="1">
        <f>IF(AND(ISNUMBER(K13),ISNUMBER($I$7)),SQRT(K13^2+($I$7)^2),"N/A")</f>
        <v>0.49010685399991183</v>
      </c>
      <c r="N13" s="1">
        <f>IF(AND(ISNUMBER(L13),ISNUMBER(M13),M13&lt;&gt;0),L13/M13,"NA")</f>
        <v>-17.751231040734567</v>
      </c>
      <c r="O13" t="s">
        <v>58</v>
      </c>
    </row>
    <row r="14" spans="1:16" x14ac:dyDescent="0.35">
      <c r="A14" s="16">
        <v>4</v>
      </c>
      <c r="B14" s="15" t="s">
        <v>50</v>
      </c>
      <c r="C14" s="14">
        <v>13.7</v>
      </c>
      <c r="D14" s="13" t="s">
        <v>34</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13.7</v>
      </c>
      <c r="H14">
        <f>LEN(TRIM(D14))</f>
        <v>6</v>
      </c>
      <c r="I14" t="str">
        <f>IF(H14&gt;=3,MID(TRIM(D14),1,3),"NO")</f>
        <v>+/-</v>
      </c>
      <c r="J14" t="str">
        <f>IF(TRIM(I14)="+/-",MID(TRIM(D14),4,H14-3),D14)</f>
        <v>0.4</v>
      </c>
      <c r="K14" s="1">
        <f>IF(TRIM(J14)="*****",0,IF(ISERROR(VALUE(J14)),"NA",VALUE(J14/$I$4)))</f>
        <v>0.24316109422492402</v>
      </c>
      <c r="L14" s="1">
        <f>IF(AND(ISNUMBER(G14),ISNUMBER($I$6)),$I$6-G14,"N/A")</f>
        <v>-8.1999999999999993</v>
      </c>
      <c r="M14" s="1">
        <f>IF(AND(ISNUMBER(K14),ISNUMBER($I$7)),SQRT(K14^2+($I$7)^2),"N/A")</f>
        <v>0.25064471888253259</v>
      </c>
      <c r="N14" s="1">
        <f>IF(AND(ISNUMBER(L14),ISNUMBER(M14),M14&lt;&gt;0),L14/M14,"NA")</f>
        <v>-32.715630461150944</v>
      </c>
      <c r="O14" t="s">
        <v>73</v>
      </c>
    </row>
    <row r="15" spans="1:16" x14ac:dyDescent="0.35">
      <c r="A15" s="16">
        <v>5</v>
      </c>
      <c r="B15" s="15" t="s">
        <v>55</v>
      </c>
      <c r="C15" s="14">
        <v>12.6</v>
      </c>
      <c r="D15" s="13" t="s">
        <v>34</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12.6</v>
      </c>
      <c r="H15">
        <f>LEN(TRIM(D15))</f>
        <v>6</v>
      </c>
      <c r="I15" t="str">
        <f>IF(H15&gt;=3,MID(TRIM(D15),1,3),"NO")</f>
        <v>+/-</v>
      </c>
      <c r="J15" t="str">
        <f>IF(TRIM(I15)="+/-",MID(TRIM(D15),4,H15-3),D15)</f>
        <v>0.4</v>
      </c>
      <c r="K15" s="1">
        <f>IF(TRIM(J15)="*****",0,IF(ISERROR(VALUE(J15)),"NA",VALUE(J15/$I$4)))</f>
        <v>0.24316109422492402</v>
      </c>
      <c r="L15" s="1">
        <f>IF(AND(ISNUMBER(G15),ISNUMBER($I$6)),$I$6-G15,"N/A")</f>
        <v>-7.1</v>
      </c>
      <c r="M15" s="1">
        <f>IF(AND(ISNUMBER(K15),ISNUMBER($I$7)),SQRT(K15^2+($I$7)^2),"N/A")</f>
        <v>0.25064471888253259</v>
      </c>
      <c r="N15" s="1">
        <f>IF(AND(ISNUMBER(L15),ISNUMBER(M15),M15&lt;&gt;0),L15/M15,"NA")</f>
        <v>-28.326948326118504</v>
      </c>
      <c r="O15" t="s">
        <v>32</v>
      </c>
    </row>
    <row r="16" spans="1:16" x14ac:dyDescent="0.35">
      <c r="A16" s="16">
        <v>6</v>
      </c>
      <c r="B16" s="15" t="s">
        <v>68</v>
      </c>
      <c r="C16" s="14">
        <v>12</v>
      </c>
      <c r="D16" s="13" t="s">
        <v>57</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12</v>
      </c>
      <c r="H16">
        <f>LEN(TRIM(D16))</f>
        <v>6</v>
      </c>
      <c r="I16" t="str">
        <f>IF(H16&gt;=3,MID(TRIM(D16),1,3),"NO")</f>
        <v>+/-</v>
      </c>
      <c r="J16" t="str">
        <f>IF(TRIM(I16)="+/-",MID(TRIM(D16),4,H16-3),D16)</f>
        <v>0.3</v>
      </c>
      <c r="K16" s="1">
        <f>IF(TRIM(J16)="*****",0,IF(ISERROR(VALUE(J16)),"NA",VALUE(J16/$I$4)))</f>
        <v>0.18237082066869301</v>
      </c>
      <c r="L16" s="1">
        <f>IF(AND(ISNUMBER(G16),ISNUMBER($I$6)),$I$6-G16,"N/A")</f>
        <v>-6.5</v>
      </c>
      <c r="M16" s="1">
        <f>IF(AND(ISNUMBER(K16),ISNUMBER($I$7)),SQRT(K16^2+($I$7)^2),"N/A")</f>
        <v>0.19223572402239389</v>
      </c>
      <c r="N16" s="1">
        <f>IF(AND(ISNUMBER(L16),ISNUMBER(M16),M16&lt;&gt;0),L16/M16,"NA")</f>
        <v>-33.812653881350393</v>
      </c>
      <c r="O16" t="s">
        <v>75</v>
      </c>
    </row>
    <row r="17" spans="1:15" x14ac:dyDescent="0.35">
      <c r="A17" s="16">
        <v>7</v>
      </c>
      <c r="B17" s="15" t="s">
        <v>73</v>
      </c>
      <c r="C17" s="14">
        <v>10.8</v>
      </c>
      <c r="D17" s="13" t="s">
        <v>34</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10.8</v>
      </c>
      <c r="H17">
        <f>LEN(TRIM(D17))</f>
        <v>6</v>
      </c>
      <c r="I17" t="str">
        <f>IF(H17&gt;=3,MID(TRIM(D17),1,3),"NO")</f>
        <v>+/-</v>
      </c>
      <c r="J17" t="str">
        <f>IF(TRIM(I17)="+/-",MID(TRIM(D17),4,H17-3),D17)</f>
        <v>0.4</v>
      </c>
      <c r="K17" s="1">
        <f>IF(TRIM(J17)="*****",0,IF(ISERROR(VALUE(J17)),"NA",VALUE(J17/$I$4)))</f>
        <v>0.24316109422492402</v>
      </c>
      <c r="L17" s="1">
        <f>IF(AND(ISNUMBER(G17),ISNUMBER($I$6)),$I$6-G17,"N/A")</f>
        <v>-5.3000000000000007</v>
      </c>
      <c r="M17" s="1">
        <f>IF(AND(ISNUMBER(K17),ISNUMBER($I$7)),SQRT(K17^2+($I$7)^2),"N/A")</f>
        <v>0.25064471888253259</v>
      </c>
      <c r="N17" s="1">
        <f>IF(AND(ISNUMBER(L17),ISNUMBER(M17),M17&lt;&gt;0),L17/M17,"NA")</f>
        <v>-21.145468468792689</v>
      </c>
      <c r="O17" t="s">
        <v>66</v>
      </c>
    </row>
    <row r="18" spans="1:15" x14ac:dyDescent="0.35">
      <c r="A18" s="16">
        <v>8</v>
      </c>
      <c r="B18" s="15" t="s">
        <v>64</v>
      </c>
      <c r="C18" s="14">
        <v>10.7</v>
      </c>
      <c r="D18" s="13" t="s">
        <v>57</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10.7</v>
      </c>
      <c r="H18">
        <f>LEN(TRIM(D18))</f>
        <v>6</v>
      </c>
      <c r="I18" t="str">
        <f>IF(H18&gt;=3,MID(TRIM(D18),1,3),"NO")</f>
        <v>+/-</v>
      </c>
      <c r="J18" t="str">
        <f>IF(TRIM(I18)="+/-",MID(TRIM(D18),4,H18-3),D18)</f>
        <v>0.3</v>
      </c>
      <c r="K18" s="1">
        <f>IF(TRIM(J18)="*****",0,IF(ISERROR(VALUE(J18)),"NA",VALUE(J18/$I$4)))</f>
        <v>0.18237082066869301</v>
      </c>
      <c r="L18" s="1">
        <f>IF(AND(ISNUMBER(G18),ISNUMBER($I$6)),$I$6-G18,"N/A")</f>
        <v>-5.1999999999999993</v>
      </c>
      <c r="M18" s="1">
        <f>IF(AND(ISNUMBER(K18),ISNUMBER($I$7)),SQRT(K18^2+($I$7)^2),"N/A")</f>
        <v>0.19223572402239389</v>
      </c>
      <c r="N18" s="1">
        <f>IF(AND(ISNUMBER(L18),ISNUMBER(M18),M18&lt;&gt;0),L18/M18,"NA")</f>
        <v>-27.050123105080313</v>
      </c>
      <c r="O18" t="s">
        <v>60</v>
      </c>
    </row>
    <row r="19" spans="1:15" x14ac:dyDescent="0.35">
      <c r="A19" s="16">
        <v>8</v>
      </c>
      <c r="B19" s="15" t="s">
        <v>27</v>
      </c>
      <c r="C19" s="14">
        <v>10.7</v>
      </c>
      <c r="D19" s="13" t="s">
        <v>120</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10.7</v>
      </c>
      <c r="H19">
        <f>LEN(TRIM(D19))</f>
        <v>6</v>
      </c>
      <c r="I19" t="str">
        <f>IF(H19&gt;=3,MID(TRIM(D19),1,3),"NO")</f>
        <v>+/-</v>
      </c>
      <c r="J19" t="str">
        <f>IF(TRIM(I19)="+/-",MID(TRIM(D19),4,H19-3),D19)</f>
        <v>0.9</v>
      </c>
      <c r="K19" s="1">
        <f>IF(TRIM(J19)="*****",0,IF(ISERROR(VALUE(J19)),"NA",VALUE(J19/$I$4)))</f>
        <v>0.54711246200607899</v>
      </c>
      <c r="L19" s="1">
        <f>IF(AND(ISNUMBER(G19),ISNUMBER($I$6)),$I$6-G19,"N/A")</f>
        <v>-5.1999999999999993</v>
      </c>
      <c r="M19" s="1">
        <f>IF(AND(ISNUMBER(K19),ISNUMBER($I$7)),SQRT(K19^2+($I$7)^2),"N/A")</f>
        <v>0.55047933970440222</v>
      </c>
      <c r="N19" s="1">
        <f>IF(AND(ISNUMBER(L19),ISNUMBER(M19),M19&lt;&gt;0),L19/M19,"NA")</f>
        <v>-9.446312740442373</v>
      </c>
      <c r="O19" t="s">
        <v>35</v>
      </c>
    </row>
    <row r="20" spans="1:15" x14ac:dyDescent="0.35">
      <c r="A20" s="16">
        <v>10</v>
      </c>
      <c r="B20" s="15" t="s">
        <v>79</v>
      </c>
      <c r="C20" s="14">
        <v>10.5</v>
      </c>
      <c r="D20" s="17" t="s">
        <v>34</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10.5</v>
      </c>
      <c r="H20">
        <f>LEN(TRIM(D20))</f>
        <v>6</v>
      </c>
      <c r="I20" t="str">
        <f>IF(H20&gt;=3,MID(TRIM(D20),1,3),"NO")</f>
        <v>+/-</v>
      </c>
      <c r="J20" t="str">
        <f>IF(TRIM(I20)="+/-",MID(TRIM(D20),4,H20-3),D20)</f>
        <v>0.4</v>
      </c>
      <c r="K20" s="1">
        <f>IF(TRIM(J20)="*****",0,IF(ISERROR(VALUE(J20)),"NA",VALUE(J20/$I$4)))</f>
        <v>0.24316109422492402</v>
      </c>
      <c r="L20" s="1">
        <f>IF(AND(ISNUMBER(G20),ISNUMBER($I$6)),$I$6-G20,"N/A")</f>
        <v>-5</v>
      </c>
      <c r="M20" s="1">
        <f>IF(AND(ISNUMBER(K20),ISNUMBER($I$7)),SQRT(K20^2+($I$7)^2),"N/A")</f>
        <v>0.25064471888253259</v>
      </c>
      <c r="N20" s="1">
        <f>IF(AND(ISNUMBER(L20),ISNUMBER(M20),M20&lt;&gt;0),L20/M20,"NA")</f>
        <v>-19.948555159238385</v>
      </c>
      <c r="O20" t="s">
        <v>51</v>
      </c>
    </row>
    <row r="21" spans="1:15" x14ac:dyDescent="0.35">
      <c r="A21" s="16">
        <v>11</v>
      </c>
      <c r="B21" s="15" t="s">
        <v>58</v>
      </c>
      <c r="C21" s="14">
        <v>8.9</v>
      </c>
      <c r="D21" s="13" t="s">
        <v>57</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8.9</v>
      </c>
      <c r="H21">
        <f>LEN(TRIM(D21))</f>
        <v>6</v>
      </c>
      <c r="I21" t="str">
        <f>IF(H21&gt;=3,MID(TRIM(D21),1,3),"NO")</f>
        <v>+/-</v>
      </c>
      <c r="J21" t="str">
        <f>IF(TRIM(I21)="+/-",MID(TRIM(D21),4,H21-3),D21)</f>
        <v>0.3</v>
      </c>
      <c r="K21" s="1">
        <f>IF(TRIM(J21)="*****",0,IF(ISERROR(VALUE(J21)),"NA",VALUE(J21/$I$4)))</f>
        <v>0.18237082066869301</v>
      </c>
      <c r="L21" s="1">
        <f>IF(AND(ISNUMBER(G21),ISNUMBER($I$6)),$I$6-G21,"N/A")</f>
        <v>-3.4000000000000004</v>
      </c>
      <c r="M21" s="1">
        <f>IF(AND(ISNUMBER(K21),ISNUMBER($I$7)),SQRT(K21^2+($I$7)^2),"N/A")</f>
        <v>0.19223572402239389</v>
      </c>
      <c r="N21" s="1">
        <f>IF(AND(ISNUMBER(L21),ISNUMBER(M21),M21&lt;&gt;0),L21/M21,"NA")</f>
        <v>-17.686618953321748</v>
      </c>
      <c r="O21" t="s">
        <v>45</v>
      </c>
    </row>
    <row r="22" spans="1:15" x14ac:dyDescent="0.35">
      <c r="A22" s="16">
        <v>12</v>
      </c>
      <c r="B22" s="15" t="s">
        <v>70</v>
      </c>
      <c r="C22" s="14">
        <v>8.6</v>
      </c>
      <c r="D22" s="13" t="s">
        <v>83</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8.6</v>
      </c>
      <c r="H22">
        <f>LEN(TRIM(D22))</f>
        <v>6</v>
      </c>
      <c r="I22" t="str">
        <f>IF(H22&gt;=3,MID(TRIM(D22),1,3),"NO")</f>
        <v>+/-</v>
      </c>
      <c r="J22" t="str">
        <f>IF(TRIM(I22)="+/-",MID(TRIM(D22),4,H22-3),D22)</f>
        <v>0.7</v>
      </c>
      <c r="K22" s="1">
        <f>IF(TRIM(J22)="*****",0,IF(ISERROR(VALUE(J22)),"NA",VALUE(J22/$I$4)))</f>
        <v>0.42553191489361697</v>
      </c>
      <c r="L22" s="1">
        <f>IF(AND(ISNUMBER(G22),ISNUMBER($I$6)),$I$6-G22,"N/A")</f>
        <v>-3.0999999999999996</v>
      </c>
      <c r="M22" s="1">
        <f>IF(AND(ISNUMBER(K22),ISNUMBER($I$7)),SQRT(K22^2+($I$7)^2),"N/A")</f>
        <v>0.42985214661796195</v>
      </c>
      <c r="N22" s="1">
        <f>IF(AND(ISNUMBER(L22),ISNUMBER(M22),M22&lt;&gt;0),L22/M22,"NA")</f>
        <v>-7.2117820613215988</v>
      </c>
      <c r="O22" t="s">
        <v>29</v>
      </c>
    </row>
    <row r="23" spans="1:15" x14ac:dyDescent="0.35">
      <c r="A23" s="16">
        <v>13</v>
      </c>
      <c r="B23" s="15" t="s">
        <v>77</v>
      </c>
      <c r="C23" s="14">
        <v>8.1</v>
      </c>
      <c r="D23" s="13" t="s">
        <v>34</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8.1</v>
      </c>
      <c r="H23">
        <f>LEN(TRIM(D23))</f>
        <v>6</v>
      </c>
      <c r="I23" t="str">
        <f>IF(H23&gt;=3,MID(TRIM(D23),1,3),"NO")</f>
        <v>+/-</v>
      </c>
      <c r="J23" t="str">
        <f>IF(TRIM(I23)="+/-",MID(TRIM(D23),4,H23-3),D23)</f>
        <v>0.4</v>
      </c>
      <c r="K23" s="1">
        <f>IF(TRIM(J23)="*****",0,IF(ISERROR(VALUE(J23)),"NA",VALUE(J23/$I$4)))</f>
        <v>0.24316109422492402</v>
      </c>
      <c r="L23" s="1">
        <f>IF(AND(ISNUMBER(G23),ISNUMBER($I$6)),$I$6-G23,"N/A")</f>
        <v>-2.5999999999999996</v>
      </c>
      <c r="M23" s="1">
        <f>IF(AND(ISNUMBER(K23),ISNUMBER($I$7)),SQRT(K23^2+($I$7)^2),"N/A")</f>
        <v>0.25064471888253259</v>
      </c>
      <c r="N23" s="1">
        <f>IF(AND(ISNUMBER(L23),ISNUMBER(M23),M23&lt;&gt;0),L23/M23,"NA")</f>
        <v>-10.373248682803958</v>
      </c>
      <c r="O23" t="s">
        <v>82</v>
      </c>
    </row>
    <row r="24" spans="1:15" x14ac:dyDescent="0.35">
      <c r="A24" s="16">
        <v>14</v>
      </c>
      <c r="B24" s="15" t="s">
        <v>51</v>
      </c>
      <c r="C24" s="14">
        <v>7.9</v>
      </c>
      <c r="D24" s="13" t="s">
        <v>31</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7.9</v>
      </c>
      <c r="H24">
        <f>LEN(TRIM(D24))</f>
        <v>6</v>
      </c>
      <c r="I24" t="str">
        <f>IF(H24&gt;=3,MID(TRIM(D24),1,3),"NO")</f>
        <v>+/-</v>
      </c>
      <c r="J24" t="str">
        <f>IF(TRIM(I24)="+/-",MID(TRIM(D24),4,H24-3),D24)</f>
        <v>0.1</v>
      </c>
      <c r="K24" s="1">
        <f>IF(TRIM(J24)="*****",0,IF(ISERROR(VALUE(J24)),"NA",VALUE(J24/$I$4)))</f>
        <v>6.0790273556231005E-2</v>
      </c>
      <c r="L24" s="1">
        <f>IF(AND(ISNUMBER(G24),ISNUMBER($I$6)),$I$6-G24,"N/A")</f>
        <v>-2.4000000000000004</v>
      </c>
      <c r="M24" s="1">
        <f>IF(AND(ISNUMBER(K24),ISNUMBER($I$7)),SQRT(K24^2+($I$7)^2),"N/A")</f>
        <v>8.5970429323592404E-2</v>
      </c>
      <c r="N24" s="1">
        <f>IF(AND(ISNUMBER(L24),ISNUMBER(M24),M24&lt;&gt;0),L24/M24,"NA")</f>
        <v>-27.9165757212449</v>
      </c>
      <c r="O24" t="s">
        <v>65</v>
      </c>
    </row>
    <row r="25" spans="1:15" x14ac:dyDescent="0.35">
      <c r="A25" s="16">
        <v>14</v>
      </c>
      <c r="B25" s="15" t="s">
        <v>45</v>
      </c>
      <c r="C25" s="14">
        <v>7.9</v>
      </c>
      <c r="D25" s="13" t="s">
        <v>28</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7.9</v>
      </c>
      <c r="H25">
        <f>LEN(TRIM(D25))</f>
        <v>6</v>
      </c>
      <c r="I25" t="str">
        <f>IF(H25&gt;=3,MID(TRIM(D25),1,3),"NO")</f>
        <v>+/-</v>
      </c>
      <c r="J25" t="str">
        <f>IF(TRIM(I25)="+/-",MID(TRIM(D25),4,H25-3),D25)</f>
        <v>0.2</v>
      </c>
      <c r="K25" s="1">
        <f>IF(TRIM(J25)="*****",0,IF(ISERROR(VALUE(J25)),"NA",VALUE(J25/$I$4)))</f>
        <v>0.12158054711246201</v>
      </c>
      <c r="L25" s="1">
        <f>IF(AND(ISNUMBER(G25),ISNUMBER($I$6)),$I$6-G25,"N/A")</f>
        <v>-2.4000000000000004</v>
      </c>
      <c r="M25" s="1">
        <f>IF(AND(ISNUMBER(K25),ISNUMBER($I$7)),SQRT(K25^2+($I$7)^2),"N/A")</f>
        <v>0.1359311840425404</v>
      </c>
      <c r="N25" s="1">
        <f>IF(AND(ISNUMBER(L25),ISNUMBER(M25),M25&lt;&gt;0),L25/M25,"NA")</f>
        <v>-17.655992750338342</v>
      </c>
      <c r="O25" t="s">
        <v>81</v>
      </c>
    </row>
    <row r="26" spans="1:15" x14ac:dyDescent="0.35">
      <c r="A26" s="16">
        <v>14</v>
      </c>
      <c r="B26" s="15" t="s">
        <v>59</v>
      </c>
      <c r="C26" s="14">
        <v>7.9</v>
      </c>
      <c r="D26" s="13" t="s">
        <v>28</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7.9</v>
      </c>
      <c r="H26">
        <f>LEN(TRIM(D26))</f>
        <v>6</v>
      </c>
      <c r="I26" t="str">
        <f>IF(H26&gt;=3,MID(TRIM(D26),1,3),"NO")</f>
        <v>+/-</v>
      </c>
      <c r="J26" t="str">
        <f>IF(TRIM(I26)="+/-",MID(TRIM(D26),4,H26-3),D26)</f>
        <v>0.2</v>
      </c>
      <c r="K26" s="1">
        <f>IF(TRIM(J26)="*****",0,IF(ISERROR(VALUE(J26)),"NA",VALUE(J26/$I$4)))</f>
        <v>0.12158054711246201</v>
      </c>
      <c r="L26" s="1">
        <f>IF(AND(ISNUMBER(G26),ISNUMBER($I$6)),$I$6-G26,"N/A")</f>
        <v>-2.4000000000000004</v>
      </c>
      <c r="M26" s="1">
        <f>IF(AND(ISNUMBER(K26),ISNUMBER($I$7)),SQRT(K26^2+($I$7)^2),"N/A")</f>
        <v>0.1359311840425404</v>
      </c>
      <c r="N26" s="1">
        <f>IF(AND(ISNUMBER(L26),ISNUMBER(M26),M26&lt;&gt;0),L26/M26,"NA")</f>
        <v>-17.655992750338342</v>
      </c>
      <c r="O26" t="s">
        <v>80</v>
      </c>
    </row>
    <row r="27" spans="1:15" x14ac:dyDescent="0.35">
      <c r="A27" s="16">
        <v>14</v>
      </c>
      <c r="B27" s="15" t="s">
        <v>46</v>
      </c>
      <c r="C27" s="14">
        <v>7.9</v>
      </c>
      <c r="D27" s="13" t="s">
        <v>28</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7.9</v>
      </c>
      <c r="H27">
        <f>LEN(TRIM(D27))</f>
        <v>6</v>
      </c>
      <c r="I27" t="str">
        <f>IF(H27&gt;=3,MID(TRIM(D27),1,3),"NO")</f>
        <v>+/-</v>
      </c>
      <c r="J27" t="str">
        <f>IF(TRIM(I27)="+/-",MID(TRIM(D27),4,H27-3),D27)</f>
        <v>0.2</v>
      </c>
      <c r="K27" s="1">
        <f>IF(TRIM(J27)="*****",0,IF(ISERROR(VALUE(J27)),"NA",VALUE(J27/$I$4)))</f>
        <v>0.12158054711246201</v>
      </c>
      <c r="L27" s="1">
        <f>IF(AND(ISNUMBER(G27),ISNUMBER($I$6)),$I$6-G27,"N/A")</f>
        <v>-2.4000000000000004</v>
      </c>
      <c r="M27" s="1">
        <f>IF(AND(ISNUMBER(K27),ISNUMBER($I$7)),SQRT(K27^2+($I$7)^2),"N/A")</f>
        <v>0.1359311840425404</v>
      </c>
      <c r="N27" s="1">
        <f>IF(AND(ISNUMBER(L27),ISNUMBER(M27),M27&lt;&gt;0),L27/M27,"NA")</f>
        <v>-17.655992750338342</v>
      </c>
      <c r="O27" t="s">
        <v>78</v>
      </c>
    </row>
    <row r="28" spans="1:15" x14ac:dyDescent="0.35">
      <c r="A28" s="16">
        <v>18</v>
      </c>
      <c r="B28" s="15" t="s">
        <v>56</v>
      </c>
      <c r="C28" s="14">
        <v>7.3</v>
      </c>
      <c r="D28" s="13" t="s">
        <v>57</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7.3</v>
      </c>
      <c r="H28">
        <f>LEN(TRIM(D28))</f>
        <v>6</v>
      </c>
      <c r="I28" t="str">
        <f>IF(H28&gt;=3,MID(TRIM(D28),1,3),"NO")</f>
        <v>+/-</v>
      </c>
      <c r="J28" t="str">
        <f>IF(TRIM(I28)="+/-",MID(TRIM(D28),4,H28-3),D28)</f>
        <v>0.3</v>
      </c>
      <c r="K28" s="1">
        <f>IF(TRIM(J28)="*****",0,IF(ISERROR(VALUE(J28)),"NA",VALUE(J28/$I$4)))</f>
        <v>0.18237082066869301</v>
      </c>
      <c r="L28" s="1">
        <f>IF(AND(ISNUMBER(G28),ISNUMBER($I$6)),$I$6-G28,"N/A")</f>
        <v>-1.7999999999999998</v>
      </c>
      <c r="M28" s="1">
        <f>IF(AND(ISNUMBER(K28),ISNUMBER($I$7)),SQRT(K28^2+($I$7)^2),"N/A")</f>
        <v>0.19223572402239389</v>
      </c>
      <c r="N28" s="1">
        <f>IF(AND(ISNUMBER(L28),ISNUMBER(M28),M28&lt;&gt;0),L28/M28,"NA")</f>
        <v>-9.3635041517585691</v>
      </c>
      <c r="O28" t="s">
        <v>79</v>
      </c>
    </row>
    <row r="29" spans="1:15" x14ac:dyDescent="0.35">
      <c r="A29" s="16">
        <v>19</v>
      </c>
      <c r="B29" s="15" t="s">
        <v>82</v>
      </c>
      <c r="C29" s="14">
        <v>7</v>
      </c>
      <c r="D29" s="13" t="s">
        <v>34</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7</v>
      </c>
      <c r="H29">
        <f>LEN(TRIM(D29))</f>
        <v>6</v>
      </c>
      <c r="I29" t="str">
        <f>IF(H29&gt;=3,MID(TRIM(D29),1,3),"NO")</f>
        <v>+/-</v>
      </c>
      <c r="J29" t="str">
        <f>IF(TRIM(I29)="+/-",MID(TRIM(D29),4,H29-3),D29)</f>
        <v>0.4</v>
      </c>
      <c r="K29" s="1">
        <f>IF(TRIM(J29)="*****",0,IF(ISERROR(VALUE(J29)),"NA",VALUE(J29/$I$4)))</f>
        <v>0.24316109422492402</v>
      </c>
      <c r="L29" s="1">
        <f>IF(AND(ISNUMBER(G29),ISNUMBER($I$6)),$I$6-G29,"N/A")</f>
        <v>-1.5</v>
      </c>
      <c r="M29" s="1">
        <f>IF(AND(ISNUMBER(K29),ISNUMBER($I$7)),SQRT(K29^2+($I$7)^2),"N/A")</f>
        <v>0.25064471888253259</v>
      </c>
      <c r="N29" s="1">
        <f>IF(AND(ISNUMBER(L29),ISNUMBER(M29),M29&lt;&gt;0),L29/M29,"NA")</f>
        <v>-5.9845665477715153</v>
      </c>
      <c r="O29" t="s">
        <v>55</v>
      </c>
    </row>
    <row r="30" spans="1:15" x14ac:dyDescent="0.35">
      <c r="A30" s="16">
        <v>20</v>
      </c>
      <c r="B30" s="15" t="s">
        <v>60</v>
      </c>
      <c r="C30" s="14">
        <v>6.9</v>
      </c>
      <c r="D30" s="13" t="s">
        <v>43</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6.9</v>
      </c>
      <c r="H30">
        <f>LEN(TRIM(D30))</f>
        <v>6</v>
      </c>
      <c r="I30" t="str">
        <f>IF(H30&gt;=3,MID(TRIM(D30),1,3),"NO")</f>
        <v>+/-</v>
      </c>
      <c r="J30" t="str">
        <f>IF(TRIM(I30)="+/-",MID(TRIM(D30),4,H30-3),D30)</f>
        <v>0.5</v>
      </c>
      <c r="K30" s="1">
        <f>IF(TRIM(J30)="*****",0,IF(ISERROR(VALUE(J30)),"NA",VALUE(J30/$I$4)))</f>
        <v>0.303951367781155</v>
      </c>
      <c r="L30" s="1">
        <f>IF(AND(ISNUMBER(G30),ISNUMBER($I$6)),$I$6-G30,"N/A")</f>
        <v>-1.4000000000000004</v>
      </c>
      <c r="M30" s="1">
        <f>IF(AND(ISNUMBER(K30),ISNUMBER($I$7)),SQRT(K30^2+($I$7)^2),"N/A")</f>
        <v>0.30997079109986531</v>
      </c>
      <c r="N30" s="1">
        <f>IF(AND(ISNUMBER(L30),ISNUMBER(M30),M30&lt;&gt;0),L30/M30,"NA")</f>
        <v>-4.5165545922323798</v>
      </c>
      <c r="O30" t="s">
        <v>77</v>
      </c>
    </row>
    <row r="31" spans="1:15" x14ac:dyDescent="0.35">
      <c r="A31" s="16">
        <v>20</v>
      </c>
      <c r="B31" s="15" t="s">
        <v>48</v>
      </c>
      <c r="C31" s="14">
        <v>6.9</v>
      </c>
      <c r="D31" s="13" t="s">
        <v>26</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6.9</v>
      </c>
      <c r="H31">
        <f>LEN(TRIM(D31))</f>
        <v>6</v>
      </c>
      <c r="I31" t="str">
        <f>IF(H31&gt;=3,MID(TRIM(D31),1,3),"NO")</f>
        <v>+/-</v>
      </c>
      <c r="J31" t="str">
        <f>IF(TRIM(I31)="+/-",MID(TRIM(D31),4,H31-3),D31)</f>
        <v>0.6</v>
      </c>
      <c r="K31" s="1">
        <f>IF(TRIM(J31)="*****",0,IF(ISERROR(VALUE(J31)),"NA",VALUE(J31/$I$4)))</f>
        <v>0.36474164133738601</v>
      </c>
      <c r="L31" s="1">
        <f>IF(AND(ISNUMBER(G31),ISNUMBER($I$6)),$I$6-G31,"N/A")</f>
        <v>-1.4000000000000004</v>
      </c>
      <c r="M31" s="1">
        <f>IF(AND(ISNUMBER(K31),ISNUMBER($I$7)),SQRT(K31^2+($I$7)^2),"N/A")</f>
        <v>0.36977279819442066</v>
      </c>
      <c r="N31" s="1">
        <f>IF(AND(ISNUMBER(L31),ISNUMBER(M31),M31&lt;&gt;0),L31/M31,"NA")</f>
        <v>-3.7861086776423791</v>
      </c>
      <c r="O31" t="s">
        <v>41</v>
      </c>
    </row>
    <row r="32" spans="1:15" x14ac:dyDescent="0.35">
      <c r="A32" s="16">
        <v>22</v>
      </c>
      <c r="B32" s="15" t="s">
        <v>39</v>
      </c>
      <c r="C32" s="14">
        <v>6.4</v>
      </c>
      <c r="D32" s="13" t="s">
        <v>31</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6.4</v>
      </c>
      <c r="H32">
        <f>LEN(TRIM(D32))</f>
        <v>6</v>
      </c>
      <c r="I32" t="str">
        <f>IF(H32&gt;=3,MID(TRIM(D32),1,3),"NO")</f>
        <v>+/-</v>
      </c>
      <c r="J32" t="str">
        <f>IF(TRIM(I32)="+/-",MID(TRIM(D32),4,H32-3),D32)</f>
        <v>0.1</v>
      </c>
      <c r="K32" s="1">
        <f>IF(TRIM(J32)="*****",0,IF(ISERROR(VALUE(J32)),"NA",VALUE(J32/$I$4)))</f>
        <v>6.0790273556231005E-2</v>
      </c>
      <c r="L32" s="1">
        <f>IF(AND(ISNUMBER(G32),ISNUMBER($I$6)),$I$6-G32,"N/A")</f>
        <v>-0.90000000000000036</v>
      </c>
      <c r="M32" s="1">
        <f>IF(AND(ISNUMBER(K32),ISNUMBER($I$7)),SQRT(K32^2+($I$7)^2),"N/A")</f>
        <v>8.5970429323592404E-2</v>
      </c>
      <c r="N32" s="1">
        <f>IF(AND(ISNUMBER(L32),ISNUMBER(M32),M32&lt;&gt;0),L32/M32,"NA")</f>
        <v>-10.46871589546684</v>
      </c>
      <c r="O32" t="s">
        <v>71</v>
      </c>
    </row>
    <row r="33" spans="1:15" x14ac:dyDescent="0.35">
      <c r="A33" s="16">
        <v>23</v>
      </c>
      <c r="B33" s="15" t="s">
        <v>63</v>
      </c>
      <c r="C33" s="14">
        <v>5.7</v>
      </c>
      <c r="D33" s="13" t="s">
        <v>26</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5.7</v>
      </c>
      <c r="H33">
        <f>LEN(TRIM(D33))</f>
        <v>6</v>
      </c>
      <c r="I33" t="str">
        <f>IF(H33&gt;=3,MID(TRIM(D33),1,3),"NO")</f>
        <v>+/-</v>
      </c>
      <c r="J33" t="str">
        <f>IF(TRIM(I33)="+/-",MID(TRIM(D33),4,H33-3),D33)</f>
        <v>0.6</v>
      </c>
      <c r="K33" s="1">
        <f>IF(TRIM(J33)="*****",0,IF(ISERROR(VALUE(J33)),"NA",VALUE(J33/$I$4)))</f>
        <v>0.36474164133738601</v>
      </c>
      <c r="L33" s="1">
        <f>IF(AND(ISNUMBER(G33),ISNUMBER($I$6)),$I$6-G33,"N/A")</f>
        <v>-0.20000000000000018</v>
      </c>
      <c r="M33" s="1">
        <f>IF(AND(ISNUMBER(K33),ISNUMBER($I$7)),SQRT(K33^2+($I$7)^2),"N/A")</f>
        <v>0.36977279819442066</v>
      </c>
      <c r="N33" s="1">
        <f>IF(AND(ISNUMBER(L33),ISNUMBER(M33),M33&lt;&gt;0),L33/M33,"NA")</f>
        <v>-0.54087266823462599</v>
      </c>
      <c r="O33" t="s">
        <v>76</v>
      </c>
    </row>
    <row r="34" spans="1:15" x14ac:dyDescent="0.35">
      <c r="A34" s="16">
        <v>24</v>
      </c>
      <c r="B34" s="15" t="s">
        <v>36</v>
      </c>
      <c r="C34" s="14">
        <v>5.6</v>
      </c>
      <c r="D34" s="13" t="s">
        <v>28</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5.6</v>
      </c>
      <c r="H34">
        <f>LEN(TRIM(D34))</f>
        <v>6</v>
      </c>
      <c r="I34" t="str">
        <f>IF(H34&gt;=3,MID(TRIM(D34),1,3),"NO")</f>
        <v>+/-</v>
      </c>
      <c r="J34" t="str">
        <f>IF(TRIM(I34)="+/-",MID(TRIM(D34),4,H34-3),D34)</f>
        <v>0.2</v>
      </c>
      <c r="K34" s="1">
        <f>IF(TRIM(J34)="*****",0,IF(ISERROR(VALUE(J34)),"NA",VALUE(J34/$I$4)))</f>
        <v>0.12158054711246201</v>
      </c>
      <c r="L34" s="1">
        <f>IF(AND(ISNUMBER(G34),ISNUMBER($I$6)),$I$6-G34,"N/A")</f>
        <v>-9.9999999999999645E-2</v>
      </c>
      <c r="M34" s="1">
        <f>IF(AND(ISNUMBER(K34),ISNUMBER($I$7)),SQRT(K34^2+($I$7)^2),"N/A")</f>
        <v>0.1359311840425404</v>
      </c>
      <c r="N34" s="1">
        <f>IF(AND(ISNUMBER(L34),ISNUMBER(M34),M34&lt;&gt;0),L34/M34,"NA")</f>
        <v>-0.73566636459742829</v>
      </c>
      <c r="O34" t="s">
        <v>74</v>
      </c>
    </row>
    <row r="35" spans="1:15" x14ac:dyDescent="0.35">
      <c r="A35" s="16">
        <v>25</v>
      </c>
      <c r="B35" s="15" t="s">
        <v>67</v>
      </c>
      <c r="C35" s="14">
        <v>5.5</v>
      </c>
      <c r="D35" s="13" t="s">
        <v>34</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5.5</v>
      </c>
      <c r="H35">
        <f>LEN(TRIM(D35))</f>
        <v>6</v>
      </c>
      <c r="I35" t="str">
        <f>IF(H35&gt;=3,MID(TRIM(D35),1,3),"NO")</f>
        <v>+/-</v>
      </c>
      <c r="J35" t="str">
        <f>IF(TRIM(I35)="+/-",MID(TRIM(D35),4,H35-3),D35)</f>
        <v>0.4</v>
      </c>
      <c r="K35" s="1">
        <f>IF(TRIM(J35)="*****",0,IF(ISERROR(VALUE(J35)),"NA",VALUE(J35/$I$4)))</f>
        <v>0.24316109422492402</v>
      </c>
      <c r="L35" s="1">
        <f>IF(AND(ISNUMBER(G35),ISNUMBER($I$6)),$I$6-G35,"N/A")</f>
        <v>0</v>
      </c>
      <c r="M35" s="1">
        <f>IF(AND(ISNUMBER(K35),ISNUMBER($I$7)),SQRT(K35^2+($I$7)^2),"N/A")</f>
        <v>0.25064471888253259</v>
      </c>
      <c r="N35" s="1">
        <f>IF(AND(ISNUMBER(L35),ISNUMBER(M35),M35&lt;&gt;0),L35/M35,"NA")</f>
        <v>0</v>
      </c>
      <c r="O35" t="s">
        <v>53</v>
      </c>
    </row>
    <row r="36" spans="1:15" x14ac:dyDescent="0.35">
      <c r="A36" s="16">
        <v>26</v>
      </c>
      <c r="B36" s="15" t="s">
        <v>40</v>
      </c>
      <c r="C36" s="14">
        <v>5.2</v>
      </c>
      <c r="D36" s="13" t="s">
        <v>43</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5.2</v>
      </c>
      <c r="H36">
        <f>LEN(TRIM(D36))</f>
        <v>6</v>
      </c>
      <c r="I36" t="str">
        <f>IF(H36&gt;=3,MID(TRIM(D36),1,3),"NO")</f>
        <v>+/-</v>
      </c>
      <c r="J36" t="str">
        <f>IF(TRIM(I36)="+/-",MID(TRIM(D36),4,H36-3),D36)</f>
        <v>0.5</v>
      </c>
      <c r="K36" s="1">
        <f>IF(TRIM(J36)="*****",0,IF(ISERROR(VALUE(J36)),"NA",VALUE(J36/$I$4)))</f>
        <v>0.303951367781155</v>
      </c>
      <c r="L36" s="1">
        <f>IF(AND(ISNUMBER(G36),ISNUMBER($I$6)),$I$6-G36,"N/A")</f>
        <v>0.29999999999999982</v>
      </c>
      <c r="M36" s="1">
        <f>IF(AND(ISNUMBER(K36),ISNUMBER($I$7)),SQRT(K36^2+($I$7)^2),"N/A")</f>
        <v>0.30997079109986531</v>
      </c>
      <c r="N36" s="1">
        <f>IF(AND(ISNUMBER(L36),ISNUMBER(M36),M36&lt;&gt;0),L36/M36,"NA")</f>
        <v>0.96783312690693768</v>
      </c>
      <c r="O36" t="s">
        <v>72</v>
      </c>
    </row>
    <row r="37" spans="1:15" x14ac:dyDescent="0.35">
      <c r="A37" s="16">
        <v>27</v>
      </c>
      <c r="B37" s="15" t="s">
        <v>76</v>
      </c>
      <c r="C37" s="14">
        <v>5</v>
      </c>
      <c r="D37" s="13" t="s">
        <v>31</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5</v>
      </c>
      <c r="H37">
        <f>LEN(TRIM(D37))</f>
        <v>6</v>
      </c>
      <c r="I37" t="str">
        <f>IF(H37&gt;=3,MID(TRIM(D37),1,3),"NO")</f>
        <v>+/-</v>
      </c>
      <c r="J37" t="str">
        <f>IF(TRIM(I37)="+/-",MID(TRIM(D37),4,H37-3),D37)</f>
        <v>0.1</v>
      </c>
      <c r="K37" s="1">
        <f>IF(TRIM(J37)="*****",0,IF(ISERROR(VALUE(J37)),"NA",VALUE(J37/$I$4)))</f>
        <v>6.0790273556231005E-2</v>
      </c>
      <c r="L37" s="1">
        <f>IF(AND(ISNUMBER(G37),ISNUMBER($I$6)),$I$6-G37,"N/A")</f>
        <v>0.5</v>
      </c>
      <c r="M37" s="1">
        <f>IF(AND(ISNUMBER(K37),ISNUMBER($I$7)),SQRT(K37^2+($I$7)^2),"N/A")</f>
        <v>8.5970429323592404E-2</v>
      </c>
      <c r="N37" s="1">
        <f>IF(AND(ISNUMBER(L37),ISNUMBER(M37),M37&lt;&gt;0),L37/M37,"NA")</f>
        <v>5.8159532752593535</v>
      </c>
      <c r="O37" t="s">
        <v>70</v>
      </c>
    </row>
    <row r="38" spans="1:15" x14ac:dyDescent="0.35">
      <c r="A38" s="16">
        <v>27</v>
      </c>
      <c r="B38" s="15" t="s">
        <v>44</v>
      </c>
      <c r="C38" s="14">
        <v>5</v>
      </c>
      <c r="D38" s="13" t="s">
        <v>57</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5</v>
      </c>
      <c r="H38">
        <f>LEN(TRIM(D38))</f>
        <v>6</v>
      </c>
      <c r="I38" t="str">
        <f>IF(H38&gt;=3,MID(TRIM(D38),1,3),"NO")</f>
        <v>+/-</v>
      </c>
      <c r="J38" t="str">
        <f>IF(TRIM(I38)="+/-",MID(TRIM(D38),4,H38-3),D38)</f>
        <v>0.3</v>
      </c>
      <c r="K38" s="1">
        <f>IF(TRIM(J38)="*****",0,IF(ISERROR(VALUE(J38)),"NA",VALUE(J38/$I$4)))</f>
        <v>0.18237082066869301</v>
      </c>
      <c r="L38" s="1">
        <f>IF(AND(ISNUMBER(G38),ISNUMBER($I$6)),$I$6-G38,"N/A")</f>
        <v>0.5</v>
      </c>
      <c r="M38" s="1">
        <f>IF(AND(ISNUMBER(K38),ISNUMBER($I$7)),SQRT(K38^2+($I$7)^2),"N/A")</f>
        <v>0.19223572402239389</v>
      </c>
      <c r="N38" s="1">
        <f>IF(AND(ISNUMBER(L38),ISNUMBER(M38),M38&lt;&gt;0),L38/M38,"NA")</f>
        <v>2.6009733754884921</v>
      </c>
      <c r="O38" t="s">
        <v>69</v>
      </c>
    </row>
    <row r="39" spans="1:15" x14ac:dyDescent="0.35">
      <c r="A39" s="16">
        <v>29</v>
      </c>
      <c r="B39" s="15" t="s">
        <v>72</v>
      </c>
      <c r="C39" s="14">
        <v>4.9000000000000004</v>
      </c>
      <c r="D39" s="13" t="s">
        <v>28</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4.9000000000000004</v>
      </c>
      <c r="H39">
        <f>LEN(TRIM(D39))</f>
        <v>6</v>
      </c>
      <c r="I39" t="str">
        <f>IF(H39&gt;=3,MID(TRIM(D39),1,3),"NO")</f>
        <v>+/-</v>
      </c>
      <c r="J39" t="str">
        <f>IF(TRIM(I39)="+/-",MID(TRIM(D39),4,H39-3),D39)</f>
        <v>0.2</v>
      </c>
      <c r="K39" s="1">
        <f>IF(TRIM(J39)="*****",0,IF(ISERROR(VALUE(J39)),"NA",VALUE(J39/$I$4)))</f>
        <v>0.12158054711246201</v>
      </c>
      <c r="L39" s="1">
        <f>IF(AND(ISNUMBER(G39),ISNUMBER($I$6)),$I$6-G39,"N/A")</f>
        <v>0.59999999999999964</v>
      </c>
      <c r="M39" s="1">
        <f>IF(AND(ISNUMBER(K39),ISNUMBER($I$7)),SQRT(K39^2+($I$7)^2),"N/A")</f>
        <v>0.1359311840425404</v>
      </c>
      <c r="N39" s="1">
        <f>IF(AND(ISNUMBER(L39),ISNUMBER(M39),M39&lt;&gt;0),L39/M39,"NA")</f>
        <v>4.4139981875845828</v>
      </c>
      <c r="O39" t="s">
        <v>44</v>
      </c>
    </row>
    <row r="40" spans="1:15" x14ac:dyDescent="0.35">
      <c r="A40" s="16">
        <v>30</v>
      </c>
      <c r="B40" s="15" t="s">
        <v>38</v>
      </c>
      <c r="C40" s="14">
        <v>4.4000000000000004</v>
      </c>
      <c r="D40" s="13" t="s">
        <v>28</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4.4000000000000004</v>
      </c>
      <c r="H40">
        <f>LEN(TRIM(D40))</f>
        <v>6</v>
      </c>
      <c r="I40" t="str">
        <f>IF(H40&gt;=3,MID(TRIM(D40),1,3),"NO")</f>
        <v>+/-</v>
      </c>
      <c r="J40" t="str">
        <f>IF(TRIM(I40)="+/-",MID(TRIM(D40),4,H40-3),D40)</f>
        <v>0.2</v>
      </c>
      <c r="K40" s="1">
        <f>IF(TRIM(J40)="*****",0,IF(ISERROR(VALUE(J40)),"NA",VALUE(J40/$I$4)))</f>
        <v>0.12158054711246201</v>
      </c>
      <c r="L40" s="1">
        <f>IF(AND(ISNUMBER(G40),ISNUMBER($I$6)),$I$6-G40,"N/A")</f>
        <v>1.0999999999999996</v>
      </c>
      <c r="M40" s="1">
        <f>IF(AND(ISNUMBER(K40),ISNUMBER($I$7)),SQRT(K40^2+($I$7)^2),"N/A")</f>
        <v>0.1359311840425404</v>
      </c>
      <c r="N40" s="1">
        <f>IF(AND(ISNUMBER(L40),ISNUMBER(M40),M40&lt;&gt;0),L40/M40,"NA")</f>
        <v>8.092330010571736</v>
      </c>
      <c r="O40" t="s">
        <v>67</v>
      </c>
    </row>
    <row r="41" spans="1:15" x14ac:dyDescent="0.35">
      <c r="A41" s="16">
        <v>31</v>
      </c>
      <c r="B41" s="15" t="s">
        <v>81</v>
      </c>
      <c r="C41" s="14">
        <v>4.2</v>
      </c>
      <c r="D41" s="13" t="s">
        <v>28</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4.2</v>
      </c>
      <c r="H41">
        <f>LEN(TRIM(D41))</f>
        <v>6</v>
      </c>
      <c r="I41" t="str">
        <f>IF(H41&gt;=3,MID(TRIM(D41),1,3),"NO")</f>
        <v>+/-</v>
      </c>
      <c r="J41" t="str">
        <f>IF(TRIM(I41)="+/-",MID(TRIM(D41),4,H41-3),D41)</f>
        <v>0.2</v>
      </c>
      <c r="K41" s="1">
        <f>IF(TRIM(J41)="*****",0,IF(ISERROR(VALUE(J41)),"NA",VALUE(J41/$I$4)))</f>
        <v>0.12158054711246201</v>
      </c>
      <c r="L41" s="1">
        <f>IF(AND(ISNUMBER(G41),ISNUMBER($I$6)),$I$6-G41,"N/A")</f>
        <v>1.2999999999999998</v>
      </c>
      <c r="M41" s="1">
        <f>IF(AND(ISNUMBER(K41),ISNUMBER($I$7)),SQRT(K41^2+($I$7)^2),"N/A")</f>
        <v>0.1359311840425404</v>
      </c>
      <c r="N41" s="1">
        <f>IF(AND(ISNUMBER(L41),ISNUMBER(M41),M41&lt;&gt;0),L41/M41,"NA")</f>
        <v>9.563662739766599</v>
      </c>
      <c r="O41" t="s">
        <v>47</v>
      </c>
    </row>
    <row r="42" spans="1:15" x14ac:dyDescent="0.35">
      <c r="A42" s="16">
        <v>32</v>
      </c>
      <c r="B42" s="15" t="s">
        <v>62</v>
      </c>
      <c r="C42" s="14">
        <v>3.7</v>
      </c>
      <c r="D42" s="13" t="s">
        <v>43</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3.7</v>
      </c>
      <c r="H42">
        <f>LEN(TRIM(D42))</f>
        <v>6</v>
      </c>
      <c r="I42" t="str">
        <f>IF(H42&gt;=3,MID(TRIM(D42),1,3),"NO")</f>
        <v>+/-</v>
      </c>
      <c r="J42" t="str">
        <f>IF(TRIM(I42)="+/-",MID(TRIM(D42),4,H42-3),D42)</f>
        <v>0.5</v>
      </c>
      <c r="K42" s="1">
        <f>IF(TRIM(J42)="*****",0,IF(ISERROR(VALUE(J42)),"NA",VALUE(J42/$I$4)))</f>
        <v>0.303951367781155</v>
      </c>
      <c r="L42" s="1">
        <f>IF(AND(ISNUMBER(G42),ISNUMBER($I$6)),$I$6-G42,"N/A")</f>
        <v>1.7999999999999998</v>
      </c>
      <c r="M42" s="1">
        <f>IF(AND(ISNUMBER(K42),ISNUMBER($I$7)),SQRT(K42^2+($I$7)^2),"N/A")</f>
        <v>0.30997079109986531</v>
      </c>
      <c r="N42" s="1">
        <f>IF(AND(ISNUMBER(L42),ISNUMBER(M42),M42&lt;&gt;0),L42/M42,"NA")</f>
        <v>5.806998761441629</v>
      </c>
      <c r="O42" t="s">
        <v>37</v>
      </c>
    </row>
    <row r="43" spans="1:15" x14ac:dyDescent="0.35">
      <c r="A43" s="16">
        <v>32</v>
      </c>
      <c r="B43" s="15" t="s">
        <v>78</v>
      </c>
      <c r="C43" s="14">
        <v>3.7</v>
      </c>
      <c r="D43" s="13" t="s">
        <v>28</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3.7</v>
      </c>
      <c r="H43">
        <f>LEN(TRIM(D43))</f>
        <v>6</v>
      </c>
      <c r="I43" t="str">
        <f>IF(H43&gt;=3,MID(TRIM(D43),1,3),"NO")</f>
        <v>+/-</v>
      </c>
      <c r="J43" t="str">
        <f>IF(TRIM(I43)="+/-",MID(TRIM(D43),4,H43-3),D43)</f>
        <v>0.2</v>
      </c>
      <c r="K43" s="1">
        <f>IF(TRIM(J43)="*****",0,IF(ISERROR(VALUE(J43)),"NA",VALUE(J43/$I$4)))</f>
        <v>0.12158054711246201</v>
      </c>
      <c r="L43" s="1">
        <f>IF(AND(ISNUMBER(G43),ISNUMBER($I$6)),$I$6-G43,"N/A")</f>
        <v>1.7999999999999998</v>
      </c>
      <c r="M43" s="1">
        <f>IF(AND(ISNUMBER(K43),ISNUMBER($I$7)),SQRT(K43^2+($I$7)^2),"N/A")</f>
        <v>0.1359311840425404</v>
      </c>
      <c r="N43" s="1">
        <f>IF(AND(ISNUMBER(L43),ISNUMBER(M43),M43&lt;&gt;0),L43/M43,"NA")</f>
        <v>13.241994562753755</v>
      </c>
      <c r="O43" t="s">
        <v>49</v>
      </c>
    </row>
    <row r="44" spans="1:15" x14ac:dyDescent="0.35">
      <c r="A44" s="16">
        <v>34</v>
      </c>
      <c r="B44" s="15" t="s">
        <v>54</v>
      </c>
      <c r="C44" s="14">
        <v>3.6</v>
      </c>
      <c r="D44" s="13" t="s">
        <v>31</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3.6</v>
      </c>
      <c r="H44">
        <f>LEN(TRIM(D44))</f>
        <v>6</v>
      </c>
      <c r="I44" t="str">
        <f>IF(H44&gt;=3,MID(TRIM(D44),1,3),"NO")</f>
        <v>+/-</v>
      </c>
      <c r="J44" t="str">
        <f>IF(TRIM(I44)="+/-",MID(TRIM(D44),4,H44-3),D44)</f>
        <v>0.1</v>
      </c>
      <c r="K44" s="1">
        <f>IF(TRIM(J44)="*****",0,IF(ISERROR(VALUE(J44)),"NA",VALUE(J44/$I$4)))</f>
        <v>6.0790273556231005E-2</v>
      </c>
      <c r="L44" s="1">
        <f>IF(AND(ISNUMBER(G44),ISNUMBER($I$6)),$I$6-G44,"N/A")</f>
        <v>1.9</v>
      </c>
      <c r="M44" s="1">
        <f>IF(AND(ISNUMBER(K44),ISNUMBER($I$7)),SQRT(K44^2+($I$7)^2),"N/A")</f>
        <v>8.5970429323592404E-2</v>
      </c>
      <c r="N44" s="1">
        <f>IF(AND(ISNUMBER(L44),ISNUMBER(M44),M44&lt;&gt;0),L44/M44,"NA")</f>
        <v>22.100622445985543</v>
      </c>
      <c r="O44" t="s">
        <v>64</v>
      </c>
    </row>
    <row r="45" spans="1:15" x14ac:dyDescent="0.35">
      <c r="A45" s="16">
        <v>35</v>
      </c>
      <c r="B45" s="15" t="s">
        <v>32</v>
      </c>
      <c r="C45" s="14">
        <v>3.4</v>
      </c>
      <c r="D45" s="13" t="s">
        <v>31</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3.4</v>
      </c>
      <c r="H45">
        <f>LEN(TRIM(D45))</f>
        <v>6</v>
      </c>
      <c r="I45" t="str">
        <f>IF(H45&gt;=3,MID(TRIM(D45),1,3),"NO")</f>
        <v>+/-</v>
      </c>
      <c r="J45" t="str">
        <f>IF(TRIM(I45)="+/-",MID(TRIM(D45),4,H45-3),D45)</f>
        <v>0.1</v>
      </c>
      <c r="K45" s="1">
        <f>IF(TRIM(J45)="*****",0,IF(ISERROR(VALUE(J45)),"NA",VALUE(J45/$I$4)))</f>
        <v>6.0790273556231005E-2</v>
      </c>
      <c r="L45" s="1">
        <f>IF(AND(ISNUMBER(G45),ISNUMBER($I$6)),$I$6-G45,"N/A")</f>
        <v>2.1</v>
      </c>
      <c r="M45" s="1">
        <f>IF(AND(ISNUMBER(K45),ISNUMBER($I$7)),SQRT(K45^2+($I$7)^2),"N/A")</f>
        <v>8.5970429323592404E-2</v>
      </c>
      <c r="N45" s="1">
        <f>IF(AND(ISNUMBER(L45),ISNUMBER(M45),M45&lt;&gt;0),L45/M45,"NA")</f>
        <v>24.427003756089285</v>
      </c>
      <c r="O45" t="s">
        <v>63</v>
      </c>
    </row>
    <row r="46" spans="1:15" x14ac:dyDescent="0.35">
      <c r="A46" s="16">
        <v>35</v>
      </c>
      <c r="B46" s="15" t="s">
        <v>61</v>
      </c>
      <c r="C46" s="14">
        <v>3.4</v>
      </c>
      <c r="D46" s="13" t="s">
        <v>28</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3.4</v>
      </c>
      <c r="H46">
        <f>LEN(TRIM(D46))</f>
        <v>6</v>
      </c>
      <c r="I46" t="str">
        <f>IF(H46&gt;=3,MID(TRIM(D46),1,3),"NO")</f>
        <v>+/-</v>
      </c>
      <c r="J46" t="str">
        <f>IF(TRIM(I46)="+/-",MID(TRIM(D46),4,H46-3),D46)</f>
        <v>0.2</v>
      </c>
      <c r="K46" s="1">
        <f>IF(TRIM(J46)="*****",0,IF(ISERROR(VALUE(J46)),"NA",VALUE(J46/$I$4)))</f>
        <v>0.12158054711246201</v>
      </c>
      <c r="L46" s="1">
        <f>IF(AND(ISNUMBER(G46),ISNUMBER($I$6)),$I$6-G46,"N/A")</f>
        <v>2.1</v>
      </c>
      <c r="M46" s="1">
        <f>IF(AND(ISNUMBER(K46),ISNUMBER($I$7)),SQRT(K46^2+($I$7)^2),"N/A")</f>
        <v>0.1359311840425404</v>
      </c>
      <c r="N46" s="1">
        <f>IF(AND(ISNUMBER(L46),ISNUMBER(M46),M46&lt;&gt;0),L46/M46,"NA")</f>
        <v>15.448993656546049</v>
      </c>
      <c r="O46" t="s">
        <v>61</v>
      </c>
    </row>
    <row r="47" spans="1:15" x14ac:dyDescent="0.35">
      <c r="A47" s="16">
        <v>37</v>
      </c>
      <c r="B47" s="15" t="s">
        <v>75</v>
      </c>
      <c r="C47" s="14">
        <v>3.2</v>
      </c>
      <c r="D47" s="13" t="s">
        <v>28</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3.2</v>
      </c>
      <c r="H47">
        <f>LEN(TRIM(D47))</f>
        <v>6</v>
      </c>
      <c r="I47" t="str">
        <f>IF(H47&gt;=3,MID(TRIM(D47),1,3),"NO")</f>
        <v>+/-</v>
      </c>
      <c r="J47" t="str">
        <f>IF(TRIM(I47)="+/-",MID(TRIM(D47),4,H47-3),D47)</f>
        <v>0.2</v>
      </c>
      <c r="K47" s="1">
        <f>IF(TRIM(J47)="*****",0,IF(ISERROR(VALUE(J47)),"NA",VALUE(J47/$I$4)))</f>
        <v>0.12158054711246201</v>
      </c>
      <c r="L47" s="1">
        <f>IF(AND(ISNUMBER(G47),ISNUMBER($I$6)),$I$6-G47,"N/A")</f>
        <v>2.2999999999999998</v>
      </c>
      <c r="M47" s="1">
        <f>IF(AND(ISNUMBER(K47),ISNUMBER($I$7)),SQRT(K47^2+($I$7)^2),"N/A")</f>
        <v>0.1359311840425404</v>
      </c>
      <c r="N47" s="1">
        <f>IF(AND(ISNUMBER(L47),ISNUMBER(M47),M47&lt;&gt;0),L47/M47,"NA")</f>
        <v>16.920326385740907</v>
      </c>
      <c r="O47" t="s">
        <v>59</v>
      </c>
    </row>
    <row r="48" spans="1:15" x14ac:dyDescent="0.35">
      <c r="A48" s="16">
        <v>38</v>
      </c>
      <c r="B48" s="15" t="s">
        <v>30</v>
      </c>
      <c r="C48" s="14">
        <v>3.1</v>
      </c>
      <c r="D48" s="13" t="s">
        <v>31</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3.1</v>
      </c>
      <c r="H48">
        <f>LEN(TRIM(D48))</f>
        <v>6</v>
      </c>
      <c r="I48" t="str">
        <f>IF(H48&gt;=3,MID(TRIM(D48),1,3),"NO")</f>
        <v>+/-</v>
      </c>
      <c r="J48" t="str">
        <f>IF(TRIM(I48)="+/-",MID(TRIM(D48),4,H48-3),D48)</f>
        <v>0.1</v>
      </c>
      <c r="K48" s="1">
        <f>IF(TRIM(J48)="*****",0,IF(ISERROR(VALUE(J48)),"NA",VALUE(J48/$I$4)))</f>
        <v>6.0790273556231005E-2</v>
      </c>
      <c r="L48" s="1">
        <f>IF(AND(ISNUMBER(G48),ISNUMBER($I$6)),$I$6-G48,"N/A")</f>
        <v>2.4</v>
      </c>
      <c r="M48" s="1">
        <f>IF(AND(ISNUMBER(K48),ISNUMBER($I$7)),SQRT(K48^2+($I$7)^2),"N/A")</f>
        <v>8.5970429323592404E-2</v>
      </c>
      <c r="N48" s="1">
        <f>IF(AND(ISNUMBER(L48),ISNUMBER(M48),M48&lt;&gt;0),L48/M48,"NA")</f>
        <v>27.916575721244897</v>
      </c>
      <c r="O48" t="s">
        <v>56</v>
      </c>
    </row>
    <row r="49" spans="1:15" x14ac:dyDescent="0.35">
      <c r="A49" s="16">
        <v>39</v>
      </c>
      <c r="B49" s="15" t="s">
        <v>80</v>
      </c>
      <c r="C49" s="14">
        <v>2.9</v>
      </c>
      <c r="D49" s="13" t="s">
        <v>28</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2.9</v>
      </c>
      <c r="H49">
        <f>LEN(TRIM(D49))</f>
        <v>6</v>
      </c>
      <c r="I49" t="str">
        <f>IF(H49&gt;=3,MID(TRIM(D49),1,3),"NO")</f>
        <v>+/-</v>
      </c>
      <c r="J49" t="str">
        <f>IF(TRIM(I49)="+/-",MID(TRIM(D49),4,H49-3),D49)</f>
        <v>0.2</v>
      </c>
      <c r="K49" s="1">
        <f>IF(TRIM(J49)="*****",0,IF(ISERROR(VALUE(J49)),"NA",VALUE(J49/$I$4)))</f>
        <v>0.12158054711246201</v>
      </c>
      <c r="L49" s="1">
        <f>IF(AND(ISNUMBER(G49),ISNUMBER($I$6)),$I$6-G49,"N/A")</f>
        <v>2.6</v>
      </c>
      <c r="M49" s="1">
        <f>IF(AND(ISNUMBER(K49),ISNUMBER($I$7)),SQRT(K49^2+($I$7)^2),"N/A")</f>
        <v>0.1359311840425404</v>
      </c>
      <c r="N49" s="1">
        <f>IF(AND(ISNUMBER(L49),ISNUMBER(M49),M49&lt;&gt;0),L49/M49,"NA")</f>
        <v>19.127325479533202</v>
      </c>
      <c r="O49" t="s">
        <v>54</v>
      </c>
    </row>
    <row r="50" spans="1:15" x14ac:dyDescent="0.35">
      <c r="A50" s="16">
        <v>39</v>
      </c>
      <c r="B50" s="15" t="s">
        <v>74</v>
      </c>
      <c r="C50" s="14">
        <v>2.9</v>
      </c>
      <c r="D50" s="13" t="s">
        <v>31</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2.9</v>
      </c>
      <c r="H50">
        <f>LEN(TRIM(D50))</f>
        <v>6</v>
      </c>
      <c r="I50" t="str">
        <f>IF(H50&gt;=3,MID(TRIM(D50),1,3),"NO")</f>
        <v>+/-</v>
      </c>
      <c r="J50" t="str">
        <f>IF(TRIM(I50)="+/-",MID(TRIM(D50),4,H50-3),D50)</f>
        <v>0.1</v>
      </c>
      <c r="K50" s="1">
        <f>IF(TRIM(J50)="*****",0,IF(ISERROR(VALUE(J50)),"NA",VALUE(J50/$I$4)))</f>
        <v>6.0790273556231005E-2</v>
      </c>
      <c r="L50" s="1">
        <f>IF(AND(ISNUMBER(G50),ISNUMBER($I$6)),$I$6-G50,"N/A")</f>
        <v>2.6</v>
      </c>
      <c r="M50" s="1">
        <f>IF(AND(ISNUMBER(K50),ISNUMBER($I$7)),SQRT(K50^2+($I$7)^2),"N/A")</f>
        <v>8.5970429323592404E-2</v>
      </c>
      <c r="N50" s="1">
        <f>IF(AND(ISNUMBER(L50),ISNUMBER(M50),M50&lt;&gt;0),L50/M50,"NA")</f>
        <v>30.242957031348638</v>
      </c>
      <c r="O50" t="s">
        <v>52</v>
      </c>
    </row>
    <row r="51" spans="1:15" x14ac:dyDescent="0.35">
      <c r="A51" s="16">
        <v>39</v>
      </c>
      <c r="B51" s="15" t="s">
        <v>42</v>
      </c>
      <c r="C51" s="14">
        <v>2.9</v>
      </c>
      <c r="D51" s="13" t="s">
        <v>57</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2.9</v>
      </c>
      <c r="H51">
        <f>LEN(TRIM(D51))</f>
        <v>6</v>
      </c>
      <c r="I51" t="str">
        <f>IF(H51&gt;=3,MID(TRIM(D51),1,3),"NO")</f>
        <v>+/-</v>
      </c>
      <c r="J51" t="str">
        <f>IF(TRIM(I51)="+/-",MID(TRIM(D51),4,H51-3),D51)</f>
        <v>0.3</v>
      </c>
      <c r="K51" s="1">
        <f>IF(TRIM(J51)="*****",0,IF(ISERROR(VALUE(J51)),"NA",VALUE(J51/$I$4)))</f>
        <v>0.18237082066869301</v>
      </c>
      <c r="L51" s="1">
        <f>IF(AND(ISNUMBER(G51),ISNUMBER($I$6)),$I$6-G51,"N/A")</f>
        <v>2.6</v>
      </c>
      <c r="M51" s="1">
        <f>IF(AND(ISNUMBER(K51),ISNUMBER($I$7)),SQRT(K51^2+($I$7)^2),"N/A")</f>
        <v>0.19223572402239389</v>
      </c>
      <c r="N51" s="1">
        <f>IF(AND(ISNUMBER(L51),ISNUMBER(M51),M51&lt;&gt;0),L51/M51,"NA")</f>
        <v>13.525061552540159</v>
      </c>
      <c r="O51" t="s">
        <v>50</v>
      </c>
    </row>
    <row r="52" spans="1:15" x14ac:dyDescent="0.35">
      <c r="A52" s="16">
        <v>42</v>
      </c>
      <c r="B52" s="15" t="s">
        <v>69</v>
      </c>
      <c r="C52" s="14">
        <v>2.7</v>
      </c>
      <c r="D52" s="13" t="s">
        <v>57</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2.7</v>
      </c>
      <c r="H52">
        <f>LEN(TRIM(D52))</f>
        <v>6</v>
      </c>
      <c r="I52" t="str">
        <f>IF(H52&gt;=3,MID(TRIM(D52),1,3),"NO")</f>
        <v>+/-</v>
      </c>
      <c r="J52" t="str">
        <f>IF(TRIM(I52)="+/-",MID(TRIM(D52),4,H52-3),D52)</f>
        <v>0.3</v>
      </c>
      <c r="K52" s="1">
        <f>IF(TRIM(J52)="*****",0,IF(ISERROR(VALUE(J52)),"NA",VALUE(J52/$I$4)))</f>
        <v>0.18237082066869301</v>
      </c>
      <c r="L52" s="1">
        <f>IF(AND(ISNUMBER(G52),ISNUMBER($I$6)),$I$6-G52,"N/A")</f>
        <v>2.8</v>
      </c>
      <c r="M52" s="1">
        <f>IF(AND(ISNUMBER(K52),ISNUMBER($I$7)),SQRT(K52^2+($I$7)^2),"N/A")</f>
        <v>0.19223572402239389</v>
      </c>
      <c r="N52" s="1">
        <f>IF(AND(ISNUMBER(L52),ISNUMBER(M52),M52&lt;&gt;0),L52/M52,"NA")</f>
        <v>14.565450902735554</v>
      </c>
      <c r="O52" t="s">
        <v>48</v>
      </c>
    </row>
    <row r="53" spans="1:15" x14ac:dyDescent="0.35">
      <c r="A53" s="16">
        <v>43</v>
      </c>
      <c r="B53" s="15" t="s">
        <v>65</v>
      </c>
      <c r="C53" s="14">
        <v>2.2000000000000002</v>
      </c>
      <c r="D53" s="13" t="s">
        <v>31</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2.2000000000000002</v>
      </c>
      <c r="H53">
        <f>LEN(TRIM(D53))</f>
        <v>6</v>
      </c>
      <c r="I53" t="str">
        <f>IF(H53&gt;=3,MID(TRIM(D53),1,3),"NO")</f>
        <v>+/-</v>
      </c>
      <c r="J53" t="str">
        <f>IF(TRIM(I53)="+/-",MID(TRIM(D53),4,H53-3),D53)</f>
        <v>0.1</v>
      </c>
      <c r="K53" s="1">
        <f>IF(TRIM(J53)="*****",0,IF(ISERROR(VALUE(J53)),"NA",VALUE(J53/$I$4)))</f>
        <v>6.0790273556231005E-2</v>
      </c>
      <c r="L53" s="1">
        <f>IF(AND(ISNUMBER(G53),ISNUMBER($I$6)),$I$6-G53,"N/A")</f>
        <v>3.3</v>
      </c>
      <c r="M53" s="1">
        <f>IF(AND(ISNUMBER(K53),ISNUMBER($I$7)),SQRT(K53^2+($I$7)^2),"N/A")</f>
        <v>8.5970429323592404E-2</v>
      </c>
      <c r="N53" s="1">
        <f>IF(AND(ISNUMBER(L53),ISNUMBER(M53),M53&lt;&gt;0),L53/M53,"NA")</f>
        <v>38.385291616711733</v>
      </c>
      <c r="O53" t="s">
        <v>46</v>
      </c>
    </row>
    <row r="54" spans="1:15" x14ac:dyDescent="0.35">
      <c r="A54" s="16">
        <v>43</v>
      </c>
      <c r="B54" s="15" t="s">
        <v>49</v>
      </c>
      <c r="C54" s="14">
        <v>2.2000000000000002</v>
      </c>
      <c r="D54" s="13" t="s">
        <v>31</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2.2000000000000002</v>
      </c>
      <c r="H54">
        <f>LEN(TRIM(D54))</f>
        <v>6</v>
      </c>
      <c r="I54" t="str">
        <f>IF(H54&gt;=3,MID(TRIM(D54),1,3),"NO")</f>
        <v>+/-</v>
      </c>
      <c r="J54" t="str">
        <f>IF(TRIM(I54)="+/-",MID(TRIM(D54),4,H54-3),D54)</f>
        <v>0.1</v>
      </c>
      <c r="K54" s="1">
        <f>IF(TRIM(J54)="*****",0,IF(ISERROR(VALUE(J54)),"NA",VALUE(J54/$I$4)))</f>
        <v>6.0790273556231005E-2</v>
      </c>
      <c r="L54" s="1">
        <f>IF(AND(ISNUMBER(G54),ISNUMBER($I$6)),$I$6-G54,"N/A")</f>
        <v>3.3</v>
      </c>
      <c r="M54" s="1">
        <f>IF(AND(ISNUMBER(K54),ISNUMBER($I$7)),SQRT(K54^2+($I$7)^2),"N/A")</f>
        <v>8.5970429323592404E-2</v>
      </c>
      <c r="N54" s="1">
        <f>IF(AND(ISNUMBER(L54),ISNUMBER(M54),M54&lt;&gt;0),L54/M54,"NA")</f>
        <v>38.385291616711733</v>
      </c>
      <c r="O54" t="s">
        <v>39</v>
      </c>
    </row>
    <row r="55" spans="1:15" x14ac:dyDescent="0.35">
      <c r="A55" s="16">
        <v>45</v>
      </c>
      <c r="B55" s="15" t="s">
        <v>41</v>
      </c>
      <c r="C55" s="14">
        <v>1.3</v>
      </c>
      <c r="D55" s="13" t="s">
        <v>31</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1.3</v>
      </c>
      <c r="H55">
        <f>LEN(TRIM(D55))</f>
        <v>6</v>
      </c>
      <c r="I55" t="str">
        <f>IF(H55&gt;=3,MID(TRIM(D55),1,3),"NO")</f>
        <v>+/-</v>
      </c>
      <c r="J55" t="str">
        <f>IF(TRIM(I55)="+/-",MID(TRIM(D55),4,H55-3),D55)</f>
        <v>0.1</v>
      </c>
      <c r="K55" s="1">
        <f>IF(TRIM(J55)="*****",0,IF(ISERROR(VALUE(J55)),"NA",VALUE(J55/$I$4)))</f>
        <v>6.0790273556231005E-2</v>
      </c>
      <c r="L55" s="1">
        <f>IF(AND(ISNUMBER(G55),ISNUMBER($I$6)),$I$6-G55,"N/A")</f>
        <v>4.2</v>
      </c>
      <c r="M55" s="1">
        <f>IF(AND(ISNUMBER(K55),ISNUMBER($I$7)),SQRT(K55^2+($I$7)^2),"N/A")</f>
        <v>8.5970429323592404E-2</v>
      </c>
      <c r="N55" s="1">
        <f>IF(AND(ISNUMBER(L55),ISNUMBER(M55),M55&lt;&gt;0),L55/M55,"NA")</f>
        <v>48.854007512178569</v>
      </c>
      <c r="O55" t="s">
        <v>42</v>
      </c>
    </row>
    <row r="56" spans="1:15" x14ac:dyDescent="0.35">
      <c r="A56" s="16">
        <v>46</v>
      </c>
      <c r="B56" s="15" t="s">
        <v>47</v>
      </c>
      <c r="C56" s="14">
        <v>1</v>
      </c>
      <c r="D56" s="13" t="s">
        <v>31</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1</v>
      </c>
      <c r="H56">
        <f>LEN(TRIM(D56))</f>
        <v>6</v>
      </c>
      <c r="I56" t="str">
        <f>IF(H56&gt;=3,MID(TRIM(D56),1,3),"NO")</f>
        <v>+/-</v>
      </c>
      <c r="J56" t="str">
        <f>IF(TRIM(I56)="+/-",MID(TRIM(D56),4,H56-3),D56)</f>
        <v>0.1</v>
      </c>
      <c r="K56" s="1">
        <f>IF(TRIM(J56)="*****",0,IF(ISERROR(VALUE(J56)),"NA",VALUE(J56/$I$4)))</f>
        <v>6.0790273556231005E-2</v>
      </c>
      <c r="L56" s="1">
        <f>IF(AND(ISNUMBER(G56),ISNUMBER($I$6)),$I$6-G56,"N/A")</f>
        <v>4.5</v>
      </c>
      <c r="M56" s="1">
        <f>IF(AND(ISNUMBER(K56),ISNUMBER($I$7)),SQRT(K56^2+($I$7)^2),"N/A")</f>
        <v>8.5970429323592404E-2</v>
      </c>
      <c r="N56" s="1">
        <f>IF(AND(ISNUMBER(L56),ISNUMBER(M56),M56&lt;&gt;0),L56/M56,"NA")</f>
        <v>52.343579477334181</v>
      </c>
      <c r="O56" t="s">
        <v>40</v>
      </c>
    </row>
    <row r="57" spans="1:15" x14ac:dyDescent="0.35">
      <c r="A57" s="16">
        <v>46</v>
      </c>
      <c r="B57" s="15" t="s">
        <v>52</v>
      </c>
      <c r="C57" s="14">
        <v>1</v>
      </c>
      <c r="D57" s="13" t="s">
        <v>57</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1</v>
      </c>
      <c r="H57">
        <f>LEN(TRIM(D57))</f>
        <v>6</v>
      </c>
      <c r="I57" t="str">
        <f>IF(H57&gt;=3,MID(TRIM(D57),1,3),"NO")</f>
        <v>+/-</v>
      </c>
      <c r="J57" t="str">
        <f>IF(TRIM(I57)="+/-",MID(TRIM(D57),4,H57-3),D57)</f>
        <v>0.3</v>
      </c>
      <c r="K57" s="1">
        <f>IF(TRIM(J57)="*****",0,IF(ISERROR(VALUE(J57)),"NA",VALUE(J57/$I$4)))</f>
        <v>0.18237082066869301</v>
      </c>
      <c r="L57" s="1">
        <f>IF(AND(ISNUMBER(G57),ISNUMBER($I$6)),$I$6-G57,"N/A")</f>
        <v>4.5</v>
      </c>
      <c r="M57" s="1">
        <f>IF(AND(ISNUMBER(K57),ISNUMBER($I$7)),SQRT(K57^2+($I$7)^2),"N/A")</f>
        <v>0.19223572402239389</v>
      </c>
      <c r="N57" s="1">
        <f>IF(AND(ISNUMBER(L57),ISNUMBER(M57),M57&lt;&gt;0),L57/M57,"NA")</f>
        <v>23.408760379396426</v>
      </c>
      <c r="O57" t="s">
        <v>38</v>
      </c>
    </row>
    <row r="58" spans="1:15" x14ac:dyDescent="0.35">
      <c r="A58" s="16">
        <v>48</v>
      </c>
      <c r="B58" s="15" t="s">
        <v>66</v>
      </c>
      <c r="C58" s="14">
        <v>0.8</v>
      </c>
      <c r="D58" s="13" t="s">
        <v>31</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0.8</v>
      </c>
      <c r="H58">
        <f>LEN(TRIM(D58))</f>
        <v>6</v>
      </c>
      <c r="I58" t="str">
        <f>IF(H58&gt;=3,MID(TRIM(D58),1,3),"NO")</f>
        <v>+/-</v>
      </c>
      <c r="J58" t="str">
        <f>IF(TRIM(I58)="+/-",MID(TRIM(D58),4,H58-3),D58)</f>
        <v>0.1</v>
      </c>
      <c r="K58" s="1">
        <f>IF(TRIM(J58)="*****",0,IF(ISERROR(VALUE(J58)),"NA",VALUE(J58/$I$4)))</f>
        <v>6.0790273556231005E-2</v>
      </c>
      <c r="L58" s="1">
        <f>IF(AND(ISNUMBER(G58),ISNUMBER($I$6)),$I$6-G58,"N/A")</f>
        <v>4.7</v>
      </c>
      <c r="M58" s="1">
        <f>IF(AND(ISNUMBER(K58),ISNUMBER($I$7)),SQRT(K58^2+($I$7)^2),"N/A")</f>
        <v>8.5970429323592404E-2</v>
      </c>
      <c r="N58" s="1">
        <f>IF(AND(ISNUMBER(L58),ISNUMBER(M58),M58&lt;&gt;0),L58/M58,"NA")</f>
        <v>54.669960787437923</v>
      </c>
      <c r="O58" t="s">
        <v>36</v>
      </c>
    </row>
    <row r="59" spans="1:15" x14ac:dyDescent="0.35">
      <c r="A59" s="16">
        <v>48</v>
      </c>
      <c r="B59" s="15" t="s">
        <v>71</v>
      </c>
      <c r="C59" s="14">
        <v>0.8</v>
      </c>
      <c r="D59" s="13" t="s">
        <v>31</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0.8</v>
      </c>
      <c r="H59">
        <f>LEN(TRIM(D59))</f>
        <v>6</v>
      </c>
      <c r="I59" t="str">
        <f>IF(H59&gt;=3,MID(TRIM(D59),1,3),"NO")</f>
        <v>+/-</v>
      </c>
      <c r="J59" t="str">
        <f>IF(TRIM(I59)="+/-",MID(TRIM(D59),4,H59-3),D59)</f>
        <v>0.1</v>
      </c>
      <c r="K59" s="1">
        <f>IF(TRIM(J59)="*****",0,IF(ISERROR(VALUE(J59)),"NA",VALUE(J59/$I$4)))</f>
        <v>6.0790273556231005E-2</v>
      </c>
      <c r="L59" s="1">
        <f>IF(AND(ISNUMBER(G59),ISNUMBER($I$6)),$I$6-G59,"N/A")</f>
        <v>4.7</v>
      </c>
      <c r="M59" s="1">
        <f>IF(AND(ISNUMBER(K59),ISNUMBER($I$7)),SQRT(K59^2+($I$7)^2),"N/A")</f>
        <v>8.5970429323592404E-2</v>
      </c>
      <c r="N59" s="1">
        <f>IF(AND(ISNUMBER(L59),ISNUMBER(M59),M59&lt;&gt;0),L59/M59,"NA")</f>
        <v>54.669960787437923</v>
      </c>
      <c r="O59" t="s">
        <v>33</v>
      </c>
    </row>
    <row r="60" spans="1:15" x14ac:dyDescent="0.35">
      <c r="A60" s="16">
        <v>50</v>
      </c>
      <c r="B60" s="15" t="s">
        <v>29</v>
      </c>
      <c r="C60" s="14">
        <v>0.3</v>
      </c>
      <c r="D60" s="13" t="s">
        <v>31</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0.3</v>
      </c>
      <c r="H60">
        <f>LEN(TRIM(D60))</f>
        <v>6</v>
      </c>
      <c r="I60" t="str">
        <f>IF(H60&gt;=3,MID(TRIM(D60),1,3),"NO")</f>
        <v>+/-</v>
      </c>
      <c r="J60" t="str">
        <f>IF(TRIM(I60)="+/-",MID(TRIM(D60),4,H60-3),D60)</f>
        <v>0.1</v>
      </c>
      <c r="K60" s="1">
        <f>IF(TRIM(J60)="*****",0,IF(ISERROR(VALUE(J60)),"NA",VALUE(J60/$I$4)))</f>
        <v>6.0790273556231005E-2</v>
      </c>
      <c r="L60" s="1">
        <f>IF(AND(ISNUMBER(G60),ISNUMBER($I$6)),$I$6-G60,"N/A")</f>
        <v>5.2</v>
      </c>
      <c r="M60" s="1">
        <f>IF(AND(ISNUMBER(K60),ISNUMBER($I$7)),SQRT(K60^2+($I$7)^2),"N/A")</f>
        <v>8.5970429323592404E-2</v>
      </c>
      <c r="N60" s="1">
        <f>IF(AND(ISNUMBER(L60),ISNUMBER(M60),M60&lt;&gt;0),L60/M60,"NA")</f>
        <v>60.485914062697276</v>
      </c>
      <c r="O60" t="s">
        <v>30</v>
      </c>
    </row>
    <row r="61" spans="1:15" x14ac:dyDescent="0.35">
      <c r="A61" s="16">
        <v>51</v>
      </c>
      <c r="B61" s="15" t="s">
        <v>35</v>
      </c>
      <c r="C61" s="14">
        <v>0.1</v>
      </c>
      <c r="D61" s="13" t="s">
        <v>28</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0.1</v>
      </c>
      <c r="H61">
        <f>LEN(TRIM(D61))</f>
        <v>6</v>
      </c>
      <c r="I61" t="str">
        <f>IF(H61&gt;=3,MID(TRIM(D61),1,3),"NO")</f>
        <v>+/-</v>
      </c>
      <c r="J61" t="str">
        <f>IF(TRIM(I61)="+/-",MID(TRIM(D61),4,H61-3),D61)</f>
        <v>0.2</v>
      </c>
      <c r="K61" s="1">
        <f>IF(TRIM(J61)="*****",0,IF(ISERROR(VALUE(J61)),"NA",VALUE(J61/$I$4)))</f>
        <v>0.12158054711246201</v>
      </c>
      <c r="L61" s="1">
        <f>IF(AND(ISNUMBER(G61),ISNUMBER($I$6)),$I$6-G61,"N/A")</f>
        <v>5.4</v>
      </c>
      <c r="M61" s="1">
        <f>IF(AND(ISNUMBER(K61),ISNUMBER($I$7)),SQRT(K61^2+($I$7)^2),"N/A")</f>
        <v>0.1359311840425404</v>
      </c>
      <c r="N61" s="1">
        <f>IF(AND(ISNUMBER(L61),ISNUMBER(M61),M61&lt;&gt;0),L61/M61,"NA")</f>
        <v>39.725983688261266</v>
      </c>
      <c r="O61" t="s">
        <v>27</v>
      </c>
    </row>
    <row r="62" spans="1:15" ht="15" thickBot="1" x14ac:dyDescent="0.4">
      <c r="A62" s="11"/>
      <c r="B62" s="10" t="s">
        <v>25</v>
      </c>
      <c r="C62" s="9">
        <v>0.2</v>
      </c>
      <c r="D62" s="8" t="s">
        <v>31</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0.2</v>
      </c>
      <c r="H62">
        <f>LEN(TRIM(D62))</f>
        <v>6</v>
      </c>
      <c r="I62" t="str">
        <f>IF(H62&gt;=3,MID(TRIM(D62),1,3),"NO")</f>
        <v>+/-</v>
      </c>
      <c r="J62" t="str">
        <f>IF(TRIM(I62)="+/-",MID(TRIM(D62),4,H62-3),D62)</f>
        <v>0.1</v>
      </c>
      <c r="K62" s="1">
        <f>IF(TRIM(J62)="*****",0,IF(ISERROR(VALUE(J62)),"NA",VALUE(J62/$I$4)))</f>
        <v>6.0790273556231005E-2</v>
      </c>
      <c r="L62" s="1">
        <f>IF(AND(ISNUMBER(G62),ISNUMBER($I$6)),$I$6-G62,"N/A")</f>
        <v>5.3</v>
      </c>
      <c r="M62" s="1">
        <f>IF(AND(ISNUMBER(K62),ISNUMBER($I$7)),SQRT(K62^2+($I$7)^2),"N/A")</f>
        <v>8.5970429323592404E-2</v>
      </c>
      <c r="N62" s="1">
        <f>IF(AND(ISNUMBER(L62),ISNUMBER(M62),M62&lt;&gt;0),L62/M62,"NA")</f>
        <v>61.649104717749147</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84" priority="1" operator="equal">
      <formula>"OTHER ERROR"</formula>
    </cfRule>
    <cfRule type="cellIs" dxfId="83" priority="2" operator="equal">
      <formula>"Statistical Test not applicable"</formula>
    </cfRule>
    <cfRule type="cellIs" dxfId="82" priority="3" operator="equal">
      <formula>"Geography Selected"</formula>
    </cfRule>
  </conditionalFormatting>
  <conditionalFormatting sqref="E10:J62">
    <cfRule type="cellIs" dxfId="81" priority="4" operator="equal">
      <formula>"Not Significantly Different"</formula>
    </cfRule>
  </conditionalFormatting>
  <conditionalFormatting sqref="F10:J62">
    <cfRule type="cellIs" dxfId="8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B423117-C80E-40A9-8B3F-EB49E54CDADA}">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79CCFA5C-C43D-4DF4-B36A-CBA822498567}"/>
    <hyperlink ref="A68" r:id="rId2" xr:uid="{4937D4E6-AB26-4845-B8C8-3028427F0444}"/>
    <hyperlink ref="A66" r:id="rId3" xr:uid="{882FAF80-50BA-40E4-B1EA-8EEFF32243B5}"/>
    <hyperlink ref="A67" r:id="rId4" xr:uid="{C4DBF64D-3351-4881-ABBE-383C0E95C6AE}"/>
  </hyperlinks>
  <pageMargins left="0.7" right="0.7" top="0.75" bottom="0.75" header="0.3" footer="0.3"/>
  <pageSetup orientation="portrait" r:id="rId5"/>
  <drawing r:id="rId6"/>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FEE30-2459-43DE-9F87-48090D132310}">
  <sheetPr codeName="Sheet76"/>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598</v>
      </c>
    </row>
    <row r="2" spans="1:16" x14ac:dyDescent="0.35">
      <c r="A2" s="30" t="s">
        <v>108</v>
      </c>
      <c r="B2" t="s">
        <v>597</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2.9</v>
      </c>
      <c r="C6" t="s">
        <v>102</v>
      </c>
      <c r="H6" s="18" t="s">
        <v>101</v>
      </c>
      <c r="I6">
        <f>VLOOKUP($B$4,$B$9:$K$62,6,FALSE)</f>
        <v>2.9</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2.9</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2.9</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42</v>
      </c>
      <c r="C11" s="14">
        <v>6.1</v>
      </c>
      <c r="D11" s="17" t="s">
        <v>34</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6.1</v>
      </c>
      <c r="H11">
        <f>LEN(TRIM(D11))</f>
        <v>6</v>
      </c>
      <c r="I11" t="str">
        <f>IF(H11&gt;=3,MID(TRIM(D11),1,3),"NO")</f>
        <v>+/-</v>
      </c>
      <c r="J11" t="str">
        <f>IF(TRIM(I11)="+/-",MID(TRIM(D11),4,H11-3),D11)</f>
        <v>0.4</v>
      </c>
      <c r="K11" s="1">
        <f>IF(TRIM(J11)="*****",0,IF(ISERROR(VALUE(J11)),"NA",VALUE(J11/$I$4)))</f>
        <v>0.24316109422492402</v>
      </c>
      <c r="L11" s="1">
        <f>IF(AND(ISNUMBER(G11),ISNUMBER($I$6)),$I$6-G11,"N/A")</f>
        <v>-3.1999999999999997</v>
      </c>
      <c r="M11" s="1">
        <f>IF(AND(ISNUMBER(K11),ISNUMBER($I$7)),SQRT(K11^2+($I$7)^2),"N/A")</f>
        <v>0.25064471888253259</v>
      </c>
      <c r="N11" s="1">
        <f>IF(AND(ISNUMBER(L11),ISNUMBER(M11),M11&lt;&gt;0),L11/M11,"NA")</f>
        <v>-12.767075301912564</v>
      </c>
      <c r="O11" t="s">
        <v>68</v>
      </c>
    </row>
    <row r="12" spans="1:16" x14ac:dyDescent="0.35">
      <c r="A12" s="16">
        <v>2</v>
      </c>
      <c r="B12" s="15" t="s">
        <v>82</v>
      </c>
      <c r="C12" s="14">
        <v>6</v>
      </c>
      <c r="D12" s="13" t="s">
        <v>34</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6</v>
      </c>
      <c r="H12">
        <f>LEN(TRIM(D12))</f>
        <v>6</v>
      </c>
      <c r="I12" t="str">
        <f>IF(H12&gt;=3,MID(TRIM(D12),1,3),"NO")</f>
        <v>+/-</v>
      </c>
      <c r="J12" t="str">
        <f>IF(TRIM(I12)="+/-",MID(TRIM(D12),4,H12-3),D12)</f>
        <v>0.4</v>
      </c>
      <c r="K12" s="1">
        <f>IF(TRIM(J12)="*****",0,IF(ISERROR(VALUE(J12)),"NA",VALUE(J12/$I$4)))</f>
        <v>0.24316109422492402</v>
      </c>
      <c r="L12" s="1">
        <f>IF(AND(ISNUMBER(G12),ISNUMBER($I$6)),$I$6-G12,"N/A")</f>
        <v>-3.1</v>
      </c>
      <c r="M12" s="1">
        <f>IF(AND(ISNUMBER(K12),ISNUMBER($I$7)),SQRT(K12^2+($I$7)^2),"N/A")</f>
        <v>0.25064471888253259</v>
      </c>
      <c r="N12" s="1">
        <f>IF(AND(ISNUMBER(L12),ISNUMBER(M12),M12&lt;&gt;0),L12/M12,"NA")</f>
        <v>-12.368104198727799</v>
      </c>
      <c r="O12" t="s">
        <v>62</v>
      </c>
    </row>
    <row r="13" spans="1:16" x14ac:dyDescent="0.35">
      <c r="A13" s="16">
        <v>3</v>
      </c>
      <c r="B13" s="15" t="s">
        <v>39</v>
      </c>
      <c r="C13" s="14">
        <v>5.7</v>
      </c>
      <c r="D13" s="13" t="s">
        <v>28</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5.7</v>
      </c>
      <c r="H13">
        <f>LEN(TRIM(D13))</f>
        <v>6</v>
      </c>
      <c r="I13" t="str">
        <f>IF(H13&gt;=3,MID(TRIM(D13),1,3),"NO")</f>
        <v>+/-</v>
      </c>
      <c r="J13" t="str">
        <f>IF(TRIM(I13)="+/-",MID(TRIM(D13),4,H13-3),D13)</f>
        <v>0.2</v>
      </c>
      <c r="K13" s="1">
        <f>IF(TRIM(J13)="*****",0,IF(ISERROR(VALUE(J13)),"NA",VALUE(J13/$I$4)))</f>
        <v>0.12158054711246201</v>
      </c>
      <c r="L13" s="1">
        <f>IF(AND(ISNUMBER(G13),ISNUMBER($I$6)),$I$6-G13,"N/A")</f>
        <v>-2.8000000000000003</v>
      </c>
      <c r="M13" s="1">
        <f>IF(AND(ISNUMBER(K13),ISNUMBER($I$7)),SQRT(K13^2+($I$7)^2),"N/A")</f>
        <v>0.1359311840425404</v>
      </c>
      <c r="N13" s="1">
        <f>IF(AND(ISNUMBER(L13),ISNUMBER(M13),M13&lt;&gt;0),L13/M13,"NA")</f>
        <v>-20.598658208728065</v>
      </c>
      <c r="O13" t="s">
        <v>58</v>
      </c>
    </row>
    <row r="14" spans="1:16" x14ac:dyDescent="0.35">
      <c r="A14" s="16">
        <v>4</v>
      </c>
      <c r="B14" s="15" t="s">
        <v>50</v>
      </c>
      <c r="C14" s="14">
        <v>5.3</v>
      </c>
      <c r="D14" s="13" t="s">
        <v>57</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5.3</v>
      </c>
      <c r="H14">
        <f>LEN(TRIM(D14))</f>
        <v>6</v>
      </c>
      <c r="I14" t="str">
        <f>IF(H14&gt;=3,MID(TRIM(D14),1,3),"NO")</f>
        <v>+/-</v>
      </c>
      <c r="J14" t="str">
        <f>IF(TRIM(I14)="+/-",MID(TRIM(D14),4,H14-3),D14)</f>
        <v>0.3</v>
      </c>
      <c r="K14" s="1">
        <f>IF(TRIM(J14)="*****",0,IF(ISERROR(VALUE(J14)),"NA",VALUE(J14/$I$4)))</f>
        <v>0.18237082066869301</v>
      </c>
      <c r="L14" s="1">
        <f>IF(AND(ISNUMBER(G14),ISNUMBER($I$6)),$I$6-G14,"N/A")</f>
        <v>-2.4</v>
      </c>
      <c r="M14" s="1">
        <f>IF(AND(ISNUMBER(K14),ISNUMBER($I$7)),SQRT(K14^2+($I$7)^2),"N/A")</f>
        <v>0.19223572402239389</v>
      </c>
      <c r="N14" s="1">
        <f>IF(AND(ISNUMBER(L14),ISNUMBER(M14),M14&lt;&gt;0),L14/M14,"NA")</f>
        <v>-12.484672202344761</v>
      </c>
      <c r="O14" t="s">
        <v>73</v>
      </c>
    </row>
    <row r="15" spans="1:16" x14ac:dyDescent="0.35">
      <c r="A15" s="16">
        <v>5</v>
      </c>
      <c r="B15" s="15" t="s">
        <v>35</v>
      </c>
      <c r="C15" s="14">
        <v>4.8</v>
      </c>
      <c r="D15" s="13" t="s">
        <v>121</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4.8</v>
      </c>
      <c r="H15">
        <f>LEN(TRIM(D15))</f>
        <v>6</v>
      </c>
      <c r="I15" t="str">
        <f>IF(H15&gt;=3,MID(TRIM(D15),1,3),"NO")</f>
        <v>+/-</v>
      </c>
      <c r="J15" t="str">
        <f>IF(TRIM(I15)="+/-",MID(TRIM(D15),4,H15-3),D15)</f>
        <v>0.8</v>
      </c>
      <c r="K15" s="1">
        <f>IF(TRIM(J15)="*****",0,IF(ISERROR(VALUE(J15)),"NA",VALUE(J15/$I$4)))</f>
        <v>0.48632218844984804</v>
      </c>
      <c r="L15" s="1">
        <f>IF(AND(ISNUMBER(G15),ISNUMBER($I$6)),$I$6-G15,"N/A")</f>
        <v>-1.9</v>
      </c>
      <c r="M15" s="1">
        <f>IF(AND(ISNUMBER(K15),ISNUMBER($I$7)),SQRT(K15^2+($I$7)^2),"N/A")</f>
        <v>0.49010685399991183</v>
      </c>
      <c r="N15" s="1">
        <f>IF(AND(ISNUMBER(L15),ISNUMBER(M15),M15&lt;&gt;0),L15/M15,"NA")</f>
        <v>-3.8767056295857101</v>
      </c>
      <c r="O15" t="s">
        <v>32</v>
      </c>
    </row>
    <row r="16" spans="1:16" x14ac:dyDescent="0.35">
      <c r="A16" s="16">
        <v>6</v>
      </c>
      <c r="B16" s="15" t="s">
        <v>60</v>
      </c>
      <c r="C16" s="14">
        <v>4.7</v>
      </c>
      <c r="D16" s="13" t="s">
        <v>26</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4.7</v>
      </c>
      <c r="H16">
        <f>LEN(TRIM(D16))</f>
        <v>6</v>
      </c>
      <c r="I16" t="str">
        <f>IF(H16&gt;=3,MID(TRIM(D16),1,3),"NO")</f>
        <v>+/-</v>
      </c>
      <c r="J16" t="str">
        <f>IF(TRIM(I16)="+/-",MID(TRIM(D16),4,H16-3),D16)</f>
        <v>0.6</v>
      </c>
      <c r="K16" s="1">
        <f>IF(TRIM(J16)="*****",0,IF(ISERROR(VALUE(J16)),"NA",VALUE(J16/$I$4)))</f>
        <v>0.36474164133738601</v>
      </c>
      <c r="L16" s="1">
        <f>IF(AND(ISNUMBER(G16),ISNUMBER($I$6)),$I$6-G16,"N/A")</f>
        <v>-1.8000000000000003</v>
      </c>
      <c r="M16" s="1">
        <f>IF(AND(ISNUMBER(K16),ISNUMBER($I$7)),SQRT(K16^2+($I$7)^2),"N/A")</f>
        <v>0.36977279819442066</v>
      </c>
      <c r="N16" s="1">
        <f>IF(AND(ISNUMBER(L16),ISNUMBER(M16),M16&lt;&gt;0),L16/M16,"NA")</f>
        <v>-4.8678540141116295</v>
      </c>
      <c r="O16" t="s">
        <v>75</v>
      </c>
    </row>
    <row r="17" spans="1:15" x14ac:dyDescent="0.35">
      <c r="A17" s="16">
        <v>7</v>
      </c>
      <c r="B17" s="15" t="s">
        <v>75</v>
      </c>
      <c r="C17" s="14">
        <v>4.5999999999999996</v>
      </c>
      <c r="D17" s="13" t="s">
        <v>57</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4.5999999999999996</v>
      </c>
      <c r="H17">
        <f>LEN(TRIM(D17))</f>
        <v>6</v>
      </c>
      <c r="I17" t="str">
        <f>IF(H17&gt;=3,MID(TRIM(D17),1,3),"NO")</f>
        <v>+/-</v>
      </c>
      <c r="J17" t="str">
        <f>IF(TRIM(I17)="+/-",MID(TRIM(D17),4,H17-3),D17)</f>
        <v>0.3</v>
      </c>
      <c r="K17" s="1">
        <f>IF(TRIM(J17)="*****",0,IF(ISERROR(VALUE(J17)),"NA",VALUE(J17/$I$4)))</f>
        <v>0.18237082066869301</v>
      </c>
      <c r="L17" s="1">
        <f>IF(AND(ISNUMBER(G17),ISNUMBER($I$6)),$I$6-G17,"N/A")</f>
        <v>-1.6999999999999997</v>
      </c>
      <c r="M17" s="1">
        <f>IF(AND(ISNUMBER(K17),ISNUMBER($I$7)),SQRT(K17^2+($I$7)^2),"N/A")</f>
        <v>0.19223572402239389</v>
      </c>
      <c r="N17" s="1">
        <f>IF(AND(ISNUMBER(L17),ISNUMBER(M17),M17&lt;&gt;0),L17/M17,"NA")</f>
        <v>-8.8433094766608704</v>
      </c>
      <c r="O17" t="s">
        <v>66</v>
      </c>
    </row>
    <row r="18" spans="1:15" x14ac:dyDescent="0.35">
      <c r="A18" s="16">
        <v>7</v>
      </c>
      <c r="B18" s="15" t="s">
        <v>51</v>
      </c>
      <c r="C18" s="14">
        <v>4.5999999999999996</v>
      </c>
      <c r="D18" s="13" t="s">
        <v>31</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4.5999999999999996</v>
      </c>
      <c r="H18">
        <f>LEN(TRIM(D18))</f>
        <v>6</v>
      </c>
      <c r="I18" t="str">
        <f>IF(H18&gt;=3,MID(TRIM(D18),1,3),"NO")</f>
        <v>+/-</v>
      </c>
      <c r="J18" t="str">
        <f>IF(TRIM(I18)="+/-",MID(TRIM(D18),4,H18-3),D18)</f>
        <v>0.1</v>
      </c>
      <c r="K18" s="1">
        <f>IF(TRIM(J18)="*****",0,IF(ISERROR(VALUE(J18)),"NA",VALUE(J18/$I$4)))</f>
        <v>6.0790273556231005E-2</v>
      </c>
      <c r="L18" s="1">
        <f>IF(AND(ISNUMBER(G18),ISNUMBER($I$6)),$I$6-G18,"N/A")</f>
        <v>-1.6999999999999997</v>
      </c>
      <c r="M18" s="1">
        <f>IF(AND(ISNUMBER(K18),ISNUMBER($I$7)),SQRT(K18^2+($I$7)^2),"N/A")</f>
        <v>8.5970429323592404E-2</v>
      </c>
      <c r="N18" s="1">
        <f>IF(AND(ISNUMBER(L18),ISNUMBER(M18),M18&lt;&gt;0),L18/M18,"NA")</f>
        <v>-19.774241135881798</v>
      </c>
      <c r="O18" t="s">
        <v>60</v>
      </c>
    </row>
    <row r="19" spans="1:15" x14ac:dyDescent="0.35">
      <c r="A19" s="16">
        <v>7</v>
      </c>
      <c r="B19" s="15" t="s">
        <v>44</v>
      </c>
      <c r="C19" s="14">
        <v>4.5999999999999996</v>
      </c>
      <c r="D19" s="13" t="s">
        <v>34</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4.5999999999999996</v>
      </c>
      <c r="H19">
        <f>LEN(TRIM(D19))</f>
        <v>6</v>
      </c>
      <c r="I19" t="str">
        <f>IF(H19&gt;=3,MID(TRIM(D19),1,3),"NO")</f>
        <v>+/-</v>
      </c>
      <c r="J19" t="str">
        <f>IF(TRIM(I19)="+/-",MID(TRIM(D19),4,H19-3),D19)</f>
        <v>0.4</v>
      </c>
      <c r="K19" s="1">
        <f>IF(TRIM(J19)="*****",0,IF(ISERROR(VALUE(J19)),"NA",VALUE(J19/$I$4)))</f>
        <v>0.24316109422492402</v>
      </c>
      <c r="L19" s="1">
        <f>IF(AND(ISNUMBER(G19),ISNUMBER($I$6)),$I$6-G19,"N/A")</f>
        <v>-1.6999999999999997</v>
      </c>
      <c r="M19" s="1">
        <f>IF(AND(ISNUMBER(K19),ISNUMBER($I$7)),SQRT(K19^2+($I$7)^2),"N/A")</f>
        <v>0.25064471888253259</v>
      </c>
      <c r="N19" s="1">
        <f>IF(AND(ISNUMBER(L19),ISNUMBER(M19),M19&lt;&gt;0),L19/M19,"NA")</f>
        <v>-6.78250875414105</v>
      </c>
      <c r="O19" t="s">
        <v>35</v>
      </c>
    </row>
    <row r="20" spans="1:15" x14ac:dyDescent="0.35">
      <c r="A20" s="16">
        <v>10</v>
      </c>
      <c r="B20" s="15" t="s">
        <v>46</v>
      </c>
      <c r="C20" s="14">
        <v>4.4000000000000004</v>
      </c>
      <c r="D20" s="17" t="s">
        <v>28</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4.4000000000000004</v>
      </c>
      <c r="H20">
        <f>LEN(TRIM(D20))</f>
        <v>6</v>
      </c>
      <c r="I20" t="str">
        <f>IF(H20&gt;=3,MID(TRIM(D20),1,3),"NO")</f>
        <v>+/-</v>
      </c>
      <c r="J20" t="str">
        <f>IF(TRIM(I20)="+/-",MID(TRIM(D20),4,H20-3),D20)</f>
        <v>0.2</v>
      </c>
      <c r="K20" s="1">
        <f>IF(TRIM(J20)="*****",0,IF(ISERROR(VALUE(J20)),"NA",VALUE(J20/$I$4)))</f>
        <v>0.12158054711246201</v>
      </c>
      <c r="L20" s="1">
        <f>IF(AND(ISNUMBER(G20),ISNUMBER($I$6)),$I$6-G20,"N/A")</f>
        <v>-1.5000000000000004</v>
      </c>
      <c r="M20" s="1">
        <f>IF(AND(ISNUMBER(K20),ISNUMBER($I$7)),SQRT(K20^2+($I$7)^2),"N/A")</f>
        <v>0.1359311840425404</v>
      </c>
      <c r="N20" s="1">
        <f>IF(AND(ISNUMBER(L20),ISNUMBER(M20),M20&lt;&gt;0),L20/M20,"NA")</f>
        <v>-11.034995468961466</v>
      </c>
      <c r="O20" t="s">
        <v>51</v>
      </c>
    </row>
    <row r="21" spans="1:15" x14ac:dyDescent="0.35">
      <c r="A21" s="16">
        <v>11</v>
      </c>
      <c r="B21" s="15" t="s">
        <v>64</v>
      </c>
      <c r="C21" s="14">
        <v>4.2</v>
      </c>
      <c r="D21" s="13" t="s">
        <v>28</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4.2</v>
      </c>
      <c r="H21">
        <f>LEN(TRIM(D21))</f>
        <v>6</v>
      </c>
      <c r="I21" t="str">
        <f>IF(H21&gt;=3,MID(TRIM(D21),1,3),"NO")</f>
        <v>+/-</v>
      </c>
      <c r="J21" t="str">
        <f>IF(TRIM(I21)="+/-",MID(TRIM(D21),4,H21-3),D21)</f>
        <v>0.2</v>
      </c>
      <c r="K21" s="1">
        <f>IF(TRIM(J21)="*****",0,IF(ISERROR(VALUE(J21)),"NA",VALUE(J21/$I$4)))</f>
        <v>0.12158054711246201</v>
      </c>
      <c r="L21" s="1">
        <f>IF(AND(ISNUMBER(G21),ISNUMBER($I$6)),$I$6-G21,"N/A")</f>
        <v>-1.3000000000000003</v>
      </c>
      <c r="M21" s="1">
        <f>IF(AND(ISNUMBER(K21),ISNUMBER($I$7)),SQRT(K21^2+($I$7)^2),"N/A")</f>
        <v>0.1359311840425404</v>
      </c>
      <c r="N21" s="1">
        <f>IF(AND(ISNUMBER(L21),ISNUMBER(M21),M21&lt;&gt;0),L21/M21,"NA")</f>
        <v>-9.5636627397666025</v>
      </c>
      <c r="O21" t="s">
        <v>45</v>
      </c>
    </row>
    <row r="22" spans="1:15" x14ac:dyDescent="0.35">
      <c r="A22" s="16">
        <v>12</v>
      </c>
      <c r="B22" s="15" t="s">
        <v>58</v>
      </c>
      <c r="C22" s="14">
        <v>4</v>
      </c>
      <c r="D22" s="13" t="s">
        <v>28</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4</v>
      </c>
      <c r="H22">
        <f>LEN(TRIM(D22))</f>
        <v>6</v>
      </c>
      <c r="I22" t="str">
        <f>IF(H22&gt;=3,MID(TRIM(D22),1,3),"NO")</f>
        <v>+/-</v>
      </c>
      <c r="J22" t="str">
        <f>IF(TRIM(I22)="+/-",MID(TRIM(D22),4,H22-3),D22)</f>
        <v>0.2</v>
      </c>
      <c r="K22" s="1">
        <f>IF(TRIM(J22)="*****",0,IF(ISERROR(VALUE(J22)),"NA",VALUE(J22/$I$4)))</f>
        <v>0.12158054711246201</v>
      </c>
      <c r="L22" s="1">
        <f>IF(AND(ISNUMBER(G22),ISNUMBER($I$6)),$I$6-G22,"N/A")</f>
        <v>-1.1000000000000001</v>
      </c>
      <c r="M22" s="1">
        <f>IF(AND(ISNUMBER(K22),ISNUMBER($I$7)),SQRT(K22^2+($I$7)^2),"N/A")</f>
        <v>0.1359311840425404</v>
      </c>
      <c r="N22" s="1">
        <f>IF(AND(ISNUMBER(L22),ISNUMBER(M22),M22&lt;&gt;0),L22/M22,"NA")</f>
        <v>-8.0923300105717395</v>
      </c>
      <c r="O22" t="s">
        <v>29</v>
      </c>
    </row>
    <row r="23" spans="1:15" x14ac:dyDescent="0.35">
      <c r="A23" s="16">
        <v>13</v>
      </c>
      <c r="B23" s="15" t="s">
        <v>45</v>
      </c>
      <c r="C23" s="14">
        <v>3.8</v>
      </c>
      <c r="D23" s="13" t="s">
        <v>28</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3.8</v>
      </c>
      <c r="H23">
        <f>LEN(TRIM(D23))</f>
        <v>6</v>
      </c>
      <c r="I23" t="str">
        <f>IF(H23&gt;=3,MID(TRIM(D23),1,3),"NO")</f>
        <v>+/-</v>
      </c>
      <c r="J23" t="str">
        <f>IF(TRIM(I23)="+/-",MID(TRIM(D23),4,H23-3),D23)</f>
        <v>0.2</v>
      </c>
      <c r="K23" s="1">
        <f>IF(TRIM(J23)="*****",0,IF(ISERROR(VALUE(J23)),"NA",VALUE(J23/$I$4)))</f>
        <v>0.12158054711246201</v>
      </c>
      <c r="L23" s="1">
        <f>IF(AND(ISNUMBER(G23),ISNUMBER($I$6)),$I$6-G23,"N/A")</f>
        <v>-0.89999999999999991</v>
      </c>
      <c r="M23" s="1">
        <f>IF(AND(ISNUMBER(K23),ISNUMBER($I$7)),SQRT(K23^2+($I$7)^2),"N/A")</f>
        <v>0.1359311840425404</v>
      </c>
      <c r="N23" s="1">
        <f>IF(AND(ISNUMBER(L23),ISNUMBER(M23),M23&lt;&gt;0),L23/M23,"NA")</f>
        <v>-6.6209972813768774</v>
      </c>
      <c r="O23" t="s">
        <v>82</v>
      </c>
    </row>
    <row r="24" spans="1:15" x14ac:dyDescent="0.35">
      <c r="A24" s="16">
        <v>14</v>
      </c>
      <c r="B24" s="15" t="s">
        <v>48</v>
      </c>
      <c r="C24" s="14">
        <v>3.4</v>
      </c>
      <c r="D24" s="13" t="s">
        <v>43</v>
      </c>
      <c r="E24" s="12" t="str">
        <f>IF($B$4=B24,"Geography Selected",
IF(AND(ISNUMBER(N24),ISNUMBER($I$4)),
IF(ABS(N24)&lt;=$I$4,"Not Significantly Different",
IF(ABS(N24)&gt;$I$4,"Significantly Different","Error - Both Z-score and Confidence Level are Numbers but Comparison Failed")),
IF(N24="NA","Statistical Test not applicable","N/A")
))</f>
        <v>Not Significantly Different</v>
      </c>
      <c r="G24">
        <f>IF(ISNUMBER(C24),C24,"NAN")</f>
        <v>3.4</v>
      </c>
      <c r="H24">
        <f>LEN(TRIM(D24))</f>
        <v>6</v>
      </c>
      <c r="I24" t="str">
        <f>IF(H24&gt;=3,MID(TRIM(D24),1,3),"NO")</f>
        <v>+/-</v>
      </c>
      <c r="J24" t="str">
        <f>IF(TRIM(I24)="+/-",MID(TRIM(D24),4,H24-3),D24)</f>
        <v>0.5</v>
      </c>
      <c r="K24" s="1">
        <f>IF(TRIM(J24)="*****",0,IF(ISERROR(VALUE(J24)),"NA",VALUE(J24/$I$4)))</f>
        <v>0.303951367781155</v>
      </c>
      <c r="L24" s="1">
        <f>IF(AND(ISNUMBER(G24),ISNUMBER($I$6)),$I$6-G24,"N/A")</f>
        <v>-0.5</v>
      </c>
      <c r="M24" s="1">
        <f>IF(AND(ISNUMBER(K24),ISNUMBER($I$7)),SQRT(K24^2+($I$7)^2),"N/A")</f>
        <v>0.30997079109986531</v>
      </c>
      <c r="N24" s="1">
        <f>IF(AND(ISNUMBER(L24),ISNUMBER(M24),M24&lt;&gt;0),L24/M24,"NA")</f>
        <v>-1.6130552115115637</v>
      </c>
      <c r="O24" t="s">
        <v>65</v>
      </c>
    </row>
    <row r="25" spans="1:15" x14ac:dyDescent="0.35">
      <c r="A25" s="16">
        <v>15</v>
      </c>
      <c r="B25" s="15" t="s">
        <v>36</v>
      </c>
      <c r="C25" s="14">
        <v>3.3</v>
      </c>
      <c r="D25" s="13" t="s">
        <v>28</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3.3</v>
      </c>
      <c r="H25">
        <f>LEN(TRIM(D25))</f>
        <v>6</v>
      </c>
      <c r="I25" t="str">
        <f>IF(H25&gt;=3,MID(TRIM(D25),1,3),"NO")</f>
        <v>+/-</v>
      </c>
      <c r="J25" t="str">
        <f>IF(TRIM(I25)="+/-",MID(TRIM(D25),4,H25-3),D25)</f>
        <v>0.2</v>
      </c>
      <c r="K25" s="1">
        <f>IF(TRIM(J25)="*****",0,IF(ISERROR(VALUE(J25)),"NA",VALUE(J25/$I$4)))</f>
        <v>0.12158054711246201</v>
      </c>
      <c r="L25" s="1">
        <f>IF(AND(ISNUMBER(G25),ISNUMBER($I$6)),$I$6-G25,"N/A")</f>
        <v>-0.39999999999999991</v>
      </c>
      <c r="M25" s="1">
        <f>IF(AND(ISNUMBER(K25),ISNUMBER($I$7)),SQRT(K25^2+($I$7)^2),"N/A")</f>
        <v>0.1359311840425404</v>
      </c>
      <c r="N25" s="1">
        <f>IF(AND(ISNUMBER(L25),ISNUMBER(M25),M25&lt;&gt;0),L25/M25,"NA")</f>
        <v>-2.9426654583897229</v>
      </c>
      <c r="O25" t="s">
        <v>81</v>
      </c>
    </row>
    <row r="26" spans="1:15" x14ac:dyDescent="0.35">
      <c r="A26" s="16">
        <v>16</v>
      </c>
      <c r="B26" s="15" t="s">
        <v>68</v>
      </c>
      <c r="C26" s="14">
        <v>3.2</v>
      </c>
      <c r="D26" s="13" t="s">
        <v>28</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3.2</v>
      </c>
      <c r="H26">
        <f>LEN(TRIM(D26))</f>
        <v>6</v>
      </c>
      <c r="I26" t="str">
        <f>IF(H26&gt;=3,MID(TRIM(D26),1,3),"NO")</f>
        <v>+/-</v>
      </c>
      <c r="J26" t="str">
        <f>IF(TRIM(I26)="+/-",MID(TRIM(D26),4,H26-3),D26)</f>
        <v>0.2</v>
      </c>
      <c r="K26" s="1">
        <f>IF(TRIM(J26)="*****",0,IF(ISERROR(VALUE(J26)),"NA",VALUE(J26/$I$4)))</f>
        <v>0.12158054711246201</v>
      </c>
      <c r="L26" s="1">
        <f>IF(AND(ISNUMBER(G26),ISNUMBER($I$6)),$I$6-G26,"N/A")</f>
        <v>-0.30000000000000027</v>
      </c>
      <c r="M26" s="1">
        <f>IF(AND(ISNUMBER(K26),ISNUMBER($I$7)),SQRT(K26^2+($I$7)^2),"N/A")</f>
        <v>0.1359311840425404</v>
      </c>
      <c r="N26" s="1">
        <f>IF(AND(ISNUMBER(L26),ISNUMBER(M26),M26&lt;&gt;0),L26/M26,"NA")</f>
        <v>-2.2069990937922945</v>
      </c>
      <c r="O26" t="s">
        <v>80</v>
      </c>
    </row>
    <row r="27" spans="1:15" x14ac:dyDescent="0.35">
      <c r="A27" s="16">
        <v>16</v>
      </c>
      <c r="B27" s="15" t="s">
        <v>70</v>
      </c>
      <c r="C27" s="14">
        <v>3.2</v>
      </c>
      <c r="D27" s="13" t="s">
        <v>34</v>
      </c>
      <c r="E27" s="12" t="str">
        <f>IF($B$4=B27,"Geography Selected",
IF(AND(ISNUMBER(N27),ISNUMBER($I$4)),
IF(ABS(N27)&lt;=$I$4,"Not Significantly Different",
IF(ABS(N27)&gt;$I$4,"Significantly Different","Error - Both Z-score and Confidence Level are Numbers but Comparison Failed")),
IF(N27="NA","Statistical Test not applicable","N/A")
))</f>
        <v>Not Significantly Different</v>
      </c>
      <c r="G27">
        <f>IF(ISNUMBER(C27),C27,"NAN")</f>
        <v>3.2</v>
      </c>
      <c r="H27">
        <f>LEN(TRIM(D27))</f>
        <v>6</v>
      </c>
      <c r="I27" t="str">
        <f>IF(H27&gt;=3,MID(TRIM(D27),1,3),"NO")</f>
        <v>+/-</v>
      </c>
      <c r="J27" t="str">
        <f>IF(TRIM(I27)="+/-",MID(TRIM(D27),4,H27-3),D27)</f>
        <v>0.4</v>
      </c>
      <c r="K27" s="1">
        <f>IF(TRIM(J27)="*****",0,IF(ISERROR(VALUE(J27)),"NA",VALUE(J27/$I$4)))</f>
        <v>0.24316109422492402</v>
      </c>
      <c r="L27" s="1">
        <f>IF(AND(ISNUMBER(G27),ISNUMBER($I$6)),$I$6-G27,"N/A")</f>
        <v>-0.30000000000000027</v>
      </c>
      <c r="M27" s="1">
        <f>IF(AND(ISNUMBER(K27),ISNUMBER($I$7)),SQRT(K27^2+($I$7)^2),"N/A")</f>
        <v>0.25064471888253259</v>
      </c>
      <c r="N27" s="1">
        <f>IF(AND(ISNUMBER(L27),ISNUMBER(M27),M27&lt;&gt;0),L27/M27,"NA")</f>
        <v>-1.1969133095543041</v>
      </c>
      <c r="O27" t="s">
        <v>78</v>
      </c>
    </row>
    <row r="28" spans="1:15" x14ac:dyDescent="0.35">
      <c r="A28" s="16">
        <v>18</v>
      </c>
      <c r="B28" s="15" t="s">
        <v>56</v>
      </c>
      <c r="C28" s="14">
        <v>3.1</v>
      </c>
      <c r="D28" s="13" t="s">
        <v>28</v>
      </c>
      <c r="E28" s="12" t="str">
        <f>IF($B$4=B28,"Geography Selected",
IF(AND(ISNUMBER(N28),ISNUMBER($I$4)),
IF(ABS(N28)&lt;=$I$4,"Not Significantly Different",
IF(ABS(N28)&gt;$I$4,"Significantly Different","Error - Both Z-score and Confidence Level are Numbers but Comparison Failed")),
IF(N28="NA","Statistical Test not applicable","N/A")
))</f>
        <v>Not Significantly Different</v>
      </c>
      <c r="G28">
        <f>IF(ISNUMBER(C28),C28,"NAN")</f>
        <v>3.1</v>
      </c>
      <c r="H28">
        <f>LEN(TRIM(D28))</f>
        <v>6</v>
      </c>
      <c r="I28" t="str">
        <f>IF(H28&gt;=3,MID(TRIM(D28),1,3),"NO")</f>
        <v>+/-</v>
      </c>
      <c r="J28" t="str">
        <f>IF(TRIM(I28)="+/-",MID(TRIM(D28),4,H28-3),D28)</f>
        <v>0.2</v>
      </c>
      <c r="K28" s="1">
        <f>IF(TRIM(J28)="*****",0,IF(ISERROR(VALUE(J28)),"NA",VALUE(J28/$I$4)))</f>
        <v>0.12158054711246201</v>
      </c>
      <c r="L28" s="1">
        <f>IF(AND(ISNUMBER(G28),ISNUMBER($I$6)),$I$6-G28,"N/A")</f>
        <v>-0.20000000000000018</v>
      </c>
      <c r="M28" s="1">
        <f>IF(AND(ISNUMBER(K28),ISNUMBER($I$7)),SQRT(K28^2+($I$7)^2),"N/A")</f>
        <v>0.1359311840425404</v>
      </c>
      <c r="N28" s="1">
        <f>IF(AND(ISNUMBER(L28),ISNUMBER(M28),M28&lt;&gt;0),L28/M28,"NA")</f>
        <v>-1.471332729194863</v>
      </c>
      <c r="O28" t="s">
        <v>79</v>
      </c>
    </row>
    <row r="29" spans="1:15" x14ac:dyDescent="0.35">
      <c r="A29" s="16">
        <v>19</v>
      </c>
      <c r="B29" s="15" t="s">
        <v>73</v>
      </c>
      <c r="C29" s="14">
        <v>2.9</v>
      </c>
      <c r="D29" s="13" t="s">
        <v>57</v>
      </c>
      <c r="E29" s="12" t="str">
        <f>IF($B$4=B29,"Geography Selected",
IF(AND(ISNUMBER(N29),ISNUMBER($I$4)),
IF(ABS(N29)&lt;=$I$4,"Not Significantly Different",
IF(ABS(N29)&gt;$I$4,"Significantly Different","Error - Both Z-score and Confidence Level are Numbers but Comparison Failed")),
IF(N29="NA","Statistical Test not applicable","N/A")
))</f>
        <v>Not Significantly Different</v>
      </c>
      <c r="G29">
        <f>IF(ISNUMBER(C29),C29,"NAN")</f>
        <v>2.9</v>
      </c>
      <c r="H29">
        <f>LEN(TRIM(D29))</f>
        <v>6</v>
      </c>
      <c r="I29" t="str">
        <f>IF(H29&gt;=3,MID(TRIM(D29),1,3),"NO")</f>
        <v>+/-</v>
      </c>
      <c r="J29" t="str">
        <f>IF(TRIM(I29)="+/-",MID(TRIM(D29),4,H29-3),D29)</f>
        <v>0.3</v>
      </c>
      <c r="K29" s="1">
        <f>IF(TRIM(J29)="*****",0,IF(ISERROR(VALUE(J29)),"NA",VALUE(J29/$I$4)))</f>
        <v>0.18237082066869301</v>
      </c>
      <c r="L29" s="1">
        <f>IF(AND(ISNUMBER(G29),ISNUMBER($I$6)),$I$6-G29,"N/A")</f>
        <v>0</v>
      </c>
      <c r="M29" s="1">
        <f>IF(AND(ISNUMBER(K29),ISNUMBER($I$7)),SQRT(K29^2+($I$7)^2),"N/A")</f>
        <v>0.19223572402239389</v>
      </c>
      <c r="N29" s="1">
        <f>IF(AND(ISNUMBER(L29),ISNUMBER(M29),M29&lt;&gt;0),L29/M29,"NA")</f>
        <v>0</v>
      </c>
      <c r="O29" t="s">
        <v>55</v>
      </c>
    </row>
    <row r="30" spans="1:15" x14ac:dyDescent="0.35">
      <c r="A30" s="16">
        <v>19</v>
      </c>
      <c r="B30" s="15" t="s">
        <v>74</v>
      </c>
      <c r="C30" s="14">
        <v>2.9</v>
      </c>
      <c r="D30" s="13" t="s">
        <v>28</v>
      </c>
      <c r="E30" s="12" t="str">
        <f>IF($B$4=B30,"Geography Selected",
IF(AND(ISNUMBER(N30),ISNUMBER($I$4)),
IF(ABS(N30)&lt;=$I$4,"Not Significantly Different",
IF(ABS(N30)&gt;$I$4,"Significantly Different","Error - Both Z-score and Confidence Level are Numbers but Comparison Failed")),
IF(N30="NA","Statistical Test not applicable","N/A")
))</f>
        <v>Not Significantly Different</v>
      </c>
      <c r="G30">
        <f>IF(ISNUMBER(C30),C30,"NAN")</f>
        <v>2.9</v>
      </c>
      <c r="H30">
        <f>LEN(TRIM(D30))</f>
        <v>6</v>
      </c>
      <c r="I30" t="str">
        <f>IF(H30&gt;=3,MID(TRIM(D30),1,3),"NO")</f>
        <v>+/-</v>
      </c>
      <c r="J30" t="str">
        <f>IF(TRIM(I30)="+/-",MID(TRIM(D30),4,H30-3),D30)</f>
        <v>0.2</v>
      </c>
      <c r="K30" s="1">
        <f>IF(TRIM(J30)="*****",0,IF(ISERROR(VALUE(J30)),"NA",VALUE(J30/$I$4)))</f>
        <v>0.12158054711246201</v>
      </c>
      <c r="L30" s="1">
        <f>IF(AND(ISNUMBER(G30),ISNUMBER($I$6)),$I$6-G30,"N/A")</f>
        <v>0</v>
      </c>
      <c r="M30" s="1">
        <f>IF(AND(ISNUMBER(K30),ISNUMBER($I$7)),SQRT(K30^2+($I$7)^2),"N/A")</f>
        <v>0.1359311840425404</v>
      </c>
      <c r="N30" s="1">
        <f>IF(AND(ISNUMBER(L30),ISNUMBER(M30),M30&lt;&gt;0),L30/M30,"NA")</f>
        <v>0</v>
      </c>
      <c r="O30" t="s">
        <v>77</v>
      </c>
    </row>
    <row r="31" spans="1:15" x14ac:dyDescent="0.35">
      <c r="A31" s="16">
        <v>21</v>
      </c>
      <c r="B31" s="15" t="s">
        <v>59</v>
      </c>
      <c r="C31" s="14">
        <v>2.8</v>
      </c>
      <c r="D31" s="13" t="s">
        <v>28</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2.8</v>
      </c>
      <c r="H31">
        <f>LEN(TRIM(D31))</f>
        <v>6</v>
      </c>
      <c r="I31" t="str">
        <f>IF(H31&gt;=3,MID(TRIM(D31),1,3),"NO")</f>
        <v>+/-</v>
      </c>
      <c r="J31" t="str">
        <f>IF(TRIM(I31)="+/-",MID(TRIM(D31),4,H31-3),D31)</f>
        <v>0.2</v>
      </c>
      <c r="K31" s="1">
        <f>IF(TRIM(J31)="*****",0,IF(ISERROR(VALUE(J31)),"NA",VALUE(J31/$I$4)))</f>
        <v>0.12158054711246201</v>
      </c>
      <c r="L31" s="1">
        <f>IF(AND(ISNUMBER(G31),ISNUMBER($I$6)),$I$6-G31,"N/A")</f>
        <v>0.10000000000000009</v>
      </c>
      <c r="M31" s="1">
        <f>IF(AND(ISNUMBER(K31),ISNUMBER($I$7)),SQRT(K31^2+($I$7)^2),"N/A")</f>
        <v>0.1359311840425404</v>
      </c>
      <c r="N31" s="1">
        <f>IF(AND(ISNUMBER(L31),ISNUMBER(M31),M31&lt;&gt;0),L31/M31,"NA")</f>
        <v>0.73566636459743151</v>
      </c>
      <c r="O31" t="s">
        <v>41</v>
      </c>
    </row>
    <row r="32" spans="1:15" x14ac:dyDescent="0.35">
      <c r="A32" s="16">
        <v>22</v>
      </c>
      <c r="B32" s="15" t="s">
        <v>80</v>
      </c>
      <c r="C32" s="14">
        <v>2.7</v>
      </c>
      <c r="D32" s="13" t="s">
        <v>28</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2.7</v>
      </c>
      <c r="H32">
        <f>LEN(TRIM(D32))</f>
        <v>6</v>
      </c>
      <c r="I32" t="str">
        <f>IF(H32&gt;=3,MID(TRIM(D32),1,3),"NO")</f>
        <v>+/-</v>
      </c>
      <c r="J32" t="str">
        <f>IF(TRIM(I32)="+/-",MID(TRIM(D32),4,H32-3),D32)</f>
        <v>0.2</v>
      </c>
      <c r="K32" s="1">
        <f>IF(TRIM(J32)="*****",0,IF(ISERROR(VALUE(J32)),"NA",VALUE(J32/$I$4)))</f>
        <v>0.12158054711246201</v>
      </c>
      <c r="L32" s="1">
        <f>IF(AND(ISNUMBER(G32),ISNUMBER($I$6)),$I$6-G32,"N/A")</f>
        <v>0.19999999999999973</v>
      </c>
      <c r="M32" s="1">
        <f>IF(AND(ISNUMBER(K32),ISNUMBER($I$7)),SQRT(K32^2+($I$7)^2),"N/A")</f>
        <v>0.1359311840425404</v>
      </c>
      <c r="N32" s="1">
        <f>IF(AND(ISNUMBER(L32),ISNUMBER(M32),M32&lt;&gt;0),L32/M32,"NA")</f>
        <v>1.4713327291948597</v>
      </c>
      <c r="O32" t="s">
        <v>71</v>
      </c>
    </row>
    <row r="33" spans="1:15" x14ac:dyDescent="0.35">
      <c r="A33" s="16">
        <v>23</v>
      </c>
      <c r="B33" s="15" t="s">
        <v>79</v>
      </c>
      <c r="C33" s="14">
        <v>2.6</v>
      </c>
      <c r="D33" s="13" t="s">
        <v>28</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2.6</v>
      </c>
      <c r="H33">
        <f>LEN(TRIM(D33))</f>
        <v>6</v>
      </c>
      <c r="I33" t="str">
        <f>IF(H33&gt;=3,MID(TRIM(D33),1,3),"NO")</f>
        <v>+/-</v>
      </c>
      <c r="J33" t="str">
        <f>IF(TRIM(I33)="+/-",MID(TRIM(D33),4,H33-3),D33)</f>
        <v>0.2</v>
      </c>
      <c r="K33" s="1">
        <f>IF(TRIM(J33)="*****",0,IF(ISERROR(VALUE(J33)),"NA",VALUE(J33/$I$4)))</f>
        <v>0.12158054711246201</v>
      </c>
      <c r="L33" s="1">
        <f>IF(AND(ISNUMBER(G33),ISNUMBER($I$6)),$I$6-G33,"N/A")</f>
        <v>0.29999999999999982</v>
      </c>
      <c r="M33" s="1">
        <f>IF(AND(ISNUMBER(K33),ISNUMBER($I$7)),SQRT(K33^2+($I$7)^2),"N/A")</f>
        <v>0.1359311840425404</v>
      </c>
      <c r="N33" s="1">
        <f>IF(AND(ISNUMBER(L33),ISNUMBER(M33),M33&lt;&gt;0),L33/M33,"NA")</f>
        <v>2.2069990937922914</v>
      </c>
      <c r="O33" t="s">
        <v>76</v>
      </c>
    </row>
    <row r="34" spans="1:15" x14ac:dyDescent="0.35">
      <c r="A34" s="16">
        <v>23</v>
      </c>
      <c r="B34" s="15" t="s">
        <v>53</v>
      </c>
      <c r="C34" s="14">
        <v>2.6</v>
      </c>
      <c r="D34" s="13" t="s">
        <v>57</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2.6</v>
      </c>
      <c r="H34">
        <f>LEN(TRIM(D34))</f>
        <v>6</v>
      </c>
      <c r="I34" t="str">
        <f>IF(H34&gt;=3,MID(TRIM(D34),1,3),"NO")</f>
        <v>+/-</v>
      </c>
      <c r="J34" t="str">
        <f>IF(TRIM(I34)="+/-",MID(TRIM(D34),4,H34-3),D34)</f>
        <v>0.3</v>
      </c>
      <c r="K34" s="1">
        <f>IF(TRIM(J34)="*****",0,IF(ISERROR(VALUE(J34)),"NA",VALUE(J34/$I$4)))</f>
        <v>0.18237082066869301</v>
      </c>
      <c r="L34" s="1">
        <f>IF(AND(ISNUMBER(G34),ISNUMBER($I$6)),$I$6-G34,"N/A")</f>
        <v>0.29999999999999982</v>
      </c>
      <c r="M34" s="1">
        <f>IF(AND(ISNUMBER(K34),ISNUMBER($I$7)),SQRT(K34^2+($I$7)^2),"N/A")</f>
        <v>0.19223572402239389</v>
      </c>
      <c r="N34" s="1">
        <f>IF(AND(ISNUMBER(L34),ISNUMBER(M34),M34&lt;&gt;0),L34/M34,"NA")</f>
        <v>1.5605840252930943</v>
      </c>
      <c r="O34" t="s">
        <v>74</v>
      </c>
    </row>
    <row r="35" spans="1:15" x14ac:dyDescent="0.35">
      <c r="A35" s="16">
        <v>23</v>
      </c>
      <c r="B35" s="15" t="s">
        <v>69</v>
      </c>
      <c r="C35" s="14">
        <v>2.6</v>
      </c>
      <c r="D35" s="13" t="s">
        <v>57</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2.6</v>
      </c>
      <c r="H35">
        <f>LEN(TRIM(D35))</f>
        <v>6</v>
      </c>
      <c r="I35" t="str">
        <f>IF(H35&gt;=3,MID(TRIM(D35),1,3),"NO")</f>
        <v>+/-</v>
      </c>
      <c r="J35" t="str">
        <f>IF(TRIM(I35)="+/-",MID(TRIM(D35),4,H35-3),D35)</f>
        <v>0.3</v>
      </c>
      <c r="K35" s="1">
        <f>IF(TRIM(J35)="*****",0,IF(ISERROR(VALUE(J35)),"NA",VALUE(J35/$I$4)))</f>
        <v>0.18237082066869301</v>
      </c>
      <c r="L35" s="1">
        <f>IF(AND(ISNUMBER(G35),ISNUMBER($I$6)),$I$6-G35,"N/A")</f>
        <v>0.29999999999999982</v>
      </c>
      <c r="M35" s="1">
        <f>IF(AND(ISNUMBER(K35),ISNUMBER($I$7)),SQRT(K35^2+($I$7)^2),"N/A")</f>
        <v>0.19223572402239389</v>
      </c>
      <c r="N35" s="1">
        <f>IF(AND(ISNUMBER(L35),ISNUMBER(M35),M35&lt;&gt;0),L35/M35,"NA")</f>
        <v>1.5605840252930943</v>
      </c>
      <c r="O35" t="s">
        <v>53</v>
      </c>
    </row>
    <row r="36" spans="1:15" x14ac:dyDescent="0.35">
      <c r="A36" s="16">
        <v>23</v>
      </c>
      <c r="B36" s="15" t="s">
        <v>63</v>
      </c>
      <c r="C36" s="14">
        <v>2.6</v>
      </c>
      <c r="D36" s="13" t="s">
        <v>43</v>
      </c>
      <c r="E36" s="12" t="str">
        <f>IF($B$4=B36,"Geography Selected",
IF(AND(ISNUMBER(N36),ISNUMBER($I$4)),
IF(ABS(N36)&lt;=$I$4,"Not Significantly Different",
IF(ABS(N36)&gt;$I$4,"Significantly Different","Error - Both Z-score and Confidence Level are Numbers but Comparison Failed")),
IF(N36="NA","Statistical Test not applicable","N/A")
))</f>
        <v>Not Significantly Different</v>
      </c>
      <c r="G36">
        <f>IF(ISNUMBER(C36),C36,"NAN")</f>
        <v>2.6</v>
      </c>
      <c r="H36">
        <f>LEN(TRIM(D36))</f>
        <v>6</v>
      </c>
      <c r="I36" t="str">
        <f>IF(H36&gt;=3,MID(TRIM(D36),1,3),"NO")</f>
        <v>+/-</v>
      </c>
      <c r="J36" t="str">
        <f>IF(TRIM(I36)="+/-",MID(TRIM(D36),4,H36-3),D36)</f>
        <v>0.5</v>
      </c>
      <c r="K36" s="1">
        <f>IF(TRIM(J36)="*****",0,IF(ISERROR(VALUE(J36)),"NA",VALUE(J36/$I$4)))</f>
        <v>0.303951367781155</v>
      </c>
      <c r="L36" s="1">
        <f>IF(AND(ISNUMBER(G36),ISNUMBER($I$6)),$I$6-G36,"N/A")</f>
        <v>0.29999999999999982</v>
      </c>
      <c r="M36" s="1">
        <f>IF(AND(ISNUMBER(K36),ISNUMBER($I$7)),SQRT(K36^2+($I$7)^2),"N/A")</f>
        <v>0.30997079109986531</v>
      </c>
      <c r="N36" s="1">
        <f>IF(AND(ISNUMBER(L36),ISNUMBER(M36),M36&lt;&gt;0),L36/M36,"NA")</f>
        <v>0.96783312690693768</v>
      </c>
      <c r="O36" t="s">
        <v>72</v>
      </c>
    </row>
    <row r="37" spans="1:15" x14ac:dyDescent="0.35">
      <c r="A37" s="16">
        <v>23</v>
      </c>
      <c r="B37" s="15" t="s">
        <v>38</v>
      </c>
      <c r="C37" s="14">
        <v>2.6</v>
      </c>
      <c r="D37" s="13" t="s">
        <v>28</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2.6</v>
      </c>
      <c r="H37">
        <f>LEN(TRIM(D37))</f>
        <v>6</v>
      </c>
      <c r="I37" t="str">
        <f>IF(H37&gt;=3,MID(TRIM(D37),1,3),"NO")</f>
        <v>+/-</v>
      </c>
      <c r="J37" t="str">
        <f>IF(TRIM(I37)="+/-",MID(TRIM(D37),4,H37-3),D37)</f>
        <v>0.2</v>
      </c>
      <c r="K37" s="1">
        <f>IF(TRIM(J37)="*****",0,IF(ISERROR(VALUE(J37)),"NA",VALUE(J37/$I$4)))</f>
        <v>0.12158054711246201</v>
      </c>
      <c r="L37" s="1">
        <f>IF(AND(ISNUMBER(G37),ISNUMBER($I$6)),$I$6-G37,"N/A")</f>
        <v>0.29999999999999982</v>
      </c>
      <c r="M37" s="1">
        <f>IF(AND(ISNUMBER(K37),ISNUMBER($I$7)),SQRT(K37^2+($I$7)^2),"N/A")</f>
        <v>0.1359311840425404</v>
      </c>
      <c r="N37" s="1">
        <f>IF(AND(ISNUMBER(L37),ISNUMBER(M37),M37&lt;&gt;0),L37/M37,"NA")</f>
        <v>2.2069990937922914</v>
      </c>
      <c r="O37" t="s">
        <v>70</v>
      </c>
    </row>
    <row r="38" spans="1:15" x14ac:dyDescent="0.35">
      <c r="A38" s="16">
        <v>28</v>
      </c>
      <c r="B38" s="15" t="s">
        <v>55</v>
      </c>
      <c r="C38" s="14">
        <v>2.5</v>
      </c>
      <c r="D38" s="13" t="s">
        <v>28</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2.5</v>
      </c>
      <c r="H38">
        <f>LEN(TRIM(D38))</f>
        <v>6</v>
      </c>
      <c r="I38" t="str">
        <f>IF(H38&gt;=3,MID(TRIM(D38),1,3),"NO")</f>
        <v>+/-</v>
      </c>
      <c r="J38" t="str">
        <f>IF(TRIM(I38)="+/-",MID(TRIM(D38),4,H38-3),D38)</f>
        <v>0.2</v>
      </c>
      <c r="K38" s="1">
        <f>IF(TRIM(J38)="*****",0,IF(ISERROR(VALUE(J38)),"NA",VALUE(J38/$I$4)))</f>
        <v>0.12158054711246201</v>
      </c>
      <c r="L38" s="1">
        <f>IF(AND(ISNUMBER(G38),ISNUMBER($I$6)),$I$6-G38,"N/A")</f>
        <v>0.39999999999999991</v>
      </c>
      <c r="M38" s="1">
        <f>IF(AND(ISNUMBER(K38),ISNUMBER($I$7)),SQRT(K38^2+($I$7)^2),"N/A")</f>
        <v>0.1359311840425404</v>
      </c>
      <c r="N38" s="1">
        <f>IF(AND(ISNUMBER(L38),ISNUMBER(M38),M38&lt;&gt;0),L38/M38,"NA")</f>
        <v>2.9426654583897229</v>
      </c>
      <c r="O38" t="s">
        <v>69</v>
      </c>
    </row>
    <row r="39" spans="1:15" x14ac:dyDescent="0.35">
      <c r="A39" s="16">
        <v>29</v>
      </c>
      <c r="B39" s="15" t="s">
        <v>81</v>
      </c>
      <c r="C39" s="14">
        <v>2.4</v>
      </c>
      <c r="D39" s="13" t="s">
        <v>28</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2.4</v>
      </c>
      <c r="H39">
        <f>LEN(TRIM(D39))</f>
        <v>6</v>
      </c>
      <c r="I39" t="str">
        <f>IF(H39&gt;=3,MID(TRIM(D39),1,3),"NO")</f>
        <v>+/-</v>
      </c>
      <c r="J39" t="str">
        <f>IF(TRIM(I39)="+/-",MID(TRIM(D39),4,H39-3),D39)</f>
        <v>0.2</v>
      </c>
      <c r="K39" s="1">
        <f>IF(TRIM(J39)="*****",0,IF(ISERROR(VALUE(J39)),"NA",VALUE(J39/$I$4)))</f>
        <v>0.12158054711246201</v>
      </c>
      <c r="L39" s="1">
        <f>IF(AND(ISNUMBER(G39),ISNUMBER($I$6)),$I$6-G39,"N/A")</f>
        <v>0.5</v>
      </c>
      <c r="M39" s="1">
        <f>IF(AND(ISNUMBER(K39),ISNUMBER($I$7)),SQRT(K39^2+($I$7)^2),"N/A")</f>
        <v>0.1359311840425404</v>
      </c>
      <c r="N39" s="1">
        <f>IF(AND(ISNUMBER(L39),ISNUMBER(M39),M39&lt;&gt;0),L39/M39,"NA")</f>
        <v>3.6783318229871544</v>
      </c>
      <c r="O39" t="s">
        <v>44</v>
      </c>
    </row>
    <row r="40" spans="1:15" x14ac:dyDescent="0.35">
      <c r="A40" s="16">
        <v>29</v>
      </c>
      <c r="B40" s="15" t="s">
        <v>72</v>
      </c>
      <c r="C40" s="14">
        <v>2.4</v>
      </c>
      <c r="D40" s="13" t="s">
        <v>28</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2.4</v>
      </c>
      <c r="H40">
        <f>LEN(TRIM(D40))</f>
        <v>6</v>
      </c>
      <c r="I40" t="str">
        <f>IF(H40&gt;=3,MID(TRIM(D40),1,3),"NO")</f>
        <v>+/-</v>
      </c>
      <c r="J40" t="str">
        <f>IF(TRIM(I40)="+/-",MID(TRIM(D40),4,H40-3),D40)</f>
        <v>0.2</v>
      </c>
      <c r="K40" s="1">
        <f>IF(TRIM(J40)="*****",0,IF(ISERROR(VALUE(J40)),"NA",VALUE(J40/$I$4)))</f>
        <v>0.12158054711246201</v>
      </c>
      <c r="L40" s="1">
        <f>IF(AND(ISNUMBER(G40),ISNUMBER($I$6)),$I$6-G40,"N/A")</f>
        <v>0.5</v>
      </c>
      <c r="M40" s="1">
        <f>IF(AND(ISNUMBER(K40),ISNUMBER($I$7)),SQRT(K40^2+($I$7)^2),"N/A")</f>
        <v>0.1359311840425404</v>
      </c>
      <c r="N40" s="1">
        <f>IF(AND(ISNUMBER(L40),ISNUMBER(M40),M40&lt;&gt;0),L40/M40,"NA")</f>
        <v>3.6783318229871544</v>
      </c>
      <c r="O40" t="s">
        <v>67</v>
      </c>
    </row>
    <row r="41" spans="1:15" x14ac:dyDescent="0.35">
      <c r="A41" s="16">
        <v>31</v>
      </c>
      <c r="B41" s="15" t="s">
        <v>77</v>
      </c>
      <c r="C41" s="14">
        <v>2.2000000000000002</v>
      </c>
      <c r="D41" s="13" t="s">
        <v>57</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2.2000000000000002</v>
      </c>
      <c r="H41">
        <f>LEN(TRIM(D41))</f>
        <v>6</v>
      </c>
      <c r="I41" t="str">
        <f>IF(H41&gt;=3,MID(TRIM(D41),1,3),"NO")</f>
        <v>+/-</v>
      </c>
      <c r="J41" t="str">
        <f>IF(TRIM(I41)="+/-",MID(TRIM(D41),4,H41-3),D41)</f>
        <v>0.3</v>
      </c>
      <c r="K41" s="1">
        <f>IF(TRIM(J41)="*****",0,IF(ISERROR(VALUE(J41)),"NA",VALUE(J41/$I$4)))</f>
        <v>0.18237082066869301</v>
      </c>
      <c r="L41" s="1">
        <f>IF(AND(ISNUMBER(G41),ISNUMBER($I$6)),$I$6-G41,"N/A")</f>
        <v>0.69999999999999973</v>
      </c>
      <c r="M41" s="1">
        <f>IF(AND(ISNUMBER(K41),ISNUMBER($I$7)),SQRT(K41^2+($I$7)^2),"N/A")</f>
        <v>0.19223572402239389</v>
      </c>
      <c r="N41" s="1">
        <f>IF(AND(ISNUMBER(L41),ISNUMBER(M41),M41&lt;&gt;0),L41/M41,"NA")</f>
        <v>3.6413627256838872</v>
      </c>
      <c r="O41" t="s">
        <v>47</v>
      </c>
    </row>
    <row r="42" spans="1:15" x14ac:dyDescent="0.35">
      <c r="A42" s="16">
        <v>32</v>
      </c>
      <c r="B42" s="15" t="s">
        <v>78</v>
      </c>
      <c r="C42" s="14">
        <v>2.1</v>
      </c>
      <c r="D42" s="13" t="s">
        <v>28</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2.1</v>
      </c>
      <c r="H42">
        <f>LEN(TRIM(D42))</f>
        <v>6</v>
      </c>
      <c r="I42" t="str">
        <f>IF(H42&gt;=3,MID(TRIM(D42),1,3),"NO")</f>
        <v>+/-</v>
      </c>
      <c r="J42" t="str">
        <f>IF(TRIM(I42)="+/-",MID(TRIM(D42),4,H42-3),D42)</f>
        <v>0.2</v>
      </c>
      <c r="K42" s="1">
        <f>IF(TRIM(J42)="*****",0,IF(ISERROR(VALUE(J42)),"NA",VALUE(J42/$I$4)))</f>
        <v>0.12158054711246201</v>
      </c>
      <c r="L42" s="1">
        <f>IF(AND(ISNUMBER(G42),ISNUMBER($I$6)),$I$6-G42,"N/A")</f>
        <v>0.79999999999999982</v>
      </c>
      <c r="M42" s="1">
        <f>IF(AND(ISNUMBER(K42),ISNUMBER($I$7)),SQRT(K42^2+($I$7)^2),"N/A")</f>
        <v>0.1359311840425404</v>
      </c>
      <c r="N42" s="1">
        <f>IF(AND(ISNUMBER(L42),ISNUMBER(M42),M42&lt;&gt;0),L42/M42,"NA")</f>
        <v>5.8853309167794459</v>
      </c>
      <c r="O42" t="s">
        <v>37</v>
      </c>
    </row>
    <row r="43" spans="1:15" x14ac:dyDescent="0.35">
      <c r="A43" s="16">
        <v>32</v>
      </c>
      <c r="B43" s="15" t="s">
        <v>30</v>
      </c>
      <c r="C43" s="14">
        <v>2.1</v>
      </c>
      <c r="D43" s="13" t="s">
        <v>31</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2.1</v>
      </c>
      <c r="H43">
        <f>LEN(TRIM(D43))</f>
        <v>6</v>
      </c>
      <c r="I43" t="str">
        <f>IF(H43&gt;=3,MID(TRIM(D43),1,3),"NO")</f>
        <v>+/-</v>
      </c>
      <c r="J43" t="str">
        <f>IF(TRIM(I43)="+/-",MID(TRIM(D43),4,H43-3),D43)</f>
        <v>0.1</v>
      </c>
      <c r="K43" s="1">
        <f>IF(TRIM(J43)="*****",0,IF(ISERROR(VALUE(J43)),"NA",VALUE(J43/$I$4)))</f>
        <v>6.0790273556231005E-2</v>
      </c>
      <c r="L43" s="1">
        <f>IF(AND(ISNUMBER(G43),ISNUMBER($I$6)),$I$6-G43,"N/A")</f>
        <v>0.79999999999999982</v>
      </c>
      <c r="M43" s="1">
        <f>IF(AND(ISNUMBER(K43),ISNUMBER($I$7)),SQRT(K43^2+($I$7)^2),"N/A")</f>
        <v>8.5970429323592404E-2</v>
      </c>
      <c r="N43" s="1">
        <f>IF(AND(ISNUMBER(L43),ISNUMBER(M43),M43&lt;&gt;0),L43/M43,"NA")</f>
        <v>9.3055252404149638</v>
      </c>
      <c r="O43" t="s">
        <v>49</v>
      </c>
    </row>
    <row r="44" spans="1:15" x14ac:dyDescent="0.35">
      <c r="A44" s="16">
        <v>34</v>
      </c>
      <c r="B44" s="15" t="s">
        <v>41</v>
      </c>
      <c r="C44" s="14">
        <v>2</v>
      </c>
      <c r="D44" s="13" t="s">
        <v>28</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2</v>
      </c>
      <c r="H44">
        <f>LEN(TRIM(D44))</f>
        <v>6</v>
      </c>
      <c r="I44" t="str">
        <f>IF(H44&gt;=3,MID(TRIM(D44),1,3),"NO")</f>
        <v>+/-</v>
      </c>
      <c r="J44" t="str">
        <f>IF(TRIM(I44)="+/-",MID(TRIM(D44),4,H44-3),D44)</f>
        <v>0.2</v>
      </c>
      <c r="K44" s="1">
        <f>IF(TRIM(J44)="*****",0,IF(ISERROR(VALUE(J44)),"NA",VALUE(J44/$I$4)))</f>
        <v>0.12158054711246201</v>
      </c>
      <c r="L44" s="1">
        <f>IF(AND(ISNUMBER(G44),ISNUMBER($I$6)),$I$6-G44,"N/A")</f>
        <v>0.89999999999999991</v>
      </c>
      <c r="M44" s="1">
        <f>IF(AND(ISNUMBER(K44),ISNUMBER($I$7)),SQRT(K44^2+($I$7)^2),"N/A")</f>
        <v>0.1359311840425404</v>
      </c>
      <c r="N44" s="1">
        <f>IF(AND(ISNUMBER(L44),ISNUMBER(M44),M44&lt;&gt;0),L44/M44,"NA")</f>
        <v>6.6209972813768774</v>
      </c>
      <c r="O44" t="s">
        <v>64</v>
      </c>
    </row>
    <row r="45" spans="1:15" x14ac:dyDescent="0.35">
      <c r="A45" s="16">
        <v>34</v>
      </c>
      <c r="B45" s="15" t="s">
        <v>37</v>
      </c>
      <c r="C45" s="14">
        <v>2</v>
      </c>
      <c r="D45" s="13" t="s">
        <v>57</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2</v>
      </c>
      <c r="H45">
        <f>LEN(TRIM(D45))</f>
        <v>6</v>
      </c>
      <c r="I45" t="str">
        <f>IF(H45&gt;=3,MID(TRIM(D45),1,3),"NO")</f>
        <v>+/-</v>
      </c>
      <c r="J45" t="str">
        <f>IF(TRIM(I45)="+/-",MID(TRIM(D45),4,H45-3),D45)</f>
        <v>0.3</v>
      </c>
      <c r="K45" s="1">
        <f>IF(TRIM(J45)="*****",0,IF(ISERROR(VALUE(J45)),"NA",VALUE(J45/$I$4)))</f>
        <v>0.18237082066869301</v>
      </c>
      <c r="L45" s="1">
        <f>IF(AND(ISNUMBER(G45),ISNUMBER($I$6)),$I$6-G45,"N/A")</f>
        <v>0.89999999999999991</v>
      </c>
      <c r="M45" s="1">
        <f>IF(AND(ISNUMBER(K45),ISNUMBER($I$7)),SQRT(K45^2+($I$7)^2),"N/A")</f>
        <v>0.19223572402239389</v>
      </c>
      <c r="N45" s="1">
        <f>IF(AND(ISNUMBER(L45),ISNUMBER(M45),M45&lt;&gt;0),L45/M45,"NA")</f>
        <v>4.6817520758792845</v>
      </c>
      <c r="O45" t="s">
        <v>63</v>
      </c>
    </row>
    <row r="46" spans="1:15" x14ac:dyDescent="0.35">
      <c r="A46" s="16">
        <v>36</v>
      </c>
      <c r="B46" s="15" t="s">
        <v>32</v>
      </c>
      <c r="C46" s="14">
        <v>1.9</v>
      </c>
      <c r="D46" s="13" t="s">
        <v>31</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1.9</v>
      </c>
      <c r="H46">
        <f>LEN(TRIM(D46))</f>
        <v>6</v>
      </c>
      <c r="I46" t="str">
        <f>IF(H46&gt;=3,MID(TRIM(D46),1,3),"NO")</f>
        <v>+/-</v>
      </c>
      <c r="J46" t="str">
        <f>IF(TRIM(I46)="+/-",MID(TRIM(D46),4,H46-3),D46)</f>
        <v>0.1</v>
      </c>
      <c r="K46" s="1">
        <f>IF(TRIM(J46)="*****",0,IF(ISERROR(VALUE(J46)),"NA",VALUE(J46/$I$4)))</f>
        <v>6.0790273556231005E-2</v>
      </c>
      <c r="L46" s="1">
        <f>IF(AND(ISNUMBER(G46),ISNUMBER($I$6)),$I$6-G46,"N/A")</f>
        <v>1</v>
      </c>
      <c r="M46" s="1">
        <f>IF(AND(ISNUMBER(K46),ISNUMBER($I$7)),SQRT(K46^2+($I$7)^2),"N/A")</f>
        <v>8.5970429323592404E-2</v>
      </c>
      <c r="N46" s="1">
        <f>IF(AND(ISNUMBER(L46),ISNUMBER(M46),M46&lt;&gt;0),L46/M46,"NA")</f>
        <v>11.631906550518707</v>
      </c>
      <c r="O46" t="s">
        <v>61</v>
      </c>
    </row>
    <row r="47" spans="1:15" x14ac:dyDescent="0.35">
      <c r="A47" s="16">
        <v>36</v>
      </c>
      <c r="B47" s="15" t="s">
        <v>67</v>
      </c>
      <c r="C47" s="14">
        <v>1.9</v>
      </c>
      <c r="D47" s="13" t="s">
        <v>57</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1.9</v>
      </c>
      <c r="H47">
        <f>LEN(TRIM(D47))</f>
        <v>6</v>
      </c>
      <c r="I47" t="str">
        <f>IF(H47&gt;=3,MID(TRIM(D47),1,3),"NO")</f>
        <v>+/-</v>
      </c>
      <c r="J47" t="str">
        <f>IF(TRIM(I47)="+/-",MID(TRIM(D47),4,H47-3),D47)</f>
        <v>0.3</v>
      </c>
      <c r="K47" s="1">
        <f>IF(TRIM(J47)="*****",0,IF(ISERROR(VALUE(J47)),"NA",VALUE(J47/$I$4)))</f>
        <v>0.18237082066869301</v>
      </c>
      <c r="L47" s="1">
        <f>IF(AND(ISNUMBER(G47),ISNUMBER($I$6)),$I$6-G47,"N/A")</f>
        <v>1</v>
      </c>
      <c r="M47" s="1">
        <f>IF(AND(ISNUMBER(K47),ISNUMBER($I$7)),SQRT(K47^2+($I$7)^2),"N/A")</f>
        <v>0.19223572402239389</v>
      </c>
      <c r="N47" s="1">
        <f>IF(AND(ISNUMBER(L47),ISNUMBER(M47),M47&lt;&gt;0),L47/M47,"NA")</f>
        <v>5.2019467509769841</v>
      </c>
      <c r="O47" t="s">
        <v>59</v>
      </c>
    </row>
    <row r="48" spans="1:15" x14ac:dyDescent="0.35">
      <c r="A48" s="16">
        <v>38</v>
      </c>
      <c r="B48" s="15" t="s">
        <v>47</v>
      </c>
      <c r="C48" s="14">
        <v>1.7</v>
      </c>
      <c r="D48" s="13" t="s">
        <v>31</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1.7</v>
      </c>
      <c r="H48">
        <f>LEN(TRIM(D48))</f>
        <v>6</v>
      </c>
      <c r="I48" t="str">
        <f>IF(H48&gt;=3,MID(TRIM(D48),1,3),"NO")</f>
        <v>+/-</v>
      </c>
      <c r="J48" t="str">
        <f>IF(TRIM(I48)="+/-",MID(TRIM(D48),4,H48-3),D48)</f>
        <v>0.1</v>
      </c>
      <c r="K48" s="1">
        <f>IF(TRIM(J48)="*****",0,IF(ISERROR(VALUE(J48)),"NA",VALUE(J48/$I$4)))</f>
        <v>6.0790273556231005E-2</v>
      </c>
      <c r="L48" s="1">
        <f>IF(AND(ISNUMBER(G48),ISNUMBER($I$6)),$I$6-G48,"N/A")</f>
        <v>1.2</v>
      </c>
      <c r="M48" s="1">
        <f>IF(AND(ISNUMBER(K48),ISNUMBER($I$7)),SQRT(K48^2+($I$7)^2),"N/A")</f>
        <v>8.5970429323592404E-2</v>
      </c>
      <c r="N48" s="1">
        <f>IF(AND(ISNUMBER(L48),ISNUMBER(M48),M48&lt;&gt;0),L48/M48,"NA")</f>
        <v>13.958287860622448</v>
      </c>
      <c r="O48" t="s">
        <v>56</v>
      </c>
    </row>
    <row r="49" spans="1:15" x14ac:dyDescent="0.35">
      <c r="A49" s="16">
        <v>38</v>
      </c>
      <c r="B49" s="15" t="s">
        <v>61</v>
      </c>
      <c r="C49" s="14">
        <v>1.7</v>
      </c>
      <c r="D49" s="13" t="s">
        <v>31</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1.7</v>
      </c>
      <c r="H49">
        <f>LEN(TRIM(D49))</f>
        <v>6</v>
      </c>
      <c r="I49" t="str">
        <f>IF(H49&gt;=3,MID(TRIM(D49),1,3),"NO")</f>
        <v>+/-</v>
      </c>
      <c r="J49" t="str">
        <f>IF(TRIM(I49)="+/-",MID(TRIM(D49),4,H49-3),D49)</f>
        <v>0.1</v>
      </c>
      <c r="K49" s="1">
        <f>IF(TRIM(J49)="*****",0,IF(ISERROR(VALUE(J49)),"NA",VALUE(J49/$I$4)))</f>
        <v>6.0790273556231005E-2</v>
      </c>
      <c r="L49" s="1">
        <f>IF(AND(ISNUMBER(G49),ISNUMBER($I$6)),$I$6-G49,"N/A")</f>
        <v>1.2</v>
      </c>
      <c r="M49" s="1">
        <f>IF(AND(ISNUMBER(K49),ISNUMBER($I$7)),SQRT(K49^2+($I$7)^2),"N/A")</f>
        <v>8.5970429323592404E-2</v>
      </c>
      <c r="N49" s="1">
        <f>IF(AND(ISNUMBER(L49),ISNUMBER(M49),M49&lt;&gt;0),L49/M49,"NA")</f>
        <v>13.958287860622448</v>
      </c>
      <c r="O49" t="s">
        <v>54</v>
      </c>
    </row>
    <row r="50" spans="1:15" x14ac:dyDescent="0.35">
      <c r="A50" s="16">
        <v>40</v>
      </c>
      <c r="B50" s="15" t="s">
        <v>33</v>
      </c>
      <c r="C50" s="14">
        <v>1.6</v>
      </c>
      <c r="D50" s="13" t="s">
        <v>28</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1.6</v>
      </c>
      <c r="H50">
        <f>LEN(TRIM(D50))</f>
        <v>6</v>
      </c>
      <c r="I50" t="str">
        <f>IF(H50&gt;=3,MID(TRIM(D50),1,3),"NO")</f>
        <v>+/-</v>
      </c>
      <c r="J50" t="str">
        <f>IF(TRIM(I50)="+/-",MID(TRIM(D50),4,H50-3),D50)</f>
        <v>0.2</v>
      </c>
      <c r="K50" s="1">
        <f>IF(TRIM(J50)="*****",0,IF(ISERROR(VALUE(J50)),"NA",VALUE(J50/$I$4)))</f>
        <v>0.12158054711246201</v>
      </c>
      <c r="L50" s="1">
        <f>IF(AND(ISNUMBER(G50),ISNUMBER($I$6)),$I$6-G50,"N/A")</f>
        <v>1.2999999999999998</v>
      </c>
      <c r="M50" s="1">
        <f>IF(AND(ISNUMBER(K50),ISNUMBER($I$7)),SQRT(K50^2+($I$7)^2),"N/A")</f>
        <v>0.1359311840425404</v>
      </c>
      <c r="N50" s="1">
        <f>IF(AND(ISNUMBER(L50),ISNUMBER(M50),M50&lt;&gt;0),L50/M50,"NA")</f>
        <v>9.563662739766599</v>
      </c>
      <c r="O50" t="s">
        <v>52</v>
      </c>
    </row>
    <row r="51" spans="1:15" x14ac:dyDescent="0.35">
      <c r="A51" s="16">
        <v>41</v>
      </c>
      <c r="B51" s="15" t="s">
        <v>71</v>
      </c>
      <c r="C51" s="14">
        <v>1.5</v>
      </c>
      <c r="D51" s="13" t="s">
        <v>31</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1.5</v>
      </c>
      <c r="H51">
        <f>LEN(TRIM(D51))</f>
        <v>6</v>
      </c>
      <c r="I51" t="str">
        <f>IF(H51&gt;=3,MID(TRIM(D51),1,3),"NO")</f>
        <v>+/-</v>
      </c>
      <c r="J51" t="str">
        <f>IF(TRIM(I51)="+/-",MID(TRIM(D51),4,H51-3),D51)</f>
        <v>0.1</v>
      </c>
      <c r="K51" s="1">
        <f>IF(TRIM(J51)="*****",0,IF(ISERROR(VALUE(J51)),"NA",VALUE(J51/$I$4)))</f>
        <v>6.0790273556231005E-2</v>
      </c>
      <c r="L51" s="1">
        <f>IF(AND(ISNUMBER(G51),ISNUMBER($I$6)),$I$6-G51,"N/A")</f>
        <v>1.4</v>
      </c>
      <c r="M51" s="1">
        <f>IF(AND(ISNUMBER(K51),ISNUMBER($I$7)),SQRT(K51^2+($I$7)^2),"N/A")</f>
        <v>8.5970429323592404E-2</v>
      </c>
      <c r="N51" s="1">
        <f>IF(AND(ISNUMBER(L51),ISNUMBER(M51),M51&lt;&gt;0),L51/M51,"NA")</f>
        <v>16.28466917072619</v>
      </c>
      <c r="O51" t="s">
        <v>50</v>
      </c>
    </row>
    <row r="52" spans="1:15" x14ac:dyDescent="0.35">
      <c r="A52" s="16">
        <v>41</v>
      </c>
      <c r="B52" s="15" t="s">
        <v>27</v>
      </c>
      <c r="C52" s="14">
        <v>1.5</v>
      </c>
      <c r="D52" s="13" t="s">
        <v>34</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1.5</v>
      </c>
      <c r="H52">
        <f>LEN(TRIM(D52))</f>
        <v>6</v>
      </c>
      <c r="I52" t="str">
        <f>IF(H52&gt;=3,MID(TRIM(D52),1,3),"NO")</f>
        <v>+/-</v>
      </c>
      <c r="J52" t="str">
        <f>IF(TRIM(I52)="+/-",MID(TRIM(D52),4,H52-3),D52)</f>
        <v>0.4</v>
      </c>
      <c r="K52" s="1">
        <f>IF(TRIM(J52)="*****",0,IF(ISERROR(VALUE(J52)),"NA",VALUE(J52/$I$4)))</f>
        <v>0.24316109422492402</v>
      </c>
      <c r="L52" s="1">
        <f>IF(AND(ISNUMBER(G52),ISNUMBER($I$6)),$I$6-G52,"N/A")</f>
        <v>1.4</v>
      </c>
      <c r="M52" s="1">
        <f>IF(AND(ISNUMBER(K52),ISNUMBER($I$7)),SQRT(K52^2+($I$7)^2),"N/A")</f>
        <v>0.25064471888253259</v>
      </c>
      <c r="N52" s="1">
        <f>IF(AND(ISNUMBER(L52),ISNUMBER(M52),M52&lt;&gt;0),L52/M52,"NA")</f>
        <v>5.5855954445867475</v>
      </c>
      <c r="O52" t="s">
        <v>48</v>
      </c>
    </row>
    <row r="53" spans="1:15" x14ac:dyDescent="0.35">
      <c r="A53" s="16">
        <v>43</v>
      </c>
      <c r="B53" s="15" t="s">
        <v>29</v>
      </c>
      <c r="C53" s="14">
        <v>1.4</v>
      </c>
      <c r="D53" s="13" t="s">
        <v>28</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1.4</v>
      </c>
      <c r="H53">
        <f>LEN(TRIM(D53))</f>
        <v>6</v>
      </c>
      <c r="I53" t="str">
        <f>IF(H53&gt;=3,MID(TRIM(D53),1,3),"NO")</f>
        <v>+/-</v>
      </c>
      <c r="J53" t="str">
        <f>IF(TRIM(I53)="+/-",MID(TRIM(D53),4,H53-3),D53)</f>
        <v>0.2</v>
      </c>
      <c r="K53" s="1">
        <f>IF(TRIM(J53)="*****",0,IF(ISERROR(VALUE(J53)),"NA",VALUE(J53/$I$4)))</f>
        <v>0.12158054711246201</v>
      </c>
      <c r="L53" s="1">
        <f>IF(AND(ISNUMBER(G53),ISNUMBER($I$6)),$I$6-G53,"N/A")</f>
        <v>1.5</v>
      </c>
      <c r="M53" s="1">
        <f>IF(AND(ISNUMBER(K53),ISNUMBER($I$7)),SQRT(K53^2+($I$7)^2),"N/A")</f>
        <v>0.1359311840425404</v>
      </c>
      <c r="N53" s="1">
        <f>IF(AND(ISNUMBER(L53),ISNUMBER(M53),M53&lt;&gt;0),L53/M53,"NA")</f>
        <v>11.034995468961462</v>
      </c>
      <c r="O53" t="s">
        <v>46</v>
      </c>
    </row>
    <row r="54" spans="1:15" x14ac:dyDescent="0.35">
      <c r="A54" s="16">
        <v>43</v>
      </c>
      <c r="B54" s="15" t="s">
        <v>76</v>
      </c>
      <c r="C54" s="14">
        <v>1.4</v>
      </c>
      <c r="D54" s="13" t="s">
        <v>31</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1.4</v>
      </c>
      <c r="H54">
        <f>LEN(TRIM(D54))</f>
        <v>6</v>
      </c>
      <c r="I54" t="str">
        <f>IF(H54&gt;=3,MID(TRIM(D54),1,3),"NO")</f>
        <v>+/-</v>
      </c>
      <c r="J54" t="str">
        <f>IF(TRIM(I54)="+/-",MID(TRIM(D54),4,H54-3),D54)</f>
        <v>0.1</v>
      </c>
      <c r="K54" s="1">
        <f>IF(TRIM(J54)="*****",0,IF(ISERROR(VALUE(J54)),"NA",VALUE(J54/$I$4)))</f>
        <v>6.0790273556231005E-2</v>
      </c>
      <c r="L54" s="1">
        <f>IF(AND(ISNUMBER(G54),ISNUMBER($I$6)),$I$6-G54,"N/A")</f>
        <v>1.5</v>
      </c>
      <c r="M54" s="1">
        <f>IF(AND(ISNUMBER(K54),ISNUMBER($I$7)),SQRT(K54^2+($I$7)^2),"N/A")</f>
        <v>8.5970429323592404E-2</v>
      </c>
      <c r="N54" s="1">
        <f>IF(AND(ISNUMBER(L54),ISNUMBER(M54),M54&lt;&gt;0),L54/M54,"NA")</f>
        <v>17.44785982577806</v>
      </c>
      <c r="O54" t="s">
        <v>39</v>
      </c>
    </row>
    <row r="55" spans="1:15" x14ac:dyDescent="0.35">
      <c r="A55" s="16">
        <v>43</v>
      </c>
      <c r="B55" s="15" t="s">
        <v>54</v>
      </c>
      <c r="C55" s="14">
        <v>1.4</v>
      </c>
      <c r="D55" s="13" t="s">
        <v>31</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1.4</v>
      </c>
      <c r="H55">
        <f>LEN(TRIM(D55))</f>
        <v>6</v>
      </c>
      <c r="I55" t="str">
        <f>IF(H55&gt;=3,MID(TRIM(D55),1,3),"NO")</f>
        <v>+/-</v>
      </c>
      <c r="J55" t="str">
        <f>IF(TRIM(I55)="+/-",MID(TRIM(D55),4,H55-3),D55)</f>
        <v>0.1</v>
      </c>
      <c r="K55" s="1">
        <f>IF(TRIM(J55)="*****",0,IF(ISERROR(VALUE(J55)),"NA",VALUE(J55/$I$4)))</f>
        <v>6.0790273556231005E-2</v>
      </c>
      <c r="L55" s="1">
        <f>IF(AND(ISNUMBER(G55),ISNUMBER($I$6)),$I$6-G55,"N/A")</f>
        <v>1.5</v>
      </c>
      <c r="M55" s="1">
        <f>IF(AND(ISNUMBER(K55),ISNUMBER($I$7)),SQRT(K55^2+($I$7)^2),"N/A")</f>
        <v>8.5970429323592404E-2</v>
      </c>
      <c r="N55" s="1">
        <f>IF(AND(ISNUMBER(L55),ISNUMBER(M55),M55&lt;&gt;0),L55/M55,"NA")</f>
        <v>17.44785982577806</v>
      </c>
      <c r="O55" t="s">
        <v>42</v>
      </c>
    </row>
    <row r="56" spans="1:15" x14ac:dyDescent="0.35">
      <c r="A56" s="16">
        <v>43</v>
      </c>
      <c r="B56" s="15" t="s">
        <v>40</v>
      </c>
      <c r="C56" s="14">
        <v>1.4</v>
      </c>
      <c r="D56" s="13" t="s">
        <v>57</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1.4</v>
      </c>
      <c r="H56">
        <f>LEN(TRIM(D56))</f>
        <v>6</v>
      </c>
      <c r="I56" t="str">
        <f>IF(H56&gt;=3,MID(TRIM(D56),1,3),"NO")</f>
        <v>+/-</v>
      </c>
      <c r="J56" t="str">
        <f>IF(TRIM(I56)="+/-",MID(TRIM(D56),4,H56-3),D56)</f>
        <v>0.3</v>
      </c>
      <c r="K56" s="1">
        <f>IF(TRIM(J56)="*****",0,IF(ISERROR(VALUE(J56)),"NA",VALUE(J56/$I$4)))</f>
        <v>0.18237082066869301</v>
      </c>
      <c r="L56" s="1">
        <f>IF(AND(ISNUMBER(G56),ISNUMBER($I$6)),$I$6-G56,"N/A")</f>
        <v>1.5</v>
      </c>
      <c r="M56" s="1">
        <f>IF(AND(ISNUMBER(K56),ISNUMBER($I$7)),SQRT(K56^2+($I$7)^2),"N/A")</f>
        <v>0.19223572402239389</v>
      </c>
      <c r="N56" s="1">
        <f>IF(AND(ISNUMBER(L56),ISNUMBER(M56),M56&lt;&gt;0),L56/M56,"NA")</f>
        <v>7.8029201264654757</v>
      </c>
      <c r="O56" t="s">
        <v>40</v>
      </c>
    </row>
    <row r="57" spans="1:15" x14ac:dyDescent="0.35">
      <c r="A57" s="16">
        <v>47</v>
      </c>
      <c r="B57" s="15" t="s">
        <v>62</v>
      </c>
      <c r="C57" s="14">
        <v>1.2</v>
      </c>
      <c r="D57" s="13" t="s">
        <v>57</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1.2</v>
      </c>
      <c r="H57">
        <f>LEN(TRIM(D57))</f>
        <v>6</v>
      </c>
      <c r="I57" t="str">
        <f>IF(H57&gt;=3,MID(TRIM(D57),1,3),"NO")</f>
        <v>+/-</v>
      </c>
      <c r="J57" t="str">
        <f>IF(TRIM(I57)="+/-",MID(TRIM(D57),4,H57-3),D57)</f>
        <v>0.3</v>
      </c>
      <c r="K57" s="1">
        <f>IF(TRIM(J57)="*****",0,IF(ISERROR(VALUE(J57)),"NA",VALUE(J57/$I$4)))</f>
        <v>0.18237082066869301</v>
      </c>
      <c r="L57" s="1">
        <f>IF(AND(ISNUMBER(G57),ISNUMBER($I$6)),$I$6-G57,"N/A")</f>
        <v>1.7</v>
      </c>
      <c r="M57" s="1">
        <f>IF(AND(ISNUMBER(K57),ISNUMBER($I$7)),SQRT(K57^2+($I$7)^2),"N/A")</f>
        <v>0.19223572402239389</v>
      </c>
      <c r="N57" s="1">
        <f>IF(AND(ISNUMBER(L57),ISNUMBER(M57),M57&lt;&gt;0),L57/M57,"NA")</f>
        <v>8.8433094766608722</v>
      </c>
      <c r="O57" t="s">
        <v>38</v>
      </c>
    </row>
    <row r="58" spans="1:15" x14ac:dyDescent="0.35">
      <c r="A58" s="16">
        <v>48</v>
      </c>
      <c r="B58" s="15" t="s">
        <v>66</v>
      </c>
      <c r="C58" s="14">
        <v>1.1000000000000001</v>
      </c>
      <c r="D58" s="13" t="s">
        <v>28</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1.1000000000000001</v>
      </c>
      <c r="H58">
        <f>LEN(TRIM(D58))</f>
        <v>6</v>
      </c>
      <c r="I58" t="str">
        <f>IF(H58&gt;=3,MID(TRIM(D58),1,3),"NO")</f>
        <v>+/-</v>
      </c>
      <c r="J58" t="str">
        <f>IF(TRIM(I58)="+/-",MID(TRIM(D58),4,H58-3),D58)</f>
        <v>0.2</v>
      </c>
      <c r="K58" s="1">
        <f>IF(TRIM(J58)="*****",0,IF(ISERROR(VALUE(J58)),"NA",VALUE(J58/$I$4)))</f>
        <v>0.12158054711246201</v>
      </c>
      <c r="L58" s="1">
        <f>IF(AND(ISNUMBER(G58),ISNUMBER($I$6)),$I$6-G58,"N/A")</f>
        <v>1.7999999999999998</v>
      </c>
      <c r="M58" s="1">
        <f>IF(AND(ISNUMBER(K58),ISNUMBER($I$7)),SQRT(K58^2+($I$7)^2),"N/A")</f>
        <v>0.1359311840425404</v>
      </c>
      <c r="N58" s="1">
        <f>IF(AND(ISNUMBER(L58),ISNUMBER(M58),M58&lt;&gt;0),L58/M58,"NA")</f>
        <v>13.241994562753755</v>
      </c>
      <c r="O58" t="s">
        <v>36</v>
      </c>
    </row>
    <row r="59" spans="1:15" x14ac:dyDescent="0.35">
      <c r="A59" s="16">
        <v>48</v>
      </c>
      <c r="B59" s="15" t="s">
        <v>49</v>
      </c>
      <c r="C59" s="14">
        <v>1.1000000000000001</v>
      </c>
      <c r="D59" s="13" t="s">
        <v>31</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1.1000000000000001</v>
      </c>
      <c r="H59">
        <f>LEN(TRIM(D59))</f>
        <v>6</v>
      </c>
      <c r="I59" t="str">
        <f>IF(H59&gt;=3,MID(TRIM(D59),1,3),"NO")</f>
        <v>+/-</v>
      </c>
      <c r="J59" t="str">
        <f>IF(TRIM(I59)="+/-",MID(TRIM(D59),4,H59-3),D59)</f>
        <v>0.1</v>
      </c>
      <c r="K59" s="1">
        <f>IF(TRIM(J59)="*****",0,IF(ISERROR(VALUE(J59)),"NA",VALUE(J59/$I$4)))</f>
        <v>6.0790273556231005E-2</v>
      </c>
      <c r="L59" s="1">
        <f>IF(AND(ISNUMBER(G59),ISNUMBER($I$6)),$I$6-G59,"N/A")</f>
        <v>1.7999999999999998</v>
      </c>
      <c r="M59" s="1">
        <f>IF(AND(ISNUMBER(K59),ISNUMBER($I$7)),SQRT(K59^2+($I$7)^2),"N/A")</f>
        <v>8.5970429323592404E-2</v>
      </c>
      <c r="N59" s="1">
        <f>IF(AND(ISNUMBER(L59),ISNUMBER(M59),M59&lt;&gt;0),L59/M59,"NA")</f>
        <v>20.937431790933669</v>
      </c>
      <c r="O59" t="s">
        <v>33</v>
      </c>
    </row>
    <row r="60" spans="1:15" x14ac:dyDescent="0.35">
      <c r="A60" s="16">
        <v>50</v>
      </c>
      <c r="B60" s="15" t="s">
        <v>65</v>
      </c>
      <c r="C60" s="14">
        <v>1</v>
      </c>
      <c r="D60" s="13" t="s">
        <v>31</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1</v>
      </c>
      <c r="H60">
        <f>LEN(TRIM(D60))</f>
        <v>6</v>
      </c>
      <c r="I60" t="str">
        <f>IF(H60&gt;=3,MID(TRIM(D60),1,3),"NO")</f>
        <v>+/-</v>
      </c>
      <c r="J60" t="str">
        <f>IF(TRIM(I60)="+/-",MID(TRIM(D60),4,H60-3),D60)</f>
        <v>0.1</v>
      </c>
      <c r="K60" s="1">
        <f>IF(TRIM(J60)="*****",0,IF(ISERROR(VALUE(J60)),"NA",VALUE(J60/$I$4)))</f>
        <v>6.0790273556231005E-2</v>
      </c>
      <c r="L60" s="1">
        <f>IF(AND(ISNUMBER(G60),ISNUMBER($I$6)),$I$6-G60,"N/A")</f>
        <v>1.9</v>
      </c>
      <c r="M60" s="1">
        <f>IF(AND(ISNUMBER(K60),ISNUMBER($I$7)),SQRT(K60^2+($I$7)^2),"N/A")</f>
        <v>8.5970429323592404E-2</v>
      </c>
      <c r="N60" s="1">
        <f>IF(AND(ISNUMBER(L60),ISNUMBER(M60),M60&lt;&gt;0),L60/M60,"NA")</f>
        <v>22.100622445985543</v>
      </c>
      <c r="O60" t="s">
        <v>30</v>
      </c>
    </row>
    <row r="61" spans="1:15" x14ac:dyDescent="0.35">
      <c r="A61" s="16">
        <v>51</v>
      </c>
      <c r="B61" s="15" t="s">
        <v>52</v>
      </c>
      <c r="C61" s="14">
        <v>0.9</v>
      </c>
      <c r="D61" s="13" t="s">
        <v>57</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0.9</v>
      </c>
      <c r="H61">
        <f>LEN(TRIM(D61))</f>
        <v>6</v>
      </c>
      <c r="I61" t="str">
        <f>IF(H61&gt;=3,MID(TRIM(D61),1,3),"NO")</f>
        <v>+/-</v>
      </c>
      <c r="J61" t="str">
        <f>IF(TRIM(I61)="+/-",MID(TRIM(D61),4,H61-3),D61)</f>
        <v>0.3</v>
      </c>
      <c r="K61" s="1">
        <f>IF(TRIM(J61)="*****",0,IF(ISERROR(VALUE(J61)),"NA",VALUE(J61/$I$4)))</f>
        <v>0.18237082066869301</v>
      </c>
      <c r="L61" s="1">
        <f>IF(AND(ISNUMBER(G61),ISNUMBER($I$6)),$I$6-G61,"N/A")</f>
        <v>2</v>
      </c>
      <c r="M61" s="1">
        <f>IF(AND(ISNUMBER(K61),ISNUMBER($I$7)),SQRT(K61^2+($I$7)^2),"N/A")</f>
        <v>0.19223572402239389</v>
      </c>
      <c r="N61" s="1">
        <f>IF(AND(ISNUMBER(L61),ISNUMBER(M61),M61&lt;&gt;0),L61/M61,"NA")</f>
        <v>10.403893501953968</v>
      </c>
      <c r="O61" t="s">
        <v>27</v>
      </c>
    </row>
    <row r="62" spans="1:15" ht="15" thickBot="1" x14ac:dyDescent="0.4">
      <c r="A62" s="11"/>
      <c r="B62" s="10" t="s">
        <v>25</v>
      </c>
      <c r="C62" s="9">
        <v>0.3</v>
      </c>
      <c r="D62" s="8" t="s">
        <v>31</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0.3</v>
      </c>
      <c r="H62">
        <f>LEN(TRIM(D62))</f>
        <v>6</v>
      </c>
      <c r="I62" t="str">
        <f>IF(H62&gt;=3,MID(TRIM(D62),1,3),"NO")</f>
        <v>+/-</v>
      </c>
      <c r="J62" t="str">
        <f>IF(TRIM(I62)="+/-",MID(TRIM(D62),4,H62-3),D62)</f>
        <v>0.1</v>
      </c>
      <c r="K62" s="1">
        <f>IF(TRIM(J62)="*****",0,IF(ISERROR(VALUE(J62)),"NA",VALUE(J62/$I$4)))</f>
        <v>6.0790273556231005E-2</v>
      </c>
      <c r="L62" s="1">
        <f>IF(AND(ISNUMBER(G62),ISNUMBER($I$6)),$I$6-G62,"N/A")</f>
        <v>2.6</v>
      </c>
      <c r="M62" s="1">
        <f>IF(AND(ISNUMBER(K62),ISNUMBER($I$7)),SQRT(K62^2+($I$7)^2),"N/A")</f>
        <v>8.5970429323592404E-2</v>
      </c>
      <c r="N62" s="1">
        <f>IF(AND(ISNUMBER(L62),ISNUMBER(M62),M62&lt;&gt;0),L62/M62,"NA")</f>
        <v>30.242957031348638</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79" priority="1" operator="equal">
      <formula>"OTHER ERROR"</formula>
    </cfRule>
    <cfRule type="cellIs" dxfId="78" priority="2" operator="equal">
      <formula>"Statistical Test not applicable"</formula>
    </cfRule>
    <cfRule type="cellIs" dxfId="77" priority="3" operator="equal">
      <formula>"Geography Selected"</formula>
    </cfRule>
  </conditionalFormatting>
  <conditionalFormatting sqref="E10:J62">
    <cfRule type="cellIs" dxfId="76" priority="4" operator="equal">
      <formula>"Not Significantly Different"</formula>
    </cfRule>
  </conditionalFormatting>
  <conditionalFormatting sqref="F10:J62">
    <cfRule type="cellIs" dxfId="7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E05C960-59BC-49F4-9FD9-C26D82B13136}">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B0AADF15-756D-4A23-A9BE-D13B54EC08BA}"/>
    <hyperlink ref="A68" r:id="rId2" xr:uid="{6079423A-AF2C-4B91-9242-81CE5CDA8138}"/>
    <hyperlink ref="A66" r:id="rId3" xr:uid="{1544377E-0829-45AA-B30E-9EBD23A10462}"/>
    <hyperlink ref="A67" r:id="rId4" xr:uid="{94DF8978-98A5-4155-8381-AF75089B49CD}"/>
  </hyperlinks>
  <pageMargins left="0.7" right="0.7" top="0.75" bottom="0.75" header="0.3" footer="0.3"/>
  <pageSetup orientation="portrait" r:id="rId5"/>
  <drawing r:id="rId6"/>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F57ED-AE74-4D29-9EA9-5B5FFC70B742}">
  <sheetPr codeName="Sheet77"/>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600</v>
      </c>
    </row>
    <row r="2" spans="1:16" x14ac:dyDescent="0.35">
      <c r="A2" s="30" t="s">
        <v>108</v>
      </c>
      <c r="B2" t="s">
        <v>599</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11.6</v>
      </c>
      <c r="C6" t="s">
        <v>102</v>
      </c>
      <c r="H6" s="18" t="s">
        <v>101</v>
      </c>
      <c r="I6">
        <f>VLOOKUP($B$4,$B$9:$K$62,6,FALSE)</f>
        <v>11.6</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11.6</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11.6</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71</v>
      </c>
      <c r="C11" s="14">
        <v>30</v>
      </c>
      <c r="D11" s="17" t="s">
        <v>43</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30</v>
      </c>
      <c r="H11">
        <f>LEN(TRIM(D11))</f>
        <v>6</v>
      </c>
      <c r="I11" t="str">
        <f>IF(H11&gt;=3,MID(TRIM(D11),1,3),"NO")</f>
        <v>+/-</v>
      </c>
      <c r="J11" t="str">
        <f>IF(TRIM(I11)="+/-",MID(TRIM(D11),4,H11-3),D11)</f>
        <v>0.5</v>
      </c>
      <c r="K11" s="1">
        <f>IF(TRIM(J11)="*****",0,IF(ISERROR(VALUE(J11)),"NA",VALUE(J11/$I$4)))</f>
        <v>0.303951367781155</v>
      </c>
      <c r="L11" s="1">
        <f>IF(AND(ISNUMBER(G11),ISNUMBER($I$6)),$I$6-G11,"N/A")</f>
        <v>-18.399999999999999</v>
      </c>
      <c r="M11" s="1">
        <f>IF(AND(ISNUMBER(K11),ISNUMBER($I$7)),SQRT(K11^2+($I$7)^2),"N/A")</f>
        <v>0.30997079109986531</v>
      </c>
      <c r="N11" s="1">
        <f>IF(AND(ISNUMBER(L11),ISNUMBER(M11),M11&lt;&gt;0),L11/M11,"NA")</f>
        <v>-59.360431783625543</v>
      </c>
      <c r="O11" t="s">
        <v>68</v>
      </c>
    </row>
    <row r="12" spans="1:16" x14ac:dyDescent="0.35">
      <c r="A12" s="16">
        <v>2</v>
      </c>
      <c r="B12" s="15" t="s">
        <v>35</v>
      </c>
      <c r="C12" s="14">
        <v>29.7</v>
      </c>
      <c r="D12" s="13" t="s">
        <v>135</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29.7</v>
      </c>
      <c r="H12">
        <f>LEN(TRIM(D12))</f>
        <v>6</v>
      </c>
      <c r="I12" t="str">
        <f>IF(H12&gt;=3,MID(TRIM(D12),1,3),"NO")</f>
        <v>+/-</v>
      </c>
      <c r="J12" t="str">
        <f>IF(TRIM(I12)="+/-",MID(TRIM(D12),4,H12-3),D12)</f>
        <v>1.3</v>
      </c>
      <c r="K12" s="1">
        <f>IF(TRIM(J12)="*****",0,IF(ISERROR(VALUE(J12)),"NA",VALUE(J12/$I$4)))</f>
        <v>0.79027355623100304</v>
      </c>
      <c r="L12" s="1">
        <f>IF(AND(ISNUMBER(G12),ISNUMBER($I$6)),$I$6-G12,"N/A")</f>
        <v>-18.100000000000001</v>
      </c>
      <c r="M12" s="1">
        <f>IF(AND(ISNUMBER(K12),ISNUMBER($I$7)),SQRT(K12^2+($I$7)^2),"N/A")</f>
        <v>0.79260819516141623</v>
      </c>
      <c r="N12" s="1">
        <f>IF(AND(ISNUMBER(L12),ISNUMBER(M12),M12&lt;&gt;0),L12/M12,"NA")</f>
        <v>-22.835999060436034</v>
      </c>
      <c r="O12" t="s">
        <v>62</v>
      </c>
    </row>
    <row r="13" spans="1:16" x14ac:dyDescent="0.35">
      <c r="A13" s="16">
        <v>2</v>
      </c>
      <c r="B13" s="15" t="s">
        <v>52</v>
      </c>
      <c r="C13" s="14">
        <v>29.7</v>
      </c>
      <c r="D13" s="13" t="s">
        <v>133</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29.7</v>
      </c>
      <c r="H13">
        <f>LEN(TRIM(D13))</f>
        <v>6</v>
      </c>
      <c r="I13" t="str">
        <f>IF(H13&gt;=3,MID(TRIM(D13),1,3),"NO")</f>
        <v>+/-</v>
      </c>
      <c r="J13" t="str">
        <f>IF(TRIM(I13)="+/-",MID(TRIM(D13),4,H13-3),D13)</f>
        <v>1.2</v>
      </c>
      <c r="K13" s="1">
        <f>IF(TRIM(J13)="*****",0,IF(ISERROR(VALUE(J13)),"NA",VALUE(J13/$I$4)))</f>
        <v>0.72948328267477203</v>
      </c>
      <c r="L13" s="1">
        <f>IF(AND(ISNUMBER(G13),ISNUMBER($I$6)),$I$6-G13,"N/A")</f>
        <v>-18.100000000000001</v>
      </c>
      <c r="M13" s="1">
        <f>IF(AND(ISNUMBER(K13),ISNUMBER($I$7)),SQRT(K13^2+($I$7)^2),"N/A")</f>
        <v>0.73201182849801194</v>
      </c>
      <c r="N13" s="1">
        <f>IF(AND(ISNUMBER(L13),ISNUMBER(M13),M13&lt;&gt;0),L13/M13,"NA")</f>
        <v>-24.726376399051809</v>
      </c>
      <c r="O13" t="s">
        <v>58</v>
      </c>
    </row>
    <row r="14" spans="1:16" x14ac:dyDescent="0.35">
      <c r="A14" s="16">
        <v>4</v>
      </c>
      <c r="B14" s="15" t="s">
        <v>49</v>
      </c>
      <c r="C14" s="14">
        <v>29.6</v>
      </c>
      <c r="D14" s="13" t="s">
        <v>57</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29.6</v>
      </c>
      <c r="H14">
        <f>LEN(TRIM(D14))</f>
        <v>6</v>
      </c>
      <c r="I14" t="str">
        <f>IF(H14&gt;=3,MID(TRIM(D14),1,3),"NO")</f>
        <v>+/-</v>
      </c>
      <c r="J14" t="str">
        <f>IF(TRIM(I14)="+/-",MID(TRIM(D14),4,H14-3),D14)</f>
        <v>0.3</v>
      </c>
      <c r="K14" s="1">
        <f>IF(TRIM(J14)="*****",0,IF(ISERROR(VALUE(J14)),"NA",VALUE(J14/$I$4)))</f>
        <v>0.18237082066869301</v>
      </c>
      <c r="L14" s="1">
        <f>IF(AND(ISNUMBER(G14),ISNUMBER($I$6)),$I$6-G14,"N/A")</f>
        <v>-18</v>
      </c>
      <c r="M14" s="1">
        <f>IF(AND(ISNUMBER(K14),ISNUMBER($I$7)),SQRT(K14^2+($I$7)^2),"N/A")</f>
        <v>0.19223572402239389</v>
      </c>
      <c r="N14" s="1">
        <f>IF(AND(ISNUMBER(L14),ISNUMBER(M14),M14&lt;&gt;0),L14/M14,"NA")</f>
        <v>-93.635041517585705</v>
      </c>
      <c r="O14" t="s">
        <v>73</v>
      </c>
    </row>
    <row r="15" spans="1:16" x14ac:dyDescent="0.35">
      <c r="A15" s="16">
        <v>5</v>
      </c>
      <c r="B15" s="15" t="s">
        <v>54</v>
      </c>
      <c r="C15" s="14">
        <v>24.7</v>
      </c>
      <c r="D15" s="13" t="s">
        <v>57</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24.7</v>
      </c>
      <c r="H15">
        <f>LEN(TRIM(D15))</f>
        <v>6</v>
      </c>
      <c r="I15" t="str">
        <f>IF(H15&gt;=3,MID(TRIM(D15),1,3),"NO")</f>
        <v>+/-</v>
      </c>
      <c r="J15" t="str">
        <f>IF(TRIM(I15)="+/-",MID(TRIM(D15),4,H15-3),D15)</f>
        <v>0.3</v>
      </c>
      <c r="K15" s="1">
        <f>IF(TRIM(J15)="*****",0,IF(ISERROR(VALUE(J15)),"NA",VALUE(J15/$I$4)))</f>
        <v>0.18237082066869301</v>
      </c>
      <c r="L15" s="1">
        <f>IF(AND(ISNUMBER(G15),ISNUMBER($I$6)),$I$6-G15,"N/A")</f>
        <v>-13.1</v>
      </c>
      <c r="M15" s="1">
        <f>IF(AND(ISNUMBER(K15),ISNUMBER($I$7)),SQRT(K15^2+($I$7)^2),"N/A")</f>
        <v>0.19223572402239389</v>
      </c>
      <c r="N15" s="1">
        <f>IF(AND(ISNUMBER(L15),ISNUMBER(M15),M15&lt;&gt;0),L15/M15,"NA")</f>
        <v>-68.145502437798484</v>
      </c>
      <c r="O15" t="s">
        <v>32</v>
      </c>
    </row>
    <row r="16" spans="1:16" x14ac:dyDescent="0.35">
      <c r="A16" s="16">
        <v>6</v>
      </c>
      <c r="B16" s="15" t="s">
        <v>80</v>
      </c>
      <c r="C16" s="14">
        <v>23.3</v>
      </c>
      <c r="D16" s="13" t="s">
        <v>43</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23.3</v>
      </c>
      <c r="H16">
        <f>LEN(TRIM(D16))</f>
        <v>6</v>
      </c>
      <c r="I16" t="str">
        <f>IF(H16&gt;=3,MID(TRIM(D16),1,3),"NO")</f>
        <v>+/-</v>
      </c>
      <c r="J16" t="str">
        <f>IF(TRIM(I16)="+/-",MID(TRIM(D16),4,H16-3),D16)</f>
        <v>0.5</v>
      </c>
      <c r="K16" s="1">
        <f>IF(TRIM(J16)="*****",0,IF(ISERROR(VALUE(J16)),"NA",VALUE(J16/$I$4)))</f>
        <v>0.303951367781155</v>
      </c>
      <c r="L16" s="1">
        <f>IF(AND(ISNUMBER(G16),ISNUMBER($I$6)),$I$6-G16,"N/A")</f>
        <v>-11.700000000000001</v>
      </c>
      <c r="M16" s="1">
        <f>IF(AND(ISNUMBER(K16),ISNUMBER($I$7)),SQRT(K16^2+($I$7)^2),"N/A")</f>
        <v>0.30997079109986531</v>
      </c>
      <c r="N16" s="1">
        <f>IF(AND(ISNUMBER(L16),ISNUMBER(M16),M16&lt;&gt;0),L16/M16,"NA")</f>
        <v>-37.745491949370596</v>
      </c>
      <c r="O16" t="s">
        <v>75</v>
      </c>
    </row>
    <row r="17" spans="1:15" x14ac:dyDescent="0.35">
      <c r="A17" s="16">
        <v>7</v>
      </c>
      <c r="B17" s="15" t="s">
        <v>40</v>
      </c>
      <c r="C17" s="14">
        <v>22.9</v>
      </c>
      <c r="D17" s="13" t="s">
        <v>111</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22.9</v>
      </c>
      <c r="H17">
        <f>LEN(TRIM(D17))</f>
        <v>6</v>
      </c>
      <c r="I17" t="str">
        <f>IF(H17&gt;=3,MID(TRIM(D17),1,3),"NO")</f>
        <v>+/-</v>
      </c>
      <c r="J17" t="str">
        <f>IF(TRIM(I17)="+/-",MID(TRIM(D17),4,H17-3),D17)</f>
        <v>1.0</v>
      </c>
      <c r="K17" s="1">
        <f>IF(TRIM(J17)="*****",0,IF(ISERROR(VALUE(J17)),"NA",VALUE(J17/$I$4)))</f>
        <v>0.60790273556231</v>
      </c>
      <c r="L17" s="1">
        <f>IF(AND(ISNUMBER(G17),ISNUMBER($I$6)),$I$6-G17,"N/A")</f>
        <v>-11.299999999999999</v>
      </c>
      <c r="M17" s="1">
        <f>IF(AND(ISNUMBER(K17),ISNUMBER($I$7)),SQRT(K17^2+($I$7)^2),"N/A")</f>
        <v>0.61093468821403585</v>
      </c>
      <c r="N17" s="1">
        <f>IF(AND(ISNUMBER(L17),ISNUMBER(M17),M17&lt;&gt;0),L17/M17,"NA")</f>
        <v>-18.496248810218383</v>
      </c>
      <c r="O17" t="s">
        <v>66</v>
      </c>
    </row>
    <row r="18" spans="1:15" x14ac:dyDescent="0.35">
      <c r="A18" s="16">
        <v>8</v>
      </c>
      <c r="B18" s="15" t="s">
        <v>77</v>
      </c>
      <c r="C18" s="14">
        <v>22.2</v>
      </c>
      <c r="D18" s="13" t="s">
        <v>121</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22.2</v>
      </c>
      <c r="H18">
        <f>LEN(TRIM(D18))</f>
        <v>6</v>
      </c>
      <c r="I18" t="str">
        <f>IF(H18&gt;=3,MID(TRIM(D18),1,3),"NO")</f>
        <v>+/-</v>
      </c>
      <c r="J18" t="str">
        <f>IF(TRIM(I18)="+/-",MID(TRIM(D18),4,H18-3),D18)</f>
        <v>0.8</v>
      </c>
      <c r="K18" s="1">
        <f>IF(TRIM(J18)="*****",0,IF(ISERROR(VALUE(J18)),"NA",VALUE(J18/$I$4)))</f>
        <v>0.48632218844984804</v>
      </c>
      <c r="L18" s="1">
        <f>IF(AND(ISNUMBER(G18),ISNUMBER($I$6)),$I$6-G18,"N/A")</f>
        <v>-10.6</v>
      </c>
      <c r="M18" s="1">
        <f>IF(AND(ISNUMBER(K18),ISNUMBER($I$7)),SQRT(K18^2+($I$7)^2),"N/A")</f>
        <v>0.49010685399991183</v>
      </c>
      <c r="N18" s="1">
        <f>IF(AND(ISNUMBER(L18),ISNUMBER(M18),M18&lt;&gt;0),L18/M18,"NA")</f>
        <v>-21.627936670320278</v>
      </c>
      <c r="O18" t="s">
        <v>60</v>
      </c>
    </row>
    <row r="19" spans="1:15" x14ac:dyDescent="0.35">
      <c r="A19" s="16">
        <v>9</v>
      </c>
      <c r="B19" s="15" t="s">
        <v>65</v>
      </c>
      <c r="C19" s="14">
        <v>20</v>
      </c>
      <c r="D19" s="13" t="s">
        <v>57</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20</v>
      </c>
      <c r="H19">
        <f>LEN(TRIM(D19))</f>
        <v>6</v>
      </c>
      <c r="I19" t="str">
        <f>IF(H19&gt;=3,MID(TRIM(D19),1,3),"NO")</f>
        <v>+/-</v>
      </c>
      <c r="J19" t="str">
        <f>IF(TRIM(I19)="+/-",MID(TRIM(D19),4,H19-3),D19)</f>
        <v>0.3</v>
      </c>
      <c r="K19" s="1">
        <f>IF(TRIM(J19)="*****",0,IF(ISERROR(VALUE(J19)),"NA",VALUE(J19/$I$4)))</f>
        <v>0.18237082066869301</v>
      </c>
      <c r="L19" s="1">
        <f>IF(AND(ISNUMBER(G19),ISNUMBER($I$6)),$I$6-G19,"N/A")</f>
        <v>-8.4</v>
      </c>
      <c r="M19" s="1">
        <f>IF(AND(ISNUMBER(K19),ISNUMBER($I$7)),SQRT(K19^2+($I$7)^2),"N/A")</f>
        <v>0.19223572402239389</v>
      </c>
      <c r="N19" s="1">
        <f>IF(AND(ISNUMBER(L19),ISNUMBER(M19),M19&lt;&gt;0),L19/M19,"NA")</f>
        <v>-43.696352708206668</v>
      </c>
      <c r="O19" t="s">
        <v>35</v>
      </c>
    </row>
    <row r="20" spans="1:15" x14ac:dyDescent="0.35">
      <c r="A20" s="16">
        <v>10</v>
      </c>
      <c r="B20" s="15" t="s">
        <v>66</v>
      </c>
      <c r="C20" s="14">
        <v>19.8</v>
      </c>
      <c r="D20" s="17" t="s">
        <v>43</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19.8</v>
      </c>
      <c r="H20">
        <f>LEN(TRIM(D20))</f>
        <v>6</v>
      </c>
      <c r="I20" t="str">
        <f>IF(H20&gt;=3,MID(TRIM(D20),1,3),"NO")</f>
        <v>+/-</v>
      </c>
      <c r="J20" t="str">
        <f>IF(TRIM(I20)="+/-",MID(TRIM(D20),4,H20-3),D20)</f>
        <v>0.5</v>
      </c>
      <c r="K20" s="1">
        <f>IF(TRIM(J20)="*****",0,IF(ISERROR(VALUE(J20)),"NA",VALUE(J20/$I$4)))</f>
        <v>0.303951367781155</v>
      </c>
      <c r="L20" s="1">
        <f>IF(AND(ISNUMBER(G20),ISNUMBER($I$6)),$I$6-G20,"N/A")</f>
        <v>-8.2000000000000011</v>
      </c>
      <c r="M20" s="1">
        <f>IF(AND(ISNUMBER(K20),ISNUMBER($I$7)),SQRT(K20^2+($I$7)^2),"N/A")</f>
        <v>0.30997079109986531</v>
      </c>
      <c r="N20" s="1">
        <f>IF(AND(ISNUMBER(L20),ISNUMBER(M20),M20&lt;&gt;0),L20/M20,"NA")</f>
        <v>-26.454105468789649</v>
      </c>
      <c r="O20" t="s">
        <v>51</v>
      </c>
    </row>
    <row r="21" spans="1:15" x14ac:dyDescent="0.35">
      <c r="A21" s="16">
        <v>11</v>
      </c>
      <c r="B21" s="15" t="s">
        <v>61</v>
      </c>
      <c r="C21" s="14">
        <v>18.8</v>
      </c>
      <c r="D21" s="13" t="s">
        <v>57</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18.8</v>
      </c>
      <c r="H21">
        <f>LEN(TRIM(D21))</f>
        <v>6</v>
      </c>
      <c r="I21" t="str">
        <f>IF(H21&gt;=3,MID(TRIM(D21),1,3),"NO")</f>
        <v>+/-</v>
      </c>
      <c r="J21" t="str">
        <f>IF(TRIM(I21)="+/-",MID(TRIM(D21),4,H21-3),D21)</f>
        <v>0.3</v>
      </c>
      <c r="K21" s="1">
        <f>IF(TRIM(J21)="*****",0,IF(ISERROR(VALUE(J21)),"NA",VALUE(J21/$I$4)))</f>
        <v>0.18237082066869301</v>
      </c>
      <c r="L21" s="1">
        <f>IF(AND(ISNUMBER(G21),ISNUMBER($I$6)),$I$6-G21,"N/A")</f>
        <v>-7.2000000000000011</v>
      </c>
      <c r="M21" s="1">
        <f>IF(AND(ISNUMBER(K21),ISNUMBER($I$7)),SQRT(K21^2+($I$7)^2),"N/A")</f>
        <v>0.19223572402239389</v>
      </c>
      <c r="N21" s="1">
        <f>IF(AND(ISNUMBER(L21),ISNUMBER(M21),M21&lt;&gt;0),L21/M21,"NA")</f>
        <v>-37.454016607034291</v>
      </c>
      <c r="O21" t="s">
        <v>45</v>
      </c>
    </row>
    <row r="22" spans="1:15" x14ac:dyDescent="0.35">
      <c r="A22" s="16">
        <v>12</v>
      </c>
      <c r="B22" s="15" t="s">
        <v>69</v>
      </c>
      <c r="C22" s="14">
        <v>18.5</v>
      </c>
      <c r="D22" s="13" t="s">
        <v>26</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18.5</v>
      </c>
      <c r="H22">
        <f>LEN(TRIM(D22))</f>
        <v>6</v>
      </c>
      <c r="I22" t="str">
        <f>IF(H22&gt;=3,MID(TRIM(D22),1,3),"NO")</f>
        <v>+/-</v>
      </c>
      <c r="J22" t="str">
        <f>IF(TRIM(I22)="+/-",MID(TRIM(D22),4,H22-3),D22)</f>
        <v>0.6</v>
      </c>
      <c r="K22" s="1">
        <f>IF(TRIM(J22)="*****",0,IF(ISERROR(VALUE(J22)),"NA",VALUE(J22/$I$4)))</f>
        <v>0.36474164133738601</v>
      </c>
      <c r="L22" s="1">
        <f>IF(AND(ISNUMBER(G22),ISNUMBER($I$6)),$I$6-G22,"N/A")</f>
        <v>-6.9</v>
      </c>
      <c r="M22" s="1">
        <f>IF(AND(ISNUMBER(K22),ISNUMBER($I$7)),SQRT(K22^2+($I$7)^2),"N/A")</f>
        <v>0.36977279819442066</v>
      </c>
      <c r="N22" s="1">
        <f>IF(AND(ISNUMBER(L22),ISNUMBER(M22),M22&lt;&gt;0),L22/M22,"NA")</f>
        <v>-18.660107054094581</v>
      </c>
      <c r="O22" t="s">
        <v>29</v>
      </c>
    </row>
    <row r="23" spans="1:15" x14ac:dyDescent="0.35">
      <c r="A23" s="16">
        <v>13</v>
      </c>
      <c r="B23" s="15" t="s">
        <v>67</v>
      </c>
      <c r="C23" s="14">
        <v>18.3</v>
      </c>
      <c r="D23" s="13" t="s">
        <v>120</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18.3</v>
      </c>
      <c r="H23">
        <f>LEN(TRIM(D23))</f>
        <v>6</v>
      </c>
      <c r="I23" t="str">
        <f>IF(H23&gt;=3,MID(TRIM(D23),1,3),"NO")</f>
        <v>+/-</v>
      </c>
      <c r="J23" t="str">
        <f>IF(TRIM(I23)="+/-",MID(TRIM(D23),4,H23-3),D23)</f>
        <v>0.9</v>
      </c>
      <c r="K23" s="1">
        <f>IF(TRIM(J23)="*****",0,IF(ISERROR(VALUE(J23)),"NA",VALUE(J23/$I$4)))</f>
        <v>0.54711246200607899</v>
      </c>
      <c r="L23" s="1">
        <f>IF(AND(ISNUMBER(G23),ISNUMBER($I$6)),$I$6-G23,"N/A")</f>
        <v>-6.7000000000000011</v>
      </c>
      <c r="M23" s="1">
        <f>IF(AND(ISNUMBER(K23),ISNUMBER($I$7)),SQRT(K23^2+($I$7)^2),"N/A")</f>
        <v>0.55047933970440222</v>
      </c>
      <c r="N23" s="1">
        <f>IF(AND(ISNUMBER(L23),ISNUMBER(M23),M23&lt;&gt;0),L23/M23,"NA")</f>
        <v>-12.171210646339214</v>
      </c>
      <c r="O23" t="s">
        <v>82</v>
      </c>
    </row>
    <row r="24" spans="1:15" x14ac:dyDescent="0.35">
      <c r="A24" s="16">
        <v>14</v>
      </c>
      <c r="B24" s="15" t="s">
        <v>47</v>
      </c>
      <c r="C24" s="14">
        <v>17.600000000000001</v>
      </c>
      <c r="D24" s="13" t="s">
        <v>34</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17.600000000000001</v>
      </c>
      <c r="H24">
        <f>LEN(TRIM(D24))</f>
        <v>6</v>
      </c>
      <c r="I24" t="str">
        <f>IF(H24&gt;=3,MID(TRIM(D24),1,3),"NO")</f>
        <v>+/-</v>
      </c>
      <c r="J24" t="str">
        <f>IF(TRIM(I24)="+/-",MID(TRIM(D24),4,H24-3),D24)</f>
        <v>0.4</v>
      </c>
      <c r="K24" s="1">
        <f>IF(TRIM(J24)="*****",0,IF(ISERROR(VALUE(J24)),"NA",VALUE(J24/$I$4)))</f>
        <v>0.24316109422492402</v>
      </c>
      <c r="L24" s="1">
        <f>IF(AND(ISNUMBER(G24),ISNUMBER($I$6)),$I$6-G24,"N/A")</f>
        <v>-6.0000000000000018</v>
      </c>
      <c r="M24" s="1">
        <f>IF(AND(ISNUMBER(K24),ISNUMBER($I$7)),SQRT(K24^2+($I$7)^2),"N/A")</f>
        <v>0.25064471888253259</v>
      </c>
      <c r="N24" s="1">
        <f>IF(AND(ISNUMBER(L24),ISNUMBER(M24),M24&lt;&gt;0),L24/M24,"NA")</f>
        <v>-23.938266191086068</v>
      </c>
      <c r="O24" t="s">
        <v>65</v>
      </c>
    </row>
    <row r="25" spans="1:15" x14ac:dyDescent="0.35">
      <c r="A25" s="16">
        <v>14</v>
      </c>
      <c r="B25" s="15" t="s">
        <v>30</v>
      </c>
      <c r="C25" s="14">
        <v>17.600000000000001</v>
      </c>
      <c r="D25" s="13" t="s">
        <v>57</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17.600000000000001</v>
      </c>
      <c r="H25">
        <f>LEN(TRIM(D25))</f>
        <v>6</v>
      </c>
      <c r="I25" t="str">
        <f>IF(H25&gt;=3,MID(TRIM(D25),1,3),"NO")</f>
        <v>+/-</v>
      </c>
      <c r="J25" t="str">
        <f>IF(TRIM(I25)="+/-",MID(TRIM(D25),4,H25-3),D25)</f>
        <v>0.3</v>
      </c>
      <c r="K25" s="1">
        <f>IF(TRIM(J25)="*****",0,IF(ISERROR(VALUE(J25)),"NA",VALUE(J25/$I$4)))</f>
        <v>0.18237082066869301</v>
      </c>
      <c r="L25" s="1">
        <f>IF(AND(ISNUMBER(G25),ISNUMBER($I$6)),$I$6-G25,"N/A")</f>
        <v>-6.0000000000000018</v>
      </c>
      <c r="M25" s="1">
        <f>IF(AND(ISNUMBER(K25),ISNUMBER($I$7)),SQRT(K25^2+($I$7)^2),"N/A")</f>
        <v>0.19223572402239389</v>
      </c>
      <c r="N25" s="1">
        <f>IF(AND(ISNUMBER(L25),ISNUMBER(M25),M25&lt;&gt;0),L25/M25,"NA")</f>
        <v>-31.211680505861914</v>
      </c>
      <c r="O25" t="s">
        <v>81</v>
      </c>
    </row>
    <row r="26" spans="1:15" x14ac:dyDescent="0.35">
      <c r="A26" s="16">
        <v>16</v>
      </c>
      <c r="B26" s="15" t="s">
        <v>81</v>
      </c>
      <c r="C26" s="14">
        <v>15.7</v>
      </c>
      <c r="D26" s="13" t="s">
        <v>57</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15.7</v>
      </c>
      <c r="H26">
        <f>LEN(TRIM(D26))</f>
        <v>6</v>
      </c>
      <c r="I26" t="str">
        <f>IF(H26&gt;=3,MID(TRIM(D26),1,3),"NO")</f>
        <v>+/-</v>
      </c>
      <c r="J26" t="str">
        <f>IF(TRIM(I26)="+/-",MID(TRIM(D26),4,H26-3),D26)</f>
        <v>0.3</v>
      </c>
      <c r="K26" s="1">
        <f>IF(TRIM(J26)="*****",0,IF(ISERROR(VALUE(J26)),"NA",VALUE(J26/$I$4)))</f>
        <v>0.18237082066869301</v>
      </c>
      <c r="L26" s="1">
        <f>IF(AND(ISNUMBER(G26),ISNUMBER($I$6)),$I$6-G26,"N/A")</f>
        <v>-4.0999999999999996</v>
      </c>
      <c r="M26" s="1">
        <f>IF(AND(ISNUMBER(K26),ISNUMBER($I$7)),SQRT(K26^2+($I$7)^2),"N/A")</f>
        <v>0.19223572402239389</v>
      </c>
      <c r="N26" s="1">
        <f>IF(AND(ISNUMBER(L26),ISNUMBER(M26),M26&lt;&gt;0),L26/M26,"NA")</f>
        <v>-21.327981679005632</v>
      </c>
      <c r="O26" t="s">
        <v>80</v>
      </c>
    </row>
    <row r="27" spans="1:15" x14ac:dyDescent="0.35">
      <c r="A27" s="16">
        <v>17</v>
      </c>
      <c r="B27" s="15" t="s">
        <v>48</v>
      </c>
      <c r="C27" s="14">
        <v>15.6</v>
      </c>
      <c r="D27" s="13" t="s">
        <v>83</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15.6</v>
      </c>
      <c r="H27">
        <f>LEN(TRIM(D27))</f>
        <v>6</v>
      </c>
      <c r="I27" t="str">
        <f>IF(H27&gt;=3,MID(TRIM(D27),1,3),"NO")</f>
        <v>+/-</v>
      </c>
      <c r="J27" t="str">
        <f>IF(TRIM(I27)="+/-",MID(TRIM(D27),4,H27-3),D27)</f>
        <v>0.7</v>
      </c>
      <c r="K27" s="1">
        <f>IF(TRIM(J27)="*****",0,IF(ISERROR(VALUE(J27)),"NA",VALUE(J27/$I$4)))</f>
        <v>0.42553191489361697</v>
      </c>
      <c r="L27" s="1">
        <f>IF(AND(ISNUMBER(G27),ISNUMBER($I$6)),$I$6-G27,"N/A")</f>
        <v>-4</v>
      </c>
      <c r="M27" s="1">
        <f>IF(AND(ISNUMBER(K27),ISNUMBER($I$7)),SQRT(K27^2+($I$7)^2),"N/A")</f>
        <v>0.42985214661796195</v>
      </c>
      <c r="N27" s="1">
        <f>IF(AND(ISNUMBER(L27),ISNUMBER(M27),M27&lt;&gt;0),L27/M27,"NA")</f>
        <v>-9.3055252404149673</v>
      </c>
      <c r="O27" t="s">
        <v>78</v>
      </c>
    </row>
    <row r="28" spans="1:15" x14ac:dyDescent="0.35">
      <c r="A28" s="16">
        <v>18</v>
      </c>
      <c r="B28" s="15" t="s">
        <v>78</v>
      </c>
      <c r="C28" s="14">
        <v>15.5</v>
      </c>
      <c r="D28" s="13" t="s">
        <v>34</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15.5</v>
      </c>
      <c r="H28">
        <f>LEN(TRIM(D28))</f>
        <v>6</v>
      </c>
      <c r="I28" t="str">
        <f>IF(H28&gt;=3,MID(TRIM(D28),1,3),"NO")</f>
        <v>+/-</v>
      </c>
      <c r="J28" t="str">
        <f>IF(TRIM(I28)="+/-",MID(TRIM(D28),4,H28-3),D28)</f>
        <v>0.4</v>
      </c>
      <c r="K28" s="1">
        <f>IF(TRIM(J28)="*****",0,IF(ISERROR(VALUE(J28)),"NA",VALUE(J28/$I$4)))</f>
        <v>0.24316109422492402</v>
      </c>
      <c r="L28" s="1">
        <f>IF(AND(ISNUMBER(G28),ISNUMBER($I$6)),$I$6-G28,"N/A")</f>
        <v>-3.9000000000000004</v>
      </c>
      <c r="M28" s="1">
        <f>IF(AND(ISNUMBER(K28),ISNUMBER($I$7)),SQRT(K28^2+($I$7)^2),"N/A")</f>
        <v>0.25064471888253259</v>
      </c>
      <c r="N28" s="1">
        <f>IF(AND(ISNUMBER(L28),ISNUMBER(M28),M28&lt;&gt;0),L28/M28,"NA")</f>
        <v>-15.559873024205942</v>
      </c>
      <c r="O28" t="s">
        <v>79</v>
      </c>
    </row>
    <row r="29" spans="1:15" x14ac:dyDescent="0.35">
      <c r="A29" s="16">
        <v>19</v>
      </c>
      <c r="B29" s="15" t="s">
        <v>74</v>
      </c>
      <c r="C29" s="14">
        <v>15</v>
      </c>
      <c r="D29" s="13" t="s">
        <v>57</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15</v>
      </c>
      <c r="H29">
        <f>LEN(TRIM(D29))</f>
        <v>6</v>
      </c>
      <c r="I29" t="str">
        <f>IF(H29&gt;=3,MID(TRIM(D29),1,3),"NO")</f>
        <v>+/-</v>
      </c>
      <c r="J29" t="str">
        <f>IF(TRIM(I29)="+/-",MID(TRIM(D29),4,H29-3),D29)</f>
        <v>0.3</v>
      </c>
      <c r="K29" s="1">
        <f>IF(TRIM(J29)="*****",0,IF(ISERROR(VALUE(J29)),"NA",VALUE(J29/$I$4)))</f>
        <v>0.18237082066869301</v>
      </c>
      <c r="L29" s="1">
        <f>IF(AND(ISNUMBER(G29),ISNUMBER($I$6)),$I$6-G29,"N/A")</f>
        <v>-3.4000000000000004</v>
      </c>
      <c r="M29" s="1">
        <f>IF(AND(ISNUMBER(K29),ISNUMBER($I$7)),SQRT(K29^2+($I$7)^2),"N/A")</f>
        <v>0.19223572402239389</v>
      </c>
      <c r="N29" s="1">
        <f>IF(AND(ISNUMBER(L29),ISNUMBER(M29),M29&lt;&gt;0),L29/M29,"NA")</f>
        <v>-17.686618953321748</v>
      </c>
      <c r="O29" t="s">
        <v>55</v>
      </c>
    </row>
    <row r="30" spans="1:15" x14ac:dyDescent="0.35">
      <c r="A30" s="16">
        <v>20</v>
      </c>
      <c r="B30" s="15" t="s">
        <v>76</v>
      </c>
      <c r="C30" s="14">
        <v>14.6</v>
      </c>
      <c r="D30" s="13" t="s">
        <v>28</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14.6</v>
      </c>
      <c r="H30">
        <f>LEN(TRIM(D30))</f>
        <v>6</v>
      </c>
      <c r="I30" t="str">
        <f>IF(H30&gt;=3,MID(TRIM(D30),1,3),"NO")</f>
        <v>+/-</v>
      </c>
      <c r="J30" t="str">
        <f>IF(TRIM(I30)="+/-",MID(TRIM(D30),4,H30-3),D30)</f>
        <v>0.2</v>
      </c>
      <c r="K30" s="1">
        <f>IF(TRIM(J30)="*****",0,IF(ISERROR(VALUE(J30)),"NA",VALUE(J30/$I$4)))</f>
        <v>0.12158054711246201</v>
      </c>
      <c r="L30" s="1">
        <f>IF(AND(ISNUMBER(G30),ISNUMBER($I$6)),$I$6-G30,"N/A")</f>
        <v>-3</v>
      </c>
      <c r="M30" s="1">
        <f>IF(AND(ISNUMBER(K30),ISNUMBER($I$7)),SQRT(K30^2+($I$7)^2),"N/A")</f>
        <v>0.1359311840425404</v>
      </c>
      <c r="N30" s="1">
        <f>IF(AND(ISNUMBER(L30),ISNUMBER(M30),M30&lt;&gt;0),L30/M30,"NA")</f>
        <v>-22.069990937922924</v>
      </c>
      <c r="O30" t="s">
        <v>77</v>
      </c>
    </row>
    <row r="31" spans="1:15" x14ac:dyDescent="0.35">
      <c r="A31" s="16">
        <v>20</v>
      </c>
      <c r="B31" s="15" t="s">
        <v>33</v>
      </c>
      <c r="C31" s="14">
        <v>14.6</v>
      </c>
      <c r="D31" s="13" t="s">
        <v>26</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14.6</v>
      </c>
      <c r="H31">
        <f>LEN(TRIM(D31))</f>
        <v>6</v>
      </c>
      <c r="I31" t="str">
        <f>IF(H31&gt;=3,MID(TRIM(D31),1,3),"NO")</f>
        <v>+/-</v>
      </c>
      <c r="J31" t="str">
        <f>IF(TRIM(I31)="+/-",MID(TRIM(D31),4,H31-3),D31)</f>
        <v>0.6</v>
      </c>
      <c r="K31" s="1">
        <f>IF(TRIM(J31)="*****",0,IF(ISERROR(VALUE(J31)),"NA",VALUE(J31/$I$4)))</f>
        <v>0.36474164133738601</v>
      </c>
      <c r="L31" s="1">
        <f>IF(AND(ISNUMBER(G31),ISNUMBER($I$6)),$I$6-G31,"N/A")</f>
        <v>-3</v>
      </c>
      <c r="M31" s="1">
        <f>IF(AND(ISNUMBER(K31),ISNUMBER($I$7)),SQRT(K31^2+($I$7)^2),"N/A")</f>
        <v>0.36977279819442066</v>
      </c>
      <c r="N31" s="1">
        <f>IF(AND(ISNUMBER(L31),ISNUMBER(M31),M31&lt;&gt;0),L31/M31,"NA")</f>
        <v>-8.1130900235193817</v>
      </c>
      <c r="O31" t="s">
        <v>41</v>
      </c>
    </row>
    <row r="32" spans="1:15" x14ac:dyDescent="0.35">
      <c r="A32" s="16">
        <v>22</v>
      </c>
      <c r="B32" s="15" t="s">
        <v>72</v>
      </c>
      <c r="C32" s="14">
        <v>13.4</v>
      </c>
      <c r="D32" s="13" t="s">
        <v>57</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13.4</v>
      </c>
      <c r="H32">
        <f>LEN(TRIM(D32))</f>
        <v>6</v>
      </c>
      <c r="I32" t="str">
        <f>IF(H32&gt;=3,MID(TRIM(D32),1,3),"NO")</f>
        <v>+/-</v>
      </c>
      <c r="J32" t="str">
        <f>IF(TRIM(I32)="+/-",MID(TRIM(D32),4,H32-3),D32)</f>
        <v>0.3</v>
      </c>
      <c r="K32" s="1">
        <f>IF(TRIM(J32)="*****",0,IF(ISERROR(VALUE(J32)),"NA",VALUE(J32/$I$4)))</f>
        <v>0.18237082066869301</v>
      </c>
      <c r="L32" s="1">
        <f>IF(AND(ISNUMBER(G32),ISNUMBER($I$6)),$I$6-G32,"N/A")</f>
        <v>-1.8000000000000007</v>
      </c>
      <c r="M32" s="1">
        <f>IF(AND(ISNUMBER(K32),ISNUMBER($I$7)),SQRT(K32^2+($I$7)^2),"N/A")</f>
        <v>0.19223572402239389</v>
      </c>
      <c r="N32" s="1">
        <f>IF(AND(ISNUMBER(L32),ISNUMBER(M32),M32&lt;&gt;0),L32/M32,"NA")</f>
        <v>-9.3635041517585744</v>
      </c>
      <c r="O32" t="s">
        <v>71</v>
      </c>
    </row>
    <row r="33" spans="1:15" x14ac:dyDescent="0.35">
      <c r="A33" s="16">
        <v>23</v>
      </c>
      <c r="B33" s="15" t="s">
        <v>70</v>
      </c>
      <c r="C33" s="14">
        <v>12.9</v>
      </c>
      <c r="D33" s="13" t="s">
        <v>83</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12.9</v>
      </c>
      <c r="H33">
        <f>LEN(TRIM(D33))</f>
        <v>6</v>
      </c>
      <c r="I33" t="str">
        <f>IF(H33&gt;=3,MID(TRIM(D33),1,3),"NO")</f>
        <v>+/-</v>
      </c>
      <c r="J33" t="str">
        <f>IF(TRIM(I33)="+/-",MID(TRIM(D33),4,H33-3),D33)</f>
        <v>0.7</v>
      </c>
      <c r="K33" s="1">
        <f>IF(TRIM(J33)="*****",0,IF(ISERROR(VALUE(J33)),"NA",VALUE(J33/$I$4)))</f>
        <v>0.42553191489361697</v>
      </c>
      <c r="L33" s="1">
        <f>IF(AND(ISNUMBER(G33),ISNUMBER($I$6)),$I$6-G33,"N/A")</f>
        <v>-1.3000000000000007</v>
      </c>
      <c r="M33" s="1">
        <f>IF(AND(ISNUMBER(K33),ISNUMBER($I$7)),SQRT(K33^2+($I$7)^2),"N/A")</f>
        <v>0.42985214661796195</v>
      </c>
      <c r="N33" s="1">
        <f>IF(AND(ISNUMBER(L33),ISNUMBER(M33),M33&lt;&gt;0),L33/M33,"NA")</f>
        <v>-3.0242957031348658</v>
      </c>
      <c r="O33" t="s">
        <v>76</v>
      </c>
    </row>
    <row r="34" spans="1:15" x14ac:dyDescent="0.35">
      <c r="A34" s="16">
        <v>24</v>
      </c>
      <c r="B34" s="15" t="s">
        <v>63</v>
      </c>
      <c r="C34" s="14">
        <v>11.6</v>
      </c>
      <c r="D34" s="13" t="s">
        <v>26</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11.6</v>
      </c>
      <c r="H34">
        <f>LEN(TRIM(D34))</f>
        <v>6</v>
      </c>
      <c r="I34" t="str">
        <f>IF(H34&gt;=3,MID(TRIM(D34),1,3),"NO")</f>
        <v>+/-</v>
      </c>
      <c r="J34" t="str">
        <f>IF(TRIM(I34)="+/-",MID(TRIM(D34),4,H34-3),D34)</f>
        <v>0.6</v>
      </c>
      <c r="K34" s="1">
        <f>IF(TRIM(J34)="*****",0,IF(ISERROR(VALUE(J34)),"NA",VALUE(J34/$I$4)))</f>
        <v>0.36474164133738601</v>
      </c>
      <c r="L34" s="1">
        <f>IF(AND(ISNUMBER(G34),ISNUMBER($I$6)),$I$6-G34,"N/A")</f>
        <v>0</v>
      </c>
      <c r="M34" s="1">
        <f>IF(AND(ISNUMBER(K34),ISNUMBER($I$7)),SQRT(K34^2+($I$7)^2),"N/A")</f>
        <v>0.36977279819442066</v>
      </c>
      <c r="N34" s="1">
        <f>IF(AND(ISNUMBER(L34),ISNUMBER(M34),M34&lt;&gt;0),L34/M34,"NA")</f>
        <v>0</v>
      </c>
      <c r="O34" t="s">
        <v>74</v>
      </c>
    </row>
    <row r="35" spans="1:15" x14ac:dyDescent="0.35">
      <c r="A35" s="16">
        <v>25</v>
      </c>
      <c r="B35" s="15" t="s">
        <v>27</v>
      </c>
      <c r="C35" s="14">
        <v>11.1</v>
      </c>
      <c r="D35" s="13" t="s">
        <v>120</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11.1</v>
      </c>
      <c r="H35">
        <f>LEN(TRIM(D35))</f>
        <v>6</v>
      </c>
      <c r="I35" t="str">
        <f>IF(H35&gt;=3,MID(TRIM(D35),1,3),"NO")</f>
        <v>+/-</v>
      </c>
      <c r="J35" t="str">
        <f>IF(TRIM(I35)="+/-",MID(TRIM(D35),4,H35-3),D35)</f>
        <v>0.9</v>
      </c>
      <c r="K35" s="1">
        <f>IF(TRIM(J35)="*****",0,IF(ISERROR(VALUE(J35)),"NA",VALUE(J35/$I$4)))</f>
        <v>0.54711246200607899</v>
      </c>
      <c r="L35" s="1">
        <f>IF(AND(ISNUMBER(G35),ISNUMBER($I$6)),$I$6-G35,"N/A")</f>
        <v>0.5</v>
      </c>
      <c r="M35" s="1">
        <f>IF(AND(ISNUMBER(K35),ISNUMBER($I$7)),SQRT(K35^2+($I$7)^2),"N/A")</f>
        <v>0.55047933970440222</v>
      </c>
      <c r="N35" s="1">
        <f>IF(AND(ISNUMBER(L35),ISNUMBER(M35),M35&lt;&gt;0),L35/M35,"NA")</f>
        <v>0.90829930196561282</v>
      </c>
      <c r="O35" t="s">
        <v>53</v>
      </c>
    </row>
    <row r="36" spans="1:15" x14ac:dyDescent="0.35">
      <c r="A36" s="16">
        <v>26</v>
      </c>
      <c r="B36" s="15" t="s">
        <v>56</v>
      </c>
      <c r="C36" s="14">
        <v>10.5</v>
      </c>
      <c r="D36" s="13" t="s">
        <v>57</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10.5</v>
      </c>
      <c r="H36">
        <f>LEN(TRIM(D36))</f>
        <v>6</v>
      </c>
      <c r="I36" t="str">
        <f>IF(H36&gt;=3,MID(TRIM(D36),1,3),"NO")</f>
        <v>+/-</v>
      </c>
      <c r="J36" t="str">
        <f>IF(TRIM(I36)="+/-",MID(TRIM(D36),4,H36-3),D36)</f>
        <v>0.3</v>
      </c>
      <c r="K36" s="1">
        <f>IF(TRIM(J36)="*****",0,IF(ISERROR(VALUE(J36)),"NA",VALUE(J36/$I$4)))</f>
        <v>0.18237082066869301</v>
      </c>
      <c r="L36" s="1">
        <f>IF(AND(ISNUMBER(G36),ISNUMBER($I$6)),$I$6-G36,"N/A")</f>
        <v>1.0999999999999996</v>
      </c>
      <c r="M36" s="1">
        <f>IF(AND(ISNUMBER(K36),ISNUMBER($I$7)),SQRT(K36^2+($I$7)^2),"N/A")</f>
        <v>0.19223572402239389</v>
      </c>
      <c r="N36" s="1">
        <f>IF(AND(ISNUMBER(L36),ISNUMBER(M36),M36&lt;&gt;0),L36/M36,"NA")</f>
        <v>5.7221414260746801</v>
      </c>
      <c r="O36" t="s">
        <v>72</v>
      </c>
    </row>
    <row r="37" spans="1:15" x14ac:dyDescent="0.35">
      <c r="A37" s="16">
        <v>27</v>
      </c>
      <c r="B37" s="15" t="s">
        <v>41</v>
      </c>
      <c r="C37" s="14">
        <v>10.1</v>
      </c>
      <c r="D37" s="13" t="s">
        <v>57</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10.1</v>
      </c>
      <c r="H37">
        <f>LEN(TRIM(D37))</f>
        <v>6</v>
      </c>
      <c r="I37" t="str">
        <f>IF(H37&gt;=3,MID(TRIM(D37),1,3),"NO")</f>
        <v>+/-</v>
      </c>
      <c r="J37" t="str">
        <f>IF(TRIM(I37)="+/-",MID(TRIM(D37),4,H37-3),D37)</f>
        <v>0.3</v>
      </c>
      <c r="K37" s="1">
        <f>IF(TRIM(J37)="*****",0,IF(ISERROR(VALUE(J37)),"NA",VALUE(J37/$I$4)))</f>
        <v>0.18237082066869301</v>
      </c>
      <c r="L37" s="1">
        <f>IF(AND(ISNUMBER(G37),ISNUMBER($I$6)),$I$6-G37,"N/A")</f>
        <v>1.5</v>
      </c>
      <c r="M37" s="1">
        <f>IF(AND(ISNUMBER(K37),ISNUMBER($I$7)),SQRT(K37^2+($I$7)^2),"N/A")</f>
        <v>0.19223572402239389</v>
      </c>
      <c r="N37" s="1">
        <f>IF(AND(ISNUMBER(L37),ISNUMBER(M37),M37&lt;&gt;0),L37/M37,"NA")</f>
        <v>7.8029201264654757</v>
      </c>
      <c r="O37" t="s">
        <v>70</v>
      </c>
    </row>
    <row r="38" spans="1:15" x14ac:dyDescent="0.35">
      <c r="A38" s="16">
        <v>28</v>
      </c>
      <c r="B38" s="15" t="s">
        <v>36</v>
      </c>
      <c r="C38" s="14">
        <v>9.5</v>
      </c>
      <c r="D38" s="13" t="s">
        <v>57</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9.5</v>
      </c>
      <c r="H38">
        <f>LEN(TRIM(D38))</f>
        <v>6</v>
      </c>
      <c r="I38" t="str">
        <f>IF(H38&gt;=3,MID(TRIM(D38),1,3),"NO")</f>
        <v>+/-</v>
      </c>
      <c r="J38" t="str">
        <f>IF(TRIM(I38)="+/-",MID(TRIM(D38),4,H38-3),D38)</f>
        <v>0.3</v>
      </c>
      <c r="K38" s="1">
        <f>IF(TRIM(J38)="*****",0,IF(ISERROR(VALUE(J38)),"NA",VALUE(J38/$I$4)))</f>
        <v>0.18237082066869301</v>
      </c>
      <c r="L38" s="1">
        <f>IF(AND(ISNUMBER(G38),ISNUMBER($I$6)),$I$6-G38,"N/A")</f>
        <v>2.0999999999999996</v>
      </c>
      <c r="M38" s="1">
        <f>IF(AND(ISNUMBER(K38),ISNUMBER($I$7)),SQRT(K38^2+($I$7)^2),"N/A")</f>
        <v>0.19223572402239389</v>
      </c>
      <c r="N38" s="1">
        <f>IF(AND(ISNUMBER(L38),ISNUMBER(M38),M38&lt;&gt;0),L38/M38,"NA")</f>
        <v>10.924088177051663</v>
      </c>
      <c r="O38" t="s">
        <v>69</v>
      </c>
    </row>
    <row r="39" spans="1:15" x14ac:dyDescent="0.35">
      <c r="A39" s="16">
        <v>29</v>
      </c>
      <c r="B39" s="15" t="s">
        <v>79</v>
      </c>
      <c r="C39" s="14">
        <v>8.9</v>
      </c>
      <c r="D39" s="13" t="s">
        <v>57</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8.9</v>
      </c>
      <c r="H39">
        <f>LEN(TRIM(D39))</f>
        <v>6</v>
      </c>
      <c r="I39" t="str">
        <f>IF(H39&gt;=3,MID(TRIM(D39),1,3),"NO")</f>
        <v>+/-</v>
      </c>
      <c r="J39" t="str">
        <f>IF(TRIM(I39)="+/-",MID(TRIM(D39),4,H39-3),D39)</f>
        <v>0.3</v>
      </c>
      <c r="K39" s="1">
        <f>IF(TRIM(J39)="*****",0,IF(ISERROR(VALUE(J39)),"NA",VALUE(J39/$I$4)))</f>
        <v>0.18237082066869301</v>
      </c>
      <c r="L39" s="1">
        <f>IF(AND(ISNUMBER(G39),ISNUMBER($I$6)),$I$6-G39,"N/A")</f>
        <v>2.6999999999999993</v>
      </c>
      <c r="M39" s="1">
        <f>IF(AND(ISNUMBER(K39),ISNUMBER($I$7)),SQRT(K39^2+($I$7)^2),"N/A")</f>
        <v>0.19223572402239389</v>
      </c>
      <c r="N39" s="1">
        <f>IF(AND(ISNUMBER(L39),ISNUMBER(M39),M39&lt;&gt;0),L39/M39,"NA")</f>
        <v>14.045256227637852</v>
      </c>
      <c r="O39" t="s">
        <v>44</v>
      </c>
    </row>
    <row r="40" spans="1:15" x14ac:dyDescent="0.35">
      <c r="A40" s="16">
        <v>30</v>
      </c>
      <c r="B40" s="15" t="s">
        <v>32</v>
      </c>
      <c r="C40" s="14">
        <v>8.8000000000000007</v>
      </c>
      <c r="D40" s="13" t="s">
        <v>31</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8.8000000000000007</v>
      </c>
      <c r="H40">
        <f>LEN(TRIM(D40))</f>
        <v>6</v>
      </c>
      <c r="I40" t="str">
        <f>IF(H40&gt;=3,MID(TRIM(D40),1,3),"NO")</f>
        <v>+/-</v>
      </c>
      <c r="J40" t="str">
        <f>IF(TRIM(I40)="+/-",MID(TRIM(D40),4,H40-3),D40)</f>
        <v>0.1</v>
      </c>
      <c r="K40" s="1">
        <f>IF(TRIM(J40)="*****",0,IF(ISERROR(VALUE(J40)),"NA",VALUE(J40/$I$4)))</f>
        <v>6.0790273556231005E-2</v>
      </c>
      <c r="L40" s="1">
        <f>IF(AND(ISNUMBER(G40),ISNUMBER($I$6)),$I$6-G40,"N/A")</f>
        <v>2.7999999999999989</v>
      </c>
      <c r="M40" s="1">
        <f>IF(AND(ISNUMBER(K40),ISNUMBER($I$7)),SQRT(K40^2+($I$7)^2),"N/A")</f>
        <v>8.5970429323592404E-2</v>
      </c>
      <c r="N40" s="1">
        <f>IF(AND(ISNUMBER(L40),ISNUMBER(M40),M40&lt;&gt;0),L40/M40,"NA")</f>
        <v>32.569338341452365</v>
      </c>
      <c r="O40" t="s">
        <v>67</v>
      </c>
    </row>
    <row r="41" spans="1:15" x14ac:dyDescent="0.35">
      <c r="A41" s="16">
        <v>31</v>
      </c>
      <c r="B41" s="15" t="s">
        <v>82</v>
      </c>
      <c r="C41" s="14">
        <v>8</v>
      </c>
      <c r="D41" s="13" t="s">
        <v>43</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8</v>
      </c>
      <c r="H41">
        <f>LEN(TRIM(D41))</f>
        <v>6</v>
      </c>
      <c r="I41" t="str">
        <f>IF(H41&gt;=3,MID(TRIM(D41),1,3),"NO")</f>
        <v>+/-</v>
      </c>
      <c r="J41" t="str">
        <f>IF(TRIM(I41)="+/-",MID(TRIM(D41),4,H41-3),D41)</f>
        <v>0.5</v>
      </c>
      <c r="K41" s="1">
        <f>IF(TRIM(J41)="*****",0,IF(ISERROR(VALUE(J41)),"NA",VALUE(J41/$I$4)))</f>
        <v>0.303951367781155</v>
      </c>
      <c r="L41" s="1">
        <f>IF(AND(ISNUMBER(G41),ISNUMBER($I$6)),$I$6-G41,"N/A")</f>
        <v>3.5999999999999996</v>
      </c>
      <c r="M41" s="1">
        <f>IF(AND(ISNUMBER(K41),ISNUMBER($I$7)),SQRT(K41^2+($I$7)^2),"N/A")</f>
        <v>0.30997079109986531</v>
      </c>
      <c r="N41" s="1">
        <f>IF(AND(ISNUMBER(L41),ISNUMBER(M41),M41&lt;&gt;0),L41/M41,"NA")</f>
        <v>11.613997522883258</v>
      </c>
      <c r="O41" t="s">
        <v>47</v>
      </c>
    </row>
    <row r="42" spans="1:15" x14ac:dyDescent="0.35">
      <c r="A42" s="16">
        <v>32</v>
      </c>
      <c r="B42" s="15" t="s">
        <v>60</v>
      </c>
      <c r="C42" s="14">
        <v>7.9</v>
      </c>
      <c r="D42" s="13" t="s">
        <v>121</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7.9</v>
      </c>
      <c r="H42">
        <f>LEN(TRIM(D42))</f>
        <v>6</v>
      </c>
      <c r="I42" t="str">
        <f>IF(H42&gt;=3,MID(TRIM(D42),1,3),"NO")</f>
        <v>+/-</v>
      </c>
      <c r="J42" t="str">
        <f>IF(TRIM(I42)="+/-",MID(TRIM(D42),4,H42-3),D42)</f>
        <v>0.8</v>
      </c>
      <c r="K42" s="1">
        <f>IF(TRIM(J42)="*****",0,IF(ISERROR(VALUE(J42)),"NA",VALUE(J42/$I$4)))</f>
        <v>0.48632218844984804</v>
      </c>
      <c r="L42" s="1">
        <f>IF(AND(ISNUMBER(G42),ISNUMBER($I$6)),$I$6-G42,"N/A")</f>
        <v>3.6999999999999993</v>
      </c>
      <c r="M42" s="1">
        <f>IF(AND(ISNUMBER(K42),ISNUMBER($I$7)),SQRT(K42^2+($I$7)^2),"N/A")</f>
        <v>0.49010685399991183</v>
      </c>
      <c r="N42" s="1">
        <f>IF(AND(ISNUMBER(L42),ISNUMBER(M42),M42&lt;&gt;0),L42/M42,"NA")</f>
        <v>7.5493741207721712</v>
      </c>
      <c r="O42" t="s">
        <v>37</v>
      </c>
    </row>
    <row r="43" spans="1:15" x14ac:dyDescent="0.35">
      <c r="A43" s="16">
        <v>33</v>
      </c>
      <c r="B43" s="15" t="s">
        <v>38</v>
      </c>
      <c r="C43" s="14">
        <v>7.2</v>
      </c>
      <c r="D43" s="13" t="s">
        <v>28</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7.2</v>
      </c>
      <c r="H43">
        <f>LEN(TRIM(D43))</f>
        <v>6</v>
      </c>
      <c r="I43" t="str">
        <f>IF(H43&gt;=3,MID(TRIM(D43),1,3),"NO")</f>
        <v>+/-</v>
      </c>
      <c r="J43" t="str">
        <f>IF(TRIM(I43)="+/-",MID(TRIM(D43),4,H43-3),D43)</f>
        <v>0.2</v>
      </c>
      <c r="K43" s="1">
        <f>IF(TRIM(J43)="*****",0,IF(ISERROR(VALUE(J43)),"NA",VALUE(J43/$I$4)))</f>
        <v>0.12158054711246201</v>
      </c>
      <c r="L43" s="1">
        <f>IF(AND(ISNUMBER(G43),ISNUMBER($I$6)),$I$6-G43,"N/A")</f>
        <v>4.3999999999999995</v>
      </c>
      <c r="M43" s="1">
        <f>IF(AND(ISNUMBER(K43),ISNUMBER($I$7)),SQRT(K43^2+($I$7)^2),"N/A")</f>
        <v>0.1359311840425404</v>
      </c>
      <c r="N43" s="1">
        <f>IF(AND(ISNUMBER(L43),ISNUMBER(M43),M43&lt;&gt;0),L43/M43,"NA")</f>
        <v>32.369320042286951</v>
      </c>
      <c r="O43" t="s">
        <v>49</v>
      </c>
    </row>
    <row r="44" spans="1:15" x14ac:dyDescent="0.35">
      <c r="A44" s="16">
        <v>34</v>
      </c>
      <c r="B44" s="15" t="s">
        <v>75</v>
      </c>
      <c r="C44" s="14">
        <v>7</v>
      </c>
      <c r="D44" s="13" t="s">
        <v>28</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7</v>
      </c>
      <c r="H44">
        <f>LEN(TRIM(D44))</f>
        <v>6</v>
      </c>
      <c r="I44" t="str">
        <f>IF(H44&gt;=3,MID(TRIM(D44),1,3),"NO")</f>
        <v>+/-</v>
      </c>
      <c r="J44" t="str">
        <f>IF(TRIM(I44)="+/-",MID(TRIM(D44),4,H44-3),D44)</f>
        <v>0.2</v>
      </c>
      <c r="K44" s="1">
        <f>IF(TRIM(J44)="*****",0,IF(ISERROR(VALUE(J44)),"NA",VALUE(J44/$I$4)))</f>
        <v>0.12158054711246201</v>
      </c>
      <c r="L44" s="1">
        <f>IF(AND(ISNUMBER(G44),ISNUMBER($I$6)),$I$6-G44,"N/A")</f>
        <v>4.5999999999999996</v>
      </c>
      <c r="M44" s="1">
        <f>IF(AND(ISNUMBER(K44),ISNUMBER($I$7)),SQRT(K44^2+($I$7)^2),"N/A")</f>
        <v>0.1359311840425404</v>
      </c>
      <c r="N44" s="1">
        <f>IF(AND(ISNUMBER(L44),ISNUMBER(M44),M44&lt;&gt;0),L44/M44,"NA")</f>
        <v>33.840652771481814</v>
      </c>
      <c r="O44" t="s">
        <v>64</v>
      </c>
    </row>
    <row r="45" spans="1:15" x14ac:dyDescent="0.35">
      <c r="A45" s="16">
        <v>35</v>
      </c>
      <c r="B45" s="15" t="s">
        <v>59</v>
      </c>
      <c r="C45" s="14">
        <v>6.7</v>
      </c>
      <c r="D45" s="13" t="s">
        <v>28</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6.7</v>
      </c>
      <c r="H45">
        <f>LEN(TRIM(D45))</f>
        <v>6</v>
      </c>
      <c r="I45" t="str">
        <f>IF(H45&gt;=3,MID(TRIM(D45),1,3),"NO")</f>
        <v>+/-</v>
      </c>
      <c r="J45" t="str">
        <f>IF(TRIM(I45)="+/-",MID(TRIM(D45),4,H45-3),D45)</f>
        <v>0.2</v>
      </c>
      <c r="K45" s="1">
        <f>IF(TRIM(J45)="*****",0,IF(ISERROR(VALUE(J45)),"NA",VALUE(J45/$I$4)))</f>
        <v>0.12158054711246201</v>
      </c>
      <c r="L45" s="1">
        <f>IF(AND(ISNUMBER(G45),ISNUMBER($I$6)),$I$6-G45,"N/A")</f>
        <v>4.8999999999999995</v>
      </c>
      <c r="M45" s="1">
        <f>IF(AND(ISNUMBER(K45),ISNUMBER($I$7)),SQRT(K45^2+($I$7)^2),"N/A")</f>
        <v>0.1359311840425404</v>
      </c>
      <c r="N45" s="1">
        <f>IF(AND(ISNUMBER(L45),ISNUMBER(M45),M45&lt;&gt;0),L45/M45,"NA")</f>
        <v>36.047651865274105</v>
      </c>
      <c r="O45" t="s">
        <v>63</v>
      </c>
    </row>
    <row r="46" spans="1:15" x14ac:dyDescent="0.35">
      <c r="A46" s="16">
        <v>36</v>
      </c>
      <c r="B46" s="15" t="s">
        <v>55</v>
      </c>
      <c r="C46" s="14">
        <v>6</v>
      </c>
      <c r="D46" s="13" t="s">
        <v>57</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6</v>
      </c>
      <c r="H46">
        <f>LEN(TRIM(D46))</f>
        <v>6</v>
      </c>
      <c r="I46" t="str">
        <f>IF(H46&gt;=3,MID(TRIM(D46),1,3),"NO")</f>
        <v>+/-</v>
      </c>
      <c r="J46" t="str">
        <f>IF(TRIM(I46)="+/-",MID(TRIM(D46),4,H46-3),D46)</f>
        <v>0.3</v>
      </c>
      <c r="K46" s="1">
        <f>IF(TRIM(J46)="*****",0,IF(ISERROR(VALUE(J46)),"NA",VALUE(J46/$I$4)))</f>
        <v>0.18237082066869301</v>
      </c>
      <c r="L46" s="1">
        <f>IF(AND(ISNUMBER(G46),ISNUMBER($I$6)),$I$6-G46,"N/A")</f>
        <v>5.6</v>
      </c>
      <c r="M46" s="1">
        <f>IF(AND(ISNUMBER(K46),ISNUMBER($I$7)),SQRT(K46^2+($I$7)^2),"N/A")</f>
        <v>0.19223572402239389</v>
      </c>
      <c r="N46" s="1">
        <f>IF(AND(ISNUMBER(L46),ISNUMBER(M46),M46&lt;&gt;0),L46/M46,"NA")</f>
        <v>29.130901805471108</v>
      </c>
      <c r="O46" t="s">
        <v>61</v>
      </c>
    </row>
    <row r="47" spans="1:15" x14ac:dyDescent="0.35">
      <c r="A47" s="16">
        <v>37</v>
      </c>
      <c r="B47" s="15" t="s">
        <v>42</v>
      </c>
      <c r="C47" s="14">
        <v>5.8</v>
      </c>
      <c r="D47" s="13" t="s">
        <v>57</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5.8</v>
      </c>
      <c r="H47">
        <f>LEN(TRIM(D47))</f>
        <v>6</v>
      </c>
      <c r="I47" t="str">
        <f>IF(H47&gt;=3,MID(TRIM(D47),1,3),"NO")</f>
        <v>+/-</v>
      </c>
      <c r="J47" t="str">
        <f>IF(TRIM(I47)="+/-",MID(TRIM(D47),4,H47-3),D47)</f>
        <v>0.3</v>
      </c>
      <c r="K47" s="1">
        <f>IF(TRIM(J47)="*****",0,IF(ISERROR(VALUE(J47)),"NA",VALUE(J47/$I$4)))</f>
        <v>0.18237082066869301</v>
      </c>
      <c r="L47" s="1">
        <f>IF(AND(ISNUMBER(G47),ISNUMBER($I$6)),$I$6-G47,"N/A")</f>
        <v>5.8</v>
      </c>
      <c r="M47" s="1">
        <f>IF(AND(ISNUMBER(K47),ISNUMBER($I$7)),SQRT(K47^2+($I$7)^2),"N/A")</f>
        <v>0.19223572402239389</v>
      </c>
      <c r="N47" s="1">
        <f>IF(AND(ISNUMBER(L47),ISNUMBER(M47),M47&lt;&gt;0),L47/M47,"NA")</f>
        <v>30.171291155666506</v>
      </c>
      <c r="O47" t="s">
        <v>59</v>
      </c>
    </row>
    <row r="48" spans="1:15" x14ac:dyDescent="0.35">
      <c r="A48" s="16">
        <v>38</v>
      </c>
      <c r="B48" s="15" t="s">
        <v>46</v>
      </c>
      <c r="C48" s="14">
        <v>5.3</v>
      </c>
      <c r="D48" s="13" t="s">
        <v>28</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5.3</v>
      </c>
      <c r="H48">
        <f>LEN(TRIM(D48))</f>
        <v>6</v>
      </c>
      <c r="I48" t="str">
        <f>IF(H48&gt;=3,MID(TRIM(D48),1,3),"NO")</f>
        <v>+/-</v>
      </c>
      <c r="J48" t="str">
        <f>IF(TRIM(I48)="+/-",MID(TRIM(D48),4,H48-3),D48)</f>
        <v>0.2</v>
      </c>
      <c r="K48" s="1">
        <f>IF(TRIM(J48)="*****",0,IF(ISERROR(VALUE(J48)),"NA",VALUE(J48/$I$4)))</f>
        <v>0.12158054711246201</v>
      </c>
      <c r="L48" s="1">
        <f>IF(AND(ISNUMBER(G48),ISNUMBER($I$6)),$I$6-G48,"N/A")</f>
        <v>6.3</v>
      </c>
      <c r="M48" s="1">
        <f>IF(AND(ISNUMBER(K48),ISNUMBER($I$7)),SQRT(K48^2+($I$7)^2),"N/A")</f>
        <v>0.1359311840425404</v>
      </c>
      <c r="N48" s="1">
        <f>IF(AND(ISNUMBER(L48),ISNUMBER(M48),M48&lt;&gt;0),L48/M48,"NA")</f>
        <v>46.346980969638146</v>
      </c>
      <c r="O48" t="s">
        <v>56</v>
      </c>
    </row>
    <row r="49" spans="1:15" x14ac:dyDescent="0.35">
      <c r="A49" s="16">
        <v>39</v>
      </c>
      <c r="B49" s="15" t="s">
        <v>68</v>
      </c>
      <c r="C49" s="14">
        <v>5.0999999999999996</v>
      </c>
      <c r="D49" s="13" t="s">
        <v>28</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5.0999999999999996</v>
      </c>
      <c r="H49">
        <f>LEN(TRIM(D49))</f>
        <v>6</v>
      </c>
      <c r="I49" t="str">
        <f>IF(H49&gt;=3,MID(TRIM(D49),1,3),"NO")</f>
        <v>+/-</v>
      </c>
      <c r="J49" t="str">
        <f>IF(TRIM(I49)="+/-",MID(TRIM(D49),4,H49-3),D49)</f>
        <v>0.2</v>
      </c>
      <c r="K49" s="1">
        <f>IF(TRIM(J49)="*****",0,IF(ISERROR(VALUE(J49)),"NA",VALUE(J49/$I$4)))</f>
        <v>0.12158054711246201</v>
      </c>
      <c r="L49" s="1">
        <f>IF(AND(ISNUMBER(G49),ISNUMBER($I$6)),$I$6-G49,"N/A")</f>
        <v>6.5</v>
      </c>
      <c r="M49" s="1">
        <f>IF(AND(ISNUMBER(K49),ISNUMBER($I$7)),SQRT(K49^2+($I$7)^2),"N/A")</f>
        <v>0.1359311840425404</v>
      </c>
      <c r="N49" s="1">
        <f>IF(AND(ISNUMBER(L49),ISNUMBER(M49),M49&lt;&gt;0),L49/M49,"NA")</f>
        <v>47.818313698833009</v>
      </c>
      <c r="O49" t="s">
        <v>54</v>
      </c>
    </row>
    <row r="50" spans="1:15" x14ac:dyDescent="0.35">
      <c r="A50" s="16">
        <v>40</v>
      </c>
      <c r="B50" s="15" t="s">
        <v>37</v>
      </c>
      <c r="C50" s="14">
        <v>4.8</v>
      </c>
      <c r="D50" s="13" t="s">
        <v>34</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4.8</v>
      </c>
      <c r="H50">
        <f>LEN(TRIM(D50))</f>
        <v>6</v>
      </c>
      <c r="I50" t="str">
        <f>IF(H50&gt;=3,MID(TRIM(D50),1,3),"NO")</f>
        <v>+/-</v>
      </c>
      <c r="J50" t="str">
        <f>IF(TRIM(I50)="+/-",MID(TRIM(D50),4,H50-3),D50)</f>
        <v>0.4</v>
      </c>
      <c r="K50" s="1">
        <f>IF(TRIM(J50)="*****",0,IF(ISERROR(VALUE(J50)),"NA",VALUE(J50/$I$4)))</f>
        <v>0.24316109422492402</v>
      </c>
      <c r="L50" s="1">
        <f>IF(AND(ISNUMBER(G50),ISNUMBER($I$6)),$I$6-G50,"N/A")</f>
        <v>6.8</v>
      </c>
      <c r="M50" s="1">
        <f>IF(AND(ISNUMBER(K50),ISNUMBER($I$7)),SQRT(K50^2+($I$7)^2),"N/A")</f>
        <v>0.25064471888253259</v>
      </c>
      <c r="N50" s="1">
        <f>IF(AND(ISNUMBER(L50),ISNUMBER(M50),M50&lt;&gt;0),L50/M50,"NA")</f>
        <v>27.130035016564204</v>
      </c>
      <c r="O50" t="s">
        <v>52</v>
      </c>
    </row>
    <row r="51" spans="1:15" x14ac:dyDescent="0.35">
      <c r="A51" s="16">
        <v>40</v>
      </c>
      <c r="B51" s="15" t="s">
        <v>64</v>
      </c>
      <c r="C51" s="14">
        <v>4.8</v>
      </c>
      <c r="D51" s="13" t="s">
        <v>31</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4.8</v>
      </c>
      <c r="H51">
        <f>LEN(TRIM(D51))</f>
        <v>6</v>
      </c>
      <c r="I51" t="str">
        <f>IF(H51&gt;=3,MID(TRIM(D51),1,3),"NO")</f>
        <v>+/-</v>
      </c>
      <c r="J51" t="str">
        <f>IF(TRIM(I51)="+/-",MID(TRIM(D51),4,H51-3),D51)</f>
        <v>0.1</v>
      </c>
      <c r="K51" s="1">
        <f>IF(TRIM(J51)="*****",0,IF(ISERROR(VALUE(J51)),"NA",VALUE(J51/$I$4)))</f>
        <v>6.0790273556231005E-2</v>
      </c>
      <c r="L51" s="1">
        <f>IF(AND(ISNUMBER(G51),ISNUMBER($I$6)),$I$6-G51,"N/A")</f>
        <v>6.8</v>
      </c>
      <c r="M51" s="1">
        <f>IF(AND(ISNUMBER(K51),ISNUMBER($I$7)),SQRT(K51^2+($I$7)^2),"N/A")</f>
        <v>8.5970429323592404E-2</v>
      </c>
      <c r="N51" s="1">
        <f>IF(AND(ISNUMBER(L51),ISNUMBER(M51),M51&lt;&gt;0),L51/M51,"NA")</f>
        <v>79.096964543527207</v>
      </c>
      <c r="O51" t="s">
        <v>50</v>
      </c>
    </row>
    <row r="52" spans="1:15" x14ac:dyDescent="0.35">
      <c r="A52" s="16">
        <v>42</v>
      </c>
      <c r="B52" s="15" t="s">
        <v>73</v>
      </c>
      <c r="C52" s="14">
        <v>4.3</v>
      </c>
      <c r="D52" s="13" t="s">
        <v>57</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4.3</v>
      </c>
      <c r="H52">
        <f>LEN(TRIM(D52))</f>
        <v>6</v>
      </c>
      <c r="I52" t="str">
        <f>IF(H52&gt;=3,MID(TRIM(D52),1,3),"NO")</f>
        <v>+/-</v>
      </c>
      <c r="J52" t="str">
        <f>IF(TRIM(I52)="+/-",MID(TRIM(D52),4,H52-3),D52)</f>
        <v>0.3</v>
      </c>
      <c r="K52" s="1">
        <f>IF(TRIM(J52)="*****",0,IF(ISERROR(VALUE(J52)),"NA",VALUE(J52/$I$4)))</f>
        <v>0.18237082066869301</v>
      </c>
      <c r="L52" s="1">
        <f>IF(AND(ISNUMBER(G52),ISNUMBER($I$6)),$I$6-G52,"N/A")</f>
        <v>7.3</v>
      </c>
      <c r="M52" s="1">
        <f>IF(AND(ISNUMBER(K52),ISNUMBER($I$7)),SQRT(K52^2+($I$7)^2),"N/A")</f>
        <v>0.19223572402239389</v>
      </c>
      <c r="N52" s="1">
        <f>IF(AND(ISNUMBER(L52),ISNUMBER(M52),M52&lt;&gt;0),L52/M52,"NA")</f>
        <v>37.974211282131982</v>
      </c>
      <c r="O52" t="s">
        <v>48</v>
      </c>
    </row>
    <row r="53" spans="1:15" x14ac:dyDescent="0.35">
      <c r="A53" s="16">
        <v>43</v>
      </c>
      <c r="B53" s="15" t="s">
        <v>53</v>
      </c>
      <c r="C53" s="14">
        <v>4.2</v>
      </c>
      <c r="D53" s="13" t="s">
        <v>57</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4.2</v>
      </c>
      <c r="H53">
        <f>LEN(TRIM(D53))</f>
        <v>6</v>
      </c>
      <c r="I53" t="str">
        <f>IF(H53&gt;=3,MID(TRIM(D53),1,3),"NO")</f>
        <v>+/-</v>
      </c>
      <c r="J53" t="str">
        <f>IF(TRIM(I53)="+/-",MID(TRIM(D53),4,H53-3),D53)</f>
        <v>0.3</v>
      </c>
      <c r="K53" s="1">
        <f>IF(TRIM(J53)="*****",0,IF(ISERROR(VALUE(J53)),"NA",VALUE(J53/$I$4)))</f>
        <v>0.18237082066869301</v>
      </c>
      <c r="L53" s="1">
        <f>IF(AND(ISNUMBER(G53),ISNUMBER($I$6)),$I$6-G53,"N/A")</f>
        <v>7.3999999999999995</v>
      </c>
      <c r="M53" s="1">
        <f>IF(AND(ISNUMBER(K53),ISNUMBER($I$7)),SQRT(K53^2+($I$7)^2),"N/A")</f>
        <v>0.19223572402239389</v>
      </c>
      <c r="N53" s="1">
        <f>IF(AND(ISNUMBER(L53),ISNUMBER(M53),M53&lt;&gt;0),L53/M53,"NA")</f>
        <v>38.494405957229674</v>
      </c>
      <c r="O53" t="s">
        <v>46</v>
      </c>
    </row>
    <row r="54" spans="1:15" x14ac:dyDescent="0.35">
      <c r="A54" s="16">
        <v>44</v>
      </c>
      <c r="B54" s="15" t="s">
        <v>45</v>
      </c>
      <c r="C54" s="14">
        <v>3.8</v>
      </c>
      <c r="D54" s="13" t="s">
        <v>28</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3.8</v>
      </c>
      <c r="H54">
        <f>LEN(TRIM(D54))</f>
        <v>6</v>
      </c>
      <c r="I54" t="str">
        <f>IF(H54&gt;=3,MID(TRIM(D54),1,3),"NO")</f>
        <v>+/-</v>
      </c>
      <c r="J54" t="str">
        <f>IF(TRIM(I54)="+/-",MID(TRIM(D54),4,H54-3),D54)</f>
        <v>0.2</v>
      </c>
      <c r="K54" s="1">
        <f>IF(TRIM(J54)="*****",0,IF(ISERROR(VALUE(J54)),"NA",VALUE(J54/$I$4)))</f>
        <v>0.12158054711246201</v>
      </c>
      <c r="L54" s="1">
        <f>IF(AND(ISNUMBER(G54),ISNUMBER($I$6)),$I$6-G54,"N/A")</f>
        <v>7.8</v>
      </c>
      <c r="M54" s="1">
        <f>IF(AND(ISNUMBER(K54),ISNUMBER($I$7)),SQRT(K54^2+($I$7)^2),"N/A")</f>
        <v>0.1359311840425404</v>
      </c>
      <c r="N54" s="1">
        <f>IF(AND(ISNUMBER(L54),ISNUMBER(M54),M54&lt;&gt;0),L54/M54,"NA")</f>
        <v>57.381976438599608</v>
      </c>
      <c r="O54" t="s">
        <v>39</v>
      </c>
    </row>
    <row r="55" spans="1:15" x14ac:dyDescent="0.35">
      <c r="A55" s="16">
        <v>45</v>
      </c>
      <c r="B55" s="15" t="s">
        <v>50</v>
      </c>
      <c r="C55" s="14">
        <v>3.6</v>
      </c>
      <c r="D55" s="13" t="s">
        <v>28</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3.6</v>
      </c>
      <c r="H55">
        <f>LEN(TRIM(D55))</f>
        <v>6</v>
      </c>
      <c r="I55" t="str">
        <f>IF(H55&gt;=3,MID(TRIM(D55),1,3),"NO")</f>
        <v>+/-</v>
      </c>
      <c r="J55" t="str">
        <f>IF(TRIM(I55)="+/-",MID(TRIM(D55),4,H55-3),D55)</f>
        <v>0.2</v>
      </c>
      <c r="K55" s="1">
        <f>IF(TRIM(J55)="*****",0,IF(ISERROR(VALUE(J55)),"NA",VALUE(J55/$I$4)))</f>
        <v>0.12158054711246201</v>
      </c>
      <c r="L55" s="1">
        <f>IF(AND(ISNUMBER(G55),ISNUMBER($I$6)),$I$6-G55,"N/A")</f>
        <v>8</v>
      </c>
      <c r="M55" s="1">
        <f>IF(AND(ISNUMBER(K55),ISNUMBER($I$7)),SQRT(K55^2+($I$7)^2),"N/A")</f>
        <v>0.1359311840425404</v>
      </c>
      <c r="N55" s="1">
        <f>IF(AND(ISNUMBER(L55),ISNUMBER(M55),M55&lt;&gt;0),L55/M55,"NA")</f>
        <v>58.853309167794471</v>
      </c>
      <c r="O55" t="s">
        <v>42</v>
      </c>
    </row>
    <row r="56" spans="1:15" x14ac:dyDescent="0.35">
      <c r="A56" s="16">
        <v>46</v>
      </c>
      <c r="B56" s="15" t="s">
        <v>29</v>
      </c>
      <c r="C56" s="14">
        <v>3.4</v>
      </c>
      <c r="D56" s="13" t="s">
        <v>34</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3.4</v>
      </c>
      <c r="H56">
        <f>LEN(TRIM(D56))</f>
        <v>6</v>
      </c>
      <c r="I56" t="str">
        <f>IF(H56&gt;=3,MID(TRIM(D56),1,3),"NO")</f>
        <v>+/-</v>
      </c>
      <c r="J56" t="str">
        <f>IF(TRIM(I56)="+/-",MID(TRIM(D56),4,H56-3),D56)</f>
        <v>0.4</v>
      </c>
      <c r="K56" s="1">
        <f>IF(TRIM(J56)="*****",0,IF(ISERROR(VALUE(J56)),"NA",VALUE(J56/$I$4)))</f>
        <v>0.24316109422492402</v>
      </c>
      <c r="L56" s="1">
        <f>IF(AND(ISNUMBER(G56),ISNUMBER($I$6)),$I$6-G56,"N/A")</f>
        <v>8.1999999999999993</v>
      </c>
      <c r="M56" s="1">
        <f>IF(AND(ISNUMBER(K56),ISNUMBER($I$7)),SQRT(K56^2+($I$7)^2),"N/A")</f>
        <v>0.25064471888253259</v>
      </c>
      <c r="N56" s="1">
        <f>IF(AND(ISNUMBER(L56),ISNUMBER(M56),M56&lt;&gt;0),L56/M56,"NA")</f>
        <v>32.715630461150944</v>
      </c>
      <c r="O56" t="s">
        <v>40</v>
      </c>
    </row>
    <row r="57" spans="1:15" x14ac:dyDescent="0.35">
      <c r="A57" s="16">
        <v>47</v>
      </c>
      <c r="B57" s="15" t="s">
        <v>39</v>
      </c>
      <c r="C57" s="14">
        <v>3</v>
      </c>
      <c r="D57" s="13" t="s">
        <v>31</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3</v>
      </c>
      <c r="H57">
        <f>LEN(TRIM(D57))</f>
        <v>6</v>
      </c>
      <c r="I57" t="str">
        <f>IF(H57&gt;=3,MID(TRIM(D57),1,3),"NO")</f>
        <v>+/-</v>
      </c>
      <c r="J57" t="str">
        <f>IF(TRIM(I57)="+/-",MID(TRIM(D57),4,H57-3),D57)</f>
        <v>0.1</v>
      </c>
      <c r="K57" s="1">
        <f>IF(TRIM(J57)="*****",0,IF(ISERROR(VALUE(J57)),"NA",VALUE(J57/$I$4)))</f>
        <v>6.0790273556231005E-2</v>
      </c>
      <c r="L57" s="1">
        <f>IF(AND(ISNUMBER(G57),ISNUMBER($I$6)),$I$6-G57,"N/A")</f>
        <v>8.6</v>
      </c>
      <c r="M57" s="1">
        <f>IF(AND(ISNUMBER(K57),ISNUMBER($I$7)),SQRT(K57^2+($I$7)^2),"N/A")</f>
        <v>8.5970429323592404E-2</v>
      </c>
      <c r="N57" s="1">
        <f>IF(AND(ISNUMBER(L57),ISNUMBER(M57),M57&lt;&gt;0),L57/M57,"NA")</f>
        <v>100.03439633446088</v>
      </c>
      <c r="O57" t="s">
        <v>38</v>
      </c>
    </row>
    <row r="58" spans="1:15" x14ac:dyDescent="0.35">
      <c r="A58" s="16">
        <v>48</v>
      </c>
      <c r="B58" s="15" t="s">
        <v>62</v>
      </c>
      <c r="C58" s="14">
        <v>1.9</v>
      </c>
      <c r="D58" s="13" t="s">
        <v>57</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1.9</v>
      </c>
      <c r="H58">
        <f>LEN(TRIM(D58))</f>
        <v>6</v>
      </c>
      <c r="I58" t="str">
        <f>IF(H58&gt;=3,MID(TRIM(D58),1,3),"NO")</f>
        <v>+/-</v>
      </c>
      <c r="J58" t="str">
        <f>IF(TRIM(I58)="+/-",MID(TRIM(D58),4,H58-3),D58)</f>
        <v>0.3</v>
      </c>
      <c r="K58" s="1">
        <f>IF(TRIM(J58)="*****",0,IF(ISERROR(VALUE(J58)),"NA",VALUE(J58/$I$4)))</f>
        <v>0.18237082066869301</v>
      </c>
      <c r="L58" s="1">
        <f>IF(AND(ISNUMBER(G58),ISNUMBER($I$6)),$I$6-G58,"N/A")</f>
        <v>9.6999999999999993</v>
      </c>
      <c r="M58" s="1">
        <f>IF(AND(ISNUMBER(K58),ISNUMBER($I$7)),SQRT(K58^2+($I$7)^2),"N/A")</f>
        <v>0.19223572402239389</v>
      </c>
      <c r="N58" s="1">
        <f>IF(AND(ISNUMBER(L58),ISNUMBER(M58),M58&lt;&gt;0),L58/M58,"NA")</f>
        <v>50.458883484476736</v>
      </c>
      <c r="O58" t="s">
        <v>36</v>
      </c>
    </row>
    <row r="59" spans="1:15" x14ac:dyDescent="0.35">
      <c r="A59" s="16">
        <v>48</v>
      </c>
      <c r="B59" s="15" t="s">
        <v>51</v>
      </c>
      <c r="C59" s="14">
        <v>1.9</v>
      </c>
      <c r="D59" s="13" t="s">
        <v>31</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1.9</v>
      </c>
      <c r="H59">
        <f>LEN(TRIM(D59))</f>
        <v>6</v>
      </c>
      <c r="I59" t="str">
        <f>IF(H59&gt;=3,MID(TRIM(D59),1,3),"NO")</f>
        <v>+/-</v>
      </c>
      <c r="J59" t="str">
        <f>IF(TRIM(I59)="+/-",MID(TRIM(D59),4,H59-3),D59)</f>
        <v>0.1</v>
      </c>
      <c r="K59" s="1">
        <f>IF(TRIM(J59)="*****",0,IF(ISERROR(VALUE(J59)),"NA",VALUE(J59/$I$4)))</f>
        <v>6.0790273556231005E-2</v>
      </c>
      <c r="L59" s="1">
        <f>IF(AND(ISNUMBER(G59),ISNUMBER($I$6)),$I$6-G59,"N/A")</f>
        <v>9.6999999999999993</v>
      </c>
      <c r="M59" s="1">
        <f>IF(AND(ISNUMBER(K59),ISNUMBER($I$7)),SQRT(K59^2+($I$7)^2),"N/A")</f>
        <v>8.5970429323592404E-2</v>
      </c>
      <c r="N59" s="1">
        <f>IF(AND(ISNUMBER(L59),ISNUMBER(M59),M59&lt;&gt;0),L59/M59,"NA")</f>
        <v>112.82949354003145</v>
      </c>
      <c r="O59" t="s">
        <v>33</v>
      </c>
    </row>
    <row r="60" spans="1:15" x14ac:dyDescent="0.35">
      <c r="A60" s="16">
        <v>50</v>
      </c>
      <c r="B60" s="15" t="s">
        <v>58</v>
      </c>
      <c r="C60" s="14">
        <v>1.4</v>
      </c>
      <c r="D60" s="13" t="s">
        <v>31</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1.4</v>
      </c>
      <c r="H60">
        <f>LEN(TRIM(D60))</f>
        <v>6</v>
      </c>
      <c r="I60" t="str">
        <f>IF(H60&gt;=3,MID(TRIM(D60),1,3),"NO")</f>
        <v>+/-</v>
      </c>
      <c r="J60" t="str">
        <f>IF(TRIM(I60)="+/-",MID(TRIM(D60),4,H60-3),D60)</f>
        <v>0.1</v>
      </c>
      <c r="K60" s="1">
        <f>IF(TRIM(J60)="*****",0,IF(ISERROR(VALUE(J60)),"NA",VALUE(J60/$I$4)))</f>
        <v>6.0790273556231005E-2</v>
      </c>
      <c r="L60" s="1">
        <f>IF(AND(ISNUMBER(G60),ISNUMBER($I$6)),$I$6-G60,"N/A")</f>
        <v>10.199999999999999</v>
      </c>
      <c r="M60" s="1">
        <f>IF(AND(ISNUMBER(K60),ISNUMBER($I$7)),SQRT(K60^2+($I$7)^2),"N/A")</f>
        <v>8.5970429323592404E-2</v>
      </c>
      <c r="N60" s="1">
        <f>IF(AND(ISNUMBER(L60),ISNUMBER(M60),M60&lt;&gt;0),L60/M60,"NA")</f>
        <v>118.6454468152908</v>
      </c>
      <c r="O60" t="s">
        <v>30</v>
      </c>
    </row>
    <row r="61" spans="1:15" x14ac:dyDescent="0.35">
      <c r="A61" s="16">
        <v>51</v>
      </c>
      <c r="B61" s="15" t="s">
        <v>44</v>
      </c>
      <c r="C61" s="14">
        <v>1.3</v>
      </c>
      <c r="D61" s="13" t="s">
        <v>28</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1.3</v>
      </c>
      <c r="H61">
        <f>LEN(TRIM(D61))</f>
        <v>6</v>
      </c>
      <c r="I61" t="str">
        <f>IF(H61&gt;=3,MID(TRIM(D61),1,3),"NO")</f>
        <v>+/-</v>
      </c>
      <c r="J61" t="str">
        <f>IF(TRIM(I61)="+/-",MID(TRIM(D61),4,H61-3),D61)</f>
        <v>0.2</v>
      </c>
      <c r="K61" s="1">
        <f>IF(TRIM(J61)="*****",0,IF(ISERROR(VALUE(J61)),"NA",VALUE(J61/$I$4)))</f>
        <v>0.12158054711246201</v>
      </c>
      <c r="L61" s="1">
        <f>IF(AND(ISNUMBER(G61),ISNUMBER($I$6)),$I$6-G61,"N/A")</f>
        <v>10.299999999999999</v>
      </c>
      <c r="M61" s="1">
        <f>IF(AND(ISNUMBER(K61),ISNUMBER($I$7)),SQRT(K61^2+($I$7)^2),"N/A")</f>
        <v>0.1359311840425404</v>
      </c>
      <c r="N61" s="1">
        <f>IF(AND(ISNUMBER(L61),ISNUMBER(M61),M61&lt;&gt;0),L61/M61,"NA")</f>
        <v>75.773635553535371</v>
      </c>
      <c r="O61" t="s">
        <v>27</v>
      </c>
    </row>
    <row r="62" spans="1:15" ht="15" thickBot="1" x14ac:dyDescent="0.4">
      <c r="A62" s="11"/>
      <c r="B62" s="10" t="s">
        <v>25</v>
      </c>
      <c r="C62" s="9">
        <v>1.6</v>
      </c>
      <c r="D62" s="8" t="s">
        <v>28</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1.6</v>
      </c>
      <c r="H62">
        <f>LEN(TRIM(D62))</f>
        <v>6</v>
      </c>
      <c r="I62" t="str">
        <f>IF(H62&gt;=3,MID(TRIM(D62),1,3),"NO")</f>
        <v>+/-</v>
      </c>
      <c r="J62" t="str">
        <f>IF(TRIM(I62)="+/-",MID(TRIM(D62),4,H62-3),D62)</f>
        <v>0.2</v>
      </c>
      <c r="K62" s="1">
        <f>IF(TRIM(J62)="*****",0,IF(ISERROR(VALUE(J62)),"NA",VALUE(J62/$I$4)))</f>
        <v>0.12158054711246201</v>
      </c>
      <c r="L62" s="1">
        <f>IF(AND(ISNUMBER(G62),ISNUMBER($I$6)),$I$6-G62,"N/A")</f>
        <v>10</v>
      </c>
      <c r="M62" s="1">
        <f>IF(AND(ISNUMBER(K62),ISNUMBER($I$7)),SQRT(K62^2+($I$7)^2),"N/A")</f>
        <v>0.1359311840425404</v>
      </c>
      <c r="N62" s="1">
        <f>IF(AND(ISNUMBER(L62),ISNUMBER(M62),M62&lt;&gt;0),L62/M62,"NA")</f>
        <v>73.56663645974308</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74" priority="1" operator="equal">
      <formula>"OTHER ERROR"</formula>
    </cfRule>
    <cfRule type="cellIs" dxfId="73" priority="2" operator="equal">
      <formula>"Statistical Test not applicable"</formula>
    </cfRule>
    <cfRule type="cellIs" dxfId="72" priority="3" operator="equal">
      <formula>"Geography Selected"</formula>
    </cfRule>
  </conditionalFormatting>
  <conditionalFormatting sqref="E10:J62">
    <cfRule type="cellIs" dxfId="71" priority="4" operator="equal">
      <formula>"Not Significantly Different"</formula>
    </cfRule>
  </conditionalFormatting>
  <conditionalFormatting sqref="F10:J62">
    <cfRule type="cellIs" dxfId="7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B0324271-BCF2-4D28-80DB-36EB0A831289}">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A0F50271-EA5D-40F7-9DEA-5F59AAF74FBE}"/>
    <hyperlink ref="A68" r:id="rId2" xr:uid="{C1BFEED5-BBD3-44ED-8B84-797EDBD65B07}"/>
    <hyperlink ref="A66" r:id="rId3" xr:uid="{3B466EB4-652F-4C9D-B19A-554B3BA98691}"/>
    <hyperlink ref="A67" r:id="rId4" xr:uid="{8DE72D30-0230-4885-98A4-732F10C223BD}"/>
  </hyperlinks>
  <pageMargins left="0.7" right="0.7" top="0.75" bottom="0.75" header="0.3" footer="0.3"/>
  <pageSetup orientation="portrait" r:id="rId5"/>
  <drawing r:id="rId6"/>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87617-8614-4032-9944-6BFD265871B1}">
  <sheetPr codeName="Sheet78"/>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602</v>
      </c>
    </row>
    <row r="2" spans="1:16" x14ac:dyDescent="0.35">
      <c r="A2" s="30" t="s">
        <v>108</v>
      </c>
      <c r="B2" t="s">
        <v>601</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26.2</v>
      </c>
      <c r="C6" t="s">
        <v>102</v>
      </c>
      <c r="H6" s="18" t="s">
        <v>101</v>
      </c>
      <c r="I6">
        <f>VLOOKUP($B$4,$B$9:$K$62,6,FALSE)</f>
        <v>26.2</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26.2</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26.2</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35</v>
      </c>
      <c r="C11" s="14">
        <v>41.2</v>
      </c>
      <c r="D11" s="17" t="s">
        <v>140</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41.2</v>
      </c>
      <c r="H11">
        <f>LEN(TRIM(D11))</f>
        <v>6</v>
      </c>
      <c r="I11" t="str">
        <f>IF(H11&gt;=3,MID(TRIM(D11),1,3),"NO")</f>
        <v>+/-</v>
      </c>
      <c r="J11" t="str">
        <f>IF(TRIM(I11)="+/-",MID(TRIM(D11),4,H11-3),D11)</f>
        <v>1.6</v>
      </c>
      <c r="K11" s="1">
        <f>IF(TRIM(J11)="*****",0,IF(ISERROR(VALUE(J11)),"NA",VALUE(J11/$I$4)))</f>
        <v>0.97264437689969607</v>
      </c>
      <c r="L11" s="1">
        <f>IF(AND(ISNUMBER(G11),ISNUMBER($I$6)),$I$6-G11,"N/A")</f>
        <v>-15.000000000000004</v>
      </c>
      <c r="M11" s="1">
        <f>IF(AND(ISNUMBER(K11),ISNUMBER($I$7)),SQRT(K11^2+($I$7)^2),"N/A")</f>
        <v>0.97454222139096647</v>
      </c>
      <c r="N11" s="1">
        <f>IF(AND(ISNUMBER(L11),ISNUMBER(M11),M11&lt;&gt;0),L11/M11,"NA")</f>
        <v>-15.391842108790799</v>
      </c>
      <c r="O11" t="s">
        <v>68</v>
      </c>
    </row>
    <row r="12" spans="1:16" x14ac:dyDescent="0.35">
      <c r="A12" s="16">
        <v>2</v>
      </c>
      <c r="B12" s="15" t="s">
        <v>75</v>
      </c>
      <c r="C12" s="14">
        <v>32.799999999999997</v>
      </c>
      <c r="D12" s="13" t="s">
        <v>26</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32.799999999999997</v>
      </c>
      <c r="H12">
        <f>LEN(TRIM(D12))</f>
        <v>6</v>
      </c>
      <c r="I12" t="str">
        <f>IF(H12&gt;=3,MID(TRIM(D12),1,3),"NO")</f>
        <v>+/-</v>
      </c>
      <c r="J12" t="str">
        <f>IF(TRIM(I12)="+/-",MID(TRIM(D12),4,H12-3),D12)</f>
        <v>0.6</v>
      </c>
      <c r="K12" s="1">
        <f>IF(TRIM(J12)="*****",0,IF(ISERROR(VALUE(J12)),"NA",VALUE(J12/$I$4)))</f>
        <v>0.36474164133738601</v>
      </c>
      <c r="L12" s="1">
        <f>IF(AND(ISNUMBER(G12),ISNUMBER($I$6)),$I$6-G12,"N/A")</f>
        <v>-6.5999999999999979</v>
      </c>
      <c r="M12" s="1">
        <f>IF(AND(ISNUMBER(K12),ISNUMBER($I$7)),SQRT(K12^2+($I$7)^2),"N/A")</f>
        <v>0.36977279819442066</v>
      </c>
      <c r="N12" s="1">
        <f>IF(AND(ISNUMBER(L12),ISNUMBER(M12),M12&lt;&gt;0),L12/M12,"NA")</f>
        <v>-17.848798051742634</v>
      </c>
      <c r="O12" t="s">
        <v>62</v>
      </c>
    </row>
    <row r="13" spans="1:16" x14ac:dyDescent="0.35">
      <c r="A13" s="16">
        <v>3</v>
      </c>
      <c r="B13" s="15" t="s">
        <v>39</v>
      </c>
      <c r="C13" s="14">
        <v>32.299999999999997</v>
      </c>
      <c r="D13" s="13" t="s">
        <v>57</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32.299999999999997</v>
      </c>
      <c r="H13">
        <f>LEN(TRIM(D13))</f>
        <v>6</v>
      </c>
      <c r="I13" t="str">
        <f>IF(H13&gt;=3,MID(TRIM(D13),1,3),"NO")</f>
        <v>+/-</v>
      </c>
      <c r="J13" t="str">
        <f>IF(TRIM(I13)="+/-",MID(TRIM(D13),4,H13-3),D13)</f>
        <v>0.3</v>
      </c>
      <c r="K13" s="1">
        <f>IF(TRIM(J13)="*****",0,IF(ISERROR(VALUE(J13)),"NA",VALUE(J13/$I$4)))</f>
        <v>0.18237082066869301</v>
      </c>
      <c r="L13" s="1">
        <f>IF(AND(ISNUMBER(G13),ISNUMBER($I$6)),$I$6-G13,"N/A")</f>
        <v>-6.0999999999999979</v>
      </c>
      <c r="M13" s="1">
        <f>IF(AND(ISNUMBER(K13),ISNUMBER($I$7)),SQRT(K13^2+($I$7)^2),"N/A")</f>
        <v>0.19223572402239389</v>
      </c>
      <c r="N13" s="1">
        <f>IF(AND(ISNUMBER(L13),ISNUMBER(M13),M13&lt;&gt;0),L13/M13,"NA")</f>
        <v>-31.731875180959591</v>
      </c>
      <c r="O13" t="s">
        <v>58</v>
      </c>
    </row>
    <row r="14" spans="1:16" x14ac:dyDescent="0.35">
      <c r="A14" s="16">
        <v>4</v>
      </c>
      <c r="B14" s="15" t="s">
        <v>44</v>
      </c>
      <c r="C14" s="14">
        <v>31.5</v>
      </c>
      <c r="D14" s="13" t="s">
        <v>83</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31.5</v>
      </c>
      <c r="H14">
        <f>LEN(TRIM(D14))</f>
        <v>6</v>
      </c>
      <c r="I14" t="str">
        <f>IF(H14&gt;=3,MID(TRIM(D14),1,3),"NO")</f>
        <v>+/-</v>
      </c>
      <c r="J14" t="str">
        <f>IF(TRIM(I14)="+/-",MID(TRIM(D14),4,H14-3),D14)</f>
        <v>0.7</v>
      </c>
      <c r="K14" s="1">
        <f>IF(TRIM(J14)="*****",0,IF(ISERROR(VALUE(J14)),"NA",VALUE(J14/$I$4)))</f>
        <v>0.42553191489361697</v>
      </c>
      <c r="L14" s="1">
        <f>IF(AND(ISNUMBER(G14),ISNUMBER($I$6)),$I$6-G14,"N/A")</f>
        <v>-5.3000000000000007</v>
      </c>
      <c r="M14" s="1">
        <f>IF(AND(ISNUMBER(K14),ISNUMBER($I$7)),SQRT(K14^2+($I$7)^2),"N/A")</f>
        <v>0.42985214661796195</v>
      </c>
      <c r="N14" s="1">
        <f>IF(AND(ISNUMBER(L14),ISNUMBER(M14),M14&lt;&gt;0),L14/M14,"NA")</f>
        <v>-12.329820943549834</v>
      </c>
      <c r="O14" t="s">
        <v>73</v>
      </c>
    </row>
    <row r="15" spans="1:16" x14ac:dyDescent="0.35">
      <c r="A15" s="16">
        <v>5</v>
      </c>
      <c r="B15" s="15" t="s">
        <v>63</v>
      </c>
      <c r="C15" s="14">
        <v>31</v>
      </c>
      <c r="D15" s="13" t="s">
        <v>134</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31</v>
      </c>
      <c r="H15">
        <f>LEN(TRIM(D15))</f>
        <v>6</v>
      </c>
      <c r="I15" t="str">
        <f>IF(H15&gt;=3,MID(TRIM(D15),1,3),"NO")</f>
        <v>+/-</v>
      </c>
      <c r="J15" t="str">
        <f>IF(TRIM(I15)="+/-",MID(TRIM(D15),4,H15-3),D15)</f>
        <v>1.4</v>
      </c>
      <c r="K15" s="1">
        <f>IF(TRIM(J15)="*****",0,IF(ISERROR(VALUE(J15)),"NA",VALUE(J15/$I$4)))</f>
        <v>0.85106382978723394</v>
      </c>
      <c r="L15" s="1">
        <f>IF(AND(ISNUMBER(G15),ISNUMBER($I$6)),$I$6-G15,"N/A")</f>
        <v>-4.8000000000000007</v>
      </c>
      <c r="M15" s="1">
        <f>IF(AND(ISNUMBER(K15),ISNUMBER($I$7)),SQRT(K15^2+($I$7)^2),"N/A")</f>
        <v>0.85323214879137987</v>
      </c>
      <c r="N15" s="1">
        <f>IF(AND(ISNUMBER(L15),ISNUMBER(M15),M15&lt;&gt;0),L15/M15,"NA")</f>
        <v>-5.6256670670453461</v>
      </c>
      <c r="O15" t="s">
        <v>32</v>
      </c>
    </row>
    <row r="16" spans="1:16" x14ac:dyDescent="0.35">
      <c r="A16" s="16">
        <v>6</v>
      </c>
      <c r="B16" s="15" t="s">
        <v>58</v>
      </c>
      <c r="C16" s="14">
        <v>29.9</v>
      </c>
      <c r="D16" s="13" t="s">
        <v>43</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29.9</v>
      </c>
      <c r="H16">
        <f>LEN(TRIM(D16))</f>
        <v>6</v>
      </c>
      <c r="I16" t="str">
        <f>IF(H16&gt;=3,MID(TRIM(D16),1,3),"NO")</f>
        <v>+/-</v>
      </c>
      <c r="J16" t="str">
        <f>IF(TRIM(I16)="+/-",MID(TRIM(D16),4,H16-3),D16)</f>
        <v>0.5</v>
      </c>
      <c r="K16" s="1">
        <f>IF(TRIM(J16)="*****",0,IF(ISERROR(VALUE(J16)),"NA",VALUE(J16/$I$4)))</f>
        <v>0.303951367781155</v>
      </c>
      <c r="L16" s="1">
        <f>IF(AND(ISNUMBER(G16),ISNUMBER($I$6)),$I$6-G16,"N/A")</f>
        <v>-3.6999999999999993</v>
      </c>
      <c r="M16" s="1">
        <f>IF(AND(ISNUMBER(K16),ISNUMBER($I$7)),SQRT(K16^2+($I$7)^2),"N/A")</f>
        <v>0.30997079109986531</v>
      </c>
      <c r="N16" s="1">
        <f>IF(AND(ISNUMBER(L16),ISNUMBER(M16),M16&lt;&gt;0),L16/M16,"NA")</f>
        <v>-11.936608565185571</v>
      </c>
      <c r="O16" t="s">
        <v>75</v>
      </c>
    </row>
    <row r="17" spans="1:15" x14ac:dyDescent="0.35">
      <c r="A17" s="16">
        <v>7</v>
      </c>
      <c r="B17" s="15" t="s">
        <v>62</v>
      </c>
      <c r="C17" s="14">
        <v>29.8</v>
      </c>
      <c r="D17" s="13" t="s">
        <v>139</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29.8</v>
      </c>
      <c r="H17">
        <f>LEN(TRIM(D17))</f>
        <v>6</v>
      </c>
      <c r="I17" t="str">
        <f>IF(H17&gt;=3,MID(TRIM(D17),1,3),"NO")</f>
        <v>+/-</v>
      </c>
      <c r="J17" t="str">
        <f>IF(TRIM(I17)="+/-",MID(TRIM(D17),4,H17-3),D17)</f>
        <v>1.5</v>
      </c>
      <c r="K17" s="1">
        <f>IF(TRIM(J17)="*****",0,IF(ISERROR(VALUE(J17)),"NA",VALUE(J17/$I$4)))</f>
        <v>0.91185410334346506</v>
      </c>
      <c r="L17" s="1">
        <f>IF(AND(ISNUMBER(G17),ISNUMBER($I$6)),$I$6-G17,"N/A")</f>
        <v>-3.6000000000000014</v>
      </c>
      <c r="M17" s="1">
        <f>IF(AND(ISNUMBER(K17),ISNUMBER($I$7)),SQRT(K17^2+($I$7)^2),"N/A")</f>
        <v>0.91387819929318592</v>
      </c>
      <c r="N17" s="1">
        <f>IF(AND(ISNUMBER(L17),ISNUMBER(M17),M17&lt;&gt;0),L17/M17,"NA")</f>
        <v>-3.9392558032178937</v>
      </c>
      <c r="O17" t="s">
        <v>66</v>
      </c>
    </row>
    <row r="18" spans="1:15" x14ac:dyDescent="0.35">
      <c r="A18" s="16">
        <v>7</v>
      </c>
      <c r="B18" s="15" t="s">
        <v>42</v>
      </c>
      <c r="C18" s="14">
        <v>29.8</v>
      </c>
      <c r="D18" s="13" t="s">
        <v>83</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29.8</v>
      </c>
      <c r="H18">
        <f>LEN(TRIM(D18))</f>
        <v>6</v>
      </c>
      <c r="I18" t="str">
        <f>IF(H18&gt;=3,MID(TRIM(D18),1,3),"NO")</f>
        <v>+/-</v>
      </c>
      <c r="J18" t="str">
        <f>IF(TRIM(I18)="+/-",MID(TRIM(D18),4,H18-3),D18)</f>
        <v>0.7</v>
      </c>
      <c r="K18" s="1">
        <f>IF(TRIM(J18)="*****",0,IF(ISERROR(VALUE(J18)),"NA",VALUE(J18/$I$4)))</f>
        <v>0.42553191489361697</v>
      </c>
      <c r="L18" s="1">
        <f>IF(AND(ISNUMBER(G18),ISNUMBER($I$6)),$I$6-G18,"N/A")</f>
        <v>-3.6000000000000014</v>
      </c>
      <c r="M18" s="1">
        <f>IF(AND(ISNUMBER(K18),ISNUMBER($I$7)),SQRT(K18^2+($I$7)^2),"N/A")</f>
        <v>0.42985214661796195</v>
      </c>
      <c r="N18" s="1">
        <f>IF(AND(ISNUMBER(L18),ISNUMBER(M18),M18&lt;&gt;0),L18/M18,"NA")</f>
        <v>-8.374972716373474</v>
      </c>
      <c r="O18" t="s">
        <v>60</v>
      </c>
    </row>
    <row r="19" spans="1:15" x14ac:dyDescent="0.35">
      <c r="A19" s="16">
        <v>9</v>
      </c>
      <c r="B19" s="15" t="s">
        <v>51</v>
      </c>
      <c r="C19" s="14">
        <v>29.7</v>
      </c>
      <c r="D19" s="13" t="s">
        <v>57</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29.7</v>
      </c>
      <c r="H19">
        <f>LEN(TRIM(D19))</f>
        <v>6</v>
      </c>
      <c r="I19" t="str">
        <f>IF(H19&gt;=3,MID(TRIM(D19),1,3),"NO")</f>
        <v>+/-</v>
      </c>
      <c r="J19" t="str">
        <f>IF(TRIM(I19)="+/-",MID(TRIM(D19),4,H19-3),D19)</f>
        <v>0.3</v>
      </c>
      <c r="K19" s="1">
        <f>IF(TRIM(J19)="*****",0,IF(ISERROR(VALUE(J19)),"NA",VALUE(J19/$I$4)))</f>
        <v>0.18237082066869301</v>
      </c>
      <c r="L19" s="1">
        <f>IF(AND(ISNUMBER(G19),ISNUMBER($I$6)),$I$6-G19,"N/A")</f>
        <v>-3.5</v>
      </c>
      <c r="M19" s="1">
        <f>IF(AND(ISNUMBER(K19),ISNUMBER($I$7)),SQRT(K19^2+($I$7)^2),"N/A")</f>
        <v>0.19223572402239389</v>
      </c>
      <c r="N19" s="1">
        <f>IF(AND(ISNUMBER(L19),ISNUMBER(M19),M19&lt;&gt;0),L19/M19,"NA")</f>
        <v>-18.206813628419443</v>
      </c>
      <c r="O19" t="s">
        <v>35</v>
      </c>
    </row>
    <row r="20" spans="1:15" x14ac:dyDescent="0.35">
      <c r="A20" s="16">
        <v>10</v>
      </c>
      <c r="B20" s="15" t="s">
        <v>36</v>
      </c>
      <c r="C20" s="14">
        <v>29.4</v>
      </c>
      <c r="D20" s="17" t="s">
        <v>34</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29.4</v>
      </c>
      <c r="H20">
        <f>LEN(TRIM(D20))</f>
        <v>6</v>
      </c>
      <c r="I20" t="str">
        <f>IF(H20&gt;=3,MID(TRIM(D20),1,3),"NO")</f>
        <v>+/-</v>
      </c>
      <c r="J20" t="str">
        <f>IF(TRIM(I20)="+/-",MID(TRIM(D20),4,H20-3),D20)</f>
        <v>0.4</v>
      </c>
      <c r="K20" s="1">
        <f>IF(TRIM(J20)="*****",0,IF(ISERROR(VALUE(J20)),"NA",VALUE(J20/$I$4)))</f>
        <v>0.24316109422492402</v>
      </c>
      <c r="L20" s="1">
        <f>IF(AND(ISNUMBER(G20),ISNUMBER($I$6)),$I$6-G20,"N/A")</f>
        <v>-3.1999999999999993</v>
      </c>
      <c r="M20" s="1">
        <f>IF(AND(ISNUMBER(K20),ISNUMBER($I$7)),SQRT(K20^2+($I$7)^2),"N/A")</f>
        <v>0.25064471888253259</v>
      </c>
      <c r="N20" s="1">
        <f>IF(AND(ISNUMBER(L20),ISNUMBER(M20),M20&lt;&gt;0),L20/M20,"NA")</f>
        <v>-12.767075301912563</v>
      </c>
      <c r="O20" t="s">
        <v>51</v>
      </c>
    </row>
    <row r="21" spans="1:15" x14ac:dyDescent="0.35">
      <c r="A21" s="16">
        <v>11</v>
      </c>
      <c r="B21" s="15" t="s">
        <v>59</v>
      </c>
      <c r="C21" s="14">
        <v>28.8</v>
      </c>
      <c r="D21" s="13" t="s">
        <v>43</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28.8</v>
      </c>
      <c r="H21">
        <f>LEN(TRIM(D21))</f>
        <v>6</v>
      </c>
      <c r="I21" t="str">
        <f>IF(H21&gt;=3,MID(TRIM(D21),1,3),"NO")</f>
        <v>+/-</v>
      </c>
      <c r="J21" t="str">
        <f>IF(TRIM(I21)="+/-",MID(TRIM(D21),4,H21-3),D21)</f>
        <v>0.5</v>
      </c>
      <c r="K21" s="1">
        <f>IF(TRIM(J21)="*****",0,IF(ISERROR(VALUE(J21)),"NA",VALUE(J21/$I$4)))</f>
        <v>0.303951367781155</v>
      </c>
      <c r="L21" s="1">
        <f>IF(AND(ISNUMBER(G21),ISNUMBER($I$6)),$I$6-G21,"N/A")</f>
        <v>-2.6000000000000014</v>
      </c>
      <c r="M21" s="1">
        <f>IF(AND(ISNUMBER(K21),ISNUMBER($I$7)),SQRT(K21^2+($I$7)^2),"N/A")</f>
        <v>0.30997079109986531</v>
      </c>
      <c r="N21" s="1">
        <f>IF(AND(ISNUMBER(L21),ISNUMBER(M21),M21&lt;&gt;0),L21/M21,"NA")</f>
        <v>-8.3878870998601371</v>
      </c>
      <c r="O21" t="s">
        <v>45</v>
      </c>
    </row>
    <row r="22" spans="1:15" x14ac:dyDescent="0.35">
      <c r="A22" s="16">
        <v>12</v>
      </c>
      <c r="B22" s="15" t="s">
        <v>73</v>
      </c>
      <c r="C22" s="14">
        <v>28.4</v>
      </c>
      <c r="D22" s="13" t="s">
        <v>83</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28.4</v>
      </c>
      <c r="H22">
        <f>LEN(TRIM(D22))</f>
        <v>6</v>
      </c>
      <c r="I22" t="str">
        <f>IF(H22&gt;=3,MID(TRIM(D22),1,3),"NO")</f>
        <v>+/-</v>
      </c>
      <c r="J22" t="str">
        <f>IF(TRIM(I22)="+/-",MID(TRIM(D22),4,H22-3),D22)</f>
        <v>0.7</v>
      </c>
      <c r="K22" s="1">
        <f>IF(TRIM(J22)="*****",0,IF(ISERROR(VALUE(J22)),"NA",VALUE(J22/$I$4)))</f>
        <v>0.42553191489361697</v>
      </c>
      <c r="L22" s="1">
        <f>IF(AND(ISNUMBER(G22),ISNUMBER($I$6)),$I$6-G22,"N/A")</f>
        <v>-2.1999999999999993</v>
      </c>
      <c r="M22" s="1">
        <f>IF(AND(ISNUMBER(K22),ISNUMBER($I$7)),SQRT(K22^2+($I$7)^2),"N/A")</f>
        <v>0.42985214661796195</v>
      </c>
      <c r="N22" s="1">
        <f>IF(AND(ISNUMBER(L22),ISNUMBER(M22),M22&lt;&gt;0),L22/M22,"NA")</f>
        <v>-5.1180388822282303</v>
      </c>
      <c r="O22" t="s">
        <v>29</v>
      </c>
    </row>
    <row r="23" spans="1:15" x14ac:dyDescent="0.35">
      <c r="A23" s="16">
        <v>12</v>
      </c>
      <c r="B23" s="15" t="s">
        <v>56</v>
      </c>
      <c r="C23" s="14">
        <v>28.4</v>
      </c>
      <c r="D23" s="13" t="s">
        <v>26</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28.4</v>
      </c>
      <c r="H23">
        <f>LEN(TRIM(D23))</f>
        <v>6</v>
      </c>
      <c r="I23" t="str">
        <f>IF(H23&gt;=3,MID(TRIM(D23),1,3),"NO")</f>
        <v>+/-</v>
      </c>
      <c r="J23" t="str">
        <f>IF(TRIM(I23)="+/-",MID(TRIM(D23),4,H23-3),D23)</f>
        <v>0.6</v>
      </c>
      <c r="K23" s="1">
        <f>IF(TRIM(J23)="*****",0,IF(ISERROR(VALUE(J23)),"NA",VALUE(J23/$I$4)))</f>
        <v>0.36474164133738601</v>
      </c>
      <c r="L23" s="1">
        <f>IF(AND(ISNUMBER(G23),ISNUMBER($I$6)),$I$6-G23,"N/A")</f>
        <v>-2.1999999999999993</v>
      </c>
      <c r="M23" s="1">
        <f>IF(AND(ISNUMBER(K23),ISNUMBER($I$7)),SQRT(K23^2+($I$7)^2),"N/A")</f>
        <v>0.36977279819442066</v>
      </c>
      <c r="N23" s="1">
        <f>IF(AND(ISNUMBER(L23),ISNUMBER(M23),M23&lt;&gt;0),L23/M23,"NA")</f>
        <v>-5.9495993505808782</v>
      </c>
      <c r="O23" t="s">
        <v>82</v>
      </c>
    </row>
    <row r="24" spans="1:15" x14ac:dyDescent="0.35">
      <c r="A24" s="16">
        <v>14</v>
      </c>
      <c r="B24" s="15" t="s">
        <v>64</v>
      </c>
      <c r="C24" s="14">
        <v>27.8</v>
      </c>
      <c r="D24" s="13" t="s">
        <v>57</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27.8</v>
      </c>
      <c r="H24">
        <f>LEN(TRIM(D24))</f>
        <v>6</v>
      </c>
      <c r="I24" t="str">
        <f>IF(H24&gt;=3,MID(TRIM(D24),1,3),"NO")</f>
        <v>+/-</v>
      </c>
      <c r="J24" t="str">
        <f>IF(TRIM(I24)="+/-",MID(TRIM(D24),4,H24-3),D24)</f>
        <v>0.3</v>
      </c>
      <c r="K24" s="1">
        <f>IF(TRIM(J24)="*****",0,IF(ISERROR(VALUE(J24)),"NA",VALUE(J24/$I$4)))</f>
        <v>0.18237082066869301</v>
      </c>
      <c r="L24" s="1">
        <f>IF(AND(ISNUMBER(G24),ISNUMBER($I$6)),$I$6-G24,"N/A")</f>
        <v>-1.6000000000000014</v>
      </c>
      <c r="M24" s="1">
        <f>IF(AND(ISNUMBER(K24),ISNUMBER($I$7)),SQRT(K24^2+($I$7)^2),"N/A")</f>
        <v>0.19223572402239389</v>
      </c>
      <c r="N24" s="1">
        <f>IF(AND(ISNUMBER(L24),ISNUMBER(M24),M24&lt;&gt;0),L24/M24,"NA")</f>
        <v>-8.3231148015631806</v>
      </c>
      <c r="O24" t="s">
        <v>65</v>
      </c>
    </row>
    <row r="25" spans="1:15" x14ac:dyDescent="0.35">
      <c r="A25" s="16">
        <v>15</v>
      </c>
      <c r="B25" s="15" t="s">
        <v>45</v>
      </c>
      <c r="C25" s="14">
        <v>27.7</v>
      </c>
      <c r="D25" s="13" t="s">
        <v>34</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27.7</v>
      </c>
      <c r="H25">
        <f>LEN(TRIM(D25))</f>
        <v>6</v>
      </c>
      <c r="I25" t="str">
        <f>IF(H25&gt;=3,MID(TRIM(D25),1,3),"NO")</f>
        <v>+/-</v>
      </c>
      <c r="J25" t="str">
        <f>IF(TRIM(I25)="+/-",MID(TRIM(D25),4,H25-3),D25)</f>
        <v>0.4</v>
      </c>
      <c r="K25" s="1">
        <f>IF(TRIM(J25)="*****",0,IF(ISERROR(VALUE(J25)),"NA",VALUE(J25/$I$4)))</f>
        <v>0.24316109422492402</v>
      </c>
      <c r="L25" s="1">
        <f>IF(AND(ISNUMBER(G25),ISNUMBER($I$6)),$I$6-G25,"N/A")</f>
        <v>-1.5</v>
      </c>
      <c r="M25" s="1">
        <f>IF(AND(ISNUMBER(K25),ISNUMBER($I$7)),SQRT(K25^2+($I$7)^2),"N/A")</f>
        <v>0.25064471888253259</v>
      </c>
      <c r="N25" s="1">
        <f>IF(AND(ISNUMBER(L25),ISNUMBER(M25),M25&lt;&gt;0),L25/M25,"NA")</f>
        <v>-5.9845665477715153</v>
      </c>
      <c r="O25" t="s">
        <v>81</v>
      </c>
    </row>
    <row r="26" spans="1:15" x14ac:dyDescent="0.35">
      <c r="A26" s="16">
        <v>15</v>
      </c>
      <c r="B26" s="15" t="s">
        <v>78</v>
      </c>
      <c r="C26" s="14">
        <v>27.7</v>
      </c>
      <c r="D26" s="13" t="s">
        <v>26</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27.7</v>
      </c>
      <c r="H26">
        <f>LEN(TRIM(D26))</f>
        <v>6</v>
      </c>
      <c r="I26" t="str">
        <f>IF(H26&gt;=3,MID(TRIM(D26),1,3),"NO")</f>
        <v>+/-</v>
      </c>
      <c r="J26" t="str">
        <f>IF(TRIM(I26)="+/-",MID(TRIM(D26),4,H26-3),D26)</f>
        <v>0.6</v>
      </c>
      <c r="K26" s="1">
        <f>IF(TRIM(J26)="*****",0,IF(ISERROR(VALUE(J26)),"NA",VALUE(J26/$I$4)))</f>
        <v>0.36474164133738601</v>
      </c>
      <c r="L26" s="1">
        <f>IF(AND(ISNUMBER(G26),ISNUMBER($I$6)),$I$6-G26,"N/A")</f>
        <v>-1.5</v>
      </c>
      <c r="M26" s="1">
        <f>IF(AND(ISNUMBER(K26),ISNUMBER($I$7)),SQRT(K26^2+($I$7)^2),"N/A")</f>
        <v>0.36977279819442066</v>
      </c>
      <c r="N26" s="1">
        <f>IF(AND(ISNUMBER(L26),ISNUMBER(M26),M26&lt;&gt;0),L26/M26,"NA")</f>
        <v>-4.0565450117596908</v>
      </c>
      <c r="O26" t="s">
        <v>80</v>
      </c>
    </row>
    <row r="27" spans="1:15" x14ac:dyDescent="0.35">
      <c r="A27" s="16">
        <v>17</v>
      </c>
      <c r="B27" s="15" t="s">
        <v>69</v>
      </c>
      <c r="C27" s="14">
        <v>27.5</v>
      </c>
      <c r="D27" s="13" t="s">
        <v>121</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27.5</v>
      </c>
      <c r="H27">
        <f>LEN(TRIM(D27))</f>
        <v>6</v>
      </c>
      <c r="I27" t="str">
        <f>IF(H27&gt;=3,MID(TRIM(D27),1,3),"NO")</f>
        <v>+/-</v>
      </c>
      <c r="J27" t="str">
        <f>IF(TRIM(I27)="+/-",MID(TRIM(D27),4,H27-3),D27)</f>
        <v>0.8</v>
      </c>
      <c r="K27" s="1">
        <f>IF(TRIM(J27)="*****",0,IF(ISERROR(VALUE(J27)),"NA",VALUE(J27/$I$4)))</f>
        <v>0.48632218844984804</v>
      </c>
      <c r="L27" s="1">
        <f>IF(AND(ISNUMBER(G27),ISNUMBER($I$6)),$I$6-G27,"N/A")</f>
        <v>-1.3000000000000007</v>
      </c>
      <c r="M27" s="1">
        <f>IF(AND(ISNUMBER(K27),ISNUMBER($I$7)),SQRT(K27^2+($I$7)^2),"N/A")</f>
        <v>0.49010685399991183</v>
      </c>
      <c r="N27" s="1">
        <f>IF(AND(ISNUMBER(L27),ISNUMBER(M27),M27&lt;&gt;0),L27/M27,"NA")</f>
        <v>-2.6524827991902242</v>
      </c>
      <c r="O27" t="s">
        <v>78</v>
      </c>
    </row>
    <row r="28" spans="1:15" x14ac:dyDescent="0.35">
      <c r="A28" s="16">
        <v>17</v>
      </c>
      <c r="B28" s="15" t="s">
        <v>38</v>
      </c>
      <c r="C28" s="14">
        <v>27.5</v>
      </c>
      <c r="D28" s="13" t="s">
        <v>34</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27.5</v>
      </c>
      <c r="H28">
        <f>LEN(TRIM(D28))</f>
        <v>6</v>
      </c>
      <c r="I28" t="str">
        <f>IF(H28&gt;=3,MID(TRIM(D28),1,3),"NO")</f>
        <v>+/-</v>
      </c>
      <c r="J28" t="str">
        <f>IF(TRIM(I28)="+/-",MID(TRIM(D28),4,H28-3),D28)</f>
        <v>0.4</v>
      </c>
      <c r="K28" s="1">
        <f>IF(TRIM(J28)="*****",0,IF(ISERROR(VALUE(J28)),"NA",VALUE(J28/$I$4)))</f>
        <v>0.24316109422492402</v>
      </c>
      <c r="L28" s="1">
        <f>IF(AND(ISNUMBER(G28),ISNUMBER($I$6)),$I$6-G28,"N/A")</f>
        <v>-1.3000000000000007</v>
      </c>
      <c r="M28" s="1">
        <f>IF(AND(ISNUMBER(K28),ISNUMBER($I$7)),SQRT(K28^2+($I$7)^2),"N/A")</f>
        <v>0.25064471888253259</v>
      </c>
      <c r="N28" s="1">
        <f>IF(AND(ISNUMBER(L28),ISNUMBER(M28),M28&lt;&gt;0),L28/M28,"NA")</f>
        <v>-5.1866243414019824</v>
      </c>
      <c r="O28" t="s">
        <v>79</v>
      </c>
    </row>
    <row r="29" spans="1:15" x14ac:dyDescent="0.35">
      <c r="A29" s="16">
        <v>19</v>
      </c>
      <c r="B29" s="15" t="s">
        <v>82</v>
      </c>
      <c r="C29" s="14">
        <v>27.3</v>
      </c>
      <c r="D29" s="13" t="s">
        <v>111</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27.3</v>
      </c>
      <c r="H29">
        <f>LEN(TRIM(D29))</f>
        <v>6</v>
      </c>
      <c r="I29" t="str">
        <f>IF(H29&gt;=3,MID(TRIM(D29),1,3),"NO")</f>
        <v>+/-</v>
      </c>
      <c r="J29" t="str">
        <f>IF(TRIM(I29)="+/-",MID(TRIM(D29),4,H29-3),D29)</f>
        <v>1.0</v>
      </c>
      <c r="K29" s="1">
        <f>IF(TRIM(J29)="*****",0,IF(ISERROR(VALUE(J29)),"NA",VALUE(J29/$I$4)))</f>
        <v>0.60790273556231</v>
      </c>
      <c r="L29" s="1">
        <f>IF(AND(ISNUMBER(G29),ISNUMBER($I$6)),$I$6-G29,"N/A")</f>
        <v>-1.1000000000000014</v>
      </c>
      <c r="M29" s="1">
        <f>IF(AND(ISNUMBER(K29),ISNUMBER($I$7)),SQRT(K29^2+($I$7)^2),"N/A")</f>
        <v>0.61093468821403585</v>
      </c>
      <c r="N29" s="1">
        <f>IF(AND(ISNUMBER(L29),ISNUMBER(M29),M29&lt;&gt;0),L29/M29,"NA")</f>
        <v>-1.8005197956849777</v>
      </c>
      <c r="O29" t="s">
        <v>55</v>
      </c>
    </row>
    <row r="30" spans="1:15" x14ac:dyDescent="0.35">
      <c r="A30" s="16">
        <v>20</v>
      </c>
      <c r="B30" s="15" t="s">
        <v>46</v>
      </c>
      <c r="C30" s="14">
        <v>27</v>
      </c>
      <c r="D30" s="13" t="s">
        <v>43</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27</v>
      </c>
      <c r="H30">
        <f>LEN(TRIM(D30))</f>
        <v>6</v>
      </c>
      <c r="I30" t="str">
        <f>IF(H30&gt;=3,MID(TRIM(D30),1,3),"NO")</f>
        <v>+/-</v>
      </c>
      <c r="J30" t="str">
        <f>IF(TRIM(I30)="+/-",MID(TRIM(D30),4,H30-3),D30)</f>
        <v>0.5</v>
      </c>
      <c r="K30" s="1">
        <f>IF(TRIM(J30)="*****",0,IF(ISERROR(VALUE(J30)),"NA",VALUE(J30/$I$4)))</f>
        <v>0.303951367781155</v>
      </c>
      <c r="L30" s="1">
        <f>IF(AND(ISNUMBER(G30),ISNUMBER($I$6)),$I$6-G30,"N/A")</f>
        <v>-0.80000000000000071</v>
      </c>
      <c r="M30" s="1">
        <f>IF(AND(ISNUMBER(K30),ISNUMBER($I$7)),SQRT(K30^2+($I$7)^2),"N/A")</f>
        <v>0.30997079109986531</v>
      </c>
      <c r="N30" s="1">
        <f>IF(AND(ISNUMBER(L30),ISNUMBER(M30),M30&lt;&gt;0),L30/M30,"NA")</f>
        <v>-2.5808883384185046</v>
      </c>
      <c r="O30" t="s">
        <v>77</v>
      </c>
    </row>
    <row r="31" spans="1:15" x14ac:dyDescent="0.35">
      <c r="A31" s="16">
        <v>21</v>
      </c>
      <c r="B31" s="15" t="s">
        <v>50</v>
      </c>
      <c r="C31" s="14">
        <v>26.6</v>
      </c>
      <c r="D31" s="13" t="s">
        <v>43</v>
      </c>
      <c r="E31" s="12" t="str">
        <f>IF($B$4=B31,"Geography Selected",
IF(AND(ISNUMBER(N31),ISNUMBER($I$4)),
IF(ABS(N31)&lt;=$I$4,"Not Significantly Different",
IF(ABS(N31)&gt;$I$4,"Significantly Different","Error - Both Z-score and Confidence Level are Numbers but Comparison Failed")),
IF(N31="NA","Statistical Test not applicable","N/A")
))</f>
        <v>Not Significantly Different</v>
      </c>
      <c r="G31">
        <f>IF(ISNUMBER(C31),C31,"NAN")</f>
        <v>26.6</v>
      </c>
      <c r="H31">
        <f>LEN(TRIM(D31))</f>
        <v>6</v>
      </c>
      <c r="I31" t="str">
        <f>IF(H31&gt;=3,MID(TRIM(D31),1,3),"NO")</f>
        <v>+/-</v>
      </c>
      <c r="J31" t="str">
        <f>IF(TRIM(I31)="+/-",MID(TRIM(D31),4,H31-3),D31)</f>
        <v>0.5</v>
      </c>
      <c r="K31" s="1">
        <f>IF(TRIM(J31)="*****",0,IF(ISERROR(VALUE(J31)),"NA",VALUE(J31/$I$4)))</f>
        <v>0.303951367781155</v>
      </c>
      <c r="L31" s="1">
        <f>IF(AND(ISNUMBER(G31),ISNUMBER($I$6)),$I$6-G31,"N/A")</f>
        <v>-0.40000000000000213</v>
      </c>
      <c r="M31" s="1">
        <f>IF(AND(ISNUMBER(K31),ISNUMBER($I$7)),SQRT(K31^2+($I$7)^2),"N/A")</f>
        <v>0.30997079109986531</v>
      </c>
      <c r="N31" s="1">
        <f>IF(AND(ISNUMBER(L31),ISNUMBER(M31),M31&lt;&gt;0),L31/M31,"NA")</f>
        <v>-1.2904441692092579</v>
      </c>
      <c r="O31" t="s">
        <v>41</v>
      </c>
    </row>
    <row r="32" spans="1:15" x14ac:dyDescent="0.35">
      <c r="A32" s="16">
        <v>22</v>
      </c>
      <c r="B32" s="15" t="s">
        <v>48</v>
      </c>
      <c r="C32" s="14">
        <v>26.5</v>
      </c>
      <c r="D32" s="13" t="s">
        <v>141</v>
      </c>
      <c r="E32" s="12" t="str">
        <f>IF($B$4=B32,"Geography Selected",
IF(AND(ISNUMBER(N32),ISNUMBER($I$4)),
IF(ABS(N32)&lt;=$I$4,"Not Significantly Different",
IF(ABS(N32)&gt;$I$4,"Significantly Different","Error - Both Z-score and Confidence Level are Numbers but Comparison Failed")),
IF(N32="NA","Statistical Test not applicable","N/A")
))</f>
        <v>Not Significantly Different</v>
      </c>
      <c r="G32">
        <f>IF(ISNUMBER(C32),C32,"NAN")</f>
        <v>26.5</v>
      </c>
      <c r="H32">
        <f>LEN(TRIM(D32))</f>
        <v>6</v>
      </c>
      <c r="I32" t="str">
        <f>IF(H32&gt;=3,MID(TRIM(D32),1,3),"NO")</f>
        <v>+/-</v>
      </c>
      <c r="J32" t="str">
        <f>IF(TRIM(I32)="+/-",MID(TRIM(D32),4,H32-3),D32)</f>
        <v>1.1</v>
      </c>
      <c r="K32" s="1">
        <f>IF(TRIM(J32)="*****",0,IF(ISERROR(VALUE(J32)),"NA",VALUE(J32/$I$4)))</f>
        <v>0.66869300911854113</v>
      </c>
      <c r="L32" s="1">
        <f>IF(AND(ISNUMBER(G32),ISNUMBER($I$6)),$I$6-G32,"N/A")</f>
        <v>-0.30000000000000071</v>
      </c>
      <c r="M32" s="1">
        <f>IF(AND(ISNUMBER(K32),ISNUMBER($I$7)),SQRT(K32^2+($I$7)^2),"N/A")</f>
        <v>0.67145051776214359</v>
      </c>
      <c r="N32" s="1">
        <f>IF(AND(ISNUMBER(L32),ISNUMBER(M32),M32&lt;&gt;0),L32/M32,"NA")</f>
        <v>-0.44679390671982994</v>
      </c>
      <c r="O32" t="s">
        <v>71</v>
      </c>
    </row>
    <row r="33" spans="1:15" x14ac:dyDescent="0.35">
      <c r="A33" s="16">
        <v>23</v>
      </c>
      <c r="B33" s="15" t="s">
        <v>72</v>
      </c>
      <c r="C33" s="14">
        <v>25.8</v>
      </c>
      <c r="D33" s="13" t="s">
        <v>34</v>
      </c>
      <c r="E33" s="12" t="str">
        <f>IF($B$4=B33,"Geography Selected",
IF(AND(ISNUMBER(N33),ISNUMBER($I$4)),
IF(ABS(N33)&lt;=$I$4,"Not Significantly Different",
IF(ABS(N33)&gt;$I$4,"Significantly Different","Error - Both Z-score and Confidence Level are Numbers but Comparison Failed")),
IF(N33="NA","Statistical Test not applicable","N/A")
))</f>
        <v>Not Significantly Different</v>
      </c>
      <c r="G33">
        <f>IF(ISNUMBER(C33),C33,"NAN")</f>
        <v>25.8</v>
      </c>
      <c r="H33">
        <f>LEN(TRIM(D33))</f>
        <v>6</v>
      </c>
      <c r="I33" t="str">
        <f>IF(H33&gt;=3,MID(TRIM(D33),1,3),"NO")</f>
        <v>+/-</v>
      </c>
      <c r="J33" t="str">
        <f>IF(TRIM(I33)="+/-",MID(TRIM(D33),4,H33-3),D33)</f>
        <v>0.4</v>
      </c>
      <c r="K33" s="1">
        <f>IF(TRIM(J33)="*****",0,IF(ISERROR(VALUE(J33)),"NA",VALUE(J33/$I$4)))</f>
        <v>0.24316109422492402</v>
      </c>
      <c r="L33" s="1">
        <f>IF(AND(ISNUMBER(G33),ISNUMBER($I$6)),$I$6-G33,"N/A")</f>
        <v>0.39999999999999858</v>
      </c>
      <c r="M33" s="1">
        <f>IF(AND(ISNUMBER(K33),ISNUMBER($I$7)),SQRT(K33^2+($I$7)^2),"N/A")</f>
        <v>0.25064471888253259</v>
      </c>
      <c r="N33" s="1">
        <f>IF(AND(ISNUMBER(L33),ISNUMBER(M33),M33&lt;&gt;0),L33/M33,"NA")</f>
        <v>1.595884412739065</v>
      </c>
      <c r="O33" t="s">
        <v>76</v>
      </c>
    </row>
    <row r="34" spans="1:15" x14ac:dyDescent="0.35">
      <c r="A34" s="16">
        <v>24</v>
      </c>
      <c r="B34" s="15" t="s">
        <v>27</v>
      </c>
      <c r="C34" s="14">
        <v>25.7</v>
      </c>
      <c r="D34" s="13" t="s">
        <v>138</v>
      </c>
      <c r="E34" s="12" t="str">
        <f>IF($B$4=B34,"Geography Selected",
IF(AND(ISNUMBER(N34),ISNUMBER($I$4)),
IF(ABS(N34)&lt;=$I$4,"Not Significantly Different",
IF(ABS(N34)&gt;$I$4,"Significantly Different","Error - Both Z-score and Confidence Level are Numbers but Comparison Failed")),
IF(N34="NA","Statistical Test not applicable","N/A")
))</f>
        <v>Not Significantly Different</v>
      </c>
      <c r="G34">
        <f>IF(ISNUMBER(C34),C34,"NAN")</f>
        <v>25.7</v>
      </c>
      <c r="H34">
        <f>LEN(TRIM(D34))</f>
        <v>6</v>
      </c>
      <c r="I34" t="str">
        <f>IF(H34&gt;=3,MID(TRIM(D34),1,3),"NO")</f>
        <v>+/-</v>
      </c>
      <c r="J34" t="str">
        <f>IF(TRIM(I34)="+/-",MID(TRIM(D34),4,H34-3),D34)</f>
        <v>1.8</v>
      </c>
      <c r="K34" s="1">
        <f>IF(TRIM(J34)="*****",0,IF(ISERROR(VALUE(J34)),"NA",VALUE(J34/$I$4)))</f>
        <v>1.094224924012158</v>
      </c>
      <c r="L34" s="1">
        <f>IF(AND(ISNUMBER(G34),ISNUMBER($I$6)),$I$6-G34,"N/A")</f>
        <v>0.5</v>
      </c>
      <c r="M34" s="1">
        <f>IF(AND(ISNUMBER(K34),ISNUMBER($I$7)),SQRT(K34^2+($I$7)^2),"N/A")</f>
        <v>1.0959122417823675</v>
      </c>
      <c r="N34" s="1">
        <f>IF(AND(ISNUMBER(L34),ISNUMBER(M34),M34&lt;&gt;0),L34/M34,"NA")</f>
        <v>0.45624091139525103</v>
      </c>
      <c r="O34" t="s">
        <v>74</v>
      </c>
    </row>
    <row r="35" spans="1:15" x14ac:dyDescent="0.35">
      <c r="A35" s="16">
        <v>25</v>
      </c>
      <c r="B35" s="15" t="s">
        <v>37</v>
      </c>
      <c r="C35" s="14">
        <v>25.6</v>
      </c>
      <c r="D35" s="13" t="s">
        <v>121</v>
      </c>
      <c r="E35" s="12" t="str">
        <f>IF($B$4=B35,"Geography Selected",
IF(AND(ISNUMBER(N35),ISNUMBER($I$4)),
IF(ABS(N35)&lt;=$I$4,"Not Significantly Different",
IF(ABS(N35)&gt;$I$4,"Significantly Different","Error - Both Z-score and Confidence Level are Numbers but Comparison Failed")),
IF(N35="NA","Statistical Test not applicable","N/A")
))</f>
        <v>Not Significantly Different</v>
      </c>
      <c r="G35">
        <f>IF(ISNUMBER(C35),C35,"NAN")</f>
        <v>25.6</v>
      </c>
      <c r="H35">
        <f>LEN(TRIM(D35))</f>
        <v>6</v>
      </c>
      <c r="I35" t="str">
        <f>IF(H35&gt;=3,MID(TRIM(D35),1,3),"NO")</f>
        <v>+/-</v>
      </c>
      <c r="J35" t="str">
        <f>IF(TRIM(I35)="+/-",MID(TRIM(D35),4,H35-3),D35)</f>
        <v>0.8</v>
      </c>
      <c r="K35" s="1">
        <f>IF(TRIM(J35)="*****",0,IF(ISERROR(VALUE(J35)),"NA",VALUE(J35/$I$4)))</f>
        <v>0.48632218844984804</v>
      </c>
      <c r="L35" s="1">
        <f>IF(AND(ISNUMBER(G35),ISNUMBER($I$6)),$I$6-G35,"N/A")</f>
        <v>0.59999999999999787</v>
      </c>
      <c r="M35" s="1">
        <f>IF(AND(ISNUMBER(K35),ISNUMBER($I$7)),SQRT(K35^2+($I$7)^2),"N/A")</f>
        <v>0.49010685399991183</v>
      </c>
      <c r="N35" s="1">
        <f>IF(AND(ISNUMBER(L35),ISNUMBER(M35),M35&lt;&gt;0),L35/M35,"NA")</f>
        <v>1.2242228303954832</v>
      </c>
      <c r="O35" t="s">
        <v>53</v>
      </c>
    </row>
    <row r="36" spans="1:15" x14ac:dyDescent="0.35">
      <c r="A36" s="16">
        <v>26</v>
      </c>
      <c r="B36" s="15" t="s">
        <v>80</v>
      </c>
      <c r="C36" s="14">
        <v>25.4</v>
      </c>
      <c r="D36" s="13" t="s">
        <v>43</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25.4</v>
      </c>
      <c r="H36">
        <f>LEN(TRIM(D36))</f>
        <v>6</v>
      </c>
      <c r="I36" t="str">
        <f>IF(H36&gt;=3,MID(TRIM(D36),1,3),"NO")</f>
        <v>+/-</v>
      </c>
      <c r="J36" t="str">
        <f>IF(TRIM(I36)="+/-",MID(TRIM(D36),4,H36-3),D36)</f>
        <v>0.5</v>
      </c>
      <c r="K36" s="1">
        <f>IF(TRIM(J36)="*****",0,IF(ISERROR(VALUE(J36)),"NA",VALUE(J36/$I$4)))</f>
        <v>0.303951367781155</v>
      </c>
      <c r="L36" s="1">
        <f>IF(AND(ISNUMBER(G36),ISNUMBER($I$6)),$I$6-G36,"N/A")</f>
        <v>0.80000000000000071</v>
      </c>
      <c r="M36" s="1">
        <f>IF(AND(ISNUMBER(K36),ISNUMBER($I$7)),SQRT(K36^2+($I$7)^2),"N/A")</f>
        <v>0.30997079109986531</v>
      </c>
      <c r="N36" s="1">
        <f>IF(AND(ISNUMBER(L36),ISNUMBER(M36),M36&lt;&gt;0),L36/M36,"NA")</f>
        <v>2.5808883384185046</v>
      </c>
      <c r="O36" t="s">
        <v>72</v>
      </c>
    </row>
    <row r="37" spans="1:15" x14ac:dyDescent="0.35">
      <c r="A37" s="16">
        <v>27</v>
      </c>
      <c r="B37" s="15" t="s">
        <v>70</v>
      </c>
      <c r="C37" s="14">
        <v>25.3</v>
      </c>
      <c r="D37" s="13" t="s">
        <v>111</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25.3</v>
      </c>
      <c r="H37">
        <f>LEN(TRIM(D37))</f>
        <v>6</v>
      </c>
      <c r="I37" t="str">
        <f>IF(H37&gt;=3,MID(TRIM(D37),1,3),"NO")</f>
        <v>+/-</v>
      </c>
      <c r="J37" t="str">
        <f>IF(TRIM(I37)="+/-",MID(TRIM(D37),4,H37-3),D37)</f>
        <v>1.0</v>
      </c>
      <c r="K37" s="1">
        <f>IF(TRIM(J37)="*****",0,IF(ISERROR(VALUE(J37)),"NA",VALUE(J37/$I$4)))</f>
        <v>0.60790273556231</v>
      </c>
      <c r="L37" s="1">
        <f>IF(AND(ISNUMBER(G37),ISNUMBER($I$6)),$I$6-G37,"N/A")</f>
        <v>0.89999999999999858</v>
      </c>
      <c r="M37" s="1">
        <f>IF(AND(ISNUMBER(K37),ISNUMBER($I$7)),SQRT(K37^2+($I$7)^2),"N/A")</f>
        <v>0.61093468821403585</v>
      </c>
      <c r="N37" s="1">
        <f>IF(AND(ISNUMBER(L37),ISNUMBER(M37),M37&lt;&gt;0),L37/M37,"NA")</f>
        <v>1.4731525601058866</v>
      </c>
      <c r="O37" t="s">
        <v>70</v>
      </c>
    </row>
    <row r="38" spans="1:15" x14ac:dyDescent="0.35">
      <c r="A38" s="16">
        <v>28</v>
      </c>
      <c r="B38" s="15" t="s">
        <v>81</v>
      </c>
      <c r="C38" s="14">
        <v>25.2</v>
      </c>
      <c r="D38" s="13" t="s">
        <v>34</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25.2</v>
      </c>
      <c r="H38">
        <f>LEN(TRIM(D38))</f>
        <v>6</v>
      </c>
      <c r="I38" t="str">
        <f>IF(H38&gt;=3,MID(TRIM(D38),1,3),"NO")</f>
        <v>+/-</v>
      </c>
      <c r="J38" t="str">
        <f>IF(TRIM(I38)="+/-",MID(TRIM(D38),4,H38-3),D38)</f>
        <v>0.4</v>
      </c>
      <c r="K38" s="1">
        <f>IF(TRIM(J38)="*****",0,IF(ISERROR(VALUE(J38)),"NA",VALUE(J38/$I$4)))</f>
        <v>0.24316109422492402</v>
      </c>
      <c r="L38" s="1">
        <f>IF(AND(ISNUMBER(G38),ISNUMBER($I$6)),$I$6-G38,"N/A")</f>
        <v>1</v>
      </c>
      <c r="M38" s="1">
        <f>IF(AND(ISNUMBER(K38),ISNUMBER($I$7)),SQRT(K38^2+($I$7)^2),"N/A")</f>
        <v>0.25064471888253259</v>
      </c>
      <c r="N38" s="1">
        <f>IF(AND(ISNUMBER(L38),ISNUMBER(M38),M38&lt;&gt;0),L38/M38,"NA")</f>
        <v>3.9897110318476767</v>
      </c>
      <c r="O38" t="s">
        <v>69</v>
      </c>
    </row>
    <row r="39" spans="1:15" x14ac:dyDescent="0.35">
      <c r="A39" s="16">
        <v>29</v>
      </c>
      <c r="B39" s="15" t="s">
        <v>79</v>
      </c>
      <c r="C39" s="14">
        <v>25.1</v>
      </c>
      <c r="D39" s="13" t="s">
        <v>43</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25.1</v>
      </c>
      <c r="H39">
        <f>LEN(TRIM(D39))</f>
        <v>6</v>
      </c>
      <c r="I39" t="str">
        <f>IF(H39&gt;=3,MID(TRIM(D39),1,3),"NO")</f>
        <v>+/-</v>
      </c>
      <c r="J39" t="str">
        <f>IF(TRIM(I39)="+/-",MID(TRIM(D39),4,H39-3),D39)</f>
        <v>0.5</v>
      </c>
      <c r="K39" s="1">
        <f>IF(TRIM(J39)="*****",0,IF(ISERROR(VALUE(J39)),"NA",VALUE(J39/$I$4)))</f>
        <v>0.303951367781155</v>
      </c>
      <c r="L39" s="1">
        <f>IF(AND(ISNUMBER(G39),ISNUMBER($I$6)),$I$6-G39,"N/A")</f>
        <v>1.0999999999999979</v>
      </c>
      <c r="M39" s="1">
        <f>IF(AND(ISNUMBER(K39),ISNUMBER($I$7)),SQRT(K39^2+($I$7)^2),"N/A")</f>
        <v>0.30997079109986531</v>
      </c>
      <c r="N39" s="1">
        <f>IF(AND(ISNUMBER(L39),ISNUMBER(M39),M39&lt;&gt;0),L39/M39,"NA")</f>
        <v>3.5487214653254338</v>
      </c>
      <c r="O39" t="s">
        <v>44</v>
      </c>
    </row>
    <row r="40" spans="1:15" x14ac:dyDescent="0.35">
      <c r="A40" s="16">
        <v>30</v>
      </c>
      <c r="B40" s="15" t="s">
        <v>29</v>
      </c>
      <c r="C40" s="14">
        <v>24.9</v>
      </c>
      <c r="D40" s="13" t="s">
        <v>141</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24.9</v>
      </c>
      <c r="H40">
        <f>LEN(TRIM(D40))</f>
        <v>6</v>
      </c>
      <c r="I40" t="str">
        <f>IF(H40&gt;=3,MID(TRIM(D40),1,3),"NO")</f>
        <v>+/-</v>
      </c>
      <c r="J40" t="str">
        <f>IF(TRIM(I40)="+/-",MID(TRIM(D40),4,H40-3),D40)</f>
        <v>1.1</v>
      </c>
      <c r="K40" s="1">
        <f>IF(TRIM(J40)="*****",0,IF(ISERROR(VALUE(J40)),"NA",VALUE(J40/$I$4)))</f>
        <v>0.66869300911854113</v>
      </c>
      <c r="L40" s="1">
        <f>IF(AND(ISNUMBER(G40),ISNUMBER($I$6)),$I$6-G40,"N/A")</f>
        <v>1.3000000000000007</v>
      </c>
      <c r="M40" s="1">
        <f>IF(AND(ISNUMBER(K40),ISNUMBER($I$7)),SQRT(K40^2+($I$7)^2),"N/A")</f>
        <v>0.67145051776214359</v>
      </c>
      <c r="N40" s="1">
        <f>IF(AND(ISNUMBER(L40),ISNUMBER(M40),M40&lt;&gt;0),L40/M40,"NA")</f>
        <v>1.9361069291192596</v>
      </c>
      <c r="O40" t="s">
        <v>67</v>
      </c>
    </row>
    <row r="41" spans="1:15" x14ac:dyDescent="0.35">
      <c r="A41" s="16">
        <v>30</v>
      </c>
      <c r="B41" s="15" t="s">
        <v>65</v>
      </c>
      <c r="C41" s="14">
        <v>24.9</v>
      </c>
      <c r="D41" s="13" t="s">
        <v>57</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24.9</v>
      </c>
      <c r="H41">
        <f>LEN(TRIM(D41))</f>
        <v>6</v>
      </c>
      <c r="I41" t="str">
        <f>IF(H41&gt;=3,MID(TRIM(D41),1,3),"NO")</f>
        <v>+/-</v>
      </c>
      <c r="J41" t="str">
        <f>IF(TRIM(I41)="+/-",MID(TRIM(D41),4,H41-3),D41)</f>
        <v>0.3</v>
      </c>
      <c r="K41" s="1">
        <f>IF(TRIM(J41)="*****",0,IF(ISERROR(VALUE(J41)),"NA",VALUE(J41/$I$4)))</f>
        <v>0.18237082066869301</v>
      </c>
      <c r="L41" s="1">
        <f>IF(AND(ISNUMBER(G41),ISNUMBER($I$6)),$I$6-G41,"N/A")</f>
        <v>1.3000000000000007</v>
      </c>
      <c r="M41" s="1">
        <f>IF(AND(ISNUMBER(K41),ISNUMBER($I$7)),SQRT(K41^2+($I$7)^2),"N/A")</f>
        <v>0.19223572402239389</v>
      </c>
      <c r="N41" s="1">
        <f>IF(AND(ISNUMBER(L41),ISNUMBER(M41),M41&lt;&gt;0),L41/M41,"NA")</f>
        <v>6.7625307762700828</v>
      </c>
      <c r="O41" t="s">
        <v>47</v>
      </c>
    </row>
    <row r="42" spans="1:15" x14ac:dyDescent="0.35">
      <c r="A42" s="16">
        <v>30</v>
      </c>
      <c r="B42" s="15" t="s">
        <v>55</v>
      </c>
      <c r="C42" s="14">
        <v>24.9</v>
      </c>
      <c r="D42" s="13" t="s">
        <v>26</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24.9</v>
      </c>
      <c r="H42">
        <f>LEN(TRIM(D42))</f>
        <v>6</v>
      </c>
      <c r="I42" t="str">
        <f>IF(H42&gt;=3,MID(TRIM(D42),1,3),"NO")</f>
        <v>+/-</v>
      </c>
      <c r="J42" t="str">
        <f>IF(TRIM(I42)="+/-",MID(TRIM(D42),4,H42-3),D42)</f>
        <v>0.6</v>
      </c>
      <c r="K42" s="1">
        <f>IF(TRIM(J42)="*****",0,IF(ISERROR(VALUE(J42)),"NA",VALUE(J42/$I$4)))</f>
        <v>0.36474164133738601</v>
      </c>
      <c r="L42" s="1">
        <f>IF(AND(ISNUMBER(G42),ISNUMBER($I$6)),$I$6-G42,"N/A")</f>
        <v>1.3000000000000007</v>
      </c>
      <c r="M42" s="1">
        <f>IF(AND(ISNUMBER(K42),ISNUMBER($I$7)),SQRT(K42^2+($I$7)^2),"N/A")</f>
        <v>0.36977279819442066</v>
      </c>
      <c r="N42" s="1">
        <f>IF(AND(ISNUMBER(L42),ISNUMBER(M42),M42&lt;&gt;0),L42/M42,"NA")</f>
        <v>3.5156723435250674</v>
      </c>
      <c r="O42" t="s">
        <v>37</v>
      </c>
    </row>
    <row r="43" spans="1:15" x14ac:dyDescent="0.35">
      <c r="A43" s="16">
        <v>33</v>
      </c>
      <c r="B43" s="15" t="s">
        <v>68</v>
      </c>
      <c r="C43" s="14">
        <v>24.8</v>
      </c>
      <c r="D43" s="13" t="s">
        <v>43</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24.8</v>
      </c>
      <c r="H43">
        <f>LEN(TRIM(D43))</f>
        <v>6</v>
      </c>
      <c r="I43" t="str">
        <f>IF(H43&gt;=3,MID(TRIM(D43),1,3),"NO")</f>
        <v>+/-</v>
      </c>
      <c r="J43" t="str">
        <f>IF(TRIM(I43)="+/-",MID(TRIM(D43),4,H43-3),D43)</f>
        <v>0.5</v>
      </c>
      <c r="K43" s="1">
        <f>IF(TRIM(J43)="*****",0,IF(ISERROR(VALUE(J43)),"NA",VALUE(J43/$I$4)))</f>
        <v>0.303951367781155</v>
      </c>
      <c r="L43" s="1">
        <f>IF(AND(ISNUMBER(G43),ISNUMBER($I$6)),$I$6-G43,"N/A")</f>
        <v>1.3999999999999986</v>
      </c>
      <c r="M43" s="1">
        <f>IF(AND(ISNUMBER(K43),ISNUMBER($I$7)),SQRT(K43^2+($I$7)^2),"N/A")</f>
        <v>0.30997079109986531</v>
      </c>
      <c r="N43" s="1">
        <f>IF(AND(ISNUMBER(L43),ISNUMBER(M43),M43&lt;&gt;0),L43/M43,"NA")</f>
        <v>4.5165545922323744</v>
      </c>
      <c r="O43" t="s">
        <v>49</v>
      </c>
    </row>
    <row r="44" spans="1:15" x14ac:dyDescent="0.35">
      <c r="A44" s="16">
        <v>34</v>
      </c>
      <c r="B44" s="15" t="s">
        <v>74</v>
      </c>
      <c r="C44" s="14">
        <v>24.7</v>
      </c>
      <c r="D44" s="13" t="s">
        <v>43</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24.7</v>
      </c>
      <c r="H44">
        <f>LEN(TRIM(D44))</f>
        <v>6</v>
      </c>
      <c r="I44" t="str">
        <f>IF(H44&gt;=3,MID(TRIM(D44),1,3),"NO")</f>
        <v>+/-</v>
      </c>
      <c r="J44" t="str">
        <f>IF(TRIM(I44)="+/-",MID(TRIM(D44),4,H44-3),D44)</f>
        <v>0.5</v>
      </c>
      <c r="K44" s="1">
        <f>IF(TRIM(J44)="*****",0,IF(ISERROR(VALUE(J44)),"NA",VALUE(J44/$I$4)))</f>
        <v>0.303951367781155</v>
      </c>
      <c r="L44" s="1">
        <f>IF(AND(ISNUMBER(G44),ISNUMBER($I$6)),$I$6-G44,"N/A")</f>
        <v>1.5</v>
      </c>
      <c r="M44" s="1">
        <f>IF(AND(ISNUMBER(K44),ISNUMBER($I$7)),SQRT(K44^2+($I$7)^2),"N/A")</f>
        <v>0.30997079109986531</v>
      </c>
      <c r="N44" s="1">
        <f>IF(AND(ISNUMBER(L44),ISNUMBER(M44),M44&lt;&gt;0),L44/M44,"NA")</f>
        <v>4.8391656345346918</v>
      </c>
      <c r="O44" t="s">
        <v>64</v>
      </c>
    </row>
    <row r="45" spans="1:15" x14ac:dyDescent="0.35">
      <c r="A45" s="16">
        <v>35</v>
      </c>
      <c r="B45" s="15" t="s">
        <v>71</v>
      </c>
      <c r="C45" s="14">
        <v>24.4</v>
      </c>
      <c r="D45" s="13" t="s">
        <v>34</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24.4</v>
      </c>
      <c r="H45">
        <f>LEN(TRIM(D45))</f>
        <v>6</v>
      </c>
      <c r="I45" t="str">
        <f>IF(H45&gt;=3,MID(TRIM(D45),1,3),"NO")</f>
        <v>+/-</v>
      </c>
      <c r="J45" t="str">
        <f>IF(TRIM(I45)="+/-",MID(TRIM(D45),4,H45-3),D45)</f>
        <v>0.4</v>
      </c>
      <c r="K45" s="1">
        <f>IF(TRIM(J45)="*****",0,IF(ISERROR(VALUE(J45)),"NA",VALUE(J45/$I$4)))</f>
        <v>0.24316109422492402</v>
      </c>
      <c r="L45" s="1">
        <f>IF(AND(ISNUMBER(G45),ISNUMBER($I$6)),$I$6-G45,"N/A")</f>
        <v>1.8000000000000007</v>
      </c>
      <c r="M45" s="1">
        <f>IF(AND(ISNUMBER(K45),ISNUMBER($I$7)),SQRT(K45^2+($I$7)^2),"N/A")</f>
        <v>0.25064471888253259</v>
      </c>
      <c r="N45" s="1">
        <f>IF(AND(ISNUMBER(L45),ISNUMBER(M45),M45&lt;&gt;0),L45/M45,"NA")</f>
        <v>7.1814798573258214</v>
      </c>
      <c r="O45" t="s">
        <v>63</v>
      </c>
    </row>
    <row r="46" spans="1:15" x14ac:dyDescent="0.35">
      <c r="A46" s="16">
        <v>36</v>
      </c>
      <c r="B46" s="15" t="s">
        <v>41</v>
      </c>
      <c r="C46" s="14">
        <v>24.3</v>
      </c>
      <c r="D46" s="13" t="s">
        <v>26</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24.3</v>
      </c>
      <c r="H46">
        <f>LEN(TRIM(D46))</f>
        <v>6</v>
      </c>
      <c r="I46" t="str">
        <f>IF(H46&gt;=3,MID(TRIM(D46),1,3),"NO")</f>
        <v>+/-</v>
      </c>
      <c r="J46" t="str">
        <f>IF(TRIM(I46)="+/-",MID(TRIM(D46),4,H46-3),D46)</f>
        <v>0.6</v>
      </c>
      <c r="K46" s="1">
        <f>IF(TRIM(J46)="*****",0,IF(ISERROR(VALUE(J46)),"NA",VALUE(J46/$I$4)))</f>
        <v>0.36474164133738601</v>
      </c>
      <c r="L46" s="1">
        <f>IF(AND(ISNUMBER(G46),ISNUMBER($I$6)),$I$6-G46,"N/A")</f>
        <v>1.8999999999999986</v>
      </c>
      <c r="M46" s="1">
        <f>IF(AND(ISNUMBER(K46),ISNUMBER($I$7)),SQRT(K46^2+($I$7)^2),"N/A")</f>
        <v>0.36977279819442066</v>
      </c>
      <c r="N46" s="1">
        <f>IF(AND(ISNUMBER(L46),ISNUMBER(M46),M46&lt;&gt;0),L46/M46,"NA")</f>
        <v>5.1382903482289377</v>
      </c>
      <c r="O46" t="s">
        <v>61</v>
      </c>
    </row>
    <row r="47" spans="1:15" x14ac:dyDescent="0.35">
      <c r="A47" s="16">
        <v>36</v>
      </c>
      <c r="B47" s="15" t="s">
        <v>30</v>
      </c>
      <c r="C47" s="14">
        <v>24.3</v>
      </c>
      <c r="D47" s="13" t="s">
        <v>34</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24.3</v>
      </c>
      <c r="H47">
        <f>LEN(TRIM(D47))</f>
        <v>6</v>
      </c>
      <c r="I47" t="str">
        <f>IF(H47&gt;=3,MID(TRIM(D47),1,3),"NO")</f>
        <v>+/-</v>
      </c>
      <c r="J47" t="str">
        <f>IF(TRIM(I47)="+/-",MID(TRIM(D47),4,H47-3),D47)</f>
        <v>0.4</v>
      </c>
      <c r="K47" s="1">
        <f>IF(TRIM(J47)="*****",0,IF(ISERROR(VALUE(J47)),"NA",VALUE(J47/$I$4)))</f>
        <v>0.24316109422492402</v>
      </c>
      <c r="L47" s="1">
        <f>IF(AND(ISNUMBER(G47),ISNUMBER($I$6)),$I$6-G47,"N/A")</f>
        <v>1.8999999999999986</v>
      </c>
      <c r="M47" s="1">
        <f>IF(AND(ISNUMBER(K47),ISNUMBER($I$7)),SQRT(K47^2+($I$7)^2),"N/A")</f>
        <v>0.25064471888253259</v>
      </c>
      <c r="N47" s="1">
        <f>IF(AND(ISNUMBER(L47),ISNUMBER(M47),M47&lt;&gt;0),L47/M47,"NA")</f>
        <v>7.5804509605105803</v>
      </c>
      <c r="O47" t="s">
        <v>59</v>
      </c>
    </row>
    <row r="48" spans="1:15" x14ac:dyDescent="0.35">
      <c r="A48" s="16">
        <v>38</v>
      </c>
      <c r="B48" s="15" t="s">
        <v>32</v>
      </c>
      <c r="C48" s="14">
        <v>24.2</v>
      </c>
      <c r="D48" s="13" t="s">
        <v>28</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24.2</v>
      </c>
      <c r="H48">
        <f>LEN(TRIM(D48))</f>
        <v>6</v>
      </c>
      <c r="I48" t="str">
        <f>IF(H48&gt;=3,MID(TRIM(D48),1,3),"NO")</f>
        <v>+/-</v>
      </c>
      <c r="J48" t="str">
        <f>IF(TRIM(I48)="+/-",MID(TRIM(D48),4,H48-3),D48)</f>
        <v>0.2</v>
      </c>
      <c r="K48" s="1">
        <f>IF(TRIM(J48)="*****",0,IF(ISERROR(VALUE(J48)),"NA",VALUE(J48/$I$4)))</f>
        <v>0.12158054711246201</v>
      </c>
      <c r="L48" s="1">
        <f>IF(AND(ISNUMBER(G48),ISNUMBER($I$6)),$I$6-G48,"N/A")</f>
        <v>2</v>
      </c>
      <c r="M48" s="1">
        <f>IF(AND(ISNUMBER(K48),ISNUMBER($I$7)),SQRT(K48^2+($I$7)^2),"N/A")</f>
        <v>0.1359311840425404</v>
      </c>
      <c r="N48" s="1">
        <f>IF(AND(ISNUMBER(L48),ISNUMBER(M48),M48&lt;&gt;0),L48/M48,"NA")</f>
        <v>14.713327291948618</v>
      </c>
      <c r="O48" t="s">
        <v>56</v>
      </c>
    </row>
    <row r="49" spans="1:15" x14ac:dyDescent="0.35">
      <c r="A49" s="16">
        <v>39</v>
      </c>
      <c r="B49" s="15" t="s">
        <v>61</v>
      </c>
      <c r="C49" s="14">
        <v>23.9</v>
      </c>
      <c r="D49" s="13" t="s">
        <v>57</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23.9</v>
      </c>
      <c r="H49">
        <f>LEN(TRIM(D49))</f>
        <v>6</v>
      </c>
      <c r="I49" t="str">
        <f>IF(H49&gt;=3,MID(TRIM(D49),1,3),"NO")</f>
        <v>+/-</v>
      </c>
      <c r="J49" t="str">
        <f>IF(TRIM(I49)="+/-",MID(TRIM(D49),4,H49-3),D49)</f>
        <v>0.3</v>
      </c>
      <c r="K49" s="1">
        <f>IF(TRIM(J49)="*****",0,IF(ISERROR(VALUE(J49)),"NA",VALUE(J49/$I$4)))</f>
        <v>0.18237082066869301</v>
      </c>
      <c r="L49" s="1">
        <f>IF(AND(ISNUMBER(G49),ISNUMBER($I$6)),$I$6-G49,"N/A")</f>
        <v>2.3000000000000007</v>
      </c>
      <c r="M49" s="1">
        <f>IF(AND(ISNUMBER(K49),ISNUMBER($I$7)),SQRT(K49^2+($I$7)^2),"N/A")</f>
        <v>0.19223572402239389</v>
      </c>
      <c r="N49" s="1">
        <f>IF(AND(ISNUMBER(L49),ISNUMBER(M49),M49&lt;&gt;0),L49/M49,"NA")</f>
        <v>11.964477527247066</v>
      </c>
      <c r="O49" t="s">
        <v>54</v>
      </c>
    </row>
    <row r="50" spans="1:15" x14ac:dyDescent="0.35">
      <c r="A50" s="16">
        <v>40</v>
      </c>
      <c r="B50" s="15" t="s">
        <v>52</v>
      </c>
      <c r="C50" s="14">
        <v>23.4</v>
      </c>
      <c r="D50" s="13" t="s">
        <v>133</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23.4</v>
      </c>
      <c r="H50">
        <f>LEN(TRIM(D50))</f>
        <v>6</v>
      </c>
      <c r="I50" t="str">
        <f>IF(H50&gt;=3,MID(TRIM(D50),1,3),"NO")</f>
        <v>+/-</v>
      </c>
      <c r="J50" t="str">
        <f>IF(TRIM(I50)="+/-",MID(TRIM(D50),4,H50-3),D50)</f>
        <v>1.2</v>
      </c>
      <c r="K50" s="1">
        <f>IF(TRIM(J50)="*****",0,IF(ISERROR(VALUE(J50)),"NA",VALUE(J50/$I$4)))</f>
        <v>0.72948328267477203</v>
      </c>
      <c r="L50" s="1">
        <f>IF(AND(ISNUMBER(G50),ISNUMBER($I$6)),$I$6-G50,"N/A")</f>
        <v>2.8000000000000007</v>
      </c>
      <c r="M50" s="1">
        <f>IF(AND(ISNUMBER(K50),ISNUMBER($I$7)),SQRT(K50^2+($I$7)^2),"N/A")</f>
        <v>0.73201182849801194</v>
      </c>
      <c r="N50" s="1">
        <f>IF(AND(ISNUMBER(L50),ISNUMBER(M50),M50&lt;&gt;0),L50/M50,"NA")</f>
        <v>3.8250748020632637</v>
      </c>
      <c r="O50" t="s">
        <v>52</v>
      </c>
    </row>
    <row r="51" spans="1:15" x14ac:dyDescent="0.35">
      <c r="A51" s="16">
        <v>41</v>
      </c>
      <c r="B51" s="15" t="s">
        <v>66</v>
      </c>
      <c r="C51" s="14">
        <v>22.6</v>
      </c>
      <c r="D51" s="13" t="s">
        <v>26</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22.6</v>
      </c>
      <c r="H51">
        <f>LEN(TRIM(D51))</f>
        <v>6</v>
      </c>
      <c r="I51" t="str">
        <f>IF(H51&gt;=3,MID(TRIM(D51),1,3),"NO")</f>
        <v>+/-</v>
      </c>
      <c r="J51" t="str">
        <f>IF(TRIM(I51)="+/-",MID(TRIM(D51),4,H51-3),D51)</f>
        <v>0.6</v>
      </c>
      <c r="K51" s="1">
        <f>IF(TRIM(J51)="*****",0,IF(ISERROR(VALUE(J51)),"NA",VALUE(J51/$I$4)))</f>
        <v>0.36474164133738601</v>
      </c>
      <c r="L51" s="1">
        <f>IF(AND(ISNUMBER(G51),ISNUMBER($I$6)),$I$6-G51,"N/A")</f>
        <v>3.5999999999999979</v>
      </c>
      <c r="M51" s="1">
        <f>IF(AND(ISNUMBER(K51),ISNUMBER($I$7)),SQRT(K51^2+($I$7)^2),"N/A")</f>
        <v>0.36977279819442066</v>
      </c>
      <c r="N51" s="1">
        <f>IF(AND(ISNUMBER(L51),ISNUMBER(M51),M51&lt;&gt;0),L51/M51,"NA")</f>
        <v>9.735708028223252</v>
      </c>
      <c r="O51" t="s">
        <v>50</v>
      </c>
    </row>
    <row r="52" spans="1:15" x14ac:dyDescent="0.35">
      <c r="A52" s="16">
        <v>42</v>
      </c>
      <c r="B52" s="15" t="s">
        <v>60</v>
      </c>
      <c r="C52" s="14">
        <v>22.5</v>
      </c>
      <c r="D52" s="13" t="s">
        <v>141</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22.5</v>
      </c>
      <c r="H52">
        <f>LEN(TRIM(D52))</f>
        <v>6</v>
      </c>
      <c r="I52" t="str">
        <f>IF(H52&gt;=3,MID(TRIM(D52),1,3),"NO")</f>
        <v>+/-</v>
      </c>
      <c r="J52" t="str">
        <f>IF(TRIM(I52)="+/-",MID(TRIM(D52),4,H52-3),D52)</f>
        <v>1.1</v>
      </c>
      <c r="K52" s="1">
        <f>IF(TRIM(J52)="*****",0,IF(ISERROR(VALUE(J52)),"NA",VALUE(J52/$I$4)))</f>
        <v>0.66869300911854113</v>
      </c>
      <c r="L52" s="1">
        <f>IF(AND(ISNUMBER(G52),ISNUMBER($I$6)),$I$6-G52,"N/A")</f>
        <v>3.6999999999999993</v>
      </c>
      <c r="M52" s="1">
        <f>IF(AND(ISNUMBER(K52),ISNUMBER($I$7)),SQRT(K52^2+($I$7)^2),"N/A")</f>
        <v>0.67145051776214359</v>
      </c>
      <c r="N52" s="1">
        <f>IF(AND(ISNUMBER(L52),ISNUMBER(M52),M52&lt;&gt;0),L52/M52,"NA")</f>
        <v>5.5104581828778887</v>
      </c>
      <c r="O52" t="s">
        <v>48</v>
      </c>
    </row>
    <row r="53" spans="1:15" x14ac:dyDescent="0.35">
      <c r="A53" s="16">
        <v>43</v>
      </c>
      <c r="B53" s="15" t="s">
        <v>76</v>
      </c>
      <c r="C53" s="14">
        <v>22.4</v>
      </c>
      <c r="D53" s="13" t="s">
        <v>57</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22.4</v>
      </c>
      <c r="H53">
        <f>LEN(TRIM(D53))</f>
        <v>6</v>
      </c>
      <c r="I53" t="str">
        <f>IF(H53&gt;=3,MID(TRIM(D53),1,3),"NO")</f>
        <v>+/-</v>
      </c>
      <c r="J53" t="str">
        <f>IF(TRIM(I53)="+/-",MID(TRIM(D53),4,H53-3),D53)</f>
        <v>0.3</v>
      </c>
      <c r="K53" s="1">
        <f>IF(TRIM(J53)="*****",0,IF(ISERROR(VALUE(J53)),"NA",VALUE(J53/$I$4)))</f>
        <v>0.18237082066869301</v>
      </c>
      <c r="L53" s="1">
        <f>IF(AND(ISNUMBER(G53),ISNUMBER($I$6)),$I$6-G53,"N/A")</f>
        <v>3.8000000000000007</v>
      </c>
      <c r="M53" s="1">
        <f>IF(AND(ISNUMBER(K53),ISNUMBER($I$7)),SQRT(K53^2+($I$7)^2),"N/A")</f>
        <v>0.19223572402239389</v>
      </c>
      <c r="N53" s="1">
        <f>IF(AND(ISNUMBER(L53),ISNUMBER(M53),M53&lt;&gt;0),L53/M53,"NA")</f>
        <v>19.767397653712543</v>
      </c>
      <c r="O53" t="s">
        <v>46</v>
      </c>
    </row>
    <row r="54" spans="1:15" x14ac:dyDescent="0.35">
      <c r="A54" s="16">
        <v>44</v>
      </c>
      <c r="B54" s="15" t="s">
        <v>53</v>
      </c>
      <c r="C54" s="14">
        <v>22.1</v>
      </c>
      <c r="D54" s="13" t="s">
        <v>83</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22.1</v>
      </c>
      <c r="H54">
        <f>LEN(TRIM(D54))</f>
        <v>6</v>
      </c>
      <c r="I54" t="str">
        <f>IF(H54&gt;=3,MID(TRIM(D54),1,3),"NO")</f>
        <v>+/-</v>
      </c>
      <c r="J54" t="str">
        <f>IF(TRIM(I54)="+/-",MID(TRIM(D54),4,H54-3),D54)</f>
        <v>0.7</v>
      </c>
      <c r="K54" s="1">
        <f>IF(TRIM(J54)="*****",0,IF(ISERROR(VALUE(J54)),"NA",VALUE(J54/$I$4)))</f>
        <v>0.42553191489361697</v>
      </c>
      <c r="L54" s="1">
        <f>IF(AND(ISNUMBER(G54),ISNUMBER($I$6)),$I$6-G54,"N/A")</f>
        <v>4.0999999999999979</v>
      </c>
      <c r="M54" s="1">
        <f>IF(AND(ISNUMBER(K54),ISNUMBER($I$7)),SQRT(K54^2+($I$7)^2),"N/A")</f>
        <v>0.42985214661796195</v>
      </c>
      <c r="N54" s="1">
        <f>IF(AND(ISNUMBER(L54),ISNUMBER(M54),M54&lt;&gt;0),L54/M54,"NA")</f>
        <v>9.5381633714253358</v>
      </c>
      <c r="O54" t="s">
        <v>39</v>
      </c>
    </row>
    <row r="55" spans="1:15" x14ac:dyDescent="0.35">
      <c r="A55" s="16">
        <v>44</v>
      </c>
      <c r="B55" s="15" t="s">
        <v>47</v>
      </c>
      <c r="C55" s="14">
        <v>22.1</v>
      </c>
      <c r="D55" s="13" t="s">
        <v>34</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22.1</v>
      </c>
      <c r="H55">
        <f>LEN(TRIM(D55))</f>
        <v>6</v>
      </c>
      <c r="I55" t="str">
        <f>IF(H55&gt;=3,MID(TRIM(D55),1,3),"NO")</f>
        <v>+/-</v>
      </c>
      <c r="J55" t="str">
        <f>IF(TRIM(I55)="+/-",MID(TRIM(D55),4,H55-3),D55)</f>
        <v>0.4</v>
      </c>
      <c r="K55" s="1">
        <f>IF(TRIM(J55)="*****",0,IF(ISERROR(VALUE(J55)),"NA",VALUE(J55/$I$4)))</f>
        <v>0.24316109422492402</v>
      </c>
      <c r="L55" s="1">
        <f>IF(AND(ISNUMBER(G55),ISNUMBER($I$6)),$I$6-G55,"N/A")</f>
        <v>4.0999999999999979</v>
      </c>
      <c r="M55" s="1">
        <f>IF(AND(ISNUMBER(K55),ISNUMBER($I$7)),SQRT(K55^2+($I$7)^2),"N/A")</f>
        <v>0.25064471888253259</v>
      </c>
      <c r="N55" s="1">
        <f>IF(AND(ISNUMBER(L55),ISNUMBER(M55),M55&lt;&gt;0),L55/M55,"NA")</f>
        <v>16.357815230575465</v>
      </c>
      <c r="O55" t="s">
        <v>42</v>
      </c>
    </row>
    <row r="56" spans="1:15" x14ac:dyDescent="0.35">
      <c r="A56" s="16">
        <v>46</v>
      </c>
      <c r="B56" s="15" t="s">
        <v>49</v>
      </c>
      <c r="C56" s="14">
        <v>22</v>
      </c>
      <c r="D56" s="13" t="s">
        <v>57</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22</v>
      </c>
      <c r="H56">
        <f>LEN(TRIM(D56))</f>
        <v>6</v>
      </c>
      <c r="I56" t="str">
        <f>IF(H56&gt;=3,MID(TRIM(D56),1,3),"NO")</f>
        <v>+/-</v>
      </c>
      <c r="J56" t="str">
        <f>IF(TRIM(I56)="+/-",MID(TRIM(D56),4,H56-3),D56)</f>
        <v>0.3</v>
      </c>
      <c r="K56" s="1">
        <f>IF(TRIM(J56)="*****",0,IF(ISERROR(VALUE(J56)),"NA",VALUE(J56/$I$4)))</f>
        <v>0.18237082066869301</v>
      </c>
      <c r="L56" s="1">
        <f>IF(AND(ISNUMBER(G56),ISNUMBER($I$6)),$I$6-G56,"N/A")</f>
        <v>4.1999999999999993</v>
      </c>
      <c r="M56" s="1">
        <f>IF(AND(ISNUMBER(K56),ISNUMBER($I$7)),SQRT(K56^2+($I$7)^2),"N/A")</f>
        <v>0.19223572402239389</v>
      </c>
      <c r="N56" s="1">
        <f>IF(AND(ISNUMBER(L56),ISNUMBER(M56),M56&lt;&gt;0),L56/M56,"NA")</f>
        <v>21.848176354103327</v>
      </c>
      <c r="O56" t="s">
        <v>40</v>
      </c>
    </row>
    <row r="57" spans="1:15" x14ac:dyDescent="0.35">
      <c r="A57" s="16">
        <v>47</v>
      </c>
      <c r="B57" s="15" t="s">
        <v>54</v>
      </c>
      <c r="C57" s="14">
        <v>21.6</v>
      </c>
      <c r="D57" s="13" t="s">
        <v>34</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21.6</v>
      </c>
      <c r="H57">
        <f>LEN(TRIM(D57))</f>
        <v>6</v>
      </c>
      <c r="I57" t="str">
        <f>IF(H57&gt;=3,MID(TRIM(D57),1,3),"NO")</f>
        <v>+/-</v>
      </c>
      <c r="J57" t="str">
        <f>IF(TRIM(I57)="+/-",MID(TRIM(D57),4,H57-3),D57)</f>
        <v>0.4</v>
      </c>
      <c r="K57" s="1">
        <f>IF(TRIM(J57)="*****",0,IF(ISERROR(VALUE(J57)),"NA",VALUE(J57/$I$4)))</f>
        <v>0.24316109422492402</v>
      </c>
      <c r="L57" s="1">
        <f>IF(AND(ISNUMBER(G57),ISNUMBER($I$6)),$I$6-G57,"N/A")</f>
        <v>4.5999999999999979</v>
      </c>
      <c r="M57" s="1">
        <f>IF(AND(ISNUMBER(K57),ISNUMBER($I$7)),SQRT(K57^2+($I$7)^2),"N/A")</f>
        <v>0.25064471888253259</v>
      </c>
      <c r="N57" s="1">
        <f>IF(AND(ISNUMBER(L57),ISNUMBER(M57),M57&lt;&gt;0),L57/M57,"NA")</f>
        <v>18.352670746499307</v>
      </c>
      <c r="O57" t="s">
        <v>38</v>
      </c>
    </row>
    <row r="58" spans="1:15" x14ac:dyDescent="0.35">
      <c r="A58" s="16">
        <v>48</v>
      </c>
      <c r="B58" s="15" t="s">
        <v>40</v>
      </c>
      <c r="C58" s="14">
        <v>21.5</v>
      </c>
      <c r="D58" s="13" t="s">
        <v>141</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21.5</v>
      </c>
      <c r="H58">
        <f>LEN(TRIM(D58))</f>
        <v>6</v>
      </c>
      <c r="I58" t="str">
        <f>IF(H58&gt;=3,MID(TRIM(D58),1,3),"NO")</f>
        <v>+/-</v>
      </c>
      <c r="J58" t="str">
        <f>IF(TRIM(I58)="+/-",MID(TRIM(D58),4,H58-3),D58)</f>
        <v>1.1</v>
      </c>
      <c r="K58" s="1">
        <f>IF(TRIM(J58)="*****",0,IF(ISERROR(VALUE(J58)),"NA",VALUE(J58/$I$4)))</f>
        <v>0.66869300911854113</v>
      </c>
      <c r="L58" s="1">
        <f>IF(AND(ISNUMBER(G58),ISNUMBER($I$6)),$I$6-G58,"N/A")</f>
        <v>4.6999999999999993</v>
      </c>
      <c r="M58" s="1">
        <f>IF(AND(ISNUMBER(K58),ISNUMBER($I$7)),SQRT(K58^2+($I$7)^2),"N/A")</f>
        <v>0.67145051776214359</v>
      </c>
      <c r="N58" s="1">
        <f>IF(AND(ISNUMBER(L58),ISNUMBER(M58),M58&lt;&gt;0),L58/M58,"NA")</f>
        <v>6.9997712052773187</v>
      </c>
      <c r="O58" t="s">
        <v>36</v>
      </c>
    </row>
    <row r="59" spans="1:15" x14ac:dyDescent="0.35">
      <c r="A59" s="16">
        <v>49</v>
      </c>
      <c r="B59" s="15" t="s">
        <v>67</v>
      </c>
      <c r="C59" s="14">
        <v>21</v>
      </c>
      <c r="D59" s="13" t="s">
        <v>141</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21</v>
      </c>
      <c r="H59">
        <f>LEN(TRIM(D59))</f>
        <v>6</v>
      </c>
      <c r="I59" t="str">
        <f>IF(H59&gt;=3,MID(TRIM(D59),1,3),"NO")</f>
        <v>+/-</v>
      </c>
      <c r="J59" t="str">
        <f>IF(TRIM(I59)="+/-",MID(TRIM(D59),4,H59-3),D59)</f>
        <v>1.1</v>
      </c>
      <c r="K59" s="1">
        <f>IF(TRIM(J59)="*****",0,IF(ISERROR(VALUE(J59)),"NA",VALUE(J59/$I$4)))</f>
        <v>0.66869300911854113</v>
      </c>
      <c r="L59" s="1">
        <f>IF(AND(ISNUMBER(G59),ISNUMBER($I$6)),$I$6-G59,"N/A")</f>
        <v>5.1999999999999993</v>
      </c>
      <c r="M59" s="1">
        <f>IF(AND(ISNUMBER(K59),ISNUMBER($I$7)),SQRT(K59^2+($I$7)^2),"N/A")</f>
        <v>0.67145051776214359</v>
      </c>
      <c r="N59" s="1">
        <f>IF(AND(ISNUMBER(L59),ISNUMBER(M59),M59&lt;&gt;0),L59/M59,"NA")</f>
        <v>7.7444277164770332</v>
      </c>
      <c r="O59" t="s">
        <v>33</v>
      </c>
    </row>
    <row r="60" spans="1:15" x14ac:dyDescent="0.35">
      <c r="A60" s="16">
        <v>50</v>
      </c>
      <c r="B60" s="15" t="s">
        <v>77</v>
      </c>
      <c r="C60" s="14">
        <v>20.9</v>
      </c>
      <c r="D60" s="13" t="s">
        <v>120</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20.9</v>
      </c>
      <c r="H60">
        <f>LEN(TRIM(D60))</f>
        <v>6</v>
      </c>
      <c r="I60" t="str">
        <f>IF(H60&gt;=3,MID(TRIM(D60),1,3),"NO")</f>
        <v>+/-</v>
      </c>
      <c r="J60" t="str">
        <f>IF(TRIM(I60)="+/-",MID(TRIM(D60),4,H60-3),D60)</f>
        <v>0.9</v>
      </c>
      <c r="K60" s="1">
        <f>IF(TRIM(J60)="*****",0,IF(ISERROR(VALUE(J60)),"NA",VALUE(J60/$I$4)))</f>
        <v>0.54711246200607899</v>
      </c>
      <c r="L60" s="1">
        <f>IF(AND(ISNUMBER(G60),ISNUMBER($I$6)),$I$6-G60,"N/A")</f>
        <v>5.3000000000000007</v>
      </c>
      <c r="M60" s="1">
        <f>IF(AND(ISNUMBER(K60),ISNUMBER($I$7)),SQRT(K60^2+($I$7)^2),"N/A")</f>
        <v>0.55047933970440222</v>
      </c>
      <c r="N60" s="1">
        <f>IF(AND(ISNUMBER(L60),ISNUMBER(M60),M60&lt;&gt;0),L60/M60,"NA")</f>
        <v>9.6279726008354967</v>
      </c>
      <c r="O60" t="s">
        <v>30</v>
      </c>
    </row>
    <row r="61" spans="1:15" x14ac:dyDescent="0.35">
      <c r="A61" s="16">
        <v>51</v>
      </c>
      <c r="B61" s="15" t="s">
        <v>33</v>
      </c>
      <c r="C61" s="14">
        <v>20.3</v>
      </c>
      <c r="D61" s="13" t="s">
        <v>121</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20.3</v>
      </c>
      <c r="H61">
        <f>LEN(TRIM(D61))</f>
        <v>6</v>
      </c>
      <c r="I61" t="str">
        <f>IF(H61&gt;=3,MID(TRIM(D61),1,3),"NO")</f>
        <v>+/-</v>
      </c>
      <c r="J61" t="str">
        <f>IF(TRIM(I61)="+/-",MID(TRIM(D61),4,H61-3),D61)</f>
        <v>0.8</v>
      </c>
      <c r="K61" s="1">
        <f>IF(TRIM(J61)="*****",0,IF(ISERROR(VALUE(J61)),"NA",VALUE(J61/$I$4)))</f>
        <v>0.48632218844984804</v>
      </c>
      <c r="L61" s="1">
        <f>IF(AND(ISNUMBER(G61),ISNUMBER($I$6)),$I$6-G61,"N/A")</f>
        <v>5.8999999999999986</v>
      </c>
      <c r="M61" s="1">
        <f>IF(AND(ISNUMBER(K61),ISNUMBER($I$7)),SQRT(K61^2+($I$7)^2),"N/A")</f>
        <v>0.49010685399991183</v>
      </c>
      <c r="N61" s="1">
        <f>IF(AND(ISNUMBER(L61),ISNUMBER(M61),M61&lt;&gt;0),L61/M61,"NA")</f>
        <v>12.038191165555624</v>
      </c>
      <c r="O61" t="s">
        <v>27</v>
      </c>
    </row>
    <row r="62" spans="1:15" ht="15" thickBot="1" x14ac:dyDescent="0.4">
      <c r="A62" s="11"/>
      <c r="B62" s="10" t="s">
        <v>25</v>
      </c>
      <c r="C62" s="9">
        <v>14.3</v>
      </c>
      <c r="D62" s="8" t="s">
        <v>43</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14.3</v>
      </c>
      <c r="H62">
        <f>LEN(TRIM(D62))</f>
        <v>6</v>
      </c>
      <c r="I62" t="str">
        <f>IF(H62&gt;=3,MID(TRIM(D62),1,3),"NO")</f>
        <v>+/-</v>
      </c>
      <c r="J62" t="str">
        <f>IF(TRIM(I62)="+/-",MID(TRIM(D62),4,H62-3),D62)</f>
        <v>0.5</v>
      </c>
      <c r="K62" s="1">
        <f>IF(TRIM(J62)="*****",0,IF(ISERROR(VALUE(J62)),"NA",VALUE(J62/$I$4)))</f>
        <v>0.303951367781155</v>
      </c>
      <c r="L62" s="1">
        <f>IF(AND(ISNUMBER(G62),ISNUMBER($I$6)),$I$6-G62,"N/A")</f>
        <v>11.899999999999999</v>
      </c>
      <c r="M62" s="1">
        <f>IF(AND(ISNUMBER(K62),ISNUMBER($I$7)),SQRT(K62^2+($I$7)^2),"N/A")</f>
        <v>0.30997079109986531</v>
      </c>
      <c r="N62" s="1">
        <f>IF(AND(ISNUMBER(L62),ISNUMBER(M62),M62&lt;&gt;0),L62/M62,"NA")</f>
        <v>38.390714033975215</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69" priority="1" operator="equal">
      <formula>"OTHER ERROR"</formula>
    </cfRule>
    <cfRule type="cellIs" dxfId="68" priority="2" operator="equal">
      <formula>"Statistical Test not applicable"</formula>
    </cfRule>
    <cfRule type="cellIs" dxfId="67" priority="3" operator="equal">
      <formula>"Geography Selected"</formula>
    </cfRule>
  </conditionalFormatting>
  <conditionalFormatting sqref="E10:J62">
    <cfRule type="cellIs" dxfId="66" priority="4" operator="equal">
      <formula>"Not Significantly Different"</formula>
    </cfRule>
  </conditionalFormatting>
  <conditionalFormatting sqref="F10:J62">
    <cfRule type="cellIs" dxfId="6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508C0B1-357E-4FB4-A7EF-933419AE77E1}">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AB4A5B30-E865-474D-9F6D-CFAF925E11E4}"/>
    <hyperlink ref="A68" r:id="rId2" xr:uid="{9F5A3567-3FF4-4580-AA9B-C3245F73C0C8}"/>
    <hyperlink ref="A66" r:id="rId3" xr:uid="{CC2DF196-E9EC-4562-939C-7FE549C3459E}"/>
    <hyperlink ref="A67" r:id="rId4" xr:uid="{146B39D2-D21B-4C38-A5E2-89C983E49A0D}"/>
  </hyperlinks>
  <pageMargins left="0.7" right="0.7" top="0.75" bottom="0.75" header="0.3" footer="0.3"/>
  <pageSetup orientation="portrait" r:id="rId5"/>
  <drawing r:id="rId6"/>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A1BDD-ED0A-4B66-B1AC-9B572E72949C}">
  <sheetPr codeName="Sheet79"/>
  <dimension ref="A1:Z82"/>
  <sheetViews>
    <sheetView zoomScaleNormal="100" workbookViewId="0">
      <pane ySplit="9" topLeftCell="A13" activePane="bottomLeft" state="frozen"/>
      <selection pane="bottomLeft" activeCell="S6" sqref="S6"/>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604</v>
      </c>
    </row>
    <row r="2" spans="1:16" x14ac:dyDescent="0.35">
      <c r="A2" s="30" t="s">
        <v>108</v>
      </c>
      <c r="B2" t="s">
        <v>603</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51</v>
      </c>
      <c r="C6" t="s">
        <v>102</v>
      </c>
      <c r="H6" s="18" t="s">
        <v>101</v>
      </c>
      <c r="I6">
        <f>VLOOKUP($B$4,$B$9:$K$62,6,FALSE)</f>
        <v>51</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51</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51</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76</v>
      </c>
      <c r="C11" s="14">
        <v>83.1</v>
      </c>
      <c r="D11" s="17" t="s">
        <v>57</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83.1</v>
      </c>
      <c r="H11">
        <f>LEN(TRIM(D11))</f>
        <v>6</v>
      </c>
      <c r="I11" t="str">
        <f>IF(H11&gt;=3,MID(TRIM(D11),1,3),"NO")</f>
        <v>+/-</v>
      </c>
      <c r="J11" t="str">
        <f>IF(TRIM(I11)="+/-",MID(TRIM(D11),4,H11-3),D11)</f>
        <v>0.3</v>
      </c>
      <c r="K11" s="1">
        <f>IF(TRIM(J11)="*****",0,IF(ISERROR(VALUE(J11)),"NA",VALUE(J11/$I$4)))</f>
        <v>0.18237082066869301</v>
      </c>
      <c r="L11" s="1">
        <f>IF(AND(ISNUMBER(G11),ISNUMBER($I$6)),$I$6-G11,"N/A")</f>
        <v>-32.099999999999994</v>
      </c>
      <c r="M11" s="1">
        <f>IF(AND(ISNUMBER(K11),ISNUMBER($I$7)),SQRT(K11^2+($I$7)^2),"N/A")</f>
        <v>0.19223572402239389</v>
      </c>
      <c r="N11" s="1">
        <f>IF(AND(ISNUMBER(L11),ISNUMBER(M11),M11&lt;&gt;0),L11/M11,"NA")</f>
        <v>-166.98249070636115</v>
      </c>
      <c r="O11" t="s">
        <v>68</v>
      </c>
    </row>
    <row r="12" spans="1:16" x14ac:dyDescent="0.35">
      <c r="A12" s="16">
        <v>2</v>
      </c>
      <c r="B12" s="15" t="s">
        <v>42</v>
      </c>
      <c r="C12" s="14">
        <v>81.099999999999994</v>
      </c>
      <c r="D12" s="13" t="s">
        <v>26</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81.099999999999994</v>
      </c>
      <c r="H12">
        <f>LEN(TRIM(D12))</f>
        <v>6</v>
      </c>
      <c r="I12" t="str">
        <f>IF(H12&gt;=3,MID(TRIM(D12),1,3),"NO")</f>
        <v>+/-</v>
      </c>
      <c r="J12" t="str">
        <f>IF(TRIM(I12)="+/-",MID(TRIM(D12),4,H12-3),D12)</f>
        <v>0.6</v>
      </c>
      <c r="K12" s="1">
        <f>IF(TRIM(J12)="*****",0,IF(ISERROR(VALUE(J12)),"NA",VALUE(J12/$I$4)))</f>
        <v>0.36474164133738601</v>
      </c>
      <c r="L12" s="1">
        <f>IF(AND(ISNUMBER(G12),ISNUMBER($I$6)),$I$6-G12,"N/A")</f>
        <v>-30.099999999999994</v>
      </c>
      <c r="M12" s="1">
        <f>IF(AND(ISNUMBER(K12),ISNUMBER($I$7)),SQRT(K12^2+($I$7)^2),"N/A")</f>
        <v>0.36977279819442066</v>
      </c>
      <c r="N12" s="1">
        <f>IF(AND(ISNUMBER(L12),ISNUMBER(M12),M12&lt;&gt;0),L12/M12,"NA")</f>
        <v>-81.401336569311113</v>
      </c>
      <c r="O12" t="s">
        <v>62</v>
      </c>
    </row>
    <row r="13" spans="1:16" x14ac:dyDescent="0.35">
      <c r="A13" s="16">
        <v>3</v>
      </c>
      <c r="B13" s="15" t="s">
        <v>65</v>
      </c>
      <c r="C13" s="14">
        <v>79.099999999999994</v>
      </c>
      <c r="D13" s="13" t="s">
        <v>34</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79.099999999999994</v>
      </c>
      <c r="H13">
        <f>LEN(TRIM(D13))</f>
        <v>6</v>
      </c>
      <c r="I13" t="str">
        <f>IF(H13&gt;=3,MID(TRIM(D13),1,3),"NO")</f>
        <v>+/-</v>
      </c>
      <c r="J13" t="str">
        <f>IF(TRIM(I13)="+/-",MID(TRIM(D13),4,H13-3),D13)</f>
        <v>0.4</v>
      </c>
      <c r="K13" s="1">
        <f>IF(TRIM(J13)="*****",0,IF(ISERROR(VALUE(J13)),"NA",VALUE(J13/$I$4)))</f>
        <v>0.24316109422492402</v>
      </c>
      <c r="L13" s="1">
        <f>IF(AND(ISNUMBER(G13),ISNUMBER($I$6)),$I$6-G13,"N/A")</f>
        <v>-28.099999999999994</v>
      </c>
      <c r="M13" s="1">
        <f>IF(AND(ISNUMBER(K13),ISNUMBER($I$7)),SQRT(K13^2+($I$7)^2),"N/A")</f>
        <v>0.25064471888253259</v>
      </c>
      <c r="N13" s="1">
        <f>IF(AND(ISNUMBER(L13),ISNUMBER(M13),M13&lt;&gt;0),L13/M13,"NA")</f>
        <v>-112.1108799949197</v>
      </c>
      <c r="O13" t="s">
        <v>58</v>
      </c>
    </row>
    <row r="14" spans="1:16" x14ac:dyDescent="0.35">
      <c r="A14" s="16">
        <v>4</v>
      </c>
      <c r="B14" s="15" t="s">
        <v>30</v>
      </c>
      <c r="C14" s="14">
        <v>75.599999999999994</v>
      </c>
      <c r="D14" s="13" t="s">
        <v>34</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75.599999999999994</v>
      </c>
      <c r="H14">
        <f>LEN(TRIM(D14))</f>
        <v>6</v>
      </c>
      <c r="I14" t="str">
        <f>IF(H14&gt;=3,MID(TRIM(D14),1,3),"NO")</f>
        <v>+/-</v>
      </c>
      <c r="J14" t="str">
        <f>IF(TRIM(I14)="+/-",MID(TRIM(D14),4,H14-3),D14)</f>
        <v>0.4</v>
      </c>
      <c r="K14" s="1">
        <f>IF(TRIM(J14)="*****",0,IF(ISERROR(VALUE(J14)),"NA",VALUE(J14/$I$4)))</f>
        <v>0.24316109422492402</v>
      </c>
      <c r="L14" s="1">
        <f>IF(AND(ISNUMBER(G14),ISNUMBER($I$6)),$I$6-G14,"N/A")</f>
        <v>-24.599999999999994</v>
      </c>
      <c r="M14" s="1">
        <f>IF(AND(ISNUMBER(K14),ISNUMBER($I$7)),SQRT(K14^2+($I$7)^2),"N/A")</f>
        <v>0.25064471888253259</v>
      </c>
      <c r="N14" s="1">
        <f>IF(AND(ISNUMBER(L14),ISNUMBER(M14),M14&lt;&gt;0),L14/M14,"NA")</f>
        <v>-98.146891383452825</v>
      </c>
      <c r="O14" t="s">
        <v>73</v>
      </c>
    </row>
    <row r="15" spans="1:16" x14ac:dyDescent="0.35">
      <c r="A15" s="16">
        <v>5</v>
      </c>
      <c r="B15" s="15" t="s">
        <v>74</v>
      </c>
      <c r="C15" s="14">
        <v>75.2</v>
      </c>
      <c r="D15" s="13" t="s">
        <v>34</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75.2</v>
      </c>
      <c r="H15">
        <f>LEN(TRIM(D15))</f>
        <v>6</v>
      </c>
      <c r="I15" t="str">
        <f>IF(H15&gt;=3,MID(TRIM(D15),1,3),"NO")</f>
        <v>+/-</v>
      </c>
      <c r="J15" t="str">
        <f>IF(TRIM(I15)="+/-",MID(TRIM(D15),4,H15-3),D15)</f>
        <v>0.4</v>
      </c>
      <c r="K15" s="1">
        <f>IF(TRIM(J15)="*****",0,IF(ISERROR(VALUE(J15)),"NA",VALUE(J15/$I$4)))</f>
        <v>0.24316109422492402</v>
      </c>
      <c r="L15" s="1">
        <f>IF(AND(ISNUMBER(G15),ISNUMBER($I$6)),$I$6-G15,"N/A")</f>
        <v>-24.200000000000003</v>
      </c>
      <c r="M15" s="1">
        <f>IF(AND(ISNUMBER(K15),ISNUMBER($I$7)),SQRT(K15^2+($I$7)^2),"N/A")</f>
        <v>0.25064471888253259</v>
      </c>
      <c r="N15" s="1">
        <f>IF(AND(ISNUMBER(L15),ISNUMBER(M15),M15&lt;&gt;0),L15/M15,"NA")</f>
        <v>-96.551006970713786</v>
      </c>
      <c r="O15" t="s">
        <v>32</v>
      </c>
    </row>
    <row r="16" spans="1:16" x14ac:dyDescent="0.35">
      <c r="A16" s="16">
        <v>6</v>
      </c>
      <c r="B16" s="15" t="s">
        <v>47</v>
      </c>
      <c r="C16" s="14">
        <v>74.8</v>
      </c>
      <c r="D16" s="13" t="s">
        <v>34</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74.8</v>
      </c>
      <c r="H16">
        <f>LEN(TRIM(D16))</f>
        <v>6</v>
      </c>
      <c r="I16" t="str">
        <f>IF(H16&gt;=3,MID(TRIM(D16),1,3),"NO")</f>
        <v>+/-</v>
      </c>
      <c r="J16" t="str">
        <f>IF(TRIM(I16)="+/-",MID(TRIM(D16),4,H16-3),D16)</f>
        <v>0.4</v>
      </c>
      <c r="K16" s="1">
        <f>IF(TRIM(J16)="*****",0,IF(ISERROR(VALUE(J16)),"NA",VALUE(J16/$I$4)))</f>
        <v>0.24316109422492402</v>
      </c>
      <c r="L16" s="1">
        <f>IF(AND(ISNUMBER(G16),ISNUMBER($I$6)),$I$6-G16,"N/A")</f>
        <v>-23.799999999999997</v>
      </c>
      <c r="M16" s="1">
        <f>IF(AND(ISNUMBER(K16),ISNUMBER($I$7)),SQRT(K16^2+($I$7)^2),"N/A")</f>
        <v>0.25064471888253259</v>
      </c>
      <c r="N16" s="1">
        <f>IF(AND(ISNUMBER(L16),ISNUMBER(M16),M16&lt;&gt;0),L16/M16,"NA")</f>
        <v>-94.955122557974704</v>
      </c>
      <c r="O16" t="s">
        <v>75</v>
      </c>
    </row>
    <row r="17" spans="1:15" x14ac:dyDescent="0.35">
      <c r="A17" s="16">
        <v>7</v>
      </c>
      <c r="B17" s="15" t="s">
        <v>80</v>
      </c>
      <c r="C17" s="14">
        <v>72.2</v>
      </c>
      <c r="D17" s="13" t="s">
        <v>43</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72.2</v>
      </c>
      <c r="H17">
        <f>LEN(TRIM(D17))</f>
        <v>6</v>
      </c>
      <c r="I17" t="str">
        <f>IF(H17&gt;=3,MID(TRIM(D17),1,3),"NO")</f>
        <v>+/-</v>
      </c>
      <c r="J17" t="str">
        <f>IF(TRIM(I17)="+/-",MID(TRIM(D17),4,H17-3),D17)</f>
        <v>0.5</v>
      </c>
      <c r="K17" s="1">
        <f>IF(TRIM(J17)="*****",0,IF(ISERROR(VALUE(J17)),"NA",VALUE(J17/$I$4)))</f>
        <v>0.303951367781155</v>
      </c>
      <c r="L17" s="1">
        <f>IF(AND(ISNUMBER(G17),ISNUMBER($I$6)),$I$6-G17,"N/A")</f>
        <v>-21.200000000000003</v>
      </c>
      <c r="M17" s="1">
        <f>IF(AND(ISNUMBER(K17),ISNUMBER($I$7)),SQRT(K17^2+($I$7)^2),"N/A")</f>
        <v>0.30997079109986531</v>
      </c>
      <c r="N17" s="1">
        <f>IF(AND(ISNUMBER(L17),ISNUMBER(M17),M17&lt;&gt;0),L17/M17,"NA")</f>
        <v>-68.393540968090321</v>
      </c>
      <c r="O17" t="s">
        <v>66</v>
      </c>
    </row>
    <row r="18" spans="1:15" x14ac:dyDescent="0.35">
      <c r="A18" s="16">
        <v>8</v>
      </c>
      <c r="B18" s="15" t="s">
        <v>75</v>
      </c>
      <c r="C18" s="14">
        <v>71.599999999999994</v>
      </c>
      <c r="D18" s="13" t="s">
        <v>26</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71.599999999999994</v>
      </c>
      <c r="H18">
        <f>LEN(TRIM(D18))</f>
        <v>6</v>
      </c>
      <c r="I18" t="str">
        <f>IF(H18&gt;=3,MID(TRIM(D18),1,3),"NO")</f>
        <v>+/-</v>
      </c>
      <c r="J18" t="str">
        <f>IF(TRIM(I18)="+/-",MID(TRIM(D18),4,H18-3),D18)</f>
        <v>0.6</v>
      </c>
      <c r="K18" s="1">
        <f>IF(TRIM(J18)="*****",0,IF(ISERROR(VALUE(J18)),"NA",VALUE(J18/$I$4)))</f>
        <v>0.36474164133738601</v>
      </c>
      <c r="L18" s="1">
        <f>IF(AND(ISNUMBER(G18),ISNUMBER($I$6)),$I$6-G18,"N/A")</f>
        <v>-20.599999999999994</v>
      </c>
      <c r="M18" s="1">
        <f>IF(AND(ISNUMBER(K18),ISNUMBER($I$7)),SQRT(K18^2+($I$7)^2),"N/A")</f>
        <v>0.36977279819442066</v>
      </c>
      <c r="N18" s="1">
        <f>IF(AND(ISNUMBER(L18),ISNUMBER(M18),M18&lt;&gt;0),L18/M18,"NA")</f>
        <v>-55.709884828166409</v>
      </c>
      <c r="O18" t="s">
        <v>60</v>
      </c>
    </row>
    <row r="19" spans="1:15" x14ac:dyDescent="0.35">
      <c r="A19" s="16">
        <v>9</v>
      </c>
      <c r="B19" s="15" t="s">
        <v>27</v>
      </c>
      <c r="C19" s="14">
        <v>70.5</v>
      </c>
      <c r="D19" s="13" t="s">
        <v>139</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70.5</v>
      </c>
      <c r="H19">
        <f>LEN(TRIM(D19))</f>
        <v>6</v>
      </c>
      <c r="I19" t="str">
        <f>IF(H19&gt;=3,MID(TRIM(D19),1,3),"NO")</f>
        <v>+/-</v>
      </c>
      <c r="J19" t="str">
        <f>IF(TRIM(I19)="+/-",MID(TRIM(D19),4,H19-3),D19)</f>
        <v>1.5</v>
      </c>
      <c r="K19" s="1">
        <f>IF(TRIM(J19)="*****",0,IF(ISERROR(VALUE(J19)),"NA",VALUE(J19/$I$4)))</f>
        <v>0.91185410334346506</v>
      </c>
      <c r="L19" s="1">
        <f>IF(AND(ISNUMBER(G19),ISNUMBER($I$6)),$I$6-G19,"N/A")</f>
        <v>-19.5</v>
      </c>
      <c r="M19" s="1">
        <f>IF(AND(ISNUMBER(K19),ISNUMBER($I$7)),SQRT(K19^2+($I$7)^2),"N/A")</f>
        <v>0.91387819929318592</v>
      </c>
      <c r="N19" s="1">
        <f>IF(AND(ISNUMBER(L19),ISNUMBER(M19),M19&lt;&gt;0),L19/M19,"NA")</f>
        <v>-21.337635600763583</v>
      </c>
      <c r="O19" t="s">
        <v>35</v>
      </c>
    </row>
    <row r="20" spans="1:15" x14ac:dyDescent="0.35">
      <c r="A20" s="16">
        <v>10</v>
      </c>
      <c r="B20" s="15" t="s">
        <v>78</v>
      </c>
      <c r="C20" s="14">
        <v>70.3</v>
      </c>
      <c r="D20" s="17" t="s">
        <v>83</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70.3</v>
      </c>
      <c r="H20">
        <f>LEN(TRIM(D20))</f>
        <v>6</v>
      </c>
      <c r="I20" t="str">
        <f>IF(H20&gt;=3,MID(TRIM(D20),1,3),"NO")</f>
        <v>+/-</v>
      </c>
      <c r="J20" t="str">
        <f>IF(TRIM(I20)="+/-",MID(TRIM(D20),4,H20-3),D20)</f>
        <v>0.7</v>
      </c>
      <c r="K20" s="1">
        <f>IF(TRIM(J20)="*****",0,IF(ISERROR(VALUE(J20)),"NA",VALUE(J20/$I$4)))</f>
        <v>0.42553191489361697</v>
      </c>
      <c r="L20" s="1">
        <f>IF(AND(ISNUMBER(G20),ISNUMBER($I$6)),$I$6-G20,"N/A")</f>
        <v>-19.299999999999997</v>
      </c>
      <c r="M20" s="1">
        <f>IF(AND(ISNUMBER(K20),ISNUMBER($I$7)),SQRT(K20^2+($I$7)^2),"N/A")</f>
        <v>0.42985214661796195</v>
      </c>
      <c r="N20" s="1">
        <f>IF(AND(ISNUMBER(L20),ISNUMBER(M20),M20&lt;&gt;0),L20/M20,"NA")</f>
        <v>-44.899159285002206</v>
      </c>
      <c r="O20" t="s">
        <v>51</v>
      </c>
    </row>
    <row r="21" spans="1:15" x14ac:dyDescent="0.35">
      <c r="A21" s="16">
        <v>11</v>
      </c>
      <c r="B21" s="15" t="s">
        <v>61</v>
      </c>
      <c r="C21" s="14">
        <v>69.099999999999994</v>
      </c>
      <c r="D21" s="13" t="s">
        <v>34</v>
      </c>
      <c r="E21" s="12" t="str">
        <f>IF($B$4=B21,"Geography Selected",
IF(AND(ISNUMBER(N21),ISNUMBER($I$4)),
IF(ABS(N21)&lt;=$I$4,"Not Significantly Different",
IF(ABS(N21)&gt;$I$4,"Significantly Different","Error - Both Z-score and Confidence Level are Numbers but Comparison Failed")),
IF(N21="NA","Statistical Test not applicable","N/A")
))</f>
        <v>Significantly Different</v>
      </c>
      <c r="G21">
        <f>IF(ISNUMBER(C21),C21,"NAN")</f>
        <v>69.099999999999994</v>
      </c>
      <c r="H21">
        <f>LEN(TRIM(D21))</f>
        <v>6</v>
      </c>
      <c r="I21" t="str">
        <f>IF(H21&gt;=3,MID(TRIM(D21),1,3),"NO")</f>
        <v>+/-</v>
      </c>
      <c r="J21" t="str">
        <f>IF(TRIM(I21)="+/-",MID(TRIM(D21),4,H21-3),D21)</f>
        <v>0.4</v>
      </c>
      <c r="K21" s="1">
        <f>IF(TRIM(J21)="*****",0,IF(ISERROR(VALUE(J21)),"NA",VALUE(J21/$I$4)))</f>
        <v>0.24316109422492402</v>
      </c>
      <c r="L21" s="1">
        <f>IF(AND(ISNUMBER(G21),ISNUMBER($I$6)),$I$6-G21,"N/A")</f>
        <v>-18.099999999999994</v>
      </c>
      <c r="M21" s="1">
        <f>IF(AND(ISNUMBER(K21),ISNUMBER($I$7)),SQRT(K21^2+($I$7)^2),"N/A")</f>
        <v>0.25064471888253259</v>
      </c>
      <c r="N21" s="1">
        <f>IF(AND(ISNUMBER(L21),ISNUMBER(M21),M21&lt;&gt;0),L21/M21,"NA")</f>
        <v>-72.213769676442922</v>
      </c>
      <c r="O21" t="s">
        <v>45</v>
      </c>
    </row>
    <row r="22" spans="1:15" x14ac:dyDescent="0.35">
      <c r="A22" s="16">
        <v>12</v>
      </c>
      <c r="B22" s="15" t="s">
        <v>37</v>
      </c>
      <c r="C22" s="14">
        <v>68.900000000000006</v>
      </c>
      <c r="D22" s="13" t="s">
        <v>120</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68.900000000000006</v>
      </c>
      <c r="H22">
        <f>LEN(TRIM(D22))</f>
        <v>6</v>
      </c>
      <c r="I22" t="str">
        <f>IF(H22&gt;=3,MID(TRIM(D22),1,3),"NO")</f>
        <v>+/-</v>
      </c>
      <c r="J22" t="str">
        <f>IF(TRIM(I22)="+/-",MID(TRIM(D22),4,H22-3),D22)</f>
        <v>0.9</v>
      </c>
      <c r="K22" s="1">
        <f>IF(TRIM(J22)="*****",0,IF(ISERROR(VALUE(J22)),"NA",VALUE(J22/$I$4)))</f>
        <v>0.54711246200607899</v>
      </c>
      <c r="L22" s="1">
        <f>IF(AND(ISNUMBER(G22),ISNUMBER($I$6)),$I$6-G22,"N/A")</f>
        <v>-17.900000000000006</v>
      </c>
      <c r="M22" s="1">
        <f>IF(AND(ISNUMBER(K22),ISNUMBER($I$7)),SQRT(K22^2+($I$7)^2),"N/A")</f>
        <v>0.55047933970440222</v>
      </c>
      <c r="N22" s="1">
        <f>IF(AND(ISNUMBER(L22),ISNUMBER(M22),M22&lt;&gt;0),L22/M22,"NA")</f>
        <v>-32.517115010368947</v>
      </c>
      <c r="O22" t="s">
        <v>29</v>
      </c>
    </row>
    <row r="23" spans="1:15" x14ac:dyDescent="0.35">
      <c r="A23" s="16">
        <v>13</v>
      </c>
      <c r="B23" s="15" t="s">
        <v>69</v>
      </c>
      <c r="C23" s="14">
        <v>65.8</v>
      </c>
      <c r="D23" s="13" t="s">
        <v>121</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65.8</v>
      </c>
      <c r="H23">
        <f>LEN(TRIM(D23))</f>
        <v>6</v>
      </c>
      <c r="I23" t="str">
        <f>IF(H23&gt;=3,MID(TRIM(D23),1,3),"NO")</f>
        <v>+/-</v>
      </c>
      <c r="J23" t="str">
        <f>IF(TRIM(I23)="+/-",MID(TRIM(D23),4,H23-3),D23)</f>
        <v>0.8</v>
      </c>
      <c r="K23" s="1">
        <f>IF(TRIM(J23)="*****",0,IF(ISERROR(VALUE(J23)),"NA",VALUE(J23/$I$4)))</f>
        <v>0.48632218844984804</v>
      </c>
      <c r="L23" s="1">
        <f>IF(AND(ISNUMBER(G23),ISNUMBER($I$6)),$I$6-G23,"N/A")</f>
        <v>-14.799999999999997</v>
      </c>
      <c r="M23" s="1">
        <f>IF(AND(ISNUMBER(K23),ISNUMBER($I$7)),SQRT(K23^2+($I$7)^2),"N/A")</f>
        <v>0.49010685399991183</v>
      </c>
      <c r="N23" s="1">
        <f>IF(AND(ISNUMBER(L23),ISNUMBER(M23),M23&lt;&gt;0),L23/M23,"NA")</f>
        <v>-30.197496483088685</v>
      </c>
      <c r="O23" t="s">
        <v>82</v>
      </c>
    </row>
    <row r="24" spans="1:15" x14ac:dyDescent="0.35">
      <c r="A24" s="16">
        <v>14</v>
      </c>
      <c r="B24" s="15" t="s">
        <v>81</v>
      </c>
      <c r="C24" s="14">
        <v>65.599999999999994</v>
      </c>
      <c r="D24" s="13" t="s">
        <v>34</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65.599999999999994</v>
      </c>
      <c r="H24">
        <f>LEN(TRIM(D24))</f>
        <v>6</v>
      </c>
      <c r="I24" t="str">
        <f>IF(H24&gt;=3,MID(TRIM(D24),1,3),"NO")</f>
        <v>+/-</v>
      </c>
      <c r="J24" t="str">
        <f>IF(TRIM(I24)="+/-",MID(TRIM(D24),4,H24-3),D24)</f>
        <v>0.4</v>
      </c>
      <c r="K24" s="1">
        <f>IF(TRIM(J24)="*****",0,IF(ISERROR(VALUE(J24)),"NA",VALUE(J24/$I$4)))</f>
        <v>0.24316109422492402</v>
      </c>
      <c r="L24" s="1">
        <f>IF(AND(ISNUMBER(G24),ISNUMBER($I$6)),$I$6-G24,"N/A")</f>
        <v>-14.599999999999994</v>
      </c>
      <c r="M24" s="1">
        <f>IF(AND(ISNUMBER(K24),ISNUMBER($I$7)),SQRT(K24^2+($I$7)^2),"N/A")</f>
        <v>0.25064471888253259</v>
      </c>
      <c r="N24" s="1">
        <f>IF(AND(ISNUMBER(L24),ISNUMBER(M24),M24&lt;&gt;0),L24/M24,"NA")</f>
        <v>-58.249781064976062</v>
      </c>
      <c r="O24" t="s">
        <v>65</v>
      </c>
    </row>
    <row r="25" spans="1:15" x14ac:dyDescent="0.35">
      <c r="A25" s="16">
        <v>15</v>
      </c>
      <c r="B25" s="15" t="s">
        <v>32</v>
      </c>
      <c r="C25" s="14">
        <v>64.3</v>
      </c>
      <c r="D25" s="13" t="s">
        <v>28</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64.3</v>
      </c>
      <c r="H25">
        <f>LEN(TRIM(D25))</f>
        <v>6</v>
      </c>
      <c r="I25" t="str">
        <f>IF(H25&gt;=3,MID(TRIM(D25),1,3),"NO")</f>
        <v>+/-</v>
      </c>
      <c r="J25" t="str">
        <f>IF(TRIM(I25)="+/-",MID(TRIM(D25),4,H25-3),D25)</f>
        <v>0.2</v>
      </c>
      <c r="K25" s="1">
        <f>IF(TRIM(J25)="*****",0,IF(ISERROR(VALUE(J25)),"NA",VALUE(J25/$I$4)))</f>
        <v>0.12158054711246201</v>
      </c>
      <c r="L25" s="1">
        <f>IF(AND(ISNUMBER(G25),ISNUMBER($I$6)),$I$6-G25,"N/A")</f>
        <v>-13.299999999999997</v>
      </c>
      <c r="M25" s="1">
        <f>IF(AND(ISNUMBER(K25),ISNUMBER($I$7)),SQRT(K25^2+($I$7)^2),"N/A")</f>
        <v>0.1359311840425404</v>
      </c>
      <c r="N25" s="1">
        <f>IF(AND(ISNUMBER(L25),ISNUMBER(M25),M25&lt;&gt;0),L25/M25,"NA")</f>
        <v>-97.843626491458281</v>
      </c>
      <c r="O25" t="s">
        <v>81</v>
      </c>
    </row>
    <row r="26" spans="1:15" x14ac:dyDescent="0.35">
      <c r="A26" s="16">
        <v>16</v>
      </c>
      <c r="B26" s="15" t="s">
        <v>49</v>
      </c>
      <c r="C26" s="14">
        <v>63.8</v>
      </c>
      <c r="D26" s="13" t="s">
        <v>57</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63.8</v>
      </c>
      <c r="H26">
        <f>LEN(TRIM(D26))</f>
        <v>6</v>
      </c>
      <c r="I26" t="str">
        <f>IF(H26&gt;=3,MID(TRIM(D26),1,3),"NO")</f>
        <v>+/-</v>
      </c>
      <c r="J26" t="str">
        <f>IF(TRIM(I26)="+/-",MID(TRIM(D26),4,H26-3),D26)</f>
        <v>0.3</v>
      </c>
      <c r="K26" s="1">
        <f>IF(TRIM(J26)="*****",0,IF(ISERROR(VALUE(J26)),"NA",VALUE(J26/$I$4)))</f>
        <v>0.18237082066869301</v>
      </c>
      <c r="L26" s="1">
        <f>IF(AND(ISNUMBER(G26),ISNUMBER($I$6)),$I$6-G26,"N/A")</f>
        <v>-12.799999999999997</v>
      </c>
      <c r="M26" s="1">
        <f>IF(AND(ISNUMBER(K26),ISNUMBER($I$7)),SQRT(K26^2+($I$7)^2),"N/A")</f>
        <v>0.19223572402239389</v>
      </c>
      <c r="N26" s="1">
        <f>IF(AND(ISNUMBER(L26),ISNUMBER(M26),M26&lt;&gt;0),L26/M26,"NA")</f>
        <v>-66.584918412505374</v>
      </c>
      <c r="O26" t="s">
        <v>80</v>
      </c>
    </row>
    <row r="27" spans="1:15" x14ac:dyDescent="0.35">
      <c r="A27" s="16">
        <v>17</v>
      </c>
      <c r="B27" s="15" t="s">
        <v>44</v>
      </c>
      <c r="C27" s="14">
        <v>62.3</v>
      </c>
      <c r="D27" s="13" t="s">
        <v>121</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62.3</v>
      </c>
      <c r="H27">
        <f>LEN(TRIM(D27))</f>
        <v>6</v>
      </c>
      <c r="I27" t="str">
        <f>IF(H27&gt;=3,MID(TRIM(D27),1,3),"NO")</f>
        <v>+/-</v>
      </c>
      <c r="J27" t="str">
        <f>IF(TRIM(I27)="+/-",MID(TRIM(D27),4,H27-3),D27)</f>
        <v>0.8</v>
      </c>
      <c r="K27" s="1">
        <f>IF(TRIM(J27)="*****",0,IF(ISERROR(VALUE(J27)),"NA",VALUE(J27/$I$4)))</f>
        <v>0.48632218844984804</v>
      </c>
      <c r="L27" s="1">
        <f>IF(AND(ISNUMBER(G27),ISNUMBER($I$6)),$I$6-G27,"N/A")</f>
        <v>-11.299999999999997</v>
      </c>
      <c r="M27" s="1">
        <f>IF(AND(ISNUMBER(K27),ISNUMBER($I$7)),SQRT(K27^2+($I$7)^2),"N/A")</f>
        <v>0.49010685399991183</v>
      </c>
      <c r="N27" s="1">
        <f>IF(AND(ISNUMBER(L27),ISNUMBER(M27),M27&lt;&gt;0),L27/M27,"NA")</f>
        <v>-23.056196639115008</v>
      </c>
      <c r="O27" t="s">
        <v>78</v>
      </c>
    </row>
    <row r="28" spans="1:15" x14ac:dyDescent="0.35">
      <c r="A28" s="16">
        <v>18</v>
      </c>
      <c r="B28" s="15" t="s">
        <v>48</v>
      </c>
      <c r="C28" s="14">
        <v>61.8</v>
      </c>
      <c r="D28" s="13" t="s">
        <v>139</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61.8</v>
      </c>
      <c r="H28">
        <f>LEN(TRIM(D28))</f>
        <v>6</v>
      </c>
      <c r="I28" t="str">
        <f>IF(H28&gt;=3,MID(TRIM(D28),1,3),"NO")</f>
        <v>+/-</v>
      </c>
      <c r="J28" t="str">
        <f>IF(TRIM(I28)="+/-",MID(TRIM(D28),4,H28-3),D28)</f>
        <v>1.5</v>
      </c>
      <c r="K28" s="1">
        <f>IF(TRIM(J28)="*****",0,IF(ISERROR(VALUE(J28)),"NA",VALUE(J28/$I$4)))</f>
        <v>0.91185410334346506</v>
      </c>
      <c r="L28" s="1">
        <f>IF(AND(ISNUMBER(G28),ISNUMBER($I$6)),$I$6-G28,"N/A")</f>
        <v>-10.799999999999997</v>
      </c>
      <c r="M28" s="1">
        <f>IF(AND(ISNUMBER(K28),ISNUMBER($I$7)),SQRT(K28^2+($I$7)^2),"N/A")</f>
        <v>0.91387819929318592</v>
      </c>
      <c r="N28" s="1">
        <f>IF(AND(ISNUMBER(L28),ISNUMBER(M28),M28&lt;&gt;0),L28/M28,"NA")</f>
        <v>-11.817767409653673</v>
      </c>
      <c r="O28" t="s">
        <v>79</v>
      </c>
    </row>
    <row r="29" spans="1:15" x14ac:dyDescent="0.35">
      <c r="A29" s="16">
        <v>19</v>
      </c>
      <c r="B29" s="15" t="s">
        <v>70</v>
      </c>
      <c r="C29" s="14">
        <v>61.3</v>
      </c>
      <c r="D29" s="13" t="s">
        <v>135</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61.3</v>
      </c>
      <c r="H29">
        <f>LEN(TRIM(D29))</f>
        <v>6</v>
      </c>
      <c r="I29" t="str">
        <f>IF(H29&gt;=3,MID(TRIM(D29),1,3),"NO")</f>
        <v>+/-</v>
      </c>
      <c r="J29" t="str">
        <f>IF(TRIM(I29)="+/-",MID(TRIM(D29),4,H29-3),D29)</f>
        <v>1.3</v>
      </c>
      <c r="K29" s="1">
        <f>IF(TRIM(J29)="*****",0,IF(ISERROR(VALUE(J29)),"NA",VALUE(J29/$I$4)))</f>
        <v>0.79027355623100304</v>
      </c>
      <c r="L29" s="1">
        <f>IF(AND(ISNUMBER(G29),ISNUMBER($I$6)),$I$6-G29,"N/A")</f>
        <v>-10.299999999999997</v>
      </c>
      <c r="M29" s="1">
        <f>IF(AND(ISNUMBER(K29),ISNUMBER($I$7)),SQRT(K29^2+($I$7)^2),"N/A")</f>
        <v>0.79260819516141623</v>
      </c>
      <c r="N29" s="1">
        <f>IF(AND(ISNUMBER(L29),ISNUMBER(M29),M29&lt;&gt;0),L29/M29,"NA")</f>
        <v>-12.995071288535417</v>
      </c>
      <c r="O29" t="s">
        <v>55</v>
      </c>
    </row>
    <row r="30" spans="1:15" x14ac:dyDescent="0.35">
      <c r="A30" s="16">
        <v>20</v>
      </c>
      <c r="B30" s="15" t="s">
        <v>72</v>
      </c>
      <c r="C30" s="14">
        <v>57.5</v>
      </c>
      <c r="D30" s="13" t="s">
        <v>34</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57.5</v>
      </c>
      <c r="H30">
        <f>LEN(TRIM(D30))</f>
        <v>6</v>
      </c>
      <c r="I30" t="str">
        <f>IF(H30&gt;=3,MID(TRIM(D30),1,3),"NO")</f>
        <v>+/-</v>
      </c>
      <c r="J30" t="str">
        <f>IF(TRIM(I30)="+/-",MID(TRIM(D30),4,H30-3),D30)</f>
        <v>0.4</v>
      </c>
      <c r="K30" s="1">
        <f>IF(TRIM(J30)="*****",0,IF(ISERROR(VALUE(J30)),"NA",VALUE(J30/$I$4)))</f>
        <v>0.24316109422492402</v>
      </c>
      <c r="L30" s="1">
        <f>IF(AND(ISNUMBER(G30),ISNUMBER($I$6)),$I$6-G30,"N/A")</f>
        <v>-6.5</v>
      </c>
      <c r="M30" s="1">
        <f>IF(AND(ISNUMBER(K30),ISNUMBER($I$7)),SQRT(K30^2+($I$7)^2),"N/A")</f>
        <v>0.25064471888253259</v>
      </c>
      <c r="N30" s="1">
        <f>IF(AND(ISNUMBER(L30),ISNUMBER(M30),M30&lt;&gt;0),L30/M30,"NA")</f>
        <v>-25.933121707009899</v>
      </c>
      <c r="O30" t="s">
        <v>77</v>
      </c>
    </row>
    <row r="31" spans="1:15" x14ac:dyDescent="0.35">
      <c r="A31" s="16">
        <v>21</v>
      </c>
      <c r="B31" s="15" t="s">
        <v>52</v>
      </c>
      <c r="C31" s="14">
        <v>56.7</v>
      </c>
      <c r="D31" s="13" t="s">
        <v>140</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56.7</v>
      </c>
      <c r="H31">
        <f>LEN(TRIM(D31))</f>
        <v>6</v>
      </c>
      <c r="I31" t="str">
        <f>IF(H31&gt;=3,MID(TRIM(D31),1,3),"NO")</f>
        <v>+/-</v>
      </c>
      <c r="J31" t="str">
        <f>IF(TRIM(I31)="+/-",MID(TRIM(D31),4,H31-3),D31)</f>
        <v>1.6</v>
      </c>
      <c r="K31" s="1">
        <f>IF(TRIM(J31)="*****",0,IF(ISERROR(VALUE(J31)),"NA",VALUE(J31/$I$4)))</f>
        <v>0.97264437689969607</v>
      </c>
      <c r="L31" s="1">
        <f>IF(AND(ISNUMBER(G31),ISNUMBER($I$6)),$I$6-G31,"N/A")</f>
        <v>-5.7000000000000028</v>
      </c>
      <c r="M31" s="1">
        <f>IF(AND(ISNUMBER(K31),ISNUMBER($I$7)),SQRT(K31^2+($I$7)^2),"N/A")</f>
        <v>0.97454222139096647</v>
      </c>
      <c r="N31" s="1">
        <f>IF(AND(ISNUMBER(L31),ISNUMBER(M31),M31&lt;&gt;0),L31/M31,"NA")</f>
        <v>-5.848900001340505</v>
      </c>
      <c r="O31" t="s">
        <v>41</v>
      </c>
    </row>
    <row r="32" spans="1:15" x14ac:dyDescent="0.35">
      <c r="A32" s="16">
        <v>22</v>
      </c>
      <c r="B32" s="15" t="s">
        <v>82</v>
      </c>
      <c r="C32" s="14">
        <v>56.5</v>
      </c>
      <c r="D32" s="13" t="s">
        <v>111</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56.5</v>
      </c>
      <c r="H32">
        <f>LEN(TRIM(D32))</f>
        <v>6</v>
      </c>
      <c r="I32" t="str">
        <f>IF(H32&gt;=3,MID(TRIM(D32),1,3),"NO")</f>
        <v>+/-</v>
      </c>
      <c r="J32" t="str">
        <f>IF(TRIM(I32)="+/-",MID(TRIM(D32),4,H32-3),D32)</f>
        <v>1.0</v>
      </c>
      <c r="K32" s="1">
        <f>IF(TRIM(J32)="*****",0,IF(ISERROR(VALUE(J32)),"NA",VALUE(J32/$I$4)))</f>
        <v>0.60790273556231</v>
      </c>
      <c r="L32" s="1">
        <f>IF(AND(ISNUMBER(G32),ISNUMBER($I$6)),$I$6-G32,"N/A")</f>
        <v>-5.5</v>
      </c>
      <c r="M32" s="1">
        <f>IF(AND(ISNUMBER(K32),ISNUMBER($I$7)),SQRT(K32^2+($I$7)^2),"N/A")</f>
        <v>0.61093468821403585</v>
      </c>
      <c r="N32" s="1">
        <f>IF(AND(ISNUMBER(L32),ISNUMBER(M32),M32&lt;&gt;0),L32/M32,"NA")</f>
        <v>-9.0025989784248779</v>
      </c>
      <c r="O32" t="s">
        <v>71</v>
      </c>
    </row>
    <row r="33" spans="1:15" x14ac:dyDescent="0.35">
      <c r="A33" s="16">
        <v>23</v>
      </c>
      <c r="B33" s="15" t="s">
        <v>54</v>
      </c>
      <c r="C33" s="14">
        <v>55.9</v>
      </c>
      <c r="D33" s="13" t="s">
        <v>57</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55.9</v>
      </c>
      <c r="H33">
        <f>LEN(TRIM(D33))</f>
        <v>6</v>
      </c>
      <c r="I33" t="str">
        <f>IF(H33&gt;=3,MID(TRIM(D33),1,3),"NO")</f>
        <v>+/-</v>
      </c>
      <c r="J33" t="str">
        <f>IF(TRIM(I33)="+/-",MID(TRIM(D33),4,H33-3),D33)</f>
        <v>0.3</v>
      </c>
      <c r="K33" s="1">
        <f>IF(TRIM(J33)="*****",0,IF(ISERROR(VALUE(J33)),"NA",VALUE(J33/$I$4)))</f>
        <v>0.18237082066869301</v>
      </c>
      <c r="L33" s="1">
        <f>IF(AND(ISNUMBER(G33),ISNUMBER($I$6)),$I$6-G33,"N/A")</f>
        <v>-4.8999999999999986</v>
      </c>
      <c r="M33" s="1">
        <f>IF(AND(ISNUMBER(K33),ISNUMBER($I$7)),SQRT(K33^2+($I$7)^2),"N/A")</f>
        <v>0.19223572402239389</v>
      </c>
      <c r="N33" s="1">
        <f>IF(AND(ISNUMBER(L33),ISNUMBER(M33),M33&lt;&gt;0),L33/M33,"NA")</f>
        <v>-25.489539079787214</v>
      </c>
      <c r="O33" t="s">
        <v>76</v>
      </c>
    </row>
    <row r="34" spans="1:15" x14ac:dyDescent="0.35">
      <c r="A34" s="16">
        <v>24</v>
      </c>
      <c r="B34" s="15" t="s">
        <v>71</v>
      </c>
      <c r="C34" s="14">
        <v>55.4</v>
      </c>
      <c r="D34" s="13" t="s">
        <v>43</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55.4</v>
      </c>
      <c r="H34">
        <f>LEN(TRIM(D34))</f>
        <v>6</v>
      </c>
      <c r="I34" t="str">
        <f>IF(H34&gt;=3,MID(TRIM(D34),1,3),"NO")</f>
        <v>+/-</v>
      </c>
      <c r="J34" t="str">
        <f>IF(TRIM(I34)="+/-",MID(TRIM(D34),4,H34-3),D34)</f>
        <v>0.5</v>
      </c>
      <c r="K34" s="1">
        <f>IF(TRIM(J34)="*****",0,IF(ISERROR(VALUE(J34)),"NA",VALUE(J34/$I$4)))</f>
        <v>0.303951367781155</v>
      </c>
      <c r="L34" s="1">
        <f>IF(AND(ISNUMBER(G34),ISNUMBER($I$6)),$I$6-G34,"N/A")</f>
        <v>-4.3999999999999986</v>
      </c>
      <c r="M34" s="1">
        <f>IF(AND(ISNUMBER(K34),ISNUMBER($I$7)),SQRT(K34^2+($I$7)^2),"N/A")</f>
        <v>0.30997079109986531</v>
      </c>
      <c r="N34" s="1">
        <f>IF(AND(ISNUMBER(L34),ISNUMBER(M34),M34&lt;&gt;0),L34/M34,"NA")</f>
        <v>-14.194885861301756</v>
      </c>
      <c r="O34" t="s">
        <v>74</v>
      </c>
    </row>
    <row r="35" spans="1:15" x14ac:dyDescent="0.35">
      <c r="A35" s="16">
        <v>25</v>
      </c>
      <c r="B35" s="15" t="s">
        <v>59</v>
      </c>
      <c r="C35" s="14">
        <v>55</v>
      </c>
      <c r="D35" s="13" t="s">
        <v>43</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55</v>
      </c>
      <c r="H35">
        <f>LEN(TRIM(D35))</f>
        <v>6</v>
      </c>
      <c r="I35" t="str">
        <f>IF(H35&gt;=3,MID(TRIM(D35),1,3),"NO")</f>
        <v>+/-</v>
      </c>
      <c r="J35" t="str">
        <f>IF(TRIM(I35)="+/-",MID(TRIM(D35),4,H35-3),D35)</f>
        <v>0.5</v>
      </c>
      <c r="K35" s="1">
        <f>IF(TRIM(J35)="*****",0,IF(ISERROR(VALUE(J35)),"NA",VALUE(J35/$I$4)))</f>
        <v>0.303951367781155</v>
      </c>
      <c r="L35" s="1">
        <f>IF(AND(ISNUMBER(G35),ISNUMBER($I$6)),$I$6-G35,"N/A")</f>
        <v>-4</v>
      </c>
      <c r="M35" s="1">
        <f>IF(AND(ISNUMBER(K35),ISNUMBER($I$7)),SQRT(K35^2+($I$7)^2),"N/A")</f>
        <v>0.30997079109986531</v>
      </c>
      <c r="N35" s="1">
        <f>IF(AND(ISNUMBER(L35),ISNUMBER(M35),M35&lt;&gt;0),L35/M35,"NA")</f>
        <v>-12.90444169209251</v>
      </c>
      <c r="O35" t="s">
        <v>53</v>
      </c>
    </row>
    <row r="36" spans="1:15" x14ac:dyDescent="0.35">
      <c r="A36" s="16">
        <v>26</v>
      </c>
      <c r="B36" s="15" t="s">
        <v>63</v>
      </c>
      <c r="C36" s="14">
        <v>54.9</v>
      </c>
      <c r="D36" s="13" t="s">
        <v>133</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54.9</v>
      </c>
      <c r="H36">
        <f>LEN(TRIM(D36))</f>
        <v>6</v>
      </c>
      <c r="I36" t="str">
        <f>IF(H36&gt;=3,MID(TRIM(D36),1,3),"NO")</f>
        <v>+/-</v>
      </c>
      <c r="J36" t="str">
        <f>IF(TRIM(I36)="+/-",MID(TRIM(D36),4,H36-3),D36)</f>
        <v>1.2</v>
      </c>
      <c r="K36" s="1">
        <f>IF(TRIM(J36)="*****",0,IF(ISERROR(VALUE(J36)),"NA",VALUE(J36/$I$4)))</f>
        <v>0.72948328267477203</v>
      </c>
      <c r="L36" s="1">
        <f>IF(AND(ISNUMBER(G36),ISNUMBER($I$6)),$I$6-G36,"N/A")</f>
        <v>-3.8999999999999986</v>
      </c>
      <c r="M36" s="1">
        <f>IF(AND(ISNUMBER(K36),ISNUMBER($I$7)),SQRT(K36^2+($I$7)^2),"N/A")</f>
        <v>0.73201182849801194</v>
      </c>
      <c r="N36" s="1">
        <f>IF(AND(ISNUMBER(L36),ISNUMBER(M36),M36&lt;&gt;0),L36/M36,"NA")</f>
        <v>-5.3277827600166852</v>
      </c>
      <c r="O36" t="s">
        <v>72</v>
      </c>
    </row>
    <row r="37" spans="1:15" x14ac:dyDescent="0.35">
      <c r="A37" s="16">
        <v>27</v>
      </c>
      <c r="B37" s="15" t="s">
        <v>62</v>
      </c>
      <c r="C37" s="14">
        <v>51.5</v>
      </c>
      <c r="D37" s="13" t="s">
        <v>134</v>
      </c>
      <c r="E37" s="12" t="str">
        <f>IF($B$4=B37,"Geography Selected",
IF(AND(ISNUMBER(N37),ISNUMBER($I$4)),
IF(ABS(N37)&lt;=$I$4,"Not Significantly Different",
IF(ABS(N37)&gt;$I$4,"Significantly Different","Error - Both Z-score and Confidence Level are Numbers but Comparison Failed")),
IF(N37="NA","Statistical Test not applicable","N/A")
))</f>
        <v>Not Significantly Different</v>
      </c>
      <c r="G37">
        <f>IF(ISNUMBER(C37),C37,"NAN")</f>
        <v>51.5</v>
      </c>
      <c r="H37">
        <f>LEN(TRIM(D37))</f>
        <v>6</v>
      </c>
      <c r="I37" t="str">
        <f>IF(H37&gt;=3,MID(TRIM(D37),1,3),"NO")</f>
        <v>+/-</v>
      </c>
      <c r="J37" t="str">
        <f>IF(TRIM(I37)="+/-",MID(TRIM(D37),4,H37-3),D37)</f>
        <v>1.4</v>
      </c>
      <c r="K37" s="1">
        <f>IF(TRIM(J37)="*****",0,IF(ISERROR(VALUE(J37)),"NA",VALUE(J37/$I$4)))</f>
        <v>0.85106382978723394</v>
      </c>
      <c r="L37" s="1">
        <f>IF(AND(ISNUMBER(G37),ISNUMBER($I$6)),$I$6-G37,"N/A")</f>
        <v>-0.5</v>
      </c>
      <c r="M37" s="1">
        <f>IF(AND(ISNUMBER(K37),ISNUMBER($I$7)),SQRT(K37^2+($I$7)^2),"N/A")</f>
        <v>0.85323214879137987</v>
      </c>
      <c r="N37" s="1">
        <f>IF(AND(ISNUMBER(L37),ISNUMBER(M37),M37&lt;&gt;0),L37/M37,"NA")</f>
        <v>-0.5860069861505568</v>
      </c>
      <c r="O37" t="s">
        <v>70</v>
      </c>
    </row>
    <row r="38" spans="1:15" x14ac:dyDescent="0.35">
      <c r="A38" s="16">
        <v>28</v>
      </c>
      <c r="B38" s="15" t="s">
        <v>60</v>
      </c>
      <c r="C38" s="14">
        <v>51.3</v>
      </c>
      <c r="D38" s="13" t="s">
        <v>135</v>
      </c>
      <c r="E38" s="12" t="str">
        <f>IF($B$4=B38,"Geography Selected",
IF(AND(ISNUMBER(N38),ISNUMBER($I$4)),
IF(ABS(N38)&lt;=$I$4,"Not Significantly Different",
IF(ABS(N38)&gt;$I$4,"Significantly Different","Error - Both Z-score and Confidence Level are Numbers but Comparison Failed")),
IF(N38="NA","Statistical Test not applicable","N/A")
))</f>
        <v>Not Significantly Different</v>
      </c>
      <c r="G38">
        <f>IF(ISNUMBER(C38),C38,"NAN")</f>
        <v>51.3</v>
      </c>
      <c r="H38">
        <f>LEN(TRIM(D38))</f>
        <v>6</v>
      </c>
      <c r="I38" t="str">
        <f>IF(H38&gt;=3,MID(TRIM(D38),1,3),"NO")</f>
        <v>+/-</v>
      </c>
      <c r="J38" t="str">
        <f>IF(TRIM(I38)="+/-",MID(TRIM(D38),4,H38-3),D38)</f>
        <v>1.3</v>
      </c>
      <c r="K38" s="1">
        <f>IF(TRIM(J38)="*****",0,IF(ISERROR(VALUE(J38)),"NA",VALUE(J38/$I$4)))</f>
        <v>0.79027355623100304</v>
      </c>
      <c r="L38" s="1">
        <f>IF(AND(ISNUMBER(G38),ISNUMBER($I$6)),$I$6-G38,"N/A")</f>
        <v>-0.29999999999999716</v>
      </c>
      <c r="M38" s="1">
        <f>IF(AND(ISNUMBER(K38),ISNUMBER($I$7)),SQRT(K38^2+($I$7)^2),"N/A")</f>
        <v>0.79260819516141623</v>
      </c>
      <c r="N38" s="1">
        <f>IF(AND(ISNUMBER(L38),ISNUMBER(M38),M38&lt;&gt;0),L38/M38,"NA")</f>
        <v>-0.37849722199617375</v>
      </c>
      <c r="O38" t="s">
        <v>69</v>
      </c>
    </row>
    <row r="39" spans="1:15" x14ac:dyDescent="0.35">
      <c r="A39" s="16">
        <v>29</v>
      </c>
      <c r="B39" s="15" t="s">
        <v>35</v>
      </c>
      <c r="C39" s="14">
        <v>46.8</v>
      </c>
      <c r="D39" s="13" t="s">
        <v>140</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46.8</v>
      </c>
      <c r="H39">
        <f>LEN(TRIM(D39))</f>
        <v>6</v>
      </c>
      <c r="I39" t="str">
        <f>IF(H39&gt;=3,MID(TRIM(D39),1,3),"NO")</f>
        <v>+/-</v>
      </c>
      <c r="J39" t="str">
        <f>IF(TRIM(I39)="+/-",MID(TRIM(D39),4,H39-3),D39)</f>
        <v>1.6</v>
      </c>
      <c r="K39" s="1">
        <f>IF(TRIM(J39)="*****",0,IF(ISERROR(VALUE(J39)),"NA",VALUE(J39/$I$4)))</f>
        <v>0.97264437689969607</v>
      </c>
      <c r="L39" s="1">
        <f>IF(AND(ISNUMBER(G39),ISNUMBER($I$6)),$I$6-G39,"N/A")</f>
        <v>4.2000000000000028</v>
      </c>
      <c r="M39" s="1">
        <f>IF(AND(ISNUMBER(K39),ISNUMBER($I$7)),SQRT(K39^2+($I$7)^2),"N/A")</f>
        <v>0.97454222139096647</v>
      </c>
      <c r="N39" s="1">
        <f>IF(AND(ISNUMBER(L39),ISNUMBER(M39),M39&lt;&gt;0),L39/M39,"NA")</f>
        <v>4.3097157904614258</v>
      </c>
      <c r="O39" t="s">
        <v>44</v>
      </c>
    </row>
    <row r="40" spans="1:15" x14ac:dyDescent="0.35">
      <c r="A40" s="16">
        <v>29</v>
      </c>
      <c r="B40" s="15" t="s">
        <v>41</v>
      </c>
      <c r="C40" s="14">
        <v>46.8</v>
      </c>
      <c r="D40" s="13" t="s">
        <v>26</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46.8</v>
      </c>
      <c r="H40">
        <f>LEN(TRIM(D40))</f>
        <v>6</v>
      </c>
      <c r="I40" t="str">
        <f>IF(H40&gt;=3,MID(TRIM(D40),1,3),"NO")</f>
        <v>+/-</v>
      </c>
      <c r="J40" t="str">
        <f>IF(TRIM(I40)="+/-",MID(TRIM(D40),4,H40-3),D40)</f>
        <v>0.6</v>
      </c>
      <c r="K40" s="1">
        <f>IF(TRIM(J40)="*****",0,IF(ISERROR(VALUE(J40)),"NA",VALUE(J40/$I$4)))</f>
        <v>0.36474164133738601</v>
      </c>
      <c r="L40" s="1">
        <f>IF(AND(ISNUMBER(G40),ISNUMBER($I$6)),$I$6-G40,"N/A")</f>
        <v>4.2000000000000028</v>
      </c>
      <c r="M40" s="1">
        <f>IF(AND(ISNUMBER(K40),ISNUMBER($I$7)),SQRT(K40^2+($I$7)^2),"N/A")</f>
        <v>0.36977279819442066</v>
      </c>
      <c r="N40" s="1">
        <f>IF(AND(ISNUMBER(L40),ISNUMBER(M40),M40&lt;&gt;0),L40/M40,"NA")</f>
        <v>11.358326032927142</v>
      </c>
      <c r="O40" t="s">
        <v>67</v>
      </c>
    </row>
    <row r="41" spans="1:15" x14ac:dyDescent="0.35">
      <c r="A41" s="16">
        <v>31</v>
      </c>
      <c r="B41" s="15" t="s">
        <v>33</v>
      </c>
      <c r="C41" s="14">
        <v>45.4</v>
      </c>
      <c r="D41" s="13" t="s">
        <v>141</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45.4</v>
      </c>
      <c r="H41">
        <f>LEN(TRIM(D41))</f>
        <v>6</v>
      </c>
      <c r="I41" t="str">
        <f>IF(H41&gt;=3,MID(TRIM(D41),1,3),"NO")</f>
        <v>+/-</v>
      </c>
      <c r="J41" t="str">
        <f>IF(TRIM(I41)="+/-",MID(TRIM(D41),4,H41-3),D41)</f>
        <v>1.1</v>
      </c>
      <c r="K41" s="1">
        <f>IF(TRIM(J41)="*****",0,IF(ISERROR(VALUE(J41)),"NA",VALUE(J41/$I$4)))</f>
        <v>0.66869300911854113</v>
      </c>
      <c r="L41" s="1">
        <f>IF(AND(ISNUMBER(G41),ISNUMBER($I$6)),$I$6-G41,"N/A")</f>
        <v>5.6000000000000014</v>
      </c>
      <c r="M41" s="1">
        <f>IF(AND(ISNUMBER(K41),ISNUMBER($I$7)),SQRT(K41^2+($I$7)^2),"N/A")</f>
        <v>0.67145051776214359</v>
      </c>
      <c r="N41" s="1">
        <f>IF(AND(ISNUMBER(L41),ISNUMBER(M41),M41&lt;&gt;0),L41/M41,"NA")</f>
        <v>8.3401529254368079</v>
      </c>
      <c r="O41" t="s">
        <v>47</v>
      </c>
    </row>
    <row r="42" spans="1:15" x14ac:dyDescent="0.35">
      <c r="A42" s="16">
        <v>32</v>
      </c>
      <c r="B42" s="15" t="s">
        <v>66</v>
      </c>
      <c r="C42" s="14">
        <v>43.2</v>
      </c>
      <c r="D42" s="13" t="s">
        <v>26</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43.2</v>
      </c>
      <c r="H42">
        <f>LEN(TRIM(D42))</f>
        <v>6</v>
      </c>
      <c r="I42" t="str">
        <f>IF(H42&gt;=3,MID(TRIM(D42),1,3),"NO")</f>
        <v>+/-</v>
      </c>
      <c r="J42" t="str">
        <f>IF(TRIM(I42)="+/-",MID(TRIM(D42),4,H42-3),D42)</f>
        <v>0.6</v>
      </c>
      <c r="K42" s="1">
        <f>IF(TRIM(J42)="*****",0,IF(ISERROR(VALUE(J42)),"NA",VALUE(J42/$I$4)))</f>
        <v>0.36474164133738601</v>
      </c>
      <c r="L42" s="1">
        <f>IF(AND(ISNUMBER(G42),ISNUMBER($I$6)),$I$6-G42,"N/A")</f>
        <v>7.7999999999999972</v>
      </c>
      <c r="M42" s="1">
        <f>IF(AND(ISNUMBER(K42),ISNUMBER($I$7)),SQRT(K42^2+($I$7)^2),"N/A")</f>
        <v>0.36977279819442066</v>
      </c>
      <c r="N42" s="1">
        <f>IF(AND(ISNUMBER(L42),ISNUMBER(M42),M42&lt;&gt;0),L42/M42,"NA")</f>
        <v>21.094034061150385</v>
      </c>
      <c r="O42" t="s">
        <v>37</v>
      </c>
    </row>
    <row r="43" spans="1:15" x14ac:dyDescent="0.35">
      <c r="A43" s="16">
        <v>33</v>
      </c>
      <c r="B43" s="15" t="s">
        <v>73</v>
      </c>
      <c r="C43" s="14">
        <v>42.8</v>
      </c>
      <c r="D43" s="13" t="s">
        <v>121</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42.8</v>
      </c>
      <c r="H43">
        <f>LEN(TRIM(D43))</f>
        <v>6</v>
      </c>
      <c r="I43" t="str">
        <f>IF(H43&gt;=3,MID(TRIM(D43),1,3),"NO")</f>
        <v>+/-</v>
      </c>
      <c r="J43" t="str">
        <f>IF(TRIM(I43)="+/-",MID(TRIM(D43),4,H43-3),D43)</f>
        <v>0.8</v>
      </c>
      <c r="K43" s="1">
        <f>IF(TRIM(J43)="*****",0,IF(ISERROR(VALUE(J43)),"NA",VALUE(J43/$I$4)))</f>
        <v>0.48632218844984804</v>
      </c>
      <c r="L43" s="1">
        <f>IF(AND(ISNUMBER(G43),ISNUMBER($I$6)),$I$6-G43,"N/A")</f>
        <v>8.2000000000000028</v>
      </c>
      <c r="M43" s="1">
        <f>IF(AND(ISNUMBER(K43),ISNUMBER($I$7)),SQRT(K43^2+($I$7)^2),"N/A")</f>
        <v>0.49010685399991183</v>
      </c>
      <c r="N43" s="1">
        <f>IF(AND(ISNUMBER(L43),ISNUMBER(M43),M43&lt;&gt;0),L43/M43,"NA")</f>
        <v>16.731045348738334</v>
      </c>
      <c r="O43" t="s">
        <v>49</v>
      </c>
    </row>
    <row r="44" spans="1:15" x14ac:dyDescent="0.35">
      <c r="A44" s="16">
        <v>34</v>
      </c>
      <c r="B44" s="15" t="s">
        <v>79</v>
      </c>
      <c r="C44" s="14">
        <v>41.1</v>
      </c>
      <c r="D44" s="13" t="s">
        <v>26</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41.1</v>
      </c>
      <c r="H44">
        <f>LEN(TRIM(D44))</f>
        <v>6</v>
      </c>
      <c r="I44" t="str">
        <f>IF(H44&gt;=3,MID(TRIM(D44),1,3),"NO")</f>
        <v>+/-</v>
      </c>
      <c r="J44" t="str">
        <f>IF(TRIM(I44)="+/-",MID(TRIM(D44),4,H44-3),D44)</f>
        <v>0.6</v>
      </c>
      <c r="K44" s="1">
        <f>IF(TRIM(J44)="*****",0,IF(ISERROR(VALUE(J44)),"NA",VALUE(J44/$I$4)))</f>
        <v>0.36474164133738601</v>
      </c>
      <c r="L44" s="1">
        <f>IF(AND(ISNUMBER(G44),ISNUMBER($I$6)),$I$6-G44,"N/A")</f>
        <v>9.8999999999999986</v>
      </c>
      <c r="M44" s="1">
        <f>IF(AND(ISNUMBER(K44),ISNUMBER($I$7)),SQRT(K44^2+($I$7)^2),"N/A")</f>
        <v>0.36977279819442066</v>
      </c>
      <c r="N44" s="1">
        <f>IF(AND(ISNUMBER(L44),ISNUMBER(M44),M44&lt;&gt;0),L44/M44,"NA")</f>
        <v>26.773197077613958</v>
      </c>
      <c r="O44" t="s">
        <v>64</v>
      </c>
    </row>
    <row r="45" spans="1:15" x14ac:dyDescent="0.35">
      <c r="A45" s="16">
        <v>35</v>
      </c>
      <c r="B45" s="15" t="s">
        <v>45</v>
      </c>
      <c r="C45" s="14">
        <v>40.9</v>
      </c>
      <c r="D45" s="13" t="s">
        <v>57</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40.9</v>
      </c>
      <c r="H45">
        <f>LEN(TRIM(D45))</f>
        <v>6</v>
      </c>
      <c r="I45" t="str">
        <f>IF(H45&gt;=3,MID(TRIM(D45),1,3),"NO")</f>
        <v>+/-</v>
      </c>
      <c r="J45" t="str">
        <f>IF(TRIM(I45)="+/-",MID(TRIM(D45),4,H45-3),D45)</f>
        <v>0.3</v>
      </c>
      <c r="K45" s="1">
        <f>IF(TRIM(J45)="*****",0,IF(ISERROR(VALUE(J45)),"NA",VALUE(J45/$I$4)))</f>
        <v>0.18237082066869301</v>
      </c>
      <c r="L45" s="1">
        <f>IF(AND(ISNUMBER(G45),ISNUMBER($I$6)),$I$6-G45,"N/A")</f>
        <v>10.100000000000001</v>
      </c>
      <c r="M45" s="1">
        <f>IF(AND(ISNUMBER(K45),ISNUMBER($I$7)),SQRT(K45^2+($I$7)^2),"N/A")</f>
        <v>0.19223572402239389</v>
      </c>
      <c r="N45" s="1">
        <f>IF(AND(ISNUMBER(L45),ISNUMBER(M45),M45&lt;&gt;0),L45/M45,"NA")</f>
        <v>52.539662184867545</v>
      </c>
      <c r="O45" t="s">
        <v>63</v>
      </c>
    </row>
    <row r="46" spans="1:15" x14ac:dyDescent="0.35">
      <c r="A46" s="16">
        <v>36</v>
      </c>
      <c r="B46" s="15" t="s">
        <v>67</v>
      </c>
      <c r="C46" s="14">
        <v>40.6</v>
      </c>
      <c r="D46" s="13" t="s">
        <v>111</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40.6</v>
      </c>
      <c r="H46">
        <f>LEN(TRIM(D46))</f>
        <v>6</v>
      </c>
      <c r="I46" t="str">
        <f>IF(H46&gt;=3,MID(TRIM(D46),1,3),"NO")</f>
        <v>+/-</v>
      </c>
      <c r="J46" t="str">
        <f>IF(TRIM(I46)="+/-",MID(TRIM(D46),4,H46-3),D46)</f>
        <v>1.0</v>
      </c>
      <c r="K46" s="1">
        <f>IF(TRIM(J46)="*****",0,IF(ISERROR(VALUE(J46)),"NA",VALUE(J46/$I$4)))</f>
        <v>0.60790273556231</v>
      </c>
      <c r="L46" s="1">
        <f>IF(AND(ISNUMBER(G46),ISNUMBER($I$6)),$I$6-G46,"N/A")</f>
        <v>10.399999999999999</v>
      </c>
      <c r="M46" s="1">
        <f>IF(AND(ISNUMBER(K46),ISNUMBER($I$7)),SQRT(K46^2+($I$7)^2),"N/A")</f>
        <v>0.61093468821403585</v>
      </c>
      <c r="N46" s="1">
        <f>IF(AND(ISNUMBER(L46),ISNUMBER(M46),M46&lt;&gt;0),L46/M46,"NA")</f>
        <v>17.023096250112491</v>
      </c>
      <c r="O46" t="s">
        <v>61</v>
      </c>
    </row>
    <row r="47" spans="1:15" x14ac:dyDescent="0.35">
      <c r="A47" s="16">
        <v>37</v>
      </c>
      <c r="B47" s="15" t="s">
        <v>53</v>
      </c>
      <c r="C47" s="14">
        <v>38.5</v>
      </c>
      <c r="D47" s="13" t="s">
        <v>83</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38.5</v>
      </c>
      <c r="H47">
        <f>LEN(TRIM(D47))</f>
        <v>6</v>
      </c>
      <c r="I47" t="str">
        <f>IF(H47&gt;=3,MID(TRIM(D47),1,3),"NO")</f>
        <v>+/-</v>
      </c>
      <c r="J47" t="str">
        <f>IF(TRIM(I47)="+/-",MID(TRIM(D47),4,H47-3),D47)</f>
        <v>0.7</v>
      </c>
      <c r="K47" s="1">
        <f>IF(TRIM(J47)="*****",0,IF(ISERROR(VALUE(J47)),"NA",VALUE(J47/$I$4)))</f>
        <v>0.42553191489361697</v>
      </c>
      <c r="L47" s="1">
        <f>IF(AND(ISNUMBER(G47),ISNUMBER($I$6)),$I$6-G47,"N/A")</f>
        <v>12.5</v>
      </c>
      <c r="M47" s="1">
        <f>IF(AND(ISNUMBER(K47),ISNUMBER($I$7)),SQRT(K47^2+($I$7)^2),"N/A")</f>
        <v>0.42985214661796195</v>
      </c>
      <c r="N47" s="1">
        <f>IF(AND(ISNUMBER(L47),ISNUMBER(M47),M47&lt;&gt;0),L47/M47,"NA")</f>
        <v>29.079766376296771</v>
      </c>
      <c r="O47" t="s">
        <v>59</v>
      </c>
    </row>
    <row r="48" spans="1:15" x14ac:dyDescent="0.35">
      <c r="A48" s="16">
        <v>37</v>
      </c>
      <c r="B48" s="15" t="s">
        <v>56</v>
      </c>
      <c r="C48" s="14">
        <v>38.5</v>
      </c>
      <c r="D48" s="13" t="s">
        <v>83</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38.5</v>
      </c>
      <c r="H48">
        <f>LEN(TRIM(D48))</f>
        <v>6</v>
      </c>
      <c r="I48" t="str">
        <f>IF(H48&gt;=3,MID(TRIM(D48),1,3),"NO")</f>
        <v>+/-</v>
      </c>
      <c r="J48" t="str">
        <f>IF(TRIM(I48)="+/-",MID(TRIM(D48),4,H48-3),D48)</f>
        <v>0.7</v>
      </c>
      <c r="K48" s="1">
        <f>IF(TRIM(J48)="*****",0,IF(ISERROR(VALUE(J48)),"NA",VALUE(J48/$I$4)))</f>
        <v>0.42553191489361697</v>
      </c>
      <c r="L48" s="1">
        <f>IF(AND(ISNUMBER(G48),ISNUMBER($I$6)),$I$6-G48,"N/A")</f>
        <v>12.5</v>
      </c>
      <c r="M48" s="1">
        <f>IF(AND(ISNUMBER(K48),ISNUMBER($I$7)),SQRT(K48^2+($I$7)^2),"N/A")</f>
        <v>0.42985214661796195</v>
      </c>
      <c r="N48" s="1">
        <f>IF(AND(ISNUMBER(L48),ISNUMBER(M48),M48&lt;&gt;0),L48/M48,"NA")</f>
        <v>29.079766376296771</v>
      </c>
      <c r="O48" t="s">
        <v>56</v>
      </c>
    </row>
    <row r="49" spans="1:15" x14ac:dyDescent="0.35">
      <c r="A49" s="16">
        <v>39</v>
      </c>
      <c r="B49" s="15" t="s">
        <v>39</v>
      </c>
      <c r="C49" s="14">
        <v>37.200000000000003</v>
      </c>
      <c r="D49" s="13" t="s">
        <v>28</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37.200000000000003</v>
      </c>
      <c r="H49">
        <f>LEN(TRIM(D49))</f>
        <v>6</v>
      </c>
      <c r="I49" t="str">
        <f>IF(H49&gt;=3,MID(TRIM(D49),1,3),"NO")</f>
        <v>+/-</v>
      </c>
      <c r="J49" t="str">
        <f>IF(TRIM(I49)="+/-",MID(TRIM(D49),4,H49-3),D49)</f>
        <v>0.2</v>
      </c>
      <c r="K49" s="1">
        <f>IF(TRIM(J49)="*****",0,IF(ISERROR(VALUE(J49)),"NA",VALUE(J49/$I$4)))</f>
        <v>0.12158054711246201</v>
      </c>
      <c r="L49" s="1">
        <f>IF(AND(ISNUMBER(G49),ISNUMBER($I$6)),$I$6-G49,"N/A")</f>
        <v>13.799999999999997</v>
      </c>
      <c r="M49" s="1">
        <f>IF(AND(ISNUMBER(K49),ISNUMBER($I$7)),SQRT(K49^2+($I$7)^2),"N/A")</f>
        <v>0.1359311840425404</v>
      </c>
      <c r="N49" s="1">
        <f>IF(AND(ISNUMBER(L49),ISNUMBER(M49),M49&lt;&gt;0),L49/M49,"NA")</f>
        <v>101.52195831444544</v>
      </c>
      <c r="O49" t="s">
        <v>54</v>
      </c>
    </row>
    <row r="50" spans="1:15" x14ac:dyDescent="0.35">
      <c r="A50" s="16">
        <v>40</v>
      </c>
      <c r="B50" s="15" t="s">
        <v>40</v>
      </c>
      <c r="C50" s="14">
        <v>36.799999999999997</v>
      </c>
      <c r="D50" s="13" t="s">
        <v>139</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36.799999999999997</v>
      </c>
      <c r="H50">
        <f>LEN(TRIM(D50))</f>
        <v>6</v>
      </c>
      <c r="I50" t="str">
        <f>IF(H50&gt;=3,MID(TRIM(D50),1,3),"NO")</f>
        <v>+/-</v>
      </c>
      <c r="J50" t="str">
        <f>IF(TRIM(I50)="+/-",MID(TRIM(D50),4,H50-3),D50)</f>
        <v>1.5</v>
      </c>
      <c r="K50" s="1">
        <f>IF(TRIM(J50)="*****",0,IF(ISERROR(VALUE(J50)),"NA",VALUE(J50/$I$4)))</f>
        <v>0.91185410334346506</v>
      </c>
      <c r="L50" s="1">
        <f>IF(AND(ISNUMBER(G50),ISNUMBER($I$6)),$I$6-G50,"N/A")</f>
        <v>14.200000000000003</v>
      </c>
      <c r="M50" s="1">
        <f>IF(AND(ISNUMBER(K50),ISNUMBER($I$7)),SQRT(K50^2+($I$7)^2),"N/A")</f>
        <v>0.91387819929318592</v>
      </c>
      <c r="N50" s="1">
        <f>IF(AND(ISNUMBER(L50),ISNUMBER(M50),M50&lt;&gt;0),L50/M50,"NA")</f>
        <v>15.538175668248355</v>
      </c>
      <c r="O50" t="s">
        <v>52</v>
      </c>
    </row>
    <row r="51" spans="1:15" x14ac:dyDescent="0.35">
      <c r="A51" s="16">
        <v>41</v>
      </c>
      <c r="B51" s="15" t="s">
        <v>38</v>
      </c>
      <c r="C51" s="14">
        <v>36.4</v>
      </c>
      <c r="D51" s="13" t="s">
        <v>34</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36.4</v>
      </c>
      <c r="H51">
        <f>LEN(TRIM(D51))</f>
        <v>6</v>
      </c>
      <c r="I51" t="str">
        <f>IF(H51&gt;=3,MID(TRIM(D51),1,3),"NO")</f>
        <v>+/-</v>
      </c>
      <c r="J51" t="str">
        <f>IF(TRIM(I51)="+/-",MID(TRIM(D51),4,H51-3),D51)</f>
        <v>0.4</v>
      </c>
      <c r="K51" s="1">
        <f>IF(TRIM(J51)="*****",0,IF(ISERROR(VALUE(J51)),"NA",VALUE(J51/$I$4)))</f>
        <v>0.24316109422492402</v>
      </c>
      <c r="L51" s="1">
        <f>IF(AND(ISNUMBER(G51),ISNUMBER($I$6)),$I$6-G51,"N/A")</f>
        <v>14.600000000000001</v>
      </c>
      <c r="M51" s="1">
        <f>IF(AND(ISNUMBER(K51),ISNUMBER($I$7)),SQRT(K51^2+($I$7)^2),"N/A")</f>
        <v>0.25064471888253259</v>
      </c>
      <c r="N51" s="1">
        <f>IF(AND(ISNUMBER(L51),ISNUMBER(M51),M51&lt;&gt;0),L51/M51,"NA")</f>
        <v>58.249781064976091</v>
      </c>
      <c r="O51" t="s">
        <v>50</v>
      </c>
    </row>
    <row r="52" spans="1:15" x14ac:dyDescent="0.35">
      <c r="A52" s="16">
        <v>42</v>
      </c>
      <c r="B52" s="15" t="s">
        <v>58</v>
      </c>
      <c r="C52" s="14">
        <v>35.799999999999997</v>
      </c>
      <c r="D52" s="13" t="s">
        <v>43</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35.799999999999997</v>
      </c>
      <c r="H52">
        <f>LEN(TRIM(D52))</f>
        <v>6</v>
      </c>
      <c r="I52" t="str">
        <f>IF(H52&gt;=3,MID(TRIM(D52),1,3),"NO")</f>
        <v>+/-</v>
      </c>
      <c r="J52" t="str">
        <f>IF(TRIM(I52)="+/-",MID(TRIM(D52),4,H52-3),D52)</f>
        <v>0.5</v>
      </c>
      <c r="K52" s="1">
        <f>IF(TRIM(J52)="*****",0,IF(ISERROR(VALUE(J52)),"NA",VALUE(J52/$I$4)))</f>
        <v>0.303951367781155</v>
      </c>
      <c r="L52" s="1">
        <f>IF(AND(ISNUMBER(G52),ISNUMBER($I$6)),$I$6-G52,"N/A")</f>
        <v>15.200000000000003</v>
      </c>
      <c r="M52" s="1">
        <f>IF(AND(ISNUMBER(K52),ISNUMBER($I$7)),SQRT(K52^2+($I$7)^2),"N/A")</f>
        <v>0.30997079109986531</v>
      </c>
      <c r="N52" s="1">
        <f>IF(AND(ISNUMBER(L52),ISNUMBER(M52),M52&lt;&gt;0),L52/M52,"NA")</f>
        <v>49.03687842995155</v>
      </c>
      <c r="O52" t="s">
        <v>48</v>
      </c>
    </row>
    <row r="53" spans="1:15" x14ac:dyDescent="0.35">
      <c r="A53" s="16">
        <v>43</v>
      </c>
      <c r="B53" s="15" t="s">
        <v>36</v>
      </c>
      <c r="C53" s="14">
        <v>35.299999999999997</v>
      </c>
      <c r="D53" s="13" t="s">
        <v>34</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35.299999999999997</v>
      </c>
      <c r="H53">
        <f>LEN(TRIM(D53))</f>
        <v>6</v>
      </c>
      <c r="I53" t="str">
        <f>IF(H53&gt;=3,MID(TRIM(D53),1,3),"NO")</f>
        <v>+/-</v>
      </c>
      <c r="J53" t="str">
        <f>IF(TRIM(I53)="+/-",MID(TRIM(D53),4,H53-3),D53)</f>
        <v>0.4</v>
      </c>
      <c r="K53" s="1">
        <f>IF(TRIM(J53)="*****",0,IF(ISERROR(VALUE(J53)),"NA",VALUE(J53/$I$4)))</f>
        <v>0.24316109422492402</v>
      </c>
      <c r="L53" s="1">
        <f>IF(AND(ISNUMBER(G53),ISNUMBER($I$6)),$I$6-G53,"N/A")</f>
        <v>15.700000000000003</v>
      </c>
      <c r="M53" s="1">
        <f>IF(AND(ISNUMBER(K53),ISNUMBER($I$7)),SQRT(K53^2+($I$7)^2),"N/A")</f>
        <v>0.25064471888253259</v>
      </c>
      <c r="N53" s="1">
        <f>IF(AND(ISNUMBER(L53),ISNUMBER(M53),M53&lt;&gt;0),L53/M53,"NA")</f>
        <v>62.638463200008538</v>
      </c>
      <c r="O53" t="s">
        <v>46</v>
      </c>
    </row>
    <row r="54" spans="1:15" x14ac:dyDescent="0.35">
      <c r="A54" s="16">
        <v>44</v>
      </c>
      <c r="B54" s="15" t="s">
        <v>46</v>
      </c>
      <c r="C54" s="14">
        <v>34.1</v>
      </c>
      <c r="D54" s="13" t="s">
        <v>43</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34.1</v>
      </c>
      <c r="H54">
        <f>LEN(TRIM(D54))</f>
        <v>6</v>
      </c>
      <c r="I54" t="str">
        <f>IF(H54&gt;=3,MID(TRIM(D54),1,3),"NO")</f>
        <v>+/-</v>
      </c>
      <c r="J54" t="str">
        <f>IF(TRIM(I54)="+/-",MID(TRIM(D54),4,H54-3),D54)</f>
        <v>0.5</v>
      </c>
      <c r="K54" s="1">
        <f>IF(TRIM(J54)="*****",0,IF(ISERROR(VALUE(J54)),"NA",VALUE(J54/$I$4)))</f>
        <v>0.303951367781155</v>
      </c>
      <c r="L54" s="1">
        <f>IF(AND(ISNUMBER(G54),ISNUMBER($I$6)),$I$6-G54,"N/A")</f>
        <v>16.899999999999999</v>
      </c>
      <c r="M54" s="1">
        <f>IF(AND(ISNUMBER(K54),ISNUMBER($I$7)),SQRT(K54^2+($I$7)^2),"N/A")</f>
        <v>0.30997079109986531</v>
      </c>
      <c r="N54" s="1">
        <f>IF(AND(ISNUMBER(L54),ISNUMBER(M54),M54&lt;&gt;0),L54/M54,"NA")</f>
        <v>54.521266149090856</v>
      </c>
      <c r="O54" t="s">
        <v>39</v>
      </c>
    </row>
    <row r="55" spans="1:15" x14ac:dyDescent="0.35">
      <c r="A55" s="16">
        <v>45</v>
      </c>
      <c r="B55" s="15" t="s">
        <v>55</v>
      </c>
      <c r="C55" s="14">
        <v>34</v>
      </c>
      <c r="D55" s="13" t="s">
        <v>26</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34</v>
      </c>
      <c r="H55">
        <f>LEN(TRIM(D55))</f>
        <v>6</v>
      </c>
      <c r="I55" t="str">
        <f>IF(H55&gt;=3,MID(TRIM(D55),1,3),"NO")</f>
        <v>+/-</v>
      </c>
      <c r="J55" t="str">
        <f>IF(TRIM(I55)="+/-",MID(TRIM(D55),4,H55-3),D55)</f>
        <v>0.6</v>
      </c>
      <c r="K55" s="1">
        <f>IF(TRIM(J55)="*****",0,IF(ISERROR(VALUE(J55)),"NA",VALUE(J55/$I$4)))</f>
        <v>0.36474164133738601</v>
      </c>
      <c r="L55" s="1">
        <f>IF(AND(ISNUMBER(G55),ISNUMBER($I$6)),$I$6-G55,"N/A")</f>
        <v>17</v>
      </c>
      <c r="M55" s="1">
        <f>IF(AND(ISNUMBER(K55),ISNUMBER($I$7)),SQRT(K55^2+($I$7)^2),"N/A")</f>
        <v>0.36977279819442066</v>
      </c>
      <c r="N55" s="1">
        <f>IF(AND(ISNUMBER(L55),ISNUMBER(M55),M55&lt;&gt;0),L55/M55,"NA")</f>
        <v>45.974176799943166</v>
      </c>
      <c r="O55" t="s">
        <v>42</v>
      </c>
    </row>
    <row r="56" spans="1:15" x14ac:dyDescent="0.35">
      <c r="A56" s="16">
        <v>46</v>
      </c>
      <c r="B56" s="15" t="s">
        <v>68</v>
      </c>
      <c r="C56" s="14">
        <v>30.7</v>
      </c>
      <c r="D56" s="13" t="s">
        <v>26</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30.7</v>
      </c>
      <c r="H56">
        <f>LEN(TRIM(D56))</f>
        <v>6</v>
      </c>
      <c r="I56" t="str">
        <f>IF(H56&gt;=3,MID(TRIM(D56),1,3),"NO")</f>
        <v>+/-</v>
      </c>
      <c r="J56" t="str">
        <f>IF(TRIM(I56)="+/-",MID(TRIM(D56),4,H56-3),D56)</f>
        <v>0.6</v>
      </c>
      <c r="K56" s="1">
        <f>IF(TRIM(J56)="*****",0,IF(ISERROR(VALUE(J56)),"NA",VALUE(J56/$I$4)))</f>
        <v>0.36474164133738601</v>
      </c>
      <c r="L56" s="1">
        <f>IF(AND(ISNUMBER(G56),ISNUMBER($I$6)),$I$6-G56,"N/A")</f>
        <v>20.3</v>
      </c>
      <c r="M56" s="1">
        <f>IF(AND(ISNUMBER(K56),ISNUMBER($I$7)),SQRT(K56^2+($I$7)^2),"N/A")</f>
        <v>0.36977279819442066</v>
      </c>
      <c r="N56" s="1">
        <f>IF(AND(ISNUMBER(L56),ISNUMBER(M56),M56&lt;&gt;0),L56/M56,"NA")</f>
        <v>54.89857582581449</v>
      </c>
      <c r="O56" t="s">
        <v>40</v>
      </c>
    </row>
    <row r="57" spans="1:15" x14ac:dyDescent="0.35">
      <c r="A57" s="16">
        <v>47</v>
      </c>
      <c r="B57" s="15" t="s">
        <v>64</v>
      </c>
      <c r="C57" s="14">
        <v>30.1</v>
      </c>
      <c r="D57" s="13" t="s">
        <v>34</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30.1</v>
      </c>
      <c r="H57">
        <f>LEN(TRIM(D57))</f>
        <v>6</v>
      </c>
      <c r="I57" t="str">
        <f>IF(H57&gt;=3,MID(TRIM(D57),1,3),"NO")</f>
        <v>+/-</v>
      </c>
      <c r="J57" t="str">
        <f>IF(TRIM(I57)="+/-",MID(TRIM(D57),4,H57-3),D57)</f>
        <v>0.4</v>
      </c>
      <c r="K57" s="1">
        <f>IF(TRIM(J57)="*****",0,IF(ISERROR(VALUE(J57)),"NA",VALUE(J57/$I$4)))</f>
        <v>0.24316109422492402</v>
      </c>
      <c r="L57" s="1">
        <f>IF(AND(ISNUMBER(G57),ISNUMBER($I$6)),$I$6-G57,"N/A")</f>
        <v>20.9</v>
      </c>
      <c r="M57" s="1">
        <f>IF(AND(ISNUMBER(K57),ISNUMBER($I$7)),SQRT(K57^2+($I$7)^2),"N/A")</f>
        <v>0.25064471888253259</v>
      </c>
      <c r="N57" s="1">
        <f>IF(AND(ISNUMBER(L57),ISNUMBER(M57),M57&lt;&gt;0),L57/M57,"NA")</f>
        <v>83.384960565616439</v>
      </c>
      <c r="O57" t="s">
        <v>38</v>
      </c>
    </row>
    <row r="58" spans="1:15" x14ac:dyDescent="0.35">
      <c r="A58" s="16">
        <v>48</v>
      </c>
      <c r="B58" s="15" t="s">
        <v>50</v>
      </c>
      <c r="C58" s="14">
        <v>26.8</v>
      </c>
      <c r="D58" s="13" t="s">
        <v>43</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26.8</v>
      </c>
      <c r="H58">
        <f>LEN(TRIM(D58))</f>
        <v>6</v>
      </c>
      <c r="I58" t="str">
        <f>IF(H58&gt;=3,MID(TRIM(D58),1,3),"NO")</f>
        <v>+/-</v>
      </c>
      <c r="J58" t="str">
        <f>IF(TRIM(I58)="+/-",MID(TRIM(D58),4,H58-3),D58)</f>
        <v>0.5</v>
      </c>
      <c r="K58" s="1">
        <f>IF(TRIM(J58)="*****",0,IF(ISERROR(VALUE(J58)),"NA",VALUE(J58/$I$4)))</f>
        <v>0.303951367781155</v>
      </c>
      <c r="L58" s="1">
        <f>IF(AND(ISNUMBER(G58),ISNUMBER($I$6)),$I$6-G58,"N/A")</f>
        <v>24.2</v>
      </c>
      <c r="M58" s="1">
        <f>IF(AND(ISNUMBER(K58),ISNUMBER($I$7)),SQRT(K58^2+($I$7)^2),"N/A")</f>
        <v>0.30997079109986531</v>
      </c>
      <c r="N58" s="1">
        <f>IF(AND(ISNUMBER(L58),ISNUMBER(M58),M58&lt;&gt;0),L58/M58,"NA")</f>
        <v>78.071872237159681</v>
      </c>
      <c r="O58" t="s">
        <v>36</v>
      </c>
    </row>
    <row r="59" spans="1:15" x14ac:dyDescent="0.35">
      <c r="A59" s="16">
        <v>49</v>
      </c>
      <c r="B59" s="15" t="s">
        <v>77</v>
      </c>
      <c r="C59" s="14">
        <v>22.2</v>
      </c>
      <c r="D59" s="13" t="s">
        <v>121</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22.2</v>
      </c>
      <c r="H59">
        <f>LEN(TRIM(D59))</f>
        <v>6</v>
      </c>
      <c r="I59" t="str">
        <f>IF(H59&gt;=3,MID(TRIM(D59),1,3),"NO")</f>
        <v>+/-</v>
      </c>
      <c r="J59" t="str">
        <f>IF(TRIM(I59)="+/-",MID(TRIM(D59),4,H59-3),D59)</f>
        <v>0.8</v>
      </c>
      <c r="K59" s="1">
        <f>IF(TRIM(J59)="*****",0,IF(ISERROR(VALUE(J59)),"NA",VALUE(J59/$I$4)))</f>
        <v>0.48632218844984804</v>
      </c>
      <c r="L59" s="1">
        <f>IF(AND(ISNUMBER(G59),ISNUMBER($I$6)),$I$6-G59,"N/A")</f>
        <v>28.8</v>
      </c>
      <c r="M59" s="1">
        <f>IF(AND(ISNUMBER(K59),ISNUMBER($I$7)),SQRT(K59^2+($I$7)^2),"N/A")</f>
        <v>0.49010685399991183</v>
      </c>
      <c r="N59" s="1">
        <f>IF(AND(ISNUMBER(L59),ISNUMBER(M59),M59&lt;&gt;0),L59/M59,"NA")</f>
        <v>58.762695858983399</v>
      </c>
      <c r="O59" t="s">
        <v>33</v>
      </c>
    </row>
    <row r="60" spans="1:15" x14ac:dyDescent="0.35">
      <c r="A60" s="16">
        <v>50</v>
      </c>
      <c r="B60" s="15" t="s">
        <v>51</v>
      </c>
      <c r="C60" s="14">
        <v>6.5</v>
      </c>
      <c r="D60" s="13" t="s">
        <v>28</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6.5</v>
      </c>
      <c r="H60">
        <f>LEN(TRIM(D60))</f>
        <v>6</v>
      </c>
      <c r="I60" t="str">
        <f>IF(H60&gt;=3,MID(TRIM(D60),1,3),"NO")</f>
        <v>+/-</v>
      </c>
      <c r="J60" t="str">
        <f>IF(TRIM(I60)="+/-",MID(TRIM(D60),4,H60-3),D60)</f>
        <v>0.2</v>
      </c>
      <c r="K60" s="1">
        <f>IF(TRIM(J60)="*****",0,IF(ISERROR(VALUE(J60)),"NA",VALUE(J60/$I$4)))</f>
        <v>0.12158054711246201</v>
      </c>
      <c r="L60" s="1">
        <f>IF(AND(ISNUMBER(G60),ISNUMBER($I$6)),$I$6-G60,"N/A")</f>
        <v>44.5</v>
      </c>
      <c r="M60" s="1">
        <f>IF(AND(ISNUMBER(K60),ISNUMBER($I$7)),SQRT(K60^2+($I$7)^2),"N/A")</f>
        <v>0.1359311840425404</v>
      </c>
      <c r="N60" s="1">
        <f>IF(AND(ISNUMBER(L60),ISNUMBER(M60),M60&lt;&gt;0),L60/M60,"NA")</f>
        <v>327.37153224585671</v>
      </c>
      <c r="O60" t="s">
        <v>30</v>
      </c>
    </row>
    <row r="61" spans="1:15" x14ac:dyDescent="0.35">
      <c r="A61" s="16">
        <v>51</v>
      </c>
      <c r="B61" s="15" t="s">
        <v>29</v>
      </c>
      <c r="C61" s="14">
        <v>5.0999999999999996</v>
      </c>
      <c r="D61" s="13" t="s">
        <v>43</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5.0999999999999996</v>
      </c>
      <c r="H61">
        <f>LEN(TRIM(D61))</f>
        <v>6</v>
      </c>
      <c r="I61" t="str">
        <f>IF(H61&gt;=3,MID(TRIM(D61),1,3),"NO")</f>
        <v>+/-</v>
      </c>
      <c r="J61" t="str">
        <f>IF(TRIM(I61)="+/-",MID(TRIM(D61),4,H61-3),D61)</f>
        <v>0.5</v>
      </c>
      <c r="K61" s="1">
        <f>IF(TRIM(J61)="*****",0,IF(ISERROR(VALUE(J61)),"NA",VALUE(J61/$I$4)))</f>
        <v>0.303951367781155</v>
      </c>
      <c r="L61" s="1">
        <f>IF(AND(ISNUMBER(G61),ISNUMBER($I$6)),$I$6-G61,"N/A")</f>
        <v>45.9</v>
      </c>
      <c r="M61" s="1">
        <f>IF(AND(ISNUMBER(K61),ISNUMBER($I$7)),SQRT(K61^2+($I$7)^2),"N/A")</f>
        <v>0.30997079109986531</v>
      </c>
      <c r="N61" s="1">
        <f>IF(AND(ISNUMBER(L61),ISNUMBER(M61),M61&lt;&gt;0),L61/M61,"NA")</f>
        <v>148.07846841676155</v>
      </c>
      <c r="O61" t="s">
        <v>27</v>
      </c>
    </row>
    <row r="62" spans="1:15" ht="15" thickBot="1" x14ac:dyDescent="0.4">
      <c r="A62" s="11"/>
      <c r="B62" s="10" t="s">
        <v>25</v>
      </c>
      <c r="C62" s="9">
        <v>0.9</v>
      </c>
      <c r="D62" s="8" t="s">
        <v>31</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0.9</v>
      </c>
      <c r="H62">
        <f>LEN(TRIM(D62))</f>
        <v>6</v>
      </c>
      <c r="I62" t="str">
        <f>IF(H62&gt;=3,MID(TRIM(D62),1,3),"NO")</f>
        <v>+/-</v>
      </c>
      <c r="J62" t="str">
        <f>IF(TRIM(I62)="+/-",MID(TRIM(D62),4,H62-3),D62)</f>
        <v>0.1</v>
      </c>
      <c r="K62" s="1">
        <f>IF(TRIM(J62)="*****",0,IF(ISERROR(VALUE(J62)),"NA",VALUE(J62/$I$4)))</f>
        <v>6.0790273556231005E-2</v>
      </c>
      <c r="L62" s="1">
        <f>IF(AND(ISNUMBER(G62),ISNUMBER($I$6)),$I$6-G62,"N/A")</f>
        <v>50.1</v>
      </c>
      <c r="M62" s="1">
        <f>IF(AND(ISNUMBER(K62),ISNUMBER($I$7)),SQRT(K62^2+($I$7)^2),"N/A")</f>
        <v>8.5970429323592404E-2</v>
      </c>
      <c r="N62" s="1">
        <f>IF(AND(ISNUMBER(L62),ISNUMBER(M62),M62&lt;&gt;0),L62/M62,"NA")</f>
        <v>582.75851818098727</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64" priority="1" operator="equal">
      <formula>"OTHER ERROR"</formula>
    </cfRule>
    <cfRule type="cellIs" dxfId="63" priority="2" operator="equal">
      <formula>"Statistical Test not applicable"</formula>
    </cfRule>
    <cfRule type="cellIs" dxfId="62" priority="3" operator="equal">
      <formula>"Geography Selected"</formula>
    </cfRule>
  </conditionalFormatting>
  <conditionalFormatting sqref="E10:J62">
    <cfRule type="cellIs" dxfId="61" priority="4" operator="equal">
      <formula>"Not Significantly Different"</formula>
    </cfRule>
  </conditionalFormatting>
  <conditionalFormatting sqref="F10:J62">
    <cfRule type="cellIs" dxfId="6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FCE5F4C8-EACB-455C-AD84-023BD5A1956C}">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1B27C409-170E-4A16-9ACA-62CF8817057F}"/>
    <hyperlink ref="A68" r:id="rId2" xr:uid="{D349FF53-0E76-418E-9150-D992C79D87CF}"/>
    <hyperlink ref="A66" r:id="rId3" xr:uid="{64F3329E-7C70-4535-BEB5-315C4774FE72}"/>
    <hyperlink ref="A67" r:id="rId4" xr:uid="{40DDC4E4-B89C-423A-AE20-D43A130F246E}"/>
  </hyperlinks>
  <pageMargins left="0.7" right="0.7" top="0.75" bottom="0.75" header="0.3" footer="0.3"/>
  <pageSetup orientation="portrait"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20E6D-D110-4B92-9A0F-54ABE0DC692A}">
  <sheetPr codeName="Sheet8"/>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123</v>
      </c>
    </row>
    <row r="2" spans="1:16" x14ac:dyDescent="0.35">
      <c r="A2" s="30" t="s">
        <v>108</v>
      </c>
      <c r="B2" t="s">
        <v>122</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7.4</v>
      </c>
      <c r="C6" t="s">
        <v>102</v>
      </c>
      <c r="H6" s="18" t="s">
        <v>101</v>
      </c>
      <c r="I6">
        <f>VLOOKUP($B$4,$B$9:$K$62,6,FALSE)</f>
        <v>7.4</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7.4</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7.4</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32</v>
      </c>
      <c r="C11" s="14">
        <v>19.600000000000001</v>
      </c>
      <c r="D11" s="17" t="s">
        <v>28</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19.600000000000001</v>
      </c>
      <c r="H11">
        <f>LEN(TRIM(D11))</f>
        <v>6</v>
      </c>
      <c r="I11" t="str">
        <f>IF(H11&gt;=3,MID(TRIM(D11),1,3),"NO")</f>
        <v>+/-</v>
      </c>
      <c r="J11" t="str">
        <f>IF(TRIM(I11)="+/-",MID(TRIM(D11),4,H11-3),D11)</f>
        <v>0.2</v>
      </c>
      <c r="K11" s="1">
        <f>IF(TRIM(J11)="*****",0,IF(ISERROR(VALUE(J11)),"NA",VALUE(J11/$I$4)))</f>
        <v>0.12158054711246201</v>
      </c>
      <c r="L11" s="1">
        <f>IF(AND(ISNUMBER(G11),ISNUMBER($I$6)),$I$6-G11,"N/A")</f>
        <v>-12.200000000000001</v>
      </c>
      <c r="M11" s="1">
        <f>IF(AND(ISNUMBER(K11),ISNUMBER($I$7)),SQRT(K11^2+($I$7)^2),"N/A")</f>
        <v>0.1359311840425404</v>
      </c>
      <c r="N11" s="1">
        <f>IF(AND(ISNUMBER(L11),ISNUMBER(M11),M11&lt;&gt;0),L11/M11,"NA")</f>
        <v>-89.751296480886566</v>
      </c>
      <c r="O11" t="s">
        <v>68</v>
      </c>
    </row>
    <row r="12" spans="1:16" x14ac:dyDescent="0.35">
      <c r="A12" s="16">
        <v>2</v>
      </c>
      <c r="B12" s="15" t="s">
        <v>44</v>
      </c>
      <c r="C12" s="14">
        <v>13.1</v>
      </c>
      <c r="D12" s="13" t="s">
        <v>26</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13.1</v>
      </c>
      <c r="H12">
        <f>LEN(TRIM(D12))</f>
        <v>6</v>
      </c>
      <c r="I12" t="str">
        <f>IF(H12&gt;=3,MID(TRIM(D12),1,3),"NO")</f>
        <v>+/-</v>
      </c>
      <c r="J12" t="str">
        <f>IF(TRIM(I12)="+/-",MID(TRIM(D12),4,H12-3),D12)</f>
        <v>0.6</v>
      </c>
      <c r="K12" s="1">
        <f>IF(TRIM(J12)="*****",0,IF(ISERROR(VALUE(J12)),"NA",VALUE(J12/$I$4)))</f>
        <v>0.36474164133738601</v>
      </c>
      <c r="L12" s="1">
        <f>IF(AND(ISNUMBER(G12),ISNUMBER($I$6)),$I$6-G12,"N/A")</f>
        <v>-5.6999999999999993</v>
      </c>
      <c r="M12" s="1">
        <f>IF(AND(ISNUMBER(K12),ISNUMBER($I$7)),SQRT(K12^2+($I$7)^2),"N/A")</f>
        <v>0.36977279819442066</v>
      </c>
      <c r="N12" s="1">
        <f>IF(AND(ISNUMBER(L12),ISNUMBER(M12),M12&lt;&gt;0),L12/M12,"NA")</f>
        <v>-15.414871044686825</v>
      </c>
      <c r="O12" t="s">
        <v>62</v>
      </c>
    </row>
    <row r="13" spans="1:16" x14ac:dyDescent="0.35">
      <c r="A13" s="16">
        <v>3</v>
      </c>
      <c r="B13" s="15" t="s">
        <v>37</v>
      </c>
      <c r="C13" s="14">
        <v>13</v>
      </c>
      <c r="D13" s="13" t="s">
        <v>121</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13</v>
      </c>
      <c r="H13">
        <f>LEN(TRIM(D13))</f>
        <v>6</v>
      </c>
      <c r="I13" t="str">
        <f>IF(H13&gt;=3,MID(TRIM(D13),1,3),"NO")</f>
        <v>+/-</v>
      </c>
      <c r="J13" t="str">
        <f>IF(TRIM(I13)="+/-",MID(TRIM(D13),4,H13-3),D13)</f>
        <v>0.8</v>
      </c>
      <c r="K13" s="1">
        <f>IF(TRIM(J13)="*****",0,IF(ISERROR(VALUE(J13)),"NA",VALUE(J13/$I$4)))</f>
        <v>0.48632218844984804</v>
      </c>
      <c r="L13" s="1">
        <f>IF(AND(ISNUMBER(G13),ISNUMBER($I$6)),$I$6-G13,"N/A")</f>
        <v>-5.6</v>
      </c>
      <c r="M13" s="1">
        <f>IF(AND(ISNUMBER(K13),ISNUMBER($I$7)),SQRT(K13^2+($I$7)^2),"N/A")</f>
        <v>0.49010685399991183</v>
      </c>
      <c r="N13" s="1">
        <f>IF(AND(ISNUMBER(L13),ISNUMBER(M13),M13&lt;&gt;0),L13/M13,"NA")</f>
        <v>-11.426079750357882</v>
      </c>
      <c r="O13" t="s">
        <v>58</v>
      </c>
    </row>
    <row r="14" spans="1:16" x14ac:dyDescent="0.35">
      <c r="A14" s="16">
        <v>4</v>
      </c>
      <c r="B14" s="15" t="s">
        <v>47</v>
      </c>
      <c r="C14" s="14">
        <v>10.5</v>
      </c>
      <c r="D14" s="13" t="s">
        <v>57</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10.5</v>
      </c>
      <c r="H14">
        <f>LEN(TRIM(D14))</f>
        <v>6</v>
      </c>
      <c r="I14" t="str">
        <f>IF(H14&gt;=3,MID(TRIM(D14),1,3),"NO")</f>
        <v>+/-</v>
      </c>
      <c r="J14" t="str">
        <f>IF(TRIM(I14)="+/-",MID(TRIM(D14),4,H14-3),D14)</f>
        <v>0.3</v>
      </c>
      <c r="K14" s="1">
        <f>IF(TRIM(J14)="*****",0,IF(ISERROR(VALUE(J14)),"NA",VALUE(J14/$I$4)))</f>
        <v>0.18237082066869301</v>
      </c>
      <c r="L14" s="1">
        <f>IF(AND(ISNUMBER(G14),ISNUMBER($I$6)),$I$6-G14,"N/A")</f>
        <v>-3.0999999999999996</v>
      </c>
      <c r="M14" s="1">
        <f>IF(AND(ISNUMBER(K14),ISNUMBER($I$7)),SQRT(K14^2+($I$7)^2),"N/A")</f>
        <v>0.19223572402239389</v>
      </c>
      <c r="N14" s="1">
        <f>IF(AND(ISNUMBER(L14),ISNUMBER(M14),M14&lt;&gt;0),L14/M14,"NA")</f>
        <v>-16.126034928028648</v>
      </c>
      <c r="O14" t="s">
        <v>73</v>
      </c>
    </row>
    <row r="15" spans="1:16" x14ac:dyDescent="0.35">
      <c r="A15" s="16">
        <v>5</v>
      </c>
      <c r="B15" s="15" t="s">
        <v>49</v>
      </c>
      <c r="C15" s="14">
        <v>10.3</v>
      </c>
      <c r="D15" s="13" t="s">
        <v>28</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10.3</v>
      </c>
      <c r="H15">
        <f>LEN(TRIM(D15))</f>
        <v>6</v>
      </c>
      <c r="I15" t="str">
        <f>IF(H15&gt;=3,MID(TRIM(D15),1,3),"NO")</f>
        <v>+/-</v>
      </c>
      <c r="J15" t="str">
        <f>IF(TRIM(I15)="+/-",MID(TRIM(D15),4,H15-3),D15)</f>
        <v>0.2</v>
      </c>
      <c r="K15" s="1">
        <f>IF(TRIM(J15)="*****",0,IF(ISERROR(VALUE(J15)),"NA",VALUE(J15/$I$4)))</f>
        <v>0.12158054711246201</v>
      </c>
      <c r="L15" s="1">
        <f>IF(AND(ISNUMBER(G15),ISNUMBER($I$6)),$I$6-G15,"N/A")</f>
        <v>-2.9000000000000004</v>
      </c>
      <c r="M15" s="1">
        <f>IF(AND(ISNUMBER(K15),ISNUMBER($I$7)),SQRT(K15^2+($I$7)^2),"N/A")</f>
        <v>0.1359311840425404</v>
      </c>
      <c r="N15" s="1">
        <f>IF(AND(ISNUMBER(L15),ISNUMBER(M15),M15&lt;&gt;0),L15/M15,"NA")</f>
        <v>-21.334324573325496</v>
      </c>
      <c r="O15" t="s">
        <v>32</v>
      </c>
    </row>
    <row r="16" spans="1:16" x14ac:dyDescent="0.35">
      <c r="A16" s="16">
        <v>6</v>
      </c>
      <c r="B16" s="15" t="s">
        <v>39</v>
      </c>
      <c r="C16" s="14">
        <v>9.9</v>
      </c>
      <c r="D16" s="13" t="s">
        <v>28</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9.9</v>
      </c>
      <c r="H16">
        <f>LEN(TRIM(D16))</f>
        <v>6</v>
      </c>
      <c r="I16" t="str">
        <f>IF(H16&gt;=3,MID(TRIM(D16),1,3),"NO")</f>
        <v>+/-</v>
      </c>
      <c r="J16" t="str">
        <f>IF(TRIM(I16)="+/-",MID(TRIM(D16),4,H16-3),D16)</f>
        <v>0.2</v>
      </c>
      <c r="K16" s="1">
        <f>IF(TRIM(J16)="*****",0,IF(ISERROR(VALUE(J16)),"NA",VALUE(J16/$I$4)))</f>
        <v>0.12158054711246201</v>
      </c>
      <c r="L16" s="1">
        <f>IF(AND(ISNUMBER(G16),ISNUMBER($I$6)),$I$6-G16,"N/A")</f>
        <v>-2.5</v>
      </c>
      <c r="M16" s="1">
        <f>IF(AND(ISNUMBER(K16),ISNUMBER($I$7)),SQRT(K16^2+($I$7)^2),"N/A")</f>
        <v>0.1359311840425404</v>
      </c>
      <c r="N16" s="1">
        <f>IF(AND(ISNUMBER(L16),ISNUMBER(M16),M16&lt;&gt;0),L16/M16,"NA")</f>
        <v>-18.39165911493577</v>
      </c>
      <c r="O16" t="s">
        <v>75</v>
      </c>
    </row>
    <row r="17" spans="1:15" x14ac:dyDescent="0.35">
      <c r="A17" s="16">
        <v>7</v>
      </c>
      <c r="B17" s="15" t="s">
        <v>58</v>
      </c>
      <c r="C17" s="14">
        <v>9.1999999999999993</v>
      </c>
      <c r="D17" s="13" t="s">
        <v>34</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9.1999999999999993</v>
      </c>
      <c r="H17">
        <f>LEN(TRIM(D17))</f>
        <v>6</v>
      </c>
      <c r="I17" t="str">
        <f>IF(H17&gt;=3,MID(TRIM(D17),1,3),"NO")</f>
        <v>+/-</v>
      </c>
      <c r="J17" t="str">
        <f>IF(TRIM(I17)="+/-",MID(TRIM(D17),4,H17-3),D17)</f>
        <v>0.4</v>
      </c>
      <c r="K17" s="1">
        <f>IF(TRIM(J17)="*****",0,IF(ISERROR(VALUE(J17)),"NA",VALUE(J17/$I$4)))</f>
        <v>0.24316109422492402</v>
      </c>
      <c r="L17" s="1">
        <f>IF(AND(ISNUMBER(G17),ISNUMBER($I$6)),$I$6-G17,"N/A")</f>
        <v>-1.7999999999999989</v>
      </c>
      <c r="M17" s="1">
        <f>IF(AND(ISNUMBER(K17),ISNUMBER($I$7)),SQRT(K17^2+($I$7)^2),"N/A")</f>
        <v>0.25064471888253259</v>
      </c>
      <c r="N17" s="1">
        <f>IF(AND(ISNUMBER(L17),ISNUMBER(M17),M17&lt;&gt;0),L17/M17,"NA")</f>
        <v>-7.1814798573258143</v>
      </c>
      <c r="O17" t="s">
        <v>66</v>
      </c>
    </row>
    <row r="18" spans="1:15" x14ac:dyDescent="0.35">
      <c r="A18" s="16">
        <v>8</v>
      </c>
      <c r="B18" s="15" t="s">
        <v>66</v>
      </c>
      <c r="C18" s="14">
        <v>8.4</v>
      </c>
      <c r="D18" s="13" t="s">
        <v>34</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8.4</v>
      </c>
      <c r="H18">
        <f>LEN(TRIM(D18))</f>
        <v>6</v>
      </c>
      <c r="I18" t="str">
        <f>IF(H18&gt;=3,MID(TRIM(D18),1,3),"NO")</f>
        <v>+/-</v>
      </c>
      <c r="J18" t="str">
        <f>IF(TRIM(I18)="+/-",MID(TRIM(D18),4,H18-3),D18)</f>
        <v>0.4</v>
      </c>
      <c r="K18" s="1">
        <f>IF(TRIM(J18)="*****",0,IF(ISERROR(VALUE(J18)),"NA",VALUE(J18/$I$4)))</f>
        <v>0.24316109422492402</v>
      </c>
      <c r="L18" s="1">
        <f>IF(AND(ISNUMBER(G18),ISNUMBER($I$6)),$I$6-G18,"N/A")</f>
        <v>-1</v>
      </c>
      <c r="M18" s="1">
        <f>IF(AND(ISNUMBER(K18),ISNUMBER($I$7)),SQRT(K18^2+($I$7)^2),"N/A")</f>
        <v>0.25064471888253259</v>
      </c>
      <c r="N18" s="1">
        <f>IF(AND(ISNUMBER(L18),ISNUMBER(M18),M18&lt;&gt;0),L18/M18,"NA")</f>
        <v>-3.9897110318476767</v>
      </c>
      <c r="O18" t="s">
        <v>60</v>
      </c>
    </row>
    <row r="19" spans="1:15" x14ac:dyDescent="0.35">
      <c r="A19" s="16">
        <v>9</v>
      </c>
      <c r="B19" s="15" t="s">
        <v>65</v>
      </c>
      <c r="C19" s="14">
        <v>8.1</v>
      </c>
      <c r="D19" s="13" t="s">
        <v>57</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8.1</v>
      </c>
      <c r="H19">
        <f>LEN(TRIM(D19))</f>
        <v>6</v>
      </c>
      <c r="I19" t="str">
        <f>IF(H19&gt;=3,MID(TRIM(D19),1,3),"NO")</f>
        <v>+/-</v>
      </c>
      <c r="J19" t="str">
        <f>IF(TRIM(I19)="+/-",MID(TRIM(D19),4,H19-3),D19)</f>
        <v>0.3</v>
      </c>
      <c r="K19" s="1">
        <f>IF(TRIM(J19)="*****",0,IF(ISERROR(VALUE(J19)),"NA",VALUE(J19/$I$4)))</f>
        <v>0.18237082066869301</v>
      </c>
      <c r="L19" s="1">
        <f>IF(AND(ISNUMBER(G19),ISNUMBER($I$6)),$I$6-G19,"N/A")</f>
        <v>-0.69999999999999929</v>
      </c>
      <c r="M19" s="1">
        <f>IF(AND(ISNUMBER(K19),ISNUMBER($I$7)),SQRT(K19^2+($I$7)^2),"N/A")</f>
        <v>0.19223572402239389</v>
      </c>
      <c r="N19" s="1">
        <f>IF(AND(ISNUMBER(L19),ISNUMBER(M19),M19&lt;&gt;0),L19/M19,"NA")</f>
        <v>-3.641362725683885</v>
      </c>
      <c r="O19" t="s">
        <v>35</v>
      </c>
    </row>
    <row r="20" spans="1:15" x14ac:dyDescent="0.35">
      <c r="A20" s="16">
        <v>10</v>
      </c>
      <c r="B20" s="15" t="s">
        <v>52</v>
      </c>
      <c r="C20" s="14">
        <v>7.2</v>
      </c>
      <c r="D20" s="17" t="s">
        <v>120</v>
      </c>
      <c r="E20" s="12" t="str">
        <f>IF($B$4=B20,"Geography Selected",
IF(AND(ISNUMBER(N20),ISNUMBER($I$4)),
IF(ABS(N20)&lt;=$I$4,"Not Significantly Different",
IF(ABS(N20)&gt;$I$4,"Significantly Different","Error - Both Z-score and Confidence Level are Numbers but Comparison Failed")),
IF(N20="NA","Statistical Test not applicable","N/A")
))</f>
        <v>Not Significantly Different</v>
      </c>
      <c r="G20">
        <f>IF(ISNUMBER(C20),C20,"NAN")</f>
        <v>7.2</v>
      </c>
      <c r="H20">
        <f>LEN(TRIM(D20))</f>
        <v>6</v>
      </c>
      <c r="I20" t="str">
        <f>IF(H20&gt;=3,MID(TRIM(D20),1,3),"NO")</f>
        <v>+/-</v>
      </c>
      <c r="J20" t="str">
        <f>IF(TRIM(I20)="+/-",MID(TRIM(D20),4,H20-3),D20)</f>
        <v>0.9</v>
      </c>
      <c r="K20" s="1">
        <f>IF(TRIM(J20)="*****",0,IF(ISERROR(VALUE(J20)),"NA",VALUE(J20/$I$4)))</f>
        <v>0.54711246200607899</v>
      </c>
      <c r="L20" s="1">
        <f>IF(AND(ISNUMBER(G20),ISNUMBER($I$6)),$I$6-G20,"N/A")</f>
        <v>0.20000000000000018</v>
      </c>
      <c r="M20" s="1">
        <f>IF(AND(ISNUMBER(K20),ISNUMBER($I$7)),SQRT(K20^2+($I$7)^2),"N/A")</f>
        <v>0.55047933970440222</v>
      </c>
      <c r="N20" s="1">
        <f>IF(AND(ISNUMBER(L20),ISNUMBER(M20),M20&lt;&gt;0),L20/M20,"NA")</f>
        <v>0.36331972078624547</v>
      </c>
      <c r="O20" t="s">
        <v>51</v>
      </c>
    </row>
    <row r="21" spans="1:15" x14ac:dyDescent="0.35">
      <c r="A21" s="16">
        <v>11</v>
      </c>
      <c r="B21" s="15" t="s">
        <v>41</v>
      </c>
      <c r="C21" s="14">
        <v>7.1</v>
      </c>
      <c r="D21" s="13" t="s">
        <v>34</v>
      </c>
      <c r="E21" s="12" t="str">
        <f>IF($B$4=B21,"Geography Selected",
IF(AND(ISNUMBER(N21),ISNUMBER($I$4)),
IF(ABS(N21)&lt;=$I$4,"Not Significantly Different",
IF(ABS(N21)&gt;$I$4,"Significantly Different","Error - Both Z-score and Confidence Level are Numbers but Comparison Failed")),
IF(N21="NA","Statistical Test not applicable","N/A")
))</f>
        <v>Not Significantly Different</v>
      </c>
      <c r="G21">
        <f>IF(ISNUMBER(C21),C21,"NAN")</f>
        <v>7.1</v>
      </c>
      <c r="H21">
        <f>LEN(TRIM(D21))</f>
        <v>6</v>
      </c>
      <c r="I21" t="str">
        <f>IF(H21&gt;=3,MID(TRIM(D21),1,3),"NO")</f>
        <v>+/-</v>
      </c>
      <c r="J21" t="str">
        <f>IF(TRIM(I21)="+/-",MID(TRIM(D21),4,H21-3),D21)</f>
        <v>0.4</v>
      </c>
      <c r="K21" s="1">
        <f>IF(TRIM(J21)="*****",0,IF(ISERROR(VALUE(J21)),"NA",VALUE(J21/$I$4)))</f>
        <v>0.24316109422492402</v>
      </c>
      <c r="L21" s="1">
        <f>IF(AND(ISNUMBER(G21),ISNUMBER($I$6)),$I$6-G21,"N/A")</f>
        <v>0.30000000000000071</v>
      </c>
      <c r="M21" s="1">
        <f>IF(AND(ISNUMBER(K21),ISNUMBER($I$7)),SQRT(K21^2+($I$7)^2),"N/A")</f>
        <v>0.25064471888253259</v>
      </c>
      <c r="N21" s="1">
        <f>IF(AND(ISNUMBER(L21),ISNUMBER(M21),M21&lt;&gt;0),L21/M21,"NA")</f>
        <v>1.1969133095543059</v>
      </c>
      <c r="O21" t="s">
        <v>45</v>
      </c>
    </row>
    <row r="22" spans="1:15" x14ac:dyDescent="0.35">
      <c r="A22" s="16">
        <v>12</v>
      </c>
      <c r="B22" s="15" t="s">
        <v>51</v>
      </c>
      <c r="C22" s="14">
        <v>6.8</v>
      </c>
      <c r="D22" s="13" t="s">
        <v>28</v>
      </c>
      <c r="E22" s="12" t="str">
        <f>IF($B$4=B22,"Geography Selected",
IF(AND(ISNUMBER(N22),ISNUMBER($I$4)),
IF(ABS(N22)&lt;=$I$4,"Not Significantly Different",
IF(ABS(N22)&gt;$I$4,"Significantly Different","Error - Both Z-score and Confidence Level are Numbers but Comparison Failed")),
IF(N22="NA","Statistical Test not applicable","N/A")
))</f>
        <v>Significantly Different</v>
      </c>
      <c r="G22">
        <f>IF(ISNUMBER(C22),C22,"NAN")</f>
        <v>6.8</v>
      </c>
      <c r="H22">
        <f>LEN(TRIM(D22))</f>
        <v>6</v>
      </c>
      <c r="I22" t="str">
        <f>IF(H22&gt;=3,MID(TRIM(D22),1,3),"NO")</f>
        <v>+/-</v>
      </c>
      <c r="J22" t="str">
        <f>IF(TRIM(I22)="+/-",MID(TRIM(D22),4,H22-3),D22)</f>
        <v>0.2</v>
      </c>
      <c r="K22" s="1">
        <f>IF(TRIM(J22)="*****",0,IF(ISERROR(VALUE(J22)),"NA",VALUE(J22/$I$4)))</f>
        <v>0.12158054711246201</v>
      </c>
      <c r="L22" s="1">
        <f>IF(AND(ISNUMBER(G22),ISNUMBER($I$6)),$I$6-G22,"N/A")</f>
        <v>0.60000000000000053</v>
      </c>
      <c r="M22" s="1">
        <f>IF(AND(ISNUMBER(K22),ISNUMBER($I$7)),SQRT(K22^2+($I$7)^2),"N/A")</f>
        <v>0.1359311840425404</v>
      </c>
      <c r="N22" s="1">
        <f>IF(AND(ISNUMBER(L22),ISNUMBER(M22),M22&lt;&gt;0),L22/M22,"NA")</f>
        <v>4.4139981875845891</v>
      </c>
      <c r="O22" t="s">
        <v>29</v>
      </c>
    </row>
    <row r="23" spans="1:15" x14ac:dyDescent="0.35">
      <c r="A23" s="16">
        <v>13</v>
      </c>
      <c r="B23" s="15" t="s">
        <v>71</v>
      </c>
      <c r="C23" s="14">
        <v>6.4</v>
      </c>
      <c r="D23" s="13" t="s">
        <v>57</v>
      </c>
      <c r="E23" s="12" t="str">
        <f>IF($B$4=B23,"Geography Selected",
IF(AND(ISNUMBER(N23),ISNUMBER($I$4)),
IF(ABS(N23)&lt;=$I$4,"Not Significantly Different",
IF(ABS(N23)&gt;$I$4,"Significantly Different","Error - Both Z-score and Confidence Level are Numbers but Comparison Failed")),
IF(N23="NA","Statistical Test not applicable","N/A")
))</f>
        <v>Significantly Different</v>
      </c>
      <c r="G23">
        <f>IF(ISNUMBER(C23),C23,"NAN")</f>
        <v>6.4</v>
      </c>
      <c r="H23">
        <f>LEN(TRIM(D23))</f>
        <v>6</v>
      </c>
      <c r="I23" t="str">
        <f>IF(H23&gt;=3,MID(TRIM(D23),1,3),"NO")</f>
        <v>+/-</v>
      </c>
      <c r="J23" t="str">
        <f>IF(TRIM(I23)="+/-",MID(TRIM(D23),4,H23-3),D23)</f>
        <v>0.3</v>
      </c>
      <c r="K23" s="1">
        <f>IF(TRIM(J23)="*****",0,IF(ISERROR(VALUE(J23)),"NA",VALUE(J23/$I$4)))</f>
        <v>0.18237082066869301</v>
      </c>
      <c r="L23" s="1">
        <f>IF(AND(ISNUMBER(G23),ISNUMBER($I$6)),$I$6-G23,"N/A")</f>
        <v>1</v>
      </c>
      <c r="M23" s="1">
        <f>IF(AND(ISNUMBER(K23),ISNUMBER($I$7)),SQRT(K23^2+($I$7)^2),"N/A")</f>
        <v>0.19223572402239389</v>
      </c>
      <c r="N23" s="1">
        <f>IF(AND(ISNUMBER(L23),ISNUMBER(M23),M23&lt;&gt;0),L23/M23,"NA")</f>
        <v>5.2019467509769841</v>
      </c>
      <c r="O23" t="s">
        <v>82</v>
      </c>
    </row>
    <row r="24" spans="1:15" x14ac:dyDescent="0.35">
      <c r="A24" s="16">
        <v>14</v>
      </c>
      <c r="B24" s="15" t="s">
        <v>75</v>
      </c>
      <c r="C24" s="14">
        <v>6.3</v>
      </c>
      <c r="D24" s="13" t="s">
        <v>57</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6.3</v>
      </c>
      <c r="H24">
        <f>LEN(TRIM(D24))</f>
        <v>6</v>
      </c>
      <c r="I24" t="str">
        <f>IF(H24&gt;=3,MID(TRIM(D24),1,3),"NO")</f>
        <v>+/-</v>
      </c>
      <c r="J24" t="str">
        <f>IF(TRIM(I24)="+/-",MID(TRIM(D24),4,H24-3),D24)</f>
        <v>0.3</v>
      </c>
      <c r="K24" s="1">
        <f>IF(TRIM(J24)="*****",0,IF(ISERROR(VALUE(J24)),"NA",VALUE(J24/$I$4)))</f>
        <v>0.18237082066869301</v>
      </c>
      <c r="L24" s="1">
        <f>IF(AND(ISNUMBER(G24),ISNUMBER($I$6)),$I$6-G24,"N/A")</f>
        <v>1.1000000000000005</v>
      </c>
      <c r="M24" s="1">
        <f>IF(AND(ISNUMBER(K24),ISNUMBER($I$7)),SQRT(K24^2+($I$7)^2),"N/A")</f>
        <v>0.19223572402239389</v>
      </c>
      <c r="N24" s="1">
        <f>IF(AND(ISNUMBER(L24),ISNUMBER(M24),M24&lt;&gt;0),L24/M24,"NA")</f>
        <v>5.7221414260746846</v>
      </c>
      <c r="O24" t="s">
        <v>65</v>
      </c>
    </row>
    <row r="25" spans="1:15" x14ac:dyDescent="0.35">
      <c r="A25" s="16">
        <v>15</v>
      </c>
      <c r="B25" s="15" t="s">
        <v>42</v>
      </c>
      <c r="C25" s="14">
        <v>6.2</v>
      </c>
      <c r="D25" s="13" t="s">
        <v>34</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6.2</v>
      </c>
      <c r="H25">
        <f>LEN(TRIM(D25))</f>
        <v>6</v>
      </c>
      <c r="I25" t="str">
        <f>IF(H25&gt;=3,MID(TRIM(D25),1,3),"NO")</f>
        <v>+/-</v>
      </c>
      <c r="J25" t="str">
        <f>IF(TRIM(I25)="+/-",MID(TRIM(D25),4,H25-3),D25)</f>
        <v>0.4</v>
      </c>
      <c r="K25" s="1">
        <f>IF(TRIM(J25)="*****",0,IF(ISERROR(VALUE(J25)),"NA",VALUE(J25/$I$4)))</f>
        <v>0.24316109422492402</v>
      </c>
      <c r="L25" s="1">
        <f>IF(AND(ISNUMBER(G25),ISNUMBER($I$6)),$I$6-G25,"N/A")</f>
        <v>1.2000000000000002</v>
      </c>
      <c r="M25" s="1">
        <f>IF(AND(ISNUMBER(K25),ISNUMBER($I$7)),SQRT(K25^2+($I$7)^2),"N/A")</f>
        <v>0.25064471888253259</v>
      </c>
      <c r="N25" s="1">
        <f>IF(AND(ISNUMBER(L25),ISNUMBER(M25),M25&lt;&gt;0),L25/M25,"NA")</f>
        <v>4.7876532382172128</v>
      </c>
      <c r="O25" t="s">
        <v>81</v>
      </c>
    </row>
    <row r="26" spans="1:15" x14ac:dyDescent="0.35">
      <c r="A26" s="16">
        <v>16</v>
      </c>
      <c r="B26" s="15" t="s">
        <v>64</v>
      </c>
      <c r="C26" s="14">
        <v>5.7</v>
      </c>
      <c r="D26" s="13" t="s">
        <v>28</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5.7</v>
      </c>
      <c r="H26">
        <f>LEN(TRIM(D26))</f>
        <v>6</v>
      </c>
      <c r="I26" t="str">
        <f>IF(H26&gt;=3,MID(TRIM(D26),1,3),"NO")</f>
        <v>+/-</v>
      </c>
      <c r="J26" t="str">
        <f>IF(TRIM(I26)="+/-",MID(TRIM(D26),4,H26-3),D26)</f>
        <v>0.2</v>
      </c>
      <c r="K26" s="1">
        <f>IF(TRIM(J26)="*****",0,IF(ISERROR(VALUE(J26)),"NA",VALUE(J26/$I$4)))</f>
        <v>0.12158054711246201</v>
      </c>
      <c r="L26" s="1">
        <f>IF(AND(ISNUMBER(G26),ISNUMBER($I$6)),$I$6-G26,"N/A")</f>
        <v>1.7000000000000002</v>
      </c>
      <c r="M26" s="1">
        <f>IF(AND(ISNUMBER(K26),ISNUMBER($I$7)),SQRT(K26^2+($I$7)^2),"N/A")</f>
        <v>0.1359311840425404</v>
      </c>
      <c r="N26" s="1">
        <f>IF(AND(ISNUMBER(L26),ISNUMBER(M26),M26&lt;&gt;0),L26/M26,"NA")</f>
        <v>12.506328198156325</v>
      </c>
      <c r="O26" t="s">
        <v>80</v>
      </c>
    </row>
    <row r="27" spans="1:15" x14ac:dyDescent="0.35">
      <c r="A27" s="16">
        <v>16</v>
      </c>
      <c r="B27" s="15" t="s">
        <v>36</v>
      </c>
      <c r="C27" s="14">
        <v>5.7</v>
      </c>
      <c r="D27" s="13" t="s">
        <v>28</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5.7</v>
      </c>
      <c r="H27">
        <f>LEN(TRIM(D27))</f>
        <v>6</v>
      </c>
      <c r="I27" t="str">
        <f>IF(H27&gt;=3,MID(TRIM(D27),1,3),"NO")</f>
        <v>+/-</v>
      </c>
      <c r="J27" t="str">
        <f>IF(TRIM(I27)="+/-",MID(TRIM(D27),4,H27-3),D27)</f>
        <v>0.2</v>
      </c>
      <c r="K27" s="1">
        <f>IF(TRIM(J27)="*****",0,IF(ISERROR(VALUE(J27)),"NA",VALUE(J27/$I$4)))</f>
        <v>0.12158054711246201</v>
      </c>
      <c r="L27" s="1">
        <f>IF(AND(ISNUMBER(G27),ISNUMBER($I$6)),$I$6-G27,"N/A")</f>
        <v>1.7000000000000002</v>
      </c>
      <c r="M27" s="1">
        <f>IF(AND(ISNUMBER(K27),ISNUMBER($I$7)),SQRT(K27^2+($I$7)^2),"N/A")</f>
        <v>0.1359311840425404</v>
      </c>
      <c r="N27" s="1">
        <f>IF(AND(ISNUMBER(L27),ISNUMBER(M27),M27&lt;&gt;0),L27/M27,"NA")</f>
        <v>12.506328198156325</v>
      </c>
      <c r="O27" t="s">
        <v>78</v>
      </c>
    </row>
    <row r="28" spans="1:15" x14ac:dyDescent="0.35">
      <c r="A28" s="16">
        <v>18</v>
      </c>
      <c r="B28" s="15" t="s">
        <v>69</v>
      </c>
      <c r="C28" s="14">
        <v>5.2</v>
      </c>
      <c r="D28" s="13" t="s">
        <v>34</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5.2</v>
      </c>
      <c r="H28">
        <f>LEN(TRIM(D28))</f>
        <v>6</v>
      </c>
      <c r="I28" t="str">
        <f>IF(H28&gt;=3,MID(TRIM(D28),1,3),"NO")</f>
        <v>+/-</v>
      </c>
      <c r="J28" t="str">
        <f>IF(TRIM(I28)="+/-",MID(TRIM(D28),4,H28-3),D28)</f>
        <v>0.4</v>
      </c>
      <c r="K28" s="1">
        <f>IF(TRIM(J28)="*****",0,IF(ISERROR(VALUE(J28)),"NA",VALUE(J28/$I$4)))</f>
        <v>0.24316109422492402</v>
      </c>
      <c r="L28" s="1">
        <f>IF(AND(ISNUMBER(G28),ISNUMBER($I$6)),$I$6-G28,"N/A")</f>
        <v>2.2000000000000002</v>
      </c>
      <c r="M28" s="1">
        <f>IF(AND(ISNUMBER(K28),ISNUMBER($I$7)),SQRT(K28^2+($I$7)^2),"N/A")</f>
        <v>0.25064471888253259</v>
      </c>
      <c r="N28" s="1">
        <f>IF(AND(ISNUMBER(L28),ISNUMBER(M28),M28&lt;&gt;0),L28/M28,"NA")</f>
        <v>8.77736427006489</v>
      </c>
      <c r="O28" t="s">
        <v>79</v>
      </c>
    </row>
    <row r="29" spans="1:15" x14ac:dyDescent="0.35">
      <c r="A29" s="16">
        <v>19</v>
      </c>
      <c r="B29" s="15" t="s">
        <v>60</v>
      </c>
      <c r="C29" s="14">
        <v>5.0999999999999996</v>
      </c>
      <c r="D29" s="13" t="s">
        <v>26</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5.0999999999999996</v>
      </c>
      <c r="H29">
        <f>LEN(TRIM(D29))</f>
        <v>6</v>
      </c>
      <c r="I29" t="str">
        <f>IF(H29&gt;=3,MID(TRIM(D29),1,3),"NO")</f>
        <v>+/-</v>
      </c>
      <c r="J29" t="str">
        <f>IF(TRIM(I29)="+/-",MID(TRIM(D29),4,H29-3),D29)</f>
        <v>0.6</v>
      </c>
      <c r="K29" s="1">
        <f>IF(TRIM(J29)="*****",0,IF(ISERROR(VALUE(J29)),"NA",VALUE(J29/$I$4)))</f>
        <v>0.36474164133738601</v>
      </c>
      <c r="L29" s="1">
        <f>IF(AND(ISNUMBER(G29),ISNUMBER($I$6)),$I$6-G29,"N/A")</f>
        <v>2.3000000000000007</v>
      </c>
      <c r="M29" s="1">
        <f>IF(AND(ISNUMBER(K29),ISNUMBER($I$7)),SQRT(K29^2+($I$7)^2),"N/A")</f>
        <v>0.36977279819442066</v>
      </c>
      <c r="N29" s="1">
        <f>IF(AND(ISNUMBER(L29),ISNUMBER(M29),M29&lt;&gt;0),L29/M29,"NA")</f>
        <v>6.2200356846981943</v>
      </c>
      <c r="O29" t="s">
        <v>55</v>
      </c>
    </row>
    <row r="30" spans="1:15" x14ac:dyDescent="0.35">
      <c r="A30" s="16">
        <v>19</v>
      </c>
      <c r="B30" s="15" t="s">
        <v>35</v>
      </c>
      <c r="C30" s="14">
        <v>5.0999999999999996</v>
      </c>
      <c r="D30" s="13" t="s">
        <v>111</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5.0999999999999996</v>
      </c>
      <c r="H30">
        <f>LEN(TRIM(D30))</f>
        <v>6</v>
      </c>
      <c r="I30" t="str">
        <f>IF(H30&gt;=3,MID(TRIM(D30),1,3),"NO")</f>
        <v>+/-</v>
      </c>
      <c r="J30" t="str">
        <f>IF(TRIM(I30)="+/-",MID(TRIM(D30),4,H30-3),D30)</f>
        <v>1.0</v>
      </c>
      <c r="K30" s="1">
        <f>IF(TRIM(J30)="*****",0,IF(ISERROR(VALUE(J30)),"NA",VALUE(J30/$I$4)))</f>
        <v>0.60790273556231</v>
      </c>
      <c r="L30" s="1">
        <f>IF(AND(ISNUMBER(G30),ISNUMBER($I$6)),$I$6-G30,"N/A")</f>
        <v>2.3000000000000007</v>
      </c>
      <c r="M30" s="1">
        <f>IF(AND(ISNUMBER(K30),ISNUMBER($I$7)),SQRT(K30^2+($I$7)^2),"N/A")</f>
        <v>0.61093468821403585</v>
      </c>
      <c r="N30" s="1">
        <f>IF(AND(ISNUMBER(L30),ISNUMBER(M30),M30&lt;&gt;0),L30/M30,"NA")</f>
        <v>3.7647232091594951</v>
      </c>
      <c r="O30" t="s">
        <v>77</v>
      </c>
    </row>
    <row r="31" spans="1:15" x14ac:dyDescent="0.35">
      <c r="A31" s="16">
        <v>19</v>
      </c>
      <c r="B31" s="15" t="s">
        <v>56</v>
      </c>
      <c r="C31" s="14">
        <v>5.0999999999999996</v>
      </c>
      <c r="D31" s="13" t="s">
        <v>57</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5.0999999999999996</v>
      </c>
      <c r="H31">
        <f>LEN(TRIM(D31))</f>
        <v>6</v>
      </c>
      <c r="I31" t="str">
        <f>IF(H31&gt;=3,MID(TRIM(D31),1,3),"NO")</f>
        <v>+/-</v>
      </c>
      <c r="J31" t="str">
        <f>IF(TRIM(I31)="+/-",MID(TRIM(D31),4,H31-3),D31)</f>
        <v>0.3</v>
      </c>
      <c r="K31" s="1">
        <f>IF(TRIM(J31)="*****",0,IF(ISERROR(VALUE(J31)),"NA",VALUE(J31/$I$4)))</f>
        <v>0.18237082066869301</v>
      </c>
      <c r="L31" s="1">
        <f>IF(AND(ISNUMBER(G31),ISNUMBER($I$6)),$I$6-G31,"N/A")</f>
        <v>2.3000000000000007</v>
      </c>
      <c r="M31" s="1">
        <f>IF(AND(ISNUMBER(K31),ISNUMBER($I$7)),SQRT(K31^2+($I$7)^2),"N/A")</f>
        <v>0.19223572402239389</v>
      </c>
      <c r="N31" s="1">
        <f>IF(AND(ISNUMBER(L31),ISNUMBER(M31),M31&lt;&gt;0),L31/M31,"NA")</f>
        <v>11.964477527247066</v>
      </c>
      <c r="O31" t="s">
        <v>41</v>
      </c>
    </row>
    <row r="32" spans="1:15" x14ac:dyDescent="0.35">
      <c r="A32" s="16">
        <v>22</v>
      </c>
      <c r="B32" s="15" t="s">
        <v>45</v>
      </c>
      <c r="C32" s="14">
        <v>5</v>
      </c>
      <c r="D32" s="13" t="s">
        <v>28</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5</v>
      </c>
      <c r="H32">
        <f>LEN(TRIM(D32))</f>
        <v>6</v>
      </c>
      <c r="I32" t="str">
        <f>IF(H32&gt;=3,MID(TRIM(D32),1,3),"NO")</f>
        <v>+/-</v>
      </c>
      <c r="J32" t="str">
        <f>IF(TRIM(I32)="+/-",MID(TRIM(D32),4,H32-3),D32)</f>
        <v>0.2</v>
      </c>
      <c r="K32" s="1">
        <f>IF(TRIM(J32)="*****",0,IF(ISERROR(VALUE(J32)),"NA",VALUE(J32/$I$4)))</f>
        <v>0.12158054711246201</v>
      </c>
      <c r="L32" s="1">
        <f>IF(AND(ISNUMBER(G32),ISNUMBER($I$6)),$I$6-G32,"N/A")</f>
        <v>2.4000000000000004</v>
      </c>
      <c r="M32" s="1">
        <f>IF(AND(ISNUMBER(K32),ISNUMBER($I$7)),SQRT(K32^2+($I$7)^2),"N/A")</f>
        <v>0.1359311840425404</v>
      </c>
      <c r="N32" s="1">
        <f>IF(AND(ISNUMBER(L32),ISNUMBER(M32),M32&lt;&gt;0),L32/M32,"NA")</f>
        <v>17.655992750338342</v>
      </c>
      <c r="O32" t="s">
        <v>71</v>
      </c>
    </row>
    <row r="33" spans="1:15" x14ac:dyDescent="0.35">
      <c r="A33" s="16">
        <v>22</v>
      </c>
      <c r="B33" s="15" t="s">
        <v>82</v>
      </c>
      <c r="C33" s="14">
        <v>5</v>
      </c>
      <c r="D33" s="13" t="s">
        <v>43</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5</v>
      </c>
      <c r="H33">
        <f>LEN(TRIM(D33))</f>
        <v>6</v>
      </c>
      <c r="I33" t="str">
        <f>IF(H33&gt;=3,MID(TRIM(D33),1,3),"NO")</f>
        <v>+/-</v>
      </c>
      <c r="J33" t="str">
        <f>IF(TRIM(I33)="+/-",MID(TRIM(D33),4,H33-3),D33)</f>
        <v>0.5</v>
      </c>
      <c r="K33" s="1">
        <f>IF(TRIM(J33)="*****",0,IF(ISERROR(VALUE(J33)),"NA",VALUE(J33/$I$4)))</f>
        <v>0.303951367781155</v>
      </c>
      <c r="L33" s="1">
        <f>IF(AND(ISNUMBER(G33),ISNUMBER($I$6)),$I$6-G33,"N/A")</f>
        <v>2.4000000000000004</v>
      </c>
      <c r="M33" s="1">
        <f>IF(AND(ISNUMBER(K33),ISNUMBER($I$7)),SQRT(K33^2+($I$7)^2),"N/A")</f>
        <v>0.30997079109986531</v>
      </c>
      <c r="N33" s="1">
        <f>IF(AND(ISNUMBER(L33),ISNUMBER(M33),M33&lt;&gt;0),L33/M33,"NA")</f>
        <v>7.7426650152555077</v>
      </c>
      <c r="O33" t="s">
        <v>76</v>
      </c>
    </row>
    <row r="34" spans="1:15" x14ac:dyDescent="0.35">
      <c r="A34" s="16">
        <v>24</v>
      </c>
      <c r="B34" s="15" t="s">
        <v>38</v>
      </c>
      <c r="C34" s="14">
        <v>4.5999999999999996</v>
      </c>
      <c r="D34" s="13" t="s">
        <v>28</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4.5999999999999996</v>
      </c>
      <c r="H34">
        <f>LEN(TRIM(D34))</f>
        <v>6</v>
      </c>
      <c r="I34" t="str">
        <f>IF(H34&gt;=3,MID(TRIM(D34),1,3),"NO")</f>
        <v>+/-</v>
      </c>
      <c r="J34" t="str">
        <f>IF(TRIM(I34)="+/-",MID(TRIM(D34),4,H34-3),D34)</f>
        <v>0.2</v>
      </c>
      <c r="K34" s="1">
        <f>IF(TRIM(J34)="*****",0,IF(ISERROR(VALUE(J34)),"NA",VALUE(J34/$I$4)))</f>
        <v>0.12158054711246201</v>
      </c>
      <c r="L34" s="1">
        <f>IF(AND(ISNUMBER(G34),ISNUMBER($I$6)),$I$6-G34,"N/A")</f>
        <v>2.8000000000000007</v>
      </c>
      <c r="M34" s="1">
        <f>IF(AND(ISNUMBER(K34),ISNUMBER($I$7)),SQRT(K34^2+($I$7)^2),"N/A")</f>
        <v>0.1359311840425404</v>
      </c>
      <c r="N34" s="1">
        <f>IF(AND(ISNUMBER(L34),ISNUMBER(M34),M34&lt;&gt;0),L34/M34,"NA")</f>
        <v>20.598658208728068</v>
      </c>
      <c r="O34" t="s">
        <v>74</v>
      </c>
    </row>
    <row r="35" spans="1:15" x14ac:dyDescent="0.35">
      <c r="A35" s="16">
        <v>25</v>
      </c>
      <c r="B35" s="15" t="s">
        <v>78</v>
      </c>
      <c r="C35" s="14">
        <v>4</v>
      </c>
      <c r="D35" s="13" t="s">
        <v>57</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4</v>
      </c>
      <c r="H35">
        <f>LEN(TRIM(D35))</f>
        <v>6</v>
      </c>
      <c r="I35" t="str">
        <f>IF(H35&gt;=3,MID(TRIM(D35),1,3),"NO")</f>
        <v>+/-</v>
      </c>
      <c r="J35" t="str">
        <f>IF(TRIM(I35)="+/-",MID(TRIM(D35),4,H35-3),D35)</f>
        <v>0.3</v>
      </c>
      <c r="K35" s="1">
        <f>IF(TRIM(J35)="*****",0,IF(ISERROR(VALUE(J35)),"NA",VALUE(J35/$I$4)))</f>
        <v>0.18237082066869301</v>
      </c>
      <c r="L35" s="1">
        <f>IF(AND(ISNUMBER(G35),ISNUMBER($I$6)),$I$6-G35,"N/A")</f>
        <v>3.4000000000000004</v>
      </c>
      <c r="M35" s="1">
        <f>IF(AND(ISNUMBER(K35),ISNUMBER($I$7)),SQRT(K35^2+($I$7)^2),"N/A")</f>
        <v>0.19223572402239389</v>
      </c>
      <c r="N35" s="1">
        <f>IF(AND(ISNUMBER(L35),ISNUMBER(M35),M35&lt;&gt;0),L35/M35,"NA")</f>
        <v>17.686618953321748</v>
      </c>
      <c r="O35" t="s">
        <v>53</v>
      </c>
    </row>
    <row r="36" spans="1:15" x14ac:dyDescent="0.35">
      <c r="A36" s="16">
        <v>26</v>
      </c>
      <c r="B36" s="15" t="s">
        <v>54</v>
      </c>
      <c r="C36" s="14">
        <v>3.9</v>
      </c>
      <c r="D36" s="13" t="s">
        <v>28</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3.9</v>
      </c>
      <c r="H36">
        <f>LEN(TRIM(D36))</f>
        <v>6</v>
      </c>
      <c r="I36" t="str">
        <f>IF(H36&gt;=3,MID(TRIM(D36),1,3),"NO")</f>
        <v>+/-</v>
      </c>
      <c r="J36" t="str">
        <f>IF(TRIM(I36)="+/-",MID(TRIM(D36),4,H36-3),D36)</f>
        <v>0.2</v>
      </c>
      <c r="K36" s="1">
        <f>IF(TRIM(J36)="*****",0,IF(ISERROR(VALUE(J36)),"NA",VALUE(J36/$I$4)))</f>
        <v>0.12158054711246201</v>
      </c>
      <c r="L36" s="1">
        <f>IF(AND(ISNUMBER(G36),ISNUMBER($I$6)),$I$6-G36,"N/A")</f>
        <v>3.5000000000000004</v>
      </c>
      <c r="M36" s="1">
        <f>IF(AND(ISNUMBER(K36),ISNUMBER($I$7)),SQRT(K36^2+($I$7)^2),"N/A")</f>
        <v>0.1359311840425404</v>
      </c>
      <c r="N36" s="1">
        <f>IF(AND(ISNUMBER(L36),ISNUMBER(M36),M36&lt;&gt;0),L36/M36,"NA")</f>
        <v>25.748322760910082</v>
      </c>
      <c r="O36" t="s">
        <v>72</v>
      </c>
    </row>
    <row r="37" spans="1:15" x14ac:dyDescent="0.35">
      <c r="A37" s="16">
        <v>27</v>
      </c>
      <c r="B37" s="15" t="s">
        <v>59</v>
      </c>
      <c r="C37" s="14">
        <v>3.8</v>
      </c>
      <c r="D37" s="13" t="s">
        <v>28</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3.8</v>
      </c>
      <c r="H37">
        <f>LEN(TRIM(D37))</f>
        <v>6</v>
      </c>
      <c r="I37" t="str">
        <f>IF(H37&gt;=3,MID(TRIM(D37),1,3),"NO")</f>
        <v>+/-</v>
      </c>
      <c r="J37" t="str">
        <f>IF(TRIM(I37)="+/-",MID(TRIM(D37),4,H37-3),D37)</f>
        <v>0.2</v>
      </c>
      <c r="K37" s="1">
        <f>IF(TRIM(J37)="*****",0,IF(ISERROR(VALUE(J37)),"NA",VALUE(J37/$I$4)))</f>
        <v>0.12158054711246201</v>
      </c>
      <c r="L37" s="1">
        <f>IF(AND(ISNUMBER(G37),ISNUMBER($I$6)),$I$6-G37,"N/A")</f>
        <v>3.6000000000000005</v>
      </c>
      <c r="M37" s="1">
        <f>IF(AND(ISNUMBER(K37),ISNUMBER($I$7)),SQRT(K37^2+($I$7)^2),"N/A")</f>
        <v>0.1359311840425404</v>
      </c>
      <c r="N37" s="1">
        <f>IF(AND(ISNUMBER(L37),ISNUMBER(M37),M37&lt;&gt;0),L37/M37,"NA")</f>
        <v>26.483989125507513</v>
      </c>
      <c r="O37" t="s">
        <v>70</v>
      </c>
    </row>
    <row r="38" spans="1:15" x14ac:dyDescent="0.35">
      <c r="A38" s="16">
        <v>28</v>
      </c>
      <c r="B38" s="15" t="s">
        <v>81</v>
      </c>
      <c r="C38" s="14">
        <v>3.6</v>
      </c>
      <c r="D38" s="13" t="s">
        <v>28</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3.6</v>
      </c>
      <c r="H38">
        <f>LEN(TRIM(D38))</f>
        <v>6</v>
      </c>
      <c r="I38" t="str">
        <f>IF(H38&gt;=3,MID(TRIM(D38),1,3),"NO")</f>
        <v>+/-</v>
      </c>
      <c r="J38" t="str">
        <f>IF(TRIM(I38)="+/-",MID(TRIM(D38),4,H38-3),D38)</f>
        <v>0.2</v>
      </c>
      <c r="K38" s="1">
        <f>IF(TRIM(J38)="*****",0,IF(ISERROR(VALUE(J38)),"NA",VALUE(J38/$I$4)))</f>
        <v>0.12158054711246201</v>
      </c>
      <c r="L38" s="1">
        <f>IF(AND(ISNUMBER(G38),ISNUMBER($I$6)),$I$6-G38,"N/A")</f>
        <v>3.8000000000000003</v>
      </c>
      <c r="M38" s="1">
        <f>IF(AND(ISNUMBER(K38),ISNUMBER($I$7)),SQRT(K38^2+($I$7)^2),"N/A")</f>
        <v>0.1359311840425404</v>
      </c>
      <c r="N38" s="1">
        <f>IF(AND(ISNUMBER(L38),ISNUMBER(M38),M38&lt;&gt;0),L38/M38,"NA")</f>
        <v>27.955321854702376</v>
      </c>
      <c r="O38" t="s">
        <v>69</v>
      </c>
    </row>
    <row r="39" spans="1:15" x14ac:dyDescent="0.35">
      <c r="A39" s="16">
        <v>29</v>
      </c>
      <c r="B39" s="15" t="s">
        <v>27</v>
      </c>
      <c r="C39" s="14">
        <v>3.4</v>
      </c>
      <c r="D39" s="13" t="s">
        <v>26</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3.4</v>
      </c>
      <c r="H39">
        <f>LEN(TRIM(D39))</f>
        <v>6</v>
      </c>
      <c r="I39" t="str">
        <f>IF(H39&gt;=3,MID(TRIM(D39),1,3),"NO")</f>
        <v>+/-</v>
      </c>
      <c r="J39" t="str">
        <f>IF(TRIM(I39)="+/-",MID(TRIM(D39),4,H39-3),D39)</f>
        <v>0.6</v>
      </c>
      <c r="K39" s="1">
        <f>IF(TRIM(J39)="*****",0,IF(ISERROR(VALUE(J39)),"NA",VALUE(J39/$I$4)))</f>
        <v>0.36474164133738601</v>
      </c>
      <c r="L39" s="1">
        <f>IF(AND(ISNUMBER(G39),ISNUMBER($I$6)),$I$6-G39,"N/A")</f>
        <v>4</v>
      </c>
      <c r="M39" s="1">
        <f>IF(AND(ISNUMBER(K39),ISNUMBER($I$7)),SQRT(K39^2+($I$7)^2),"N/A")</f>
        <v>0.36977279819442066</v>
      </c>
      <c r="N39" s="1">
        <f>IF(AND(ISNUMBER(L39),ISNUMBER(M39),M39&lt;&gt;0),L39/M39,"NA")</f>
        <v>10.81745336469251</v>
      </c>
      <c r="O39" t="s">
        <v>44</v>
      </c>
    </row>
    <row r="40" spans="1:15" x14ac:dyDescent="0.35">
      <c r="A40" s="16">
        <v>30</v>
      </c>
      <c r="B40" s="15" t="s">
        <v>74</v>
      </c>
      <c r="C40" s="14">
        <v>2.8</v>
      </c>
      <c r="D40" s="13" t="s">
        <v>28</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2.8</v>
      </c>
      <c r="H40">
        <f>LEN(TRIM(D40))</f>
        <v>6</v>
      </c>
      <c r="I40" t="str">
        <f>IF(H40&gt;=3,MID(TRIM(D40),1,3),"NO")</f>
        <v>+/-</v>
      </c>
      <c r="J40" t="str">
        <f>IF(TRIM(I40)="+/-",MID(TRIM(D40),4,H40-3),D40)</f>
        <v>0.2</v>
      </c>
      <c r="K40" s="1">
        <f>IF(TRIM(J40)="*****",0,IF(ISERROR(VALUE(J40)),"NA",VALUE(J40/$I$4)))</f>
        <v>0.12158054711246201</v>
      </c>
      <c r="L40" s="1">
        <f>IF(AND(ISNUMBER(G40),ISNUMBER($I$6)),$I$6-G40,"N/A")</f>
        <v>4.6000000000000005</v>
      </c>
      <c r="M40" s="1">
        <f>IF(AND(ISNUMBER(K40),ISNUMBER($I$7)),SQRT(K40^2+($I$7)^2),"N/A")</f>
        <v>0.1359311840425404</v>
      </c>
      <c r="N40" s="1">
        <f>IF(AND(ISNUMBER(L40),ISNUMBER(M40),M40&lt;&gt;0),L40/M40,"NA")</f>
        <v>33.840652771481821</v>
      </c>
      <c r="O40" t="s">
        <v>67</v>
      </c>
    </row>
    <row r="41" spans="1:15" x14ac:dyDescent="0.35">
      <c r="A41" s="16">
        <v>30</v>
      </c>
      <c r="B41" s="15" t="s">
        <v>50</v>
      </c>
      <c r="C41" s="14">
        <v>2.8</v>
      </c>
      <c r="D41" s="13" t="s">
        <v>28</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2.8</v>
      </c>
      <c r="H41">
        <f>LEN(TRIM(D41))</f>
        <v>6</v>
      </c>
      <c r="I41" t="str">
        <f>IF(H41&gt;=3,MID(TRIM(D41),1,3),"NO")</f>
        <v>+/-</v>
      </c>
      <c r="J41" t="str">
        <f>IF(TRIM(I41)="+/-",MID(TRIM(D41),4,H41-3),D41)</f>
        <v>0.2</v>
      </c>
      <c r="K41" s="1">
        <f>IF(TRIM(J41)="*****",0,IF(ISERROR(VALUE(J41)),"NA",VALUE(J41/$I$4)))</f>
        <v>0.12158054711246201</v>
      </c>
      <c r="L41" s="1">
        <f>IF(AND(ISNUMBER(G41),ISNUMBER($I$6)),$I$6-G41,"N/A")</f>
        <v>4.6000000000000005</v>
      </c>
      <c r="M41" s="1">
        <f>IF(AND(ISNUMBER(K41),ISNUMBER($I$7)),SQRT(K41^2+($I$7)^2),"N/A")</f>
        <v>0.1359311840425404</v>
      </c>
      <c r="N41" s="1">
        <f>IF(AND(ISNUMBER(L41),ISNUMBER(M41),M41&lt;&gt;0),L41/M41,"NA")</f>
        <v>33.840652771481821</v>
      </c>
      <c r="O41" t="s">
        <v>47</v>
      </c>
    </row>
    <row r="42" spans="1:15" x14ac:dyDescent="0.35">
      <c r="A42" s="16">
        <v>30</v>
      </c>
      <c r="B42" s="15" t="s">
        <v>46</v>
      </c>
      <c r="C42" s="14">
        <v>2.8</v>
      </c>
      <c r="D42" s="13" t="s">
        <v>28</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2.8</v>
      </c>
      <c r="H42">
        <f>LEN(TRIM(D42))</f>
        <v>6</v>
      </c>
      <c r="I42" t="str">
        <f>IF(H42&gt;=3,MID(TRIM(D42),1,3),"NO")</f>
        <v>+/-</v>
      </c>
      <c r="J42" t="str">
        <f>IF(TRIM(I42)="+/-",MID(TRIM(D42),4,H42-3),D42)</f>
        <v>0.2</v>
      </c>
      <c r="K42" s="1">
        <f>IF(TRIM(J42)="*****",0,IF(ISERROR(VALUE(J42)),"NA",VALUE(J42/$I$4)))</f>
        <v>0.12158054711246201</v>
      </c>
      <c r="L42" s="1">
        <f>IF(AND(ISNUMBER(G42),ISNUMBER($I$6)),$I$6-G42,"N/A")</f>
        <v>4.6000000000000005</v>
      </c>
      <c r="M42" s="1">
        <f>IF(AND(ISNUMBER(K42),ISNUMBER($I$7)),SQRT(K42^2+($I$7)^2),"N/A")</f>
        <v>0.1359311840425404</v>
      </c>
      <c r="N42" s="1">
        <f>IF(AND(ISNUMBER(L42),ISNUMBER(M42),M42&lt;&gt;0),L42/M42,"NA")</f>
        <v>33.840652771481821</v>
      </c>
      <c r="O42" t="s">
        <v>37</v>
      </c>
    </row>
    <row r="43" spans="1:15" x14ac:dyDescent="0.35">
      <c r="A43" s="16">
        <v>33</v>
      </c>
      <c r="B43" s="15" t="s">
        <v>30</v>
      </c>
      <c r="C43" s="14">
        <v>2.7</v>
      </c>
      <c r="D43" s="13" t="s">
        <v>28</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2.7</v>
      </c>
      <c r="H43">
        <f>LEN(TRIM(D43))</f>
        <v>6</v>
      </c>
      <c r="I43" t="str">
        <f>IF(H43&gt;=3,MID(TRIM(D43),1,3),"NO")</f>
        <v>+/-</v>
      </c>
      <c r="J43" t="str">
        <f>IF(TRIM(I43)="+/-",MID(TRIM(D43),4,H43-3),D43)</f>
        <v>0.2</v>
      </c>
      <c r="K43" s="1">
        <f>IF(TRIM(J43)="*****",0,IF(ISERROR(VALUE(J43)),"NA",VALUE(J43/$I$4)))</f>
        <v>0.12158054711246201</v>
      </c>
      <c r="L43" s="1">
        <f>IF(AND(ISNUMBER(G43),ISNUMBER($I$6)),$I$6-G43,"N/A")</f>
        <v>4.7</v>
      </c>
      <c r="M43" s="1">
        <f>IF(AND(ISNUMBER(K43),ISNUMBER($I$7)),SQRT(K43^2+($I$7)^2),"N/A")</f>
        <v>0.1359311840425404</v>
      </c>
      <c r="N43" s="1">
        <f>IF(AND(ISNUMBER(L43),ISNUMBER(M43),M43&lt;&gt;0),L43/M43,"NA")</f>
        <v>34.576319136079249</v>
      </c>
      <c r="O43" t="s">
        <v>49</v>
      </c>
    </row>
    <row r="44" spans="1:15" x14ac:dyDescent="0.35">
      <c r="A44" s="16">
        <v>34</v>
      </c>
      <c r="B44" s="15" t="s">
        <v>62</v>
      </c>
      <c r="C44" s="14">
        <v>2.6</v>
      </c>
      <c r="D44" s="13" t="s">
        <v>43</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2.6</v>
      </c>
      <c r="H44">
        <f>LEN(TRIM(D44))</f>
        <v>6</v>
      </c>
      <c r="I44" t="str">
        <f>IF(H44&gt;=3,MID(TRIM(D44),1,3),"NO")</f>
        <v>+/-</v>
      </c>
      <c r="J44" t="str">
        <f>IF(TRIM(I44)="+/-",MID(TRIM(D44),4,H44-3),D44)</f>
        <v>0.5</v>
      </c>
      <c r="K44" s="1">
        <f>IF(TRIM(J44)="*****",0,IF(ISERROR(VALUE(J44)),"NA",VALUE(J44/$I$4)))</f>
        <v>0.303951367781155</v>
      </c>
      <c r="L44" s="1">
        <f>IF(AND(ISNUMBER(G44),ISNUMBER($I$6)),$I$6-G44,"N/A")</f>
        <v>4.8000000000000007</v>
      </c>
      <c r="M44" s="1">
        <f>IF(AND(ISNUMBER(K44),ISNUMBER($I$7)),SQRT(K44^2+($I$7)^2),"N/A")</f>
        <v>0.30997079109986531</v>
      </c>
      <c r="N44" s="1">
        <f>IF(AND(ISNUMBER(L44),ISNUMBER(M44),M44&lt;&gt;0),L44/M44,"NA")</f>
        <v>15.485330030511015</v>
      </c>
      <c r="O44" t="s">
        <v>64</v>
      </c>
    </row>
    <row r="45" spans="1:15" x14ac:dyDescent="0.35">
      <c r="A45" s="16">
        <v>34</v>
      </c>
      <c r="B45" s="15" t="s">
        <v>73</v>
      </c>
      <c r="C45" s="14">
        <v>2.6</v>
      </c>
      <c r="D45" s="13" t="s">
        <v>28</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2.6</v>
      </c>
      <c r="H45">
        <f>LEN(TRIM(D45))</f>
        <v>6</v>
      </c>
      <c r="I45" t="str">
        <f>IF(H45&gt;=3,MID(TRIM(D45),1,3),"NO")</f>
        <v>+/-</v>
      </c>
      <c r="J45" t="str">
        <f>IF(TRIM(I45)="+/-",MID(TRIM(D45),4,H45-3),D45)</f>
        <v>0.2</v>
      </c>
      <c r="K45" s="1">
        <f>IF(TRIM(J45)="*****",0,IF(ISERROR(VALUE(J45)),"NA",VALUE(J45/$I$4)))</f>
        <v>0.12158054711246201</v>
      </c>
      <c r="L45" s="1">
        <f>IF(AND(ISNUMBER(G45),ISNUMBER($I$6)),$I$6-G45,"N/A")</f>
        <v>4.8000000000000007</v>
      </c>
      <c r="M45" s="1">
        <f>IF(AND(ISNUMBER(K45),ISNUMBER($I$7)),SQRT(K45^2+($I$7)^2),"N/A")</f>
        <v>0.1359311840425404</v>
      </c>
      <c r="N45" s="1">
        <f>IF(AND(ISNUMBER(L45),ISNUMBER(M45),M45&lt;&gt;0),L45/M45,"NA")</f>
        <v>35.311985500676684</v>
      </c>
      <c r="O45" t="s">
        <v>63</v>
      </c>
    </row>
    <row r="46" spans="1:15" x14ac:dyDescent="0.35">
      <c r="A46" s="16">
        <v>36</v>
      </c>
      <c r="B46" s="15" t="s">
        <v>55</v>
      </c>
      <c r="C46" s="14">
        <v>2.4</v>
      </c>
      <c r="D46" s="13" t="s">
        <v>57</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2.4</v>
      </c>
      <c r="H46">
        <f>LEN(TRIM(D46))</f>
        <v>6</v>
      </c>
      <c r="I46" t="str">
        <f>IF(H46&gt;=3,MID(TRIM(D46),1,3),"NO")</f>
        <v>+/-</v>
      </c>
      <c r="J46" t="str">
        <f>IF(TRIM(I46)="+/-",MID(TRIM(D46),4,H46-3),D46)</f>
        <v>0.3</v>
      </c>
      <c r="K46" s="1">
        <f>IF(TRIM(J46)="*****",0,IF(ISERROR(VALUE(J46)),"NA",VALUE(J46/$I$4)))</f>
        <v>0.18237082066869301</v>
      </c>
      <c r="L46" s="1">
        <f>IF(AND(ISNUMBER(G46),ISNUMBER($I$6)),$I$6-G46,"N/A")</f>
        <v>5</v>
      </c>
      <c r="M46" s="1">
        <f>IF(AND(ISNUMBER(K46),ISNUMBER($I$7)),SQRT(K46^2+($I$7)^2),"N/A")</f>
        <v>0.19223572402239389</v>
      </c>
      <c r="N46" s="1">
        <f>IF(AND(ISNUMBER(L46),ISNUMBER(M46),M46&lt;&gt;0),L46/M46,"NA")</f>
        <v>26.00973375488492</v>
      </c>
      <c r="O46" t="s">
        <v>61</v>
      </c>
    </row>
    <row r="47" spans="1:15" x14ac:dyDescent="0.35">
      <c r="A47" s="16">
        <v>37</v>
      </c>
      <c r="B47" s="15" t="s">
        <v>68</v>
      </c>
      <c r="C47" s="14">
        <v>2.2999999999999998</v>
      </c>
      <c r="D47" s="13" t="s">
        <v>28</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2.2999999999999998</v>
      </c>
      <c r="H47">
        <f>LEN(TRIM(D47))</f>
        <v>6</v>
      </c>
      <c r="I47" t="str">
        <f>IF(H47&gt;=3,MID(TRIM(D47),1,3),"NO")</f>
        <v>+/-</v>
      </c>
      <c r="J47" t="str">
        <f>IF(TRIM(I47)="+/-",MID(TRIM(D47),4,H47-3),D47)</f>
        <v>0.2</v>
      </c>
      <c r="K47" s="1">
        <f>IF(TRIM(J47)="*****",0,IF(ISERROR(VALUE(J47)),"NA",VALUE(J47/$I$4)))</f>
        <v>0.12158054711246201</v>
      </c>
      <c r="L47" s="1">
        <f>IF(AND(ISNUMBER(G47),ISNUMBER($I$6)),$I$6-G47,"N/A")</f>
        <v>5.1000000000000005</v>
      </c>
      <c r="M47" s="1">
        <f>IF(AND(ISNUMBER(K47),ISNUMBER($I$7)),SQRT(K47^2+($I$7)^2),"N/A")</f>
        <v>0.1359311840425404</v>
      </c>
      <c r="N47" s="1">
        <f>IF(AND(ISNUMBER(L47),ISNUMBER(M47),M47&lt;&gt;0),L47/M47,"NA")</f>
        <v>37.518984594468975</v>
      </c>
      <c r="O47" t="s">
        <v>59</v>
      </c>
    </row>
    <row r="48" spans="1:15" x14ac:dyDescent="0.35">
      <c r="A48" s="16">
        <v>37</v>
      </c>
      <c r="B48" s="15" t="s">
        <v>80</v>
      </c>
      <c r="C48" s="14">
        <v>2.2999999999999998</v>
      </c>
      <c r="D48" s="13" t="s">
        <v>28</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2.2999999999999998</v>
      </c>
      <c r="H48">
        <f>LEN(TRIM(D48))</f>
        <v>6</v>
      </c>
      <c r="I48" t="str">
        <f>IF(H48&gt;=3,MID(TRIM(D48),1,3),"NO")</f>
        <v>+/-</v>
      </c>
      <c r="J48" t="str">
        <f>IF(TRIM(I48)="+/-",MID(TRIM(D48),4,H48-3),D48)</f>
        <v>0.2</v>
      </c>
      <c r="K48" s="1">
        <f>IF(TRIM(J48)="*****",0,IF(ISERROR(VALUE(J48)),"NA",VALUE(J48/$I$4)))</f>
        <v>0.12158054711246201</v>
      </c>
      <c r="L48" s="1">
        <f>IF(AND(ISNUMBER(G48),ISNUMBER($I$6)),$I$6-G48,"N/A")</f>
        <v>5.1000000000000005</v>
      </c>
      <c r="M48" s="1">
        <f>IF(AND(ISNUMBER(K48),ISNUMBER($I$7)),SQRT(K48^2+($I$7)^2),"N/A")</f>
        <v>0.1359311840425404</v>
      </c>
      <c r="N48" s="1">
        <f>IF(AND(ISNUMBER(L48),ISNUMBER(M48),M48&lt;&gt;0),L48/M48,"NA")</f>
        <v>37.518984594468975</v>
      </c>
      <c r="O48" t="s">
        <v>56</v>
      </c>
    </row>
    <row r="49" spans="1:15" x14ac:dyDescent="0.35">
      <c r="A49" s="16">
        <v>39</v>
      </c>
      <c r="B49" s="15" t="s">
        <v>53</v>
      </c>
      <c r="C49" s="14">
        <v>2</v>
      </c>
      <c r="D49" s="13" t="s">
        <v>28</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2</v>
      </c>
      <c r="H49">
        <f>LEN(TRIM(D49))</f>
        <v>6</v>
      </c>
      <c r="I49" t="str">
        <f>IF(H49&gt;=3,MID(TRIM(D49),1,3),"NO")</f>
        <v>+/-</v>
      </c>
      <c r="J49" t="str">
        <f>IF(TRIM(I49)="+/-",MID(TRIM(D49),4,H49-3),D49)</f>
        <v>0.2</v>
      </c>
      <c r="K49" s="1">
        <f>IF(TRIM(J49)="*****",0,IF(ISERROR(VALUE(J49)),"NA",VALUE(J49/$I$4)))</f>
        <v>0.12158054711246201</v>
      </c>
      <c r="L49" s="1">
        <f>IF(AND(ISNUMBER(G49),ISNUMBER($I$6)),$I$6-G49,"N/A")</f>
        <v>5.4</v>
      </c>
      <c r="M49" s="1">
        <f>IF(AND(ISNUMBER(K49),ISNUMBER($I$7)),SQRT(K49^2+($I$7)^2),"N/A")</f>
        <v>0.1359311840425404</v>
      </c>
      <c r="N49" s="1">
        <f>IF(AND(ISNUMBER(L49),ISNUMBER(M49),M49&lt;&gt;0),L49/M49,"NA")</f>
        <v>39.725983688261266</v>
      </c>
      <c r="O49" t="s">
        <v>54</v>
      </c>
    </row>
    <row r="50" spans="1:15" x14ac:dyDescent="0.35">
      <c r="A50" s="16">
        <v>40</v>
      </c>
      <c r="B50" s="15" t="s">
        <v>29</v>
      </c>
      <c r="C50" s="14">
        <v>1.9</v>
      </c>
      <c r="D50" s="13" t="s">
        <v>57</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1.9</v>
      </c>
      <c r="H50">
        <f>LEN(TRIM(D50))</f>
        <v>6</v>
      </c>
      <c r="I50" t="str">
        <f>IF(H50&gt;=3,MID(TRIM(D50),1,3),"NO")</f>
        <v>+/-</v>
      </c>
      <c r="J50" t="str">
        <f>IF(TRIM(I50)="+/-",MID(TRIM(D50),4,H50-3),D50)</f>
        <v>0.3</v>
      </c>
      <c r="K50" s="1">
        <f>IF(TRIM(J50)="*****",0,IF(ISERROR(VALUE(J50)),"NA",VALUE(J50/$I$4)))</f>
        <v>0.18237082066869301</v>
      </c>
      <c r="L50" s="1">
        <f>IF(AND(ISNUMBER(G50),ISNUMBER($I$6)),$I$6-G50,"N/A")</f>
        <v>5.5</v>
      </c>
      <c r="M50" s="1">
        <f>IF(AND(ISNUMBER(K50),ISNUMBER($I$7)),SQRT(K50^2+($I$7)^2),"N/A")</f>
        <v>0.19223572402239389</v>
      </c>
      <c r="N50" s="1">
        <f>IF(AND(ISNUMBER(L50),ISNUMBER(M50),M50&lt;&gt;0),L50/M50,"NA")</f>
        <v>28.61070713037341</v>
      </c>
      <c r="O50" t="s">
        <v>52</v>
      </c>
    </row>
    <row r="51" spans="1:15" x14ac:dyDescent="0.35">
      <c r="A51" s="16">
        <v>40</v>
      </c>
      <c r="B51" s="15" t="s">
        <v>76</v>
      </c>
      <c r="C51" s="14">
        <v>1.9</v>
      </c>
      <c r="D51" s="13" t="s">
        <v>31</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1.9</v>
      </c>
      <c r="H51">
        <f>LEN(TRIM(D51))</f>
        <v>6</v>
      </c>
      <c r="I51" t="str">
        <f>IF(H51&gt;=3,MID(TRIM(D51),1,3),"NO")</f>
        <v>+/-</v>
      </c>
      <c r="J51" t="str">
        <f>IF(TRIM(I51)="+/-",MID(TRIM(D51),4,H51-3),D51)</f>
        <v>0.1</v>
      </c>
      <c r="K51" s="1">
        <f>IF(TRIM(J51)="*****",0,IF(ISERROR(VALUE(J51)),"NA",VALUE(J51/$I$4)))</f>
        <v>6.0790273556231005E-2</v>
      </c>
      <c r="L51" s="1">
        <f>IF(AND(ISNUMBER(G51),ISNUMBER($I$6)),$I$6-G51,"N/A")</f>
        <v>5.5</v>
      </c>
      <c r="M51" s="1">
        <f>IF(AND(ISNUMBER(K51),ISNUMBER($I$7)),SQRT(K51^2+($I$7)^2),"N/A")</f>
        <v>8.5970429323592404E-2</v>
      </c>
      <c r="N51" s="1">
        <f>IF(AND(ISNUMBER(L51),ISNUMBER(M51),M51&lt;&gt;0),L51/M51,"NA")</f>
        <v>63.975486027852888</v>
      </c>
      <c r="O51" t="s">
        <v>50</v>
      </c>
    </row>
    <row r="52" spans="1:15" x14ac:dyDescent="0.35">
      <c r="A52" s="16">
        <v>42</v>
      </c>
      <c r="B52" s="15" t="s">
        <v>72</v>
      </c>
      <c r="C52" s="14">
        <v>1.8</v>
      </c>
      <c r="D52" s="13" t="s">
        <v>31</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1.8</v>
      </c>
      <c r="H52">
        <f>LEN(TRIM(D52))</f>
        <v>6</v>
      </c>
      <c r="I52" t="str">
        <f>IF(H52&gt;=3,MID(TRIM(D52),1,3),"NO")</f>
        <v>+/-</v>
      </c>
      <c r="J52" t="str">
        <f>IF(TRIM(I52)="+/-",MID(TRIM(D52),4,H52-3),D52)</f>
        <v>0.1</v>
      </c>
      <c r="K52" s="1">
        <f>IF(TRIM(J52)="*****",0,IF(ISERROR(VALUE(J52)),"NA",VALUE(J52/$I$4)))</f>
        <v>6.0790273556231005E-2</v>
      </c>
      <c r="L52" s="1">
        <f>IF(AND(ISNUMBER(G52),ISNUMBER($I$6)),$I$6-G52,"N/A")</f>
        <v>5.6000000000000005</v>
      </c>
      <c r="M52" s="1">
        <f>IF(AND(ISNUMBER(K52),ISNUMBER($I$7)),SQRT(K52^2+($I$7)^2),"N/A")</f>
        <v>8.5970429323592404E-2</v>
      </c>
      <c r="N52" s="1">
        <f>IF(AND(ISNUMBER(L52),ISNUMBER(M52),M52&lt;&gt;0),L52/M52,"NA")</f>
        <v>65.138676682904759</v>
      </c>
      <c r="O52" t="s">
        <v>48</v>
      </c>
    </row>
    <row r="53" spans="1:15" x14ac:dyDescent="0.35">
      <c r="A53" s="16">
        <v>42</v>
      </c>
      <c r="B53" s="15" t="s">
        <v>61</v>
      </c>
      <c r="C53" s="14">
        <v>1.8</v>
      </c>
      <c r="D53" s="13" t="s">
        <v>31</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1.8</v>
      </c>
      <c r="H53">
        <f>LEN(TRIM(D53))</f>
        <v>6</v>
      </c>
      <c r="I53" t="str">
        <f>IF(H53&gt;=3,MID(TRIM(D53),1,3),"NO")</f>
        <v>+/-</v>
      </c>
      <c r="J53" t="str">
        <f>IF(TRIM(I53)="+/-",MID(TRIM(D53),4,H53-3),D53)</f>
        <v>0.1</v>
      </c>
      <c r="K53" s="1">
        <f>IF(TRIM(J53)="*****",0,IF(ISERROR(VALUE(J53)),"NA",VALUE(J53/$I$4)))</f>
        <v>6.0790273556231005E-2</v>
      </c>
      <c r="L53" s="1">
        <f>IF(AND(ISNUMBER(G53),ISNUMBER($I$6)),$I$6-G53,"N/A")</f>
        <v>5.6000000000000005</v>
      </c>
      <c r="M53" s="1">
        <f>IF(AND(ISNUMBER(K53),ISNUMBER($I$7)),SQRT(K53^2+($I$7)^2),"N/A")</f>
        <v>8.5970429323592404E-2</v>
      </c>
      <c r="N53" s="1">
        <f>IF(AND(ISNUMBER(L53),ISNUMBER(M53),M53&lt;&gt;0),L53/M53,"NA")</f>
        <v>65.138676682904759</v>
      </c>
      <c r="O53" t="s">
        <v>46</v>
      </c>
    </row>
    <row r="54" spans="1:15" x14ac:dyDescent="0.35">
      <c r="A54" s="16">
        <v>44</v>
      </c>
      <c r="B54" s="15" t="s">
        <v>79</v>
      </c>
      <c r="C54" s="14">
        <v>1.7</v>
      </c>
      <c r="D54" s="13" t="s">
        <v>28</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1.7</v>
      </c>
      <c r="H54">
        <f>LEN(TRIM(D54))</f>
        <v>6</v>
      </c>
      <c r="I54" t="str">
        <f>IF(H54&gt;=3,MID(TRIM(D54),1,3),"NO")</f>
        <v>+/-</v>
      </c>
      <c r="J54" t="str">
        <f>IF(TRIM(I54)="+/-",MID(TRIM(D54),4,H54-3),D54)</f>
        <v>0.2</v>
      </c>
      <c r="K54" s="1">
        <f>IF(TRIM(J54)="*****",0,IF(ISERROR(VALUE(J54)),"NA",VALUE(J54/$I$4)))</f>
        <v>0.12158054711246201</v>
      </c>
      <c r="L54" s="1">
        <f>IF(AND(ISNUMBER(G54),ISNUMBER($I$6)),$I$6-G54,"N/A")</f>
        <v>5.7</v>
      </c>
      <c r="M54" s="1">
        <f>IF(AND(ISNUMBER(K54),ISNUMBER($I$7)),SQRT(K54^2+($I$7)^2),"N/A")</f>
        <v>0.1359311840425404</v>
      </c>
      <c r="N54" s="1">
        <f>IF(AND(ISNUMBER(L54),ISNUMBER(M54),M54&lt;&gt;0),L54/M54,"NA")</f>
        <v>41.932982782053557</v>
      </c>
      <c r="O54" t="s">
        <v>39</v>
      </c>
    </row>
    <row r="55" spans="1:15" x14ac:dyDescent="0.35">
      <c r="A55" s="16">
        <v>44</v>
      </c>
      <c r="B55" s="15" t="s">
        <v>48</v>
      </c>
      <c r="C55" s="14">
        <v>1.7</v>
      </c>
      <c r="D55" s="13" t="s">
        <v>57</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1.7</v>
      </c>
      <c r="H55">
        <f>LEN(TRIM(D55))</f>
        <v>6</v>
      </c>
      <c r="I55" t="str">
        <f>IF(H55&gt;=3,MID(TRIM(D55),1,3),"NO")</f>
        <v>+/-</v>
      </c>
      <c r="J55" t="str">
        <f>IF(TRIM(I55)="+/-",MID(TRIM(D55),4,H55-3),D55)</f>
        <v>0.3</v>
      </c>
      <c r="K55" s="1">
        <f>IF(TRIM(J55)="*****",0,IF(ISERROR(VALUE(J55)),"NA",VALUE(J55/$I$4)))</f>
        <v>0.18237082066869301</v>
      </c>
      <c r="L55" s="1">
        <f>IF(AND(ISNUMBER(G55),ISNUMBER($I$6)),$I$6-G55,"N/A")</f>
        <v>5.7</v>
      </c>
      <c r="M55" s="1">
        <f>IF(AND(ISNUMBER(K55),ISNUMBER($I$7)),SQRT(K55^2+($I$7)^2),"N/A")</f>
        <v>0.19223572402239389</v>
      </c>
      <c r="N55" s="1">
        <f>IF(AND(ISNUMBER(L55),ISNUMBER(M55),M55&lt;&gt;0),L55/M55,"NA")</f>
        <v>29.651096480568807</v>
      </c>
      <c r="O55" t="s">
        <v>42</v>
      </c>
    </row>
    <row r="56" spans="1:15" x14ac:dyDescent="0.35">
      <c r="A56" s="16">
        <v>46</v>
      </c>
      <c r="B56" s="15" t="s">
        <v>63</v>
      </c>
      <c r="C56" s="14">
        <v>1.6</v>
      </c>
      <c r="D56" s="13" t="s">
        <v>34</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1.6</v>
      </c>
      <c r="H56">
        <f>LEN(TRIM(D56))</f>
        <v>6</v>
      </c>
      <c r="I56" t="str">
        <f>IF(H56&gt;=3,MID(TRIM(D56),1,3),"NO")</f>
        <v>+/-</v>
      </c>
      <c r="J56" t="str">
        <f>IF(TRIM(I56)="+/-",MID(TRIM(D56),4,H56-3),D56)</f>
        <v>0.4</v>
      </c>
      <c r="K56" s="1">
        <f>IF(TRIM(J56)="*****",0,IF(ISERROR(VALUE(J56)),"NA",VALUE(J56/$I$4)))</f>
        <v>0.24316109422492402</v>
      </c>
      <c r="L56" s="1">
        <f>IF(AND(ISNUMBER(G56),ISNUMBER($I$6)),$I$6-G56,"N/A")</f>
        <v>5.8000000000000007</v>
      </c>
      <c r="M56" s="1">
        <f>IF(AND(ISNUMBER(K56),ISNUMBER($I$7)),SQRT(K56^2+($I$7)^2),"N/A")</f>
        <v>0.25064471888253259</v>
      </c>
      <c r="N56" s="1">
        <f>IF(AND(ISNUMBER(L56),ISNUMBER(M56),M56&lt;&gt;0),L56/M56,"NA")</f>
        <v>23.140323984716527</v>
      </c>
      <c r="O56" t="s">
        <v>40</v>
      </c>
    </row>
    <row r="57" spans="1:15" x14ac:dyDescent="0.35">
      <c r="A57" s="16">
        <v>47</v>
      </c>
      <c r="B57" s="15" t="s">
        <v>70</v>
      </c>
      <c r="C57" s="14">
        <v>1.3</v>
      </c>
      <c r="D57" s="13" t="s">
        <v>57</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1.3</v>
      </c>
      <c r="H57">
        <f>LEN(TRIM(D57))</f>
        <v>6</v>
      </c>
      <c r="I57" t="str">
        <f>IF(H57&gt;=3,MID(TRIM(D57),1,3),"NO")</f>
        <v>+/-</v>
      </c>
      <c r="J57" t="str">
        <f>IF(TRIM(I57)="+/-",MID(TRIM(D57),4,H57-3),D57)</f>
        <v>0.3</v>
      </c>
      <c r="K57" s="1">
        <f>IF(TRIM(J57)="*****",0,IF(ISERROR(VALUE(J57)),"NA",VALUE(J57/$I$4)))</f>
        <v>0.18237082066869301</v>
      </c>
      <c r="L57" s="1">
        <f>IF(AND(ISNUMBER(G57),ISNUMBER($I$6)),$I$6-G57,"N/A")</f>
        <v>6.1000000000000005</v>
      </c>
      <c r="M57" s="1">
        <f>IF(AND(ISNUMBER(K57),ISNUMBER($I$7)),SQRT(K57^2+($I$7)^2),"N/A")</f>
        <v>0.19223572402239389</v>
      </c>
      <c r="N57" s="1">
        <f>IF(AND(ISNUMBER(L57),ISNUMBER(M57),M57&lt;&gt;0),L57/M57,"NA")</f>
        <v>31.731875180959605</v>
      </c>
      <c r="O57" t="s">
        <v>38</v>
      </c>
    </row>
    <row r="58" spans="1:15" x14ac:dyDescent="0.35">
      <c r="A58" s="16">
        <v>48</v>
      </c>
      <c r="B58" s="15" t="s">
        <v>67</v>
      </c>
      <c r="C58" s="14">
        <v>1.2</v>
      </c>
      <c r="D58" s="13" t="s">
        <v>57</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1.2</v>
      </c>
      <c r="H58">
        <f>LEN(TRIM(D58))</f>
        <v>6</v>
      </c>
      <c r="I58" t="str">
        <f>IF(H58&gt;=3,MID(TRIM(D58),1,3),"NO")</f>
        <v>+/-</v>
      </c>
      <c r="J58" t="str">
        <f>IF(TRIM(I58)="+/-",MID(TRIM(D58),4,H58-3),D58)</f>
        <v>0.3</v>
      </c>
      <c r="K58" s="1">
        <f>IF(TRIM(J58)="*****",0,IF(ISERROR(VALUE(J58)),"NA",VALUE(J58/$I$4)))</f>
        <v>0.18237082066869301</v>
      </c>
      <c r="L58" s="1">
        <f>IF(AND(ISNUMBER(G58),ISNUMBER($I$6)),$I$6-G58,"N/A")</f>
        <v>6.2</v>
      </c>
      <c r="M58" s="1">
        <f>IF(AND(ISNUMBER(K58),ISNUMBER($I$7)),SQRT(K58^2+($I$7)^2),"N/A")</f>
        <v>0.19223572402239389</v>
      </c>
      <c r="N58" s="1">
        <f>IF(AND(ISNUMBER(L58),ISNUMBER(M58),M58&lt;&gt;0),L58/M58,"NA")</f>
        <v>32.252069856057304</v>
      </c>
      <c r="O58" t="s">
        <v>36</v>
      </c>
    </row>
    <row r="59" spans="1:15" x14ac:dyDescent="0.35">
      <c r="A59" s="16">
        <v>49</v>
      </c>
      <c r="B59" s="15" t="s">
        <v>40</v>
      </c>
      <c r="C59" s="14">
        <v>1.1000000000000001</v>
      </c>
      <c r="D59" s="13" t="s">
        <v>57</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1.1000000000000001</v>
      </c>
      <c r="H59">
        <f>LEN(TRIM(D59))</f>
        <v>6</v>
      </c>
      <c r="I59" t="str">
        <f>IF(H59&gt;=3,MID(TRIM(D59),1,3),"NO")</f>
        <v>+/-</v>
      </c>
      <c r="J59" t="str">
        <f>IF(TRIM(I59)="+/-",MID(TRIM(D59),4,H59-3),D59)</f>
        <v>0.3</v>
      </c>
      <c r="K59" s="1">
        <f>IF(TRIM(J59)="*****",0,IF(ISERROR(VALUE(J59)),"NA",VALUE(J59/$I$4)))</f>
        <v>0.18237082066869301</v>
      </c>
      <c r="L59" s="1">
        <f>IF(AND(ISNUMBER(G59),ISNUMBER($I$6)),$I$6-G59,"N/A")</f>
        <v>6.3000000000000007</v>
      </c>
      <c r="M59" s="1">
        <f>IF(AND(ISNUMBER(K59),ISNUMBER($I$7)),SQRT(K59^2+($I$7)^2),"N/A")</f>
        <v>0.19223572402239389</v>
      </c>
      <c r="N59" s="1">
        <f>IF(AND(ISNUMBER(L59),ISNUMBER(M59),M59&lt;&gt;0),L59/M59,"NA")</f>
        <v>32.772264531155002</v>
      </c>
      <c r="O59" t="s">
        <v>33</v>
      </c>
    </row>
    <row r="60" spans="1:15" x14ac:dyDescent="0.35">
      <c r="A60" s="16">
        <v>50</v>
      </c>
      <c r="B60" s="15" t="s">
        <v>33</v>
      </c>
      <c r="C60" s="14">
        <v>0.9</v>
      </c>
      <c r="D60" s="13" t="s">
        <v>28</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0.9</v>
      </c>
      <c r="H60">
        <f>LEN(TRIM(D60))</f>
        <v>6</v>
      </c>
      <c r="I60" t="str">
        <f>IF(H60&gt;=3,MID(TRIM(D60),1,3),"NO")</f>
        <v>+/-</v>
      </c>
      <c r="J60" t="str">
        <f>IF(TRIM(I60)="+/-",MID(TRIM(D60),4,H60-3),D60)</f>
        <v>0.2</v>
      </c>
      <c r="K60" s="1">
        <f>IF(TRIM(J60)="*****",0,IF(ISERROR(VALUE(J60)),"NA",VALUE(J60/$I$4)))</f>
        <v>0.12158054711246201</v>
      </c>
      <c r="L60" s="1">
        <f>IF(AND(ISNUMBER(G60),ISNUMBER($I$6)),$I$6-G60,"N/A")</f>
        <v>6.5</v>
      </c>
      <c r="M60" s="1">
        <f>IF(AND(ISNUMBER(K60),ISNUMBER($I$7)),SQRT(K60^2+($I$7)^2),"N/A")</f>
        <v>0.1359311840425404</v>
      </c>
      <c r="N60" s="1">
        <f>IF(AND(ISNUMBER(L60),ISNUMBER(M60),M60&lt;&gt;0),L60/M60,"NA")</f>
        <v>47.818313698833009</v>
      </c>
      <c r="O60" t="s">
        <v>30</v>
      </c>
    </row>
    <row r="61" spans="1:15" x14ac:dyDescent="0.35">
      <c r="A61" s="16">
        <v>51</v>
      </c>
      <c r="B61" s="15" t="s">
        <v>77</v>
      </c>
      <c r="C61" s="14">
        <v>0.6</v>
      </c>
      <c r="D61" s="13" t="s">
        <v>31</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0.6</v>
      </c>
      <c r="H61">
        <f>LEN(TRIM(D61))</f>
        <v>6</v>
      </c>
      <c r="I61" t="str">
        <f>IF(H61&gt;=3,MID(TRIM(D61),1,3),"NO")</f>
        <v>+/-</v>
      </c>
      <c r="J61" t="str">
        <f>IF(TRIM(I61)="+/-",MID(TRIM(D61),4,H61-3),D61)</f>
        <v>0.1</v>
      </c>
      <c r="K61" s="1">
        <f>IF(TRIM(J61)="*****",0,IF(ISERROR(VALUE(J61)),"NA",VALUE(J61/$I$4)))</f>
        <v>6.0790273556231005E-2</v>
      </c>
      <c r="L61" s="1">
        <f>IF(AND(ISNUMBER(G61),ISNUMBER($I$6)),$I$6-G61,"N/A")</f>
        <v>6.8000000000000007</v>
      </c>
      <c r="M61" s="1">
        <f>IF(AND(ISNUMBER(K61),ISNUMBER($I$7)),SQRT(K61^2+($I$7)^2),"N/A")</f>
        <v>8.5970429323592404E-2</v>
      </c>
      <c r="N61" s="1">
        <f>IF(AND(ISNUMBER(L61),ISNUMBER(M61),M61&lt;&gt;0),L61/M61,"NA")</f>
        <v>79.096964543527221</v>
      </c>
      <c r="O61" t="s">
        <v>27</v>
      </c>
    </row>
    <row r="62" spans="1:15" ht="15" thickBot="1" x14ac:dyDescent="0.4">
      <c r="A62" s="11"/>
      <c r="B62" s="10" t="s">
        <v>25</v>
      </c>
      <c r="C62" s="9">
        <v>32</v>
      </c>
      <c r="D62" s="8" t="s">
        <v>83</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32</v>
      </c>
      <c r="H62">
        <f>LEN(TRIM(D62))</f>
        <v>6</v>
      </c>
      <c r="I62" t="str">
        <f>IF(H62&gt;=3,MID(TRIM(D62),1,3),"NO")</f>
        <v>+/-</v>
      </c>
      <c r="J62" t="str">
        <f>IF(TRIM(I62)="+/-",MID(TRIM(D62),4,H62-3),D62)</f>
        <v>0.7</v>
      </c>
      <c r="K62" s="1">
        <f>IF(TRIM(J62)="*****",0,IF(ISERROR(VALUE(J62)),"NA",VALUE(J62/$I$4)))</f>
        <v>0.42553191489361697</v>
      </c>
      <c r="L62" s="1">
        <f>IF(AND(ISNUMBER(G62),ISNUMBER($I$6)),$I$6-G62,"N/A")</f>
        <v>-24.6</v>
      </c>
      <c r="M62" s="1">
        <f>IF(AND(ISNUMBER(K62),ISNUMBER($I$7)),SQRT(K62^2+($I$7)^2),"N/A")</f>
        <v>0.42985214661796195</v>
      </c>
      <c r="N62" s="1">
        <f>IF(AND(ISNUMBER(L62),ISNUMBER(M62),M62&lt;&gt;0),L62/M62,"NA")</f>
        <v>-57.228980228552047</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419" priority="1" operator="equal">
      <formula>"OTHER ERROR"</formula>
    </cfRule>
    <cfRule type="cellIs" dxfId="418" priority="2" operator="equal">
      <formula>"Statistical Test not applicable"</formula>
    </cfRule>
    <cfRule type="cellIs" dxfId="417" priority="3" operator="equal">
      <formula>"Geography Selected"</formula>
    </cfRule>
  </conditionalFormatting>
  <conditionalFormatting sqref="E10:J62">
    <cfRule type="cellIs" dxfId="416" priority="4" operator="equal">
      <formula>"Not Significantly Different"</formula>
    </cfRule>
  </conditionalFormatting>
  <conditionalFormatting sqref="F10:J62">
    <cfRule type="cellIs" dxfId="41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B832B7F-1736-4102-8A1B-5E4A22445639}">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D3FCFF9D-C1BD-4BF1-8483-60E97701CC43}"/>
    <hyperlink ref="A68" r:id="rId2" xr:uid="{122184DC-BCE0-498B-BE27-E08F53217AFC}"/>
    <hyperlink ref="A66" r:id="rId3" xr:uid="{CA4D11A6-3578-421A-9EE8-F37D70ECD081}"/>
    <hyperlink ref="A67" r:id="rId4" xr:uid="{77535D65-2CAB-4A8A-B8A5-836F977CABC7}"/>
  </hyperlinks>
  <pageMargins left="0.7" right="0.7" top="0.75" bottom="0.75" header="0.3" footer="0.3"/>
  <pageSetup orientation="portrait" r:id="rId5"/>
  <drawing r:id="rId6"/>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66F10-10B5-4BD7-9BBF-4D94C8480A5E}">
  <sheetPr codeName="Sheet80"/>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605</v>
      </c>
    </row>
    <row r="2" spans="1:16" x14ac:dyDescent="0.35">
      <c r="A2" s="30" t="s">
        <v>108</v>
      </c>
      <c r="B2" t="s">
        <v>606</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41.7</v>
      </c>
      <c r="C6" t="s">
        <v>102</v>
      </c>
      <c r="H6" s="18" t="s">
        <v>101</v>
      </c>
      <c r="I6">
        <f>VLOOKUP($B$4,$B$9:$K$62,6,FALSE)</f>
        <v>41.7</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41.7</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41.7</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51</v>
      </c>
      <c r="C11" s="14">
        <v>89.9</v>
      </c>
      <c r="D11" s="17" t="s">
        <v>28</v>
      </c>
      <c r="E11" s="12"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89.9</v>
      </c>
      <c r="H11">
        <f t="shared" ref="H11:H62" si="2">LEN(TRIM(D11))</f>
        <v>6</v>
      </c>
      <c r="I11" t="str">
        <f t="shared" ref="I11:I62" si="3">IF(H11&gt;=3,MID(TRIM(D11),1,3),"NO")</f>
        <v>+/-</v>
      </c>
      <c r="J11" t="str">
        <f t="shared" ref="J11:J62" si="4">IF(TRIM(I11)="+/-",MID(TRIM(D11),4,H11-3),D11)</f>
        <v>0.2</v>
      </c>
      <c r="K11" s="1">
        <f t="shared" ref="K11:K62" si="5">IF(TRIM(J11)="*****",0,IF(ISERROR(VALUE(J11)),"NA",VALUE(J11/$I$4)))</f>
        <v>0.12158054711246201</v>
      </c>
      <c r="L11" s="1">
        <f t="shared" ref="L11:L62" si="6">IF(AND(ISNUMBER(G11),ISNUMBER($I$6)),$I$6-G11,"N/A")</f>
        <v>-48.2</v>
      </c>
      <c r="M11" s="1">
        <f t="shared" ref="M11:M62" si="7">IF(AND(ISNUMBER(K11),ISNUMBER($I$7)),SQRT(K11^2+($I$7)^2),"N/A")</f>
        <v>0.1359311840425404</v>
      </c>
      <c r="N11" s="1">
        <f>IF(AND(ISNUMBER(L11),ISNUMBER(M11),M11&lt;&gt;0),L11/M11,"NA")</f>
        <v>-354.59118773596168</v>
      </c>
      <c r="O11" t="s">
        <v>68</v>
      </c>
    </row>
    <row r="12" spans="1:16" x14ac:dyDescent="0.35">
      <c r="A12" s="16">
        <v>2</v>
      </c>
      <c r="B12" s="15" t="s">
        <v>50</v>
      </c>
      <c r="C12" s="14">
        <v>71</v>
      </c>
      <c r="D12" s="13" t="s">
        <v>43</v>
      </c>
      <c r="E12" s="12" t="str">
        <f t="shared" si="0"/>
        <v>Significantly Different</v>
      </c>
      <c r="G12">
        <f t="shared" si="1"/>
        <v>71</v>
      </c>
      <c r="H12">
        <f t="shared" si="2"/>
        <v>6</v>
      </c>
      <c r="I12" t="str">
        <f t="shared" si="3"/>
        <v>+/-</v>
      </c>
      <c r="J12" t="str">
        <f t="shared" si="4"/>
        <v>0.5</v>
      </c>
      <c r="K12" s="1">
        <f t="shared" si="5"/>
        <v>0.303951367781155</v>
      </c>
      <c r="L12" s="1">
        <f t="shared" si="6"/>
        <v>-29.299999999999997</v>
      </c>
      <c r="M12" s="1">
        <f t="shared" si="7"/>
        <v>0.30997079109986531</v>
      </c>
      <c r="N12" s="1">
        <f t="shared" ref="N12:N62" si="8">IF(AND(ISNUMBER(L12),ISNUMBER(M12),M12&lt;&gt;0),L12/M12,"NA")</f>
        <v>-94.525035394577628</v>
      </c>
      <c r="O12" t="s">
        <v>62</v>
      </c>
    </row>
    <row r="13" spans="1:16" x14ac:dyDescent="0.35">
      <c r="A13" s="16">
        <v>3</v>
      </c>
      <c r="B13" s="15" t="s">
        <v>68</v>
      </c>
      <c r="C13" s="14">
        <v>67.599999999999994</v>
      </c>
      <c r="D13" s="13" t="s">
        <v>26</v>
      </c>
      <c r="E13" s="12" t="str">
        <f t="shared" si="0"/>
        <v>Significantly Different</v>
      </c>
      <c r="G13">
        <f t="shared" si="1"/>
        <v>67.599999999999994</v>
      </c>
      <c r="H13">
        <f t="shared" si="2"/>
        <v>6</v>
      </c>
      <c r="I13" t="str">
        <f t="shared" si="3"/>
        <v>+/-</v>
      </c>
      <c r="J13" t="str">
        <f t="shared" si="4"/>
        <v>0.6</v>
      </c>
      <c r="K13" s="1">
        <f t="shared" si="5"/>
        <v>0.36474164133738601</v>
      </c>
      <c r="L13" s="1">
        <f t="shared" si="6"/>
        <v>-25.899999999999991</v>
      </c>
      <c r="M13" s="1">
        <f t="shared" si="7"/>
        <v>0.36977279819442066</v>
      </c>
      <c r="N13" s="1">
        <f t="shared" si="8"/>
        <v>-70.043010536383974</v>
      </c>
      <c r="O13" t="s">
        <v>58</v>
      </c>
    </row>
    <row r="14" spans="1:16" x14ac:dyDescent="0.35">
      <c r="A14" s="16">
        <v>4</v>
      </c>
      <c r="B14" s="15" t="s">
        <v>64</v>
      </c>
      <c r="C14" s="14">
        <v>65.900000000000006</v>
      </c>
      <c r="D14" s="13" t="s">
        <v>34</v>
      </c>
      <c r="E14" s="12" t="str">
        <f t="shared" si="0"/>
        <v>Significantly Different</v>
      </c>
      <c r="G14">
        <f t="shared" si="1"/>
        <v>65.900000000000006</v>
      </c>
      <c r="H14">
        <f t="shared" si="2"/>
        <v>6</v>
      </c>
      <c r="I14" t="str">
        <f t="shared" si="3"/>
        <v>+/-</v>
      </c>
      <c r="J14" t="str">
        <f t="shared" si="4"/>
        <v>0.4</v>
      </c>
      <c r="K14" s="1">
        <f t="shared" si="5"/>
        <v>0.24316109422492402</v>
      </c>
      <c r="L14" s="1">
        <f t="shared" si="6"/>
        <v>-24.200000000000003</v>
      </c>
      <c r="M14" s="1">
        <f t="shared" si="7"/>
        <v>0.25064471888253259</v>
      </c>
      <c r="N14" s="1">
        <f t="shared" si="8"/>
        <v>-96.551006970713786</v>
      </c>
      <c r="O14" t="s">
        <v>73</v>
      </c>
    </row>
    <row r="15" spans="1:16" x14ac:dyDescent="0.35">
      <c r="A15" s="16">
        <v>5</v>
      </c>
      <c r="B15" s="15" t="s">
        <v>55</v>
      </c>
      <c r="C15" s="14">
        <v>64.7</v>
      </c>
      <c r="D15" s="13" t="s">
        <v>26</v>
      </c>
      <c r="E15" s="12" t="str">
        <f t="shared" si="0"/>
        <v>Significantly Different</v>
      </c>
      <c r="G15">
        <f t="shared" si="1"/>
        <v>64.7</v>
      </c>
      <c r="H15">
        <f t="shared" si="2"/>
        <v>6</v>
      </c>
      <c r="I15" t="str">
        <f t="shared" si="3"/>
        <v>+/-</v>
      </c>
      <c r="J15" t="str">
        <f t="shared" si="4"/>
        <v>0.6</v>
      </c>
      <c r="K15" s="1">
        <f t="shared" si="5"/>
        <v>0.36474164133738601</v>
      </c>
      <c r="L15" s="1">
        <f t="shared" si="6"/>
        <v>-23</v>
      </c>
      <c r="M15" s="1">
        <f t="shared" si="7"/>
        <v>0.36977279819442066</v>
      </c>
      <c r="N15" s="1">
        <f t="shared" si="8"/>
        <v>-62.200356846981926</v>
      </c>
      <c r="O15" t="s">
        <v>32</v>
      </c>
    </row>
    <row r="16" spans="1:16" x14ac:dyDescent="0.35">
      <c r="A16" s="16">
        <v>6</v>
      </c>
      <c r="B16" s="15" t="s">
        <v>46</v>
      </c>
      <c r="C16" s="14">
        <v>63.6</v>
      </c>
      <c r="D16" s="13" t="s">
        <v>43</v>
      </c>
      <c r="E16" s="12" t="str">
        <f t="shared" si="0"/>
        <v>Significantly Different</v>
      </c>
      <c r="G16">
        <f t="shared" si="1"/>
        <v>63.6</v>
      </c>
      <c r="H16">
        <f t="shared" si="2"/>
        <v>6</v>
      </c>
      <c r="I16" t="str">
        <f t="shared" si="3"/>
        <v>+/-</v>
      </c>
      <c r="J16" t="str">
        <f t="shared" si="4"/>
        <v>0.5</v>
      </c>
      <c r="K16" s="1">
        <f t="shared" si="5"/>
        <v>0.303951367781155</v>
      </c>
      <c r="L16" s="1">
        <f t="shared" si="6"/>
        <v>-21.9</v>
      </c>
      <c r="M16" s="1">
        <f t="shared" si="7"/>
        <v>0.30997079109986531</v>
      </c>
      <c r="N16" s="1">
        <f t="shared" si="8"/>
        <v>-70.651818264206497</v>
      </c>
      <c r="O16" t="s">
        <v>75</v>
      </c>
    </row>
    <row r="17" spans="1:15" x14ac:dyDescent="0.35">
      <c r="A17" s="16">
        <v>7</v>
      </c>
      <c r="B17" s="15" t="s">
        <v>39</v>
      </c>
      <c r="C17" s="14">
        <v>61.2</v>
      </c>
      <c r="D17" s="13" t="s">
        <v>28</v>
      </c>
      <c r="E17" s="12" t="str">
        <f t="shared" si="0"/>
        <v>Significantly Different</v>
      </c>
      <c r="G17">
        <f t="shared" si="1"/>
        <v>61.2</v>
      </c>
      <c r="H17">
        <f t="shared" si="2"/>
        <v>6</v>
      </c>
      <c r="I17" t="str">
        <f t="shared" si="3"/>
        <v>+/-</v>
      </c>
      <c r="J17" t="str">
        <f t="shared" si="4"/>
        <v>0.2</v>
      </c>
      <c r="K17" s="1">
        <f t="shared" si="5"/>
        <v>0.12158054711246201</v>
      </c>
      <c r="L17" s="1">
        <f t="shared" si="6"/>
        <v>-19.5</v>
      </c>
      <c r="M17" s="1">
        <f t="shared" si="7"/>
        <v>0.1359311840425404</v>
      </c>
      <c r="N17" s="1">
        <f t="shared" si="8"/>
        <v>-143.45494109649903</v>
      </c>
      <c r="O17" t="s">
        <v>66</v>
      </c>
    </row>
    <row r="18" spans="1:15" x14ac:dyDescent="0.35">
      <c r="A18" s="16">
        <v>8</v>
      </c>
      <c r="B18" s="15" t="s">
        <v>58</v>
      </c>
      <c r="C18" s="14">
        <v>60.1</v>
      </c>
      <c r="D18" s="13" t="s">
        <v>43</v>
      </c>
      <c r="E18" s="12" t="str">
        <f t="shared" si="0"/>
        <v>Significantly Different</v>
      </c>
      <c r="G18">
        <f t="shared" si="1"/>
        <v>60.1</v>
      </c>
      <c r="H18">
        <f t="shared" si="2"/>
        <v>6</v>
      </c>
      <c r="I18" t="str">
        <f t="shared" si="3"/>
        <v>+/-</v>
      </c>
      <c r="J18" t="str">
        <f t="shared" si="4"/>
        <v>0.5</v>
      </c>
      <c r="K18" s="1">
        <f t="shared" si="5"/>
        <v>0.303951367781155</v>
      </c>
      <c r="L18" s="1">
        <f t="shared" si="6"/>
        <v>-18.399999999999999</v>
      </c>
      <c r="M18" s="1">
        <f t="shared" si="7"/>
        <v>0.30997079109986531</v>
      </c>
      <c r="N18" s="1">
        <f t="shared" si="8"/>
        <v>-59.360431783625543</v>
      </c>
      <c r="O18" t="s">
        <v>60</v>
      </c>
    </row>
    <row r="19" spans="1:15" x14ac:dyDescent="0.35">
      <c r="A19" s="16">
        <v>9</v>
      </c>
      <c r="B19" s="15" t="s">
        <v>36</v>
      </c>
      <c r="C19" s="14">
        <v>59.7</v>
      </c>
      <c r="D19" s="13" t="s">
        <v>34</v>
      </c>
      <c r="E19" s="12" t="str">
        <f t="shared" si="0"/>
        <v>Significantly Different</v>
      </c>
      <c r="G19">
        <f t="shared" si="1"/>
        <v>59.7</v>
      </c>
      <c r="H19">
        <f t="shared" si="2"/>
        <v>6</v>
      </c>
      <c r="I19" t="str">
        <f t="shared" si="3"/>
        <v>+/-</v>
      </c>
      <c r="J19" t="str">
        <f t="shared" si="4"/>
        <v>0.4</v>
      </c>
      <c r="K19" s="1">
        <f t="shared" si="5"/>
        <v>0.24316109422492402</v>
      </c>
      <c r="L19" s="1">
        <f t="shared" si="6"/>
        <v>-18</v>
      </c>
      <c r="M19" s="1">
        <f t="shared" si="7"/>
        <v>0.25064471888253259</v>
      </c>
      <c r="N19" s="1">
        <f t="shared" si="8"/>
        <v>-71.814798573258187</v>
      </c>
      <c r="O19" t="s">
        <v>35</v>
      </c>
    </row>
    <row r="20" spans="1:15" x14ac:dyDescent="0.35">
      <c r="A20" s="16">
        <v>10</v>
      </c>
      <c r="B20" s="15" t="s">
        <v>53</v>
      </c>
      <c r="C20" s="14">
        <v>59.5</v>
      </c>
      <c r="D20" s="17" t="s">
        <v>121</v>
      </c>
      <c r="E20" s="12" t="str">
        <f t="shared" si="0"/>
        <v>Significantly Different</v>
      </c>
      <c r="G20">
        <f t="shared" si="1"/>
        <v>59.5</v>
      </c>
      <c r="H20">
        <f t="shared" si="2"/>
        <v>6</v>
      </c>
      <c r="I20" t="str">
        <f t="shared" si="3"/>
        <v>+/-</v>
      </c>
      <c r="J20" t="str">
        <f t="shared" si="4"/>
        <v>0.8</v>
      </c>
      <c r="K20" s="1">
        <f t="shared" si="5"/>
        <v>0.48632218844984804</v>
      </c>
      <c r="L20" s="1">
        <f t="shared" si="6"/>
        <v>-17.799999999999997</v>
      </c>
      <c r="M20" s="1">
        <f t="shared" si="7"/>
        <v>0.49010685399991183</v>
      </c>
      <c r="N20" s="1">
        <f t="shared" si="8"/>
        <v>-36.318610635066122</v>
      </c>
      <c r="O20" t="s">
        <v>51</v>
      </c>
    </row>
    <row r="21" spans="1:15" x14ac:dyDescent="0.35">
      <c r="A21" s="16">
        <v>11</v>
      </c>
      <c r="B21" s="15" t="s">
        <v>38</v>
      </c>
      <c r="C21" s="14">
        <v>58</v>
      </c>
      <c r="D21" s="13" t="s">
        <v>34</v>
      </c>
      <c r="E21" s="12" t="str">
        <f t="shared" si="0"/>
        <v>Significantly Different</v>
      </c>
      <c r="G21">
        <f t="shared" si="1"/>
        <v>58</v>
      </c>
      <c r="H21">
        <f t="shared" si="2"/>
        <v>6</v>
      </c>
      <c r="I21" t="str">
        <f t="shared" si="3"/>
        <v>+/-</v>
      </c>
      <c r="J21" t="str">
        <f t="shared" si="4"/>
        <v>0.4</v>
      </c>
      <c r="K21" s="1">
        <f t="shared" si="5"/>
        <v>0.24316109422492402</v>
      </c>
      <c r="L21" s="1">
        <f t="shared" si="6"/>
        <v>-16.299999999999997</v>
      </c>
      <c r="M21" s="1">
        <f t="shared" si="7"/>
        <v>0.25064471888253259</v>
      </c>
      <c r="N21" s="1">
        <f t="shared" si="8"/>
        <v>-65.032289819117125</v>
      </c>
      <c r="O21" t="s">
        <v>45</v>
      </c>
    </row>
    <row r="22" spans="1:15" x14ac:dyDescent="0.35">
      <c r="A22" s="16">
        <v>12</v>
      </c>
      <c r="B22" s="15" t="s">
        <v>45</v>
      </c>
      <c r="C22" s="14">
        <v>57.7</v>
      </c>
      <c r="D22" s="13" t="s">
        <v>34</v>
      </c>
      <c r="E22" s="12" t="str">
        <f t="shared" si="0"/>
        <v>Significantly Different</v>
      </c>
      <c r="G22">
        <f t="shared" si="1"/>
        <v>57.7</v>
      </c>
      <c r="H22">
        <f t="shared" si="2"/>
        <v>6</v>
      </c>
      <c r="I22" t="str">
        <f t="shared" si="3"/>
        <v>+/-</v>
      </c>
      <c r="J22" t="str">
        <f t="shared" si="4"/>
        <v>0.4</v>
      </c>
      <c r="K22" s="1">
        <f t="shared" si="5"/>
        <v>0.24316109422492402</v>
      </c>
      <c r="L22" s="1">
        <f t="shared" si="6"/>
        <v>-16</v>
      </c>
      <c r="M22" s="1">
        <f t="shared" si="7"/>
        <v>0.25064471888253259</v>
      </c>
      <c r="N22" s="1">
        <f t="shared" si="8"/>
        <v>-63.835376509562828</v>
      </c>
      <c r="O22" t="s">
        <v>29</v>
      </c>
    </row>
    <row r="23" spans="1:15" x14ac:dyDescent="0.35">
      <c r="A23" s="16">
        <v>13</v>
      </c>
      <c r="B23" s="15" t="s">
        <v>79</v>
      </c>
      <c r="C23" s="14">
        <v>55.5</v>
      </c>
      <c r="D23" s="13" t="s">
        <v>26</v>
      </c>
      <c r="E23" s="12" t="str">
        <f t="shared" si="0"/>
        <v>Significantly Different</v>
      </c>
      <c r="G23">
        <f t="shared" si="1"/>
        <v>55.5</v>
      </c>
      <c r="H23">
        <f t="shared" si="2"/>
        <v>6</v>
      </c>
      <c r="I23" t="str">
        <f t="shared" si="3"/>
        <v>+/-</v>
      </c>
      <c r="J23" t="str">
        <f t="shared" si="4"/>
        <v>0.6</v>
      </c>
      <c r="K23" s="1">
        <f t="shared" si="5"/>
        <v>0.36474164133738601</v>
      </c>
      <c r="L23" s="1">
        <f t="shared" si="6"/>
        <v>-13.799999999999997</v>
      </c>
      <c r="M23" s="1">
        <f t="shared" si="7"/>
        <v>0.36977279819442066</v>
      </c>
      <c r="N23" s="1">
        <f t="shared" si="8"/>
        <v>-37.320214108189148</v>
      </c>
      <c r="O23" t="s">
        <v>82</v>
      </c>
    </row>
    <row r="24" spans="1:15" x14ac:dyDescent="0.35">
      <c r="A24" s="16">
        <v>14</v>
      </c>
      <c r="B24" s="15" t="s">
        <v>56</v>
      </c>
      <c r="C24" s="14">
        <v>54.4</v>
      </c>
      <c r="D24" s="13" t="s">
        <v>83</v>
      </c>
      <c r="E24" s="12" t="str">
        <f t="shared" si="0"/>
        <v>Significantly Different</v>
      </c>
      <c r="G24">
        <f t="shared" si="1"/>
        <v>54.4</v>
      </c>
      <c r="H24">
        <f t="shared" si="2"/>
        <v>6</v>
      </c>
      <c r="I24" t="str">
        <f t="shared" si="3"/>
        <v>+/-</v>
      </c>
      <c r="J24" t="str">
        <f t="shared" si="4"/>
        <v>0.7</v>
      </c>
      <c r="K24" s="1">
        <f t="shared" si="5"/>
        <v>0.42553191489361697</v>
      </c>
      <c r="L24" s="1">
        <f t="shared" si="6"/>
        <v>-12.699999999999996</v>
      </c>
      <c r="M24" s="1">
        <f t="shared" si="7"/>
        <v>0.42985214661796195</v>
      </c>
      <c r="N24" s="1">
        <f t="shared" si="8"/>
        <v>-29.545042638317511</v>
      </c>
      <c r="O24" t="s">
        <v>65</v>
      </c>
    </row>
    <row r="25" spans="1:15" x14ac:dyDescent="0.35">
      <c r="A25" s="16">
        <v>15</v>
      </c>
      <c r="B25" s="15" t="s">
        <v>73</v>
      </c>
      <c r="C25" s="14">
        <v>53.6</v>
      </c>
      <c r="D25" s="13" t="s">
        <v>83</v>
      </c>
      <c r="E25" s="12" t="str">
        <f t="shared" si="0"/>
        <v>Significantly Different</v>
      </c>
      <c r="G25">
        <f t="shared" si="1"/>
        <v>53.6</v>
      </c>
      <c r="H25">
        <f t="shared" si="2"/>
        <v>6</v>
      </c>
      <c r="I25" t="str">
        <f t="shared" si="3"/>
        <v>+/-</v>
      </c>
      <c r="J25" t="str">
        <f t="shared" si="4"/>
        <v>0.7</v>
      </c>
      <c r="K25" s="1">
        <f t="shared" si="5"/>
        <v>0.42553191489361697</v>
      </c>
      <c r="L25" s="1">
        <f t="shared" si="6"/>
        <v>-11.899999999999999</v>
      </c>
      <c r="M25" s="1">
        <f t="shared" si="7"/>
        <v>0.42985214661796195</v>
      </c>
      <c r="N25" s="1">
        <f t="shared" si="8"/>
        <v>-27.683937590234525</v>
      </c>
      <c r="O25" t="s">
        <v>81</v>
      </c>
    </row>
    <row r="26" spans="1:15" x14ac:dyDescent="0.35">
      <c r="A26" s="16">
        <v>16</v>
      </c>
      <c r="B26" s="15" t="s">
        <v>35</v>
      </c>
      <c r="C26" s="14">
        <v>49.6</v>
      </c>
      <c r="D26" s="13" t="s">
        <v>140</v>
      </c>
      <c r="E26" s="12" t="str">
        <f t="shared" si="0"/>
        <v>Significantly Different</v>
      </c>
      <c r="G26">
        <f t="shared" si="1"/>
        <v>49.6</v>
      </c>
      <c r="H26">
        <f t="shared" si="2"/>
        <v>6</v>
      </c>
      <c r="I26" t="str">
        <f t="shared" si="3"/>
        <v>+/-</v>
      </c>
      <c r="J26" t="str">
        <f t="shared" si="4"/>
        <v>1.6</v>
      </c>
      <c r="K26" s="1">
        <f t="shared" si="5"/>
        <v>0.97264437689969607</v>
      </c>
      <c r="L26" s="1">
        <f t="shared" si="6"/>
        <v>-7.8999999999999986</v>
      </c>
      <c r="M26" s="1">
        <f t="shared" si="7"/>
        <v>0.97454222139096647</v>
      </c>
      <c r="N26" s="1">
        <f t="shared" si="8"/>
        <v>-8.1063701772964851</v>
      </c>
      <c r="O26" t="s">
        <v>80</v>
      </c>
    </row>
    <row r="27" spans="1:15" x14ac:dyDescent="0.35">
      <c r="A27" s="16">
        <v>17</v>
      </c>
      <c r="B27" s="15" t="s">
        <v>33</v>
      </c>
      <c r="C27" s="14">
        <v>46.2</v>
      </c>
      <c r="D27" s="13" t="s">
        <v>141</v>
      </c>
      <c r="E27" s="12" t="str">
        <f t="shared" si="0"/>
        <v>Significantly Different</v>
      </c>
      <c r="G27">
        <f t="shared" si="1"/>
        <v>46.2</v>
      </c>
      <c r="H27">
        <f t="shared" si="2"/>
        <v>6</v>
      </c>
      <c r="I27" t="str">
        <f t="shared" si="3"/>
        <v>+/-</v>
      </c>
      <c r="J27" t="str">
        <f t="shared" si="4"/>
        <v>1.1</v>
      </c>
      <c r="K27" s="1">
        <f t="shared" si="5"/>
        <v>0.66869300911854113</v>
      </c>
      <c r="L27" s="1">
        <f t="shared" si="6"/>
        <v>-4.5</v>
      </c>
      <c r="M27" s="1">
        <f t="shared" si="7"/>
        <v>0.67145051776214359</v>
      </c>
      <c r="N27" s="1">
        <f t="shared" si="8"/>
        <v>-6.7019086007974336</v>
      </c>
      <c r="O27" t="s">
        <v>78</v>
      </c>
    </row>
    <row r="28" spans="1:15" x14ac:dyDescent="0.35">
      <c r="A28" s="16">
        <v>18</v>
      </c>
      <c r="B28" s="15" t="s">
        <v>29</v>
      </c>
      <c r="C28" s="14">
        <v>44.5</v>
      </c>
      <c r="D28" s="13" t="s">
        <v>111</v>
      </c>
      <c r="E28" s="12" t="str">
        <f t="shared" si="0"/>
        <v>Significantly Different</v>
      </c>
      <c r="G28">
        <f t="shared" si="1"/>
        <v>44.5</v>
      </c>
      <c r="H28">
        <f t="shared" si="2"/>
        <v>6</v>
      </c>
      <c r="I28" t="str">
        <f t="shared" si="3"/>
        <v>+/-</v>
      </c>
      <c r="J28" t="str">
        <f t="shared" si="4"/>
        <v>1.0</v>
      </c>
      <c r="K28" s="1">
        <f t="shared" si="5"/>
        <v>0.60790273556231</v>
      </c>
      <c r="L28" s="1">
        <f t="shared" si="6"/>
        <v>-2.7999999999999972</v>
      </c>
      <c r="M28" s="1">
        <f t="shared" si="7"/>
        <v>0.61093468821403585</v>
      </c>
      <c r="N28" s="1">
        <f t="shared" si="8"/>
        <v>-4.5831412981072059</v>
      </c>
      <c r="O28" t="s">
        <v>79</v>
      </c>
    </row>
    <row r="29" spans="1:15" x14ac:dyDescent="0.35">
      <c r="A29" s="16">
        <v>18</v>
      </c>
      <c r="B29" s="15" t="s">
        <v>41</v>
      </c>
      <c r="C29" s="14">
        <v>44.5</v>
      </c>
      <c r="D29" s="13" t="s">
        <v>26</v>
      </c>
      <c r="E29" s="12" t="str">
        <f t="shared" si="0"/>
        <v>Significantly Different</v>
      </c>
      <c r="G29">
        <f t="shared" si="1"/>
        <v>44.5</v>
      </c>
      <c r="H29">
        <f t="shared" si="2"/>
        <v>6</v>
      </c>
      <c r="I29" t="str">
        <f t="shared" si="3"/>
        <v>+/-</v>
      </c>
      <c r="J29" t="str">
        <f t="shared" si="4"/>
        <v>0.6</v>
      </c>
      <c r="K29" s="1">
        <f t="shared" si="5"/>
        <v>0.36474164133738601</v>
      </c>
      <c r="L29" s="1">
        <f t="shared" si="6"/>
        <v>-2.7999999999999972</v>
      </c>
      <c r="M29" s="1">
        <f t="shared" si="7"/>
        <v>0.36977279819442066</v>
      </c>
      <c r="N29" s="1">
        <f t="shared" si="8"/>
        <v>-7.5722173552847485</v>
      </c>
      <c r="O29" t="s">
        <v>55</v>
      </c>
    </row>
    <row r="30" spans="1:15" x14ac:dyDescent="0.35">
      <c r="A30" s="16">
        <v>20</v>
      </c>
      <c r="B30" s="15" t="s">
        <v>59</v>
      </c>
      <c r="C30" s="14">
        <v>42.5</v>
      </c>
      <c r="D30" s="13" t="s">
        <v>43</v>
      </c>
      <c r="E30" s="12" t="str">
        <f t="shared" si="0"/>
        <v>Significantly Different</v>
      </c>
      <c r="G30">
        <f t="shared" si="1"/>
        <v>42.5</v>
      </c>
      <c r="H30">
        <f t="shared" si="2"/>
        <v>6</v>
      </c>
      <c r="I30" t="str">
        <f t="shared" si="3"/>
        <v>+/-</v>
      </c>
      <c r="J30" t="str">
        <f t="shared" si="4"/>
        <v>0.5</v>
      </c>
      <c r="K30" s="1">
        <f t="shared" si="5"/>
        <v>0.303951367781155</v>
      </c>
      <c r="L30" s="1">
        <f t="shared" si="6"/>
        <v>-0.79999999999999716</v>
      </c>
      <c r="M30" s="1">
        <f t="shared" si="7"/>
        <v>0.30997079109986531</v>
      </c>
      <c r="N30" s="1">
        <f t="shared" si="8"/>
        <v>-2.5808883384184931</v>
      </c>
      <c r="O30" t="s">
        <v>77</v>
      </c>
    </row>
    <row r="31" spans="1:15" x14ac:dyDescent="0.35">
      <c r="A31" s="16">
        <v>21</v>
      </c>
      <c r="B31" s="15" t="s">
        <v>63</v>
      </c>
      <c r="C31" s="14">
        <v>40</v>
      </c>
      <c r="D31" s="13" t="s">
        <v>141</v>
      </c>
      <c r="E31" s="12" t="str">
        <f t="shared" si="0"/>
        <v>Significantly Different</v>
      </c>
      <c r="G31">
        <f t="shared" si="1"/>
        <v>40</v>
      </c>
      <c r="H31">
        <f t="shared" si="2"/>
        <v>6</v>
      </c>
      <c r="I31" t="str">
        <f t="shared" si="3"/>
        <v>+/-</v>
      </c>
      <c r="J31" t="str">
        <f t="shared" si="4"/>
        <v>1.1</v>
      </c>
      <c r="K31" s="1">
        <f t="shared" si="5"/>
        <v>0.66869300911854113</v>
      </c>
      <c r="L31" s="1">
        <f t="shared" si="6"/>
        <v>1.7000000000000028</v>
      </c>
      <c r="M31" s="1">
        <f t="shared" si="7"/>
        <v>0.67145051776214359</v>
      </c>
      <c r="N31" s="1">
        <f t="shared" si="8"/>
        <v>2.5318321380790345</v>
      </c>
      <c r="O31" t="s">
        <v>41</v>
      </c>
    </row>
    <row r="32" spans="1:15" x14ac:dyDescent="0.35">
      <c r="A32" s="16">
        <v>22</v>
      </c>
      <c r="B32" s="15" t="s">
        <v>72</v>
      </c>
      <c r="C32" s="14">
        <v>39</v>
      </c>
      <c r="D32" s="13" t="s">
        <v>34</v>
      </c>
      <c r="E32" s="12" t="str">
        <f t="shared" si="0"/>
        <v>Significantly Different</v>
      </c>
      <c r="G32">
        <f t="shared" si="1"/>
        <v>39</v>
      </c>
      <c r="H32">
        <f t="shared" si="2"/>
        <v>6</v>
      </c>
      <c r="I32" t="str">
        <f t="shared" si="3"/>
        <v>+/-</v>
      </c>
      <c r="J32" t="str">
        <f t="shared" si="4"/>
        <v>0.4</v>
      </c>
      <c r="K32" s="1">
        <f t="shared" si="5"/>
        <v>0.24316109422492402</v>
      </c>
      <c r="L32" s="1">
        <f t="shared" si="6"/>
        <v>2.7000000000000028</v>
      </c>
      <c r="M32" s="1">
        <f t="shared" si="7"/>
        <v>0.25064471888253259</v>
      </c>
      <c r="N32" s="1">
        <f t="shared" si="8"/>
        <v>10.772219785988739</v>
      </c>
      <c r="O32" t="s">
        <v>71</v>
      </c>
    </row>
    <row r="33" spans="1:15" x14ac:dyDescent="0.35">
      <c r="A33" s="16">
        <v>23</v>
      </c>
      <c r="B33" s="15" t="s">
        <v>60</v>
      </c>
      <c r="C33" s="14">
        <v>38</v>
      </c>
      <c r="D33" s="13" t="s">
        <v>135</v>
      </c>
      <c r="E33" s="12" t="str">
        <f t="shared" si="0"/>
        <v>Significantly Different</v>
      </c>
      <c r="G33">
        <f t="shared" si="1"/>
        <v>38</v>
      </c>
      <c r="H33">
        <f t="shared" si="2"/>
        <v>6</v>
      </c>
      <c r="I33" t="str">
        <f t="shared" si="3"/>
        <v>+/-</v>
      </c>
      <c r="J33" t="str">
        <f t="shared" si="4"/>
        <v>1.3</v>
      </c>
      <c r="K33" s="1">
        <f t="shared" si="5"/>
        <v>0.79027355623100304</v>
      </c>
      <c r="L33" s="1">
        <f t="shared" si="6"/>
        <v>3.7000000000000028</v>
      </c>
      <c r="M33" s="1">
        <f t="shared" si="7"/>
        <v>0.79260819516141623</v>
      </c>
      <c r="N33" s="1">
        <f t="shared" si="8"/>
        <v>4.6681324046195236</v>
      </c>
      <c r="O33" t="s">
        <v>76</v>
      </c>
    </row>
    <row r="34" spans="1:15" x14ac:dyDescent="0.35">
      <c r="A34" s="16">
        <v>24</v>
      </c>
      <c r="B34" s="15" t="s">
        <v>82</v>
      </c>
      <c r="C34" s="14">
        <v>35.9</v>
      </c>
      <c r="D34" s="13" t="s">
        <v>141</v>
      </c>
      <c r="E34" s="12" t="str">
        <f t="shared" si="0"/>
        <v>Significantly Different</v>
      </c>
      <c r="G34">
        <f t="shared" si="1"/>
        <v>35.9</v>
      </c>
      <c r="H34">
        <f t="shared" si="2"/>
        <v>6</v>
      </c>
      <c r="I34" t="str">
        <f t="shared" si="3"/>
        <v>+/-</v>
      </c>
      <c r="J34" t="str">
        <f t="shared" si="4"/>
        <v>1.1</v>
      </c>
      <c r="K34" s="1">
        <f t="shared" si="5"/>
        <v>0.66869300911854113</v>
      </c>
      <c r="L34" s="1">
        <f t="shared" si="6"/>
        <v>5.8000000000000043</v>
      </c>
      <c r="M34" s="1">
        <f t="shared" si="7"/>
        <v>0.67145051776214359</v>
      </c>
      <c r="N34" s="1">
        <f t="shared" si="8"/>
        <v>8.6380155299166983</v>
      </c>
      <c r="O34" t="s">
        <v>74</v>
      </c>
    </row>
    <row r="35" spans="1:15" x14ac:dyDescent="0.35">
      <c r="A35" s="16">
        <v>25</v>
      </c>
      <c r="B35" s="15" t="s">
        <v>44</v>
      </c>
      <c r="C35" s="14">
        <v>34.200000000000003</v>
      </c>
      <c r="D35" s="13" t="s">
        <v>121</v>
      </c>
      <c r="E35" s="12" t="str">
        <f t="shared" si="0"/>
        <v>Significantly Different</v>
      </c>
      <c r="G35">
        <f t="shared" si="1"/>
        <v>34.200000000000003</v>
      </c>
      <c r="H35">
        <f t="shared" si="2"/>
        <v>6</v>
      </c>
      <c r="I35" t="str">
        <f t="shared" si="3"/>
        <v>+/-</v>
      </c>
      <c r="J35" t="str">
        <f t="shared" si="4"/>
        <v>0.8</v>
      </c>
      <c r="K35" s="1">
        <f t="shared" si="5"/>
        <v>0.48632218844984804</v>
      </c>
      <c r="L35" s="1">
        <f t="shared" si="6"/>
        <v>7.5</v>
      </c>
      <c r="M35" s="1">
        <f t="shared" si="7"/>
        <v>0.49010685399991183</v>
      </c>
      <c r="N35" s="1">
        <f t="shared" si="8"/>
        <v>15.302785379943593</v>
      </c>
      <c r="O35" t="s">
        <v>53</v>
      </c>
    </row>
    <row r="36" spans="1:15" x14ac:dyDescent="0.35">
      <c r="A36" s="16">
        <v>26</v>
      </c>
      <c r="B36" s="15" t="s">
        <v>48</v>
      </c>
      <c r="C36" s="14">
        <v>33.5</v>
      </c>
      <c r="D36" s="13" t="s">
        <v>139</v>
      </c>
      <c r="E36" s="12" t="str">
        <f t="shared" si="0"/>
        <v>Significantly Different</v>
      </c>
      <c r="G36">
        <f t="shared" si="1"/>
        <v>33.5</v>
      </c>
      <c r="H36">
        <f t="shared" si="2"/>
        <v>6</v>
      </c>
      <c r="I36" t="str">
        <f t="shared" si="3"/>
        <v>+/-</v>
      </c>
      <c r="J36" t="str">
        <f t="shared" si="4"/>
        <v>1.5</v>
      </c>
      <c r="K36" s="1">
        <f t="shared" si="5"/>
        <v>0.91185410334346506</v>
      </c>
      <c r="L36" s="1">
        <f t="shared" si="6"/>
        <v>8.2000000000000028</v>
      </c>
      <c r="M36" s="1">
        <f t="shared" si="7"/>
        <v>0.91387819929318592</v>
      </c>
      <c r="N36" s="1">
        <f t="shared" si="8"/>
        <v>8.9727493295518688</v>
      </c>
      <c r="O36" t="s">
        <v>72</v>
      </c>
    </row>
    <row r="37" spans="1:15" x14ac:dyDescent="0.35">
      <c r="A37" s="16">
        <v>27</v>
      </c>
      <c r="B37" s="15" t="s">
        <v>69</v>
      </c>
      <c r="C37" s="14">
        <v>31.9</v>
      </c>
      <c r="D37" s="13" t="s">
        <v>121</v>
      </c>
      <c r="E37" s="12" t="str">
        <f t="shared" si="0"/>
        <v>Significantly Different</v>
      </c>
      <c r="G37">
        <f t="shared" si="1"/>
        <v>31.9</v>
      </c>
      <c r="H37">
        <f t="shared" si="2"/>
        <v>6</v>
      </c>
      <c r="I37" t="str">
        <f t="shared" si="3"/>
        <v>+/-</v>
      </c>
      <c r="J37" t="str">
        <f t="shared" si="4"/>
        <v>0.8</v>
      </c>
      <c r="K37" s="1">
        <f t="shared" si="5"/>
        <v>0.48632218844984804</v>
      </c>
      <c r="L37" s="1">
        <f t="shared" si="6"/>
        <v>9.8000000000000043</v>
      </c>
      <c r="M37" s="1">
        <f t="shared" si="7"/>
        <v>0.49010685399991183</v>
      </c>
      <c r="N37" s="1">
        <f t="shared" si="8"/>
        <v>19.995639563126304</v>
      </c>
      <c r="O37" t="s">
        <v>70</v>
      </c>
    </row>
    <row r="38" spans="1:15" x14ac:dyDescent="0.35">
      <c r="A38" s="16">
        <v>28</v>
      </c>
      <c r="B38" s="15" t="s">
        <v>81</v>
      </c>
      <c r="C38" s="14">
        <v>31.4</v>
      </c>
      <c r="D38" s="13" t="s">
        <v>34</v>
      </c>
      <c r="E38" s="12" t="str">
        <f t="shared" si="0"/>
        <v>Significantly Different</v>
      </c>
      <c r="G38">
        <f t="shared" si="1"/>
        <v>31.4</v>
      </c>
      <c r="H38">
        <f t="shared" si="2"/>
        <v>6</v>
      </c>
      <c r="I38" t="str">
        <f t="shared" si="3"/>
        <v>+/-</v>
      </c>
      <c r="J38" t="str">
        <f t="shared" si="4"/>
        <v>0.4</v>
      </c>
      <c r="K38" s="1">
        <f t="shared" si="5"/>
        <v>0.24316109422492402</v>
      </c>
      <c r="L38" s="1">
        <f t="shared" si="6"/>
        <v>10.300000000000004</v>
      </c>
      <c r="M38" s="1">
        <f t="shared" si="7"/>
        <v>0.25064471888253259</v>
      </c>
      <c r="N38" s="1">
        <f t="shared" si="8"/>
        <v>41.094023628031088</v>
      </c>
      <c r="O38" t="s">
        <v>69</v>
      </c>
    </row>
    <row r="39" spans="1:15" x14ac:dyDescent="0.35">
      <c r="A39" s="16">
        <v>29</v>
      </c>
      <c r="B39" s="15" t="s">
        <v>32</v>
      </c>
      <c r="C39" s="14">
        <v>29.6</v>
      </c>
      <c r="D39" s="13" t="s">
        <v>28</v>
      </c>
      <c r="E39" s="12" t="str">
        <f t="shared" si="0"/>
        <v>Significantly Different</v>
      </c>
      <c r="G39">
        <f t="shared" si="1"/>
        <v>29.6</v>
      </c>
      <c r="H39">
        <f t="shared" si="2"/>
        <v>6</v>
      </c>
      <c r="I39" t="str">
        <f t="shared" si="3"/>
        <v>+/-</v>
      </c>
      <c r="J39" t="str">
        <f t="shared" si="4"/>
        <v>0.2</v>
      </c>
      <c r="K39" s="1">
        <f t="shared" si="5"/>
        <v>0.12158054711246201</v>
      </c>
      <c r="L39" s="1">
        <f t="shared" si="6"/>
        <v>12.100000000000001</v>
      </c>
      <c r="M39" s="1">
        <f t="shared" si="7"/>
        <v>0.1359311840425404</v>
      </c>
      <c r="N39" s="1">
        <f t="shared" si="8"/>
        <v>89.015630116289145</v>
      </c>
      <c r="O39" t="s">
        <v>44</v>
      </c>
    </row>
    <row r="40" spans="1:15" x14ac:dyDescent="0.35">
      <c r="A40" s="16">
        <v>30</v>
      </c>
      <c r="B40" s="15" t="s">
        <v>70</v>
      </c>
      <c r="C40" s="14">
        <v>28.6</v>
      </c>
      <c r="D40" s="13" t="s">
        <v>141</v>
      </c>
      <c r="E40" s="12" t="str">
        <f t="shared" si="0"/>
        <v>Significantly Different</v>
      </c>
      <c r="G40">
        <f t="shared" si="1"/>
        <v>28.6</v>
      </c>
      <c r="H40">
        <f t="shared" si="2"/>
        <v>6</v>
      </c>
      <c r="I40" t="str">
        <f t="shared" si="3"/>
        <v>+/-</v>
      </c>
      <c r="J40" t="str">
        <f t="shared" si="4"/>
        <v>1.1</v>
      </c>
      <c r="K40" s="1">
        <f t="shared" si="5"/>
        <v>0.66869300911854113</v>
      </c>
      <c r="L40" s="1">
        <f t="shared" si="6"/>
        <v>13.100000000000001</v>
      </c>
      <c r="M40" s="1">
        <f t="shared" si="7"/>
        <v>0.67145051776214359</v>
      </c>
      <c r="N40" s="1">
        <f t="shared" si="8"/>
        <v>19.51000059343253</v>
      </c>
      <c r="O40" t="s">
        <v>67</v>
      </c>
    </row>
    <row r="41" spans="1:15" x14ac:dyDescent="0.35">
      <c r="A41" s="16">
        <v>31</v>
      </c>
      <c r="B41" s="15" t="s">
        <v>78</v>
      </c>
      <c r="C41" s="14">
        <v>27.3</v>
      </c>
      <c r="D41" s="13" t="s">
        <v>83</v>
      </c>
      <c r="E41" s="12" t="str">
        <f t="shared" si="0"/>
        <v>Significantly Different</v>
      </c>
      <c r="G41">
        <f t="shared" si="1"/>
        <v>27.3</v>
      </c>
      <c r="H41">
        <f t="shared" si="2"/>
        <v>6</v>
      </c>
      <c r="I41" t="str">
        <f t="shared" si="3"/>
        <v>+/-</v>
      </c>
      <c r="J41" t="str">
        <f t="shared" si="4"/>
        <v>0.7</v>
      </c>
      <c r="K41" s="1">
        <f t="shared" si="5"/>
        <v>0.42553191489361697</v>
      </c>
      <c r="L41" s="1">
        <f t="shared" si="6"/>
        <v>14.400000000000002</v>
      </c>
      <c r="M41" s="1">
        <f t="shared" si="7"/>
        <v>0.42985214661796195</v>
      </c>
      <c r="N41" s="1">
        <f t="shared" si="8"/>
        <v>33.499890865493889</v>
      </c>
      <c r="O41" t="s">
        <v>47</v>
      </c>
    </row>
    <row r="42" spans="1:15" x14ac:dyDescent="0.35">
      <c r="A42" s="16">
        <v>32</v>
      </c>
      <c r="B42" s="15" t="s">
        <v>61</v>
      </c>
      <c r="C42" s="14">
        <v>26.5</v>
      </c>
      <c r="D42" s="13" t="s">
        <v>34</v>
      </c>
      <c r="E42" s="12" t="str">
        <f t="shared" si="0"/>
        <v>Significantly Different</v>
      </c>
      <c r="G42">
        <f t="shared" si="1"/>
        <v>26.5</v>
      </c>
      <c r="H42">
        <f t="shared" si="2"/>
        <v>6</v>
      </c>
      <c r="I42" t="str">
        <f t="shared" si="3"/>
        <v>+/-</v>
      </c>
      <c r="J42" t="str">
        <f t="shared" si="4"/>
        <v>0.4</v>
      </c>
      <c r="K42" s="1">
        <f t="shared" si="5"/>
        <v>0.24316109422492402</v>
      </c>
      <c r="L42" s="1">
        <f t="shared" si="6"/>
        <v>15.200000000000003</v>
      </c>
      <c r="M42" s="1">
        <f t="shared" si="7"/>
        <v>0.25064471888253259</v>
      </c>
      <c r="N42" s="1">
        <f t="shared" si="8"/>
        <v>60.643607684084699</v>
      </c>
      <c r="O42" t="s">
        <v>37</v>
      </c>
    </row>
    <row r="43" spans="1:15" x14ac:dyDescent="0.35">
      <c r="A43" s="16">
        <v>33</v>
      </c>
      <c r="B43" s="15" t="s">
        <v>54</v>
      </c>
      <c r="C43" s="14">
        <v>26.1</v>
      </c>
      <c r="D43" s="13" t="s">
        <v>57</v>
      </c>
      <c r="E43" s="12" t="str">
        <f t="shared" si="0"/>
        <v>Significantly Different</v>
      </c>
      <c r="G43">
        <f t="shared" si="1"/>
        <v>26.1</v>
      </c>
      <c r="H43">
        <f t="shared" si="2"/>
        <v>6</v>
      </c>
      <c r="I43" t="str">
        <f t="shared" si="3"/>
        <v>+/-</v>
      </c>
      <c r="J43" t="str">
        <f t="shared" si="4"/>
        <v>0.3</v>
      </c>
      <c r="K43" s="1">
        <f t="shared" si="5"/>
        <v>0.18237082066869301</v>
      </c>
      <c r="L43" s="1">
        <f t="shared" si="6"/>
        <v>15.600000000000001</v>
      </c>
      <c r="M43" s="1">
        <f t="shared" si="7"/>
        <v>0.19223572402239389</v>
      </c>
      <c r="N43" s="1">
        <f t="shared" si="8"/>
        <v>81.150369315240951</v>
      </c>
      <c r="O43" t="s">
        <v>49</v>
      </c>
    </row>
    <row r="44" spans="1:15" x14ac:dyDescent="0.35">
      <c r="A44" s="16">
        <v>34</v>
      </c>
      <c r="B44" s="15" t="s">
        <v>75</v>
      </c>
      <c r="C44" s="14">
        <v>25.1</v>
      </c>
      <c r="D44" s="13" t="s">
        <v>43</v>
      </c>
      <c r="E44" s="12" t="str">
        <f t="shared" si="0"/>
        <v>Significantly Different</v>
      </c>
      <c r="G44">
        <f t="shared" si="1"/>
        <v>25.1</v>
      </c>
      <c r="H44">
        <f t="shared" si="2"/>
        <v>6</v>
      </c>
      <c r="I44" t="str">
        <f t="shared" si="3"/>
        <v>+/-</v>
      </c>
      <c r="J44" t="str">
        <f t="shared" si="4"/>
        <v>0.5</v>
      </c>
      <c r="K44" s="1">
        <f t="shared" si="5"/>
        <v>0.303951367781155</v>
      </c>
      <c r="L44" s="1">
        <f t="shared" si="6"/>
        <v>16.600000000000001</v>
      </c>
      <c r="M44" s="1">
        <f t="shared" si="7"/>
        <v>0.30997079109986531</v>
      </c>
      <c r="N44" s="1">
        <f t="shared" si="8"/>
        <v>53.553433022183924</v>
      </c>
      <c r="O44" t="s">
        <v>64</v>
      </c>
    </row>
    <row r="45" spans="1:15" x14ac:dyDescent="0.35">
      <c r="A45" s="16">
        <v>35</v>
      </c>
      <c r="B45" s="15" t="s">
        <v>80</v>
      </c>
      <c r="C45" s="14">
        <v>24.9</v>
      </c>
      <c r="D45" s="13" t="s">
        <v>26</v>
      </c>
      <c r="E45" s="12" t="str">
        <f t="shared" si="0"/>
        <v>Significantly Different</v>
      </c>
      <c r="G45">
        <f t="shared" si="1"/>
        <v>24.9</v>
      </c>
      <c r="H45">
        <f t="shared" si="2"/>
        <v>6</v>
      </c>
      <c r="I45" t="str">
        <f t="shared" si="3"/>
        <v>+/-</v>
      </c>
      <c r="J45" t="str">
        <f t="shared" si="4"/>
        <v>0.6</v>
      </c>
      <c r="K45" s="1">
        <f t="shared" si="5"/>
        <v>0.36474164133738601</v>
      </c>
      <c r="L45" s="1">
        <f t="shared" si="6"/>
        <v>16.800000000000004</v>
      </c>
      <c r="M45" s="1">
        <f t="shared" si="7"/>
        <v>0.36977279819442066</v>
      </c>
      <c r="N45" s="1">
        <f t="shared" si="8"/>
        <v>45.433304131708553</v>
      </c>
      <c r="O45" t="s">
        <v>63</v>
      </c>
    </row>
    <row r="46" spans="1:15" x14ac:dyDescent="0.35">
      <c r="A46" s="16">
        <v>36</v>
      </c>
      <c r="B46" s="15" t="s">
        <v>37</v>
      </c>
      <c r="C46" s="14">
        <v>23.5</v>
      </c>
      <c r="D46" s="13" t="s">
        <v>120</v>
      </c>
      <c r="E46" s="12" t="str">
        <f t="shared" si="0"/>
        <v>Significantly Different</v>
      </c>
      <c r="G46">
        <f t="shared" si="1"/>
        <v>23.5</v>
      </c>
      <c r="H46">
        <f t="shared" si="2"/>
        <v>6</v>
      </c>
      <c r="I46" t="str">
        <f t="shared" si="3"/>
        <v>+/-</v>
      </c>
      <c r="J46" t="str">
        <f t="shared" si="4"/>
        <v>0.9</v>
      </c>
      <c r="K46" s="1">
        <f t="shared" si="5"/>
        <v>0.54711246200607899</v>
      </c>
      <c r="L46" s="1">
        <f t="shared" si="6"/>
        <v>18.200000000000003</v>
      </c>
      <c r="M46" s="1">
        <f t="shared" si="7"/>
        <v>0.55047933970440222</v>
      </c>
      <c r="N46" s="1">
        <f t="shared" si="8"/>
        <v>33.062094591548316</v>
      </c>
      <c r="O46" t="s">
        <v>61</v>
      </c>
    </row>
    <row r="47" spans="1:15" x14ac:dyDescent="0.35">
      <c r="A47" s="16">
        <v>37</v>
      </c>
      <c r="B47" s="15" t="s">
        <v>27</v>
      </c>
      <c r="C47" s="14">
        <v>23.1</v>
      </c>
      <c r="D47" s="13" t="s">
        <v>135</v>
      </c>
      <c r="E47" s="12" t="str">
        <f t="shared" si="0"/>
        <v>Significantly Different</v>
      </c>
      <c r="G47">
        <f t="shared" si="1"/>
        <v>23.1</v>
      </c>
      <c r="H47">
        <f t="shared" si="2"/>
        <v>6</v>
      </c>
      <c r="I47" t="str">
        <f t="shared" si="3"/>
        <v>+/-</v>
      </c>
      <c r="J47" t="str">
        <f t="shared" si="4"/>
        <v>1.3</v>
      </c>
      <c r="K47" s="1">
        <f t="shared" si="5"/>
        <v>0.79027355623100304</v>
      </c>
      <c r="L47" s="1">
        <f t="shared" si="6"/>
        <v>18.600000000000001</v>
      </c>
      <c r="M47" s="1">
        <f t="shared" si="7"/>
        <v>0.79260819516141623</v>
      </c>
      <c r="N47" s="1">
        <f t="shared" si="8"/>
        <v>23.466827763762996</v>
      </c>
      <c r="O47" t="s">
        <v>59</v>
      </c>
    </row>
    <row r="48" spans="1:15" x14ac:dyDescent="0.35">
      <c r="A48" s="16">
        <v>38</v>
      </c>
      <c r="B48" s="15" t="s">
        <v>74</v>
      </c>
      <c r="C48" s="14">
        <v>20</v>
      </c>
      <c r="D48" s="13" t="s">
        <v>34</v>
      </c>
      <c r="E48" s="12" t="str">
        <f t="shared" si="0"/>
        <v>Significantly Different</v>
      </c>
      <c r="G48">
        <f t="shared" si="1"/>
        <v>20</v>
      </c>
      <c r="H48">
        <f t="shared" si="2"/>
        <v>6</v>
      </c>
      <c r="I48" t="str">
        <f t="shared" si="3"/>
        <v>+/-</v>
      </c>
      <c r="J48" t="str">
        <f t="shared" si="4"/>
        <v>0.4</v>
      </c>
      <c r="K48" s="1">
        <f t="shared" si="5"/>
        <v>0.24316109422492402</v>
      </c>
      <c r="L48" s="1">
        <f t="shared" si="6"/>
        <v>21.700000000000003</v>
      </c>
      <c r="M48" s="1">
        <f t="shared" si="7"/>
        <v>0.25064471888253259</v>
      </c>
      <c r="N48" s="1">
        <f t="shared" si="8"/>
        <v>86.576729391094602</v>
      </c>
      <c r="O48" t="s">
        <v>56</v>
      </c>
    </row>
    <row r="49" spans="1:15" x14ac:dyDescent="0.35">
      <c r="A49" s="16">
        <v>39</v>
      </c>
      <c r="B49" s="15" t="s">
        <v>71</v>
      </c>
      <c r="C49" s="14">
        <v>19.899999999999999</v>
      </c>
      <c r="D49" s="13" t="s">
        <v>34</v>
      </c>
      <c r="E49" s="12" t="str">
        <f t="shared" si="0"/>
        <v>Significantly Different</v>
      </c>
      <c r="G49">
        <f t="shared" si="1"/>
        <v>19.899999999999999</v>
      </c>
      <c r="H49">
        <f t="shared" si="2"/>
        <v>6</v>
      </c>
      <c r="I49" t="str">
        <f t="shared" si="3"/>
        <v>+/-</v>
      </c>
      <c r="J49" t="str">
        <f t="shared" si="4"/>
        <v>0.4</v>
      </c>
      <c r="K49" s="1">
        <f t="shared" si="5"/>
        <v>0.24316109422492402</v>
      </c>
      <c r="L49" s="1">
        <f t="shared" si="6"/>
        <v>21.800000000000004</v>
      </c>
      <c r="M49" s="1">
        <f t="shared" si="7"/>
        <v>0.25064471888253259</v>
      </c>
      <c r="N49" s="1">
        <f t="shared" si="8"/>
        <v>86.975700494279366</v>
      </c>
      <c r="O49" t="s">
        <v>54</v>
      </c>
    </row>
    <row r="50" spans="1:15" x14ac:dyDescent="0.35">
      <c r="A50" s="16">
        <v>40</v>
      </c>
      <c r="B50" s="15" t="s">
        <v>66</v>
      </c>
      <c r="C50" s="14">
        <v>19.2</v>
      </c>
      <c r="D50" s="13" t="s">
        <v>26</v>
      </c>
      <c r="E50" s="12" t="str">
        <f t="shared" si="0"/>
        <v>Significantly Different</v>
      </c>
      <c r="G50">
        <f t="shared" si="1"/>
        <v>19.2</v>
      </c>
      <c r="H50">
        <f t="shared" si="2"/>
        <v>6</v>
      </c>
      <c r="I50" t="str">
        <f t="shared" si="3"/>
        <v>+/-</v>
      </c>
      <c r="J50" t="str">
        <f t="shared" si="4"/>
        <v>0.6</v>
      </c>
      <c r="K50" s="1">
        <f t="shared" si="5"/>
        <v>0.36474164133738601</v>
      </c>
      <c r="L50" s="1">
        <f t="shared" si="6"/>
        <v>22.500000000000004</v>
      </c>
      <c r="M50" s="1">
        <f t="shared" si="7"/>
        <v>0.36977279819442066</v>
      </c>
      <c r="N50" s="1">
        <f t="shared" si="8"/>
        <v>60.848175176395372</v>
      </c>
      <c r="O50" t="s">
        <v>52</v>
      </c>
    </row>
    <row r="51" spans="1:15" x14ac:dyDescent="0.35">
      <c r="A51" s="16">
        <v>41</v>
      </c>
      <c r="B51" s="15" t="s">
        <v>65</v>
      </c>
      <c r="C51" s="14">
        <v>19.100000000000001</v>
      </c>
      <c r="D51" s="13" t="s">
        <v>34</v>
      </c>
      <c r="E51" s="12" t="str">
        <f t="shared" si="0"/>
        <v>Significantly Different</v>
      </c>
      <c r="G51">
        <f t="shared" si="1"/>
        <v>19.100000000000001</v>
      </c>
      <c r="H51">
        <f t="shared" si="2"/>
        <v>6</v>
      </c>
      <c r="I51" t="str">
        <f t="shared" si="3"/>
        <v>+/-</v>
      </c>
      <c r="J51" t="str">
        <f t="shared" si="4"/>
        <v>0.4</v>
      </c>
      <c r="K51" s="1">
        <f t="shared" si="5"/>
        <v>0.24316109422492402</v>
      </c>
      <c r="L51" s="1">
        <f t="shared" si="6"/>
        <v>22.6</v>
      </c>
      <c r="M51" s="1">
        <f t="shared" si="7"/>
        <v>0.25064471888253259</v>
      </c>
      <c r="N51" s="1">
        <f t="shared" si="8"/>
        <v>90.167469319757501</v>
      </c>
      <c r="O51" t="s">
        <v>50</v>
      </c>
    </row>
    <row r="52" spans="1:15" x14ac:dyDescent="0.35">
      <c r="A52" s="16">
        <v>42</v>
      </c>
      <c r="B52" s="15" t="s">
        <v>30</v>
      </c>
      <c r="C52" s="14">
        <v>18.899999999999999</v>
      </c>
      <c r="D52" s="13" t="s">
        <v>34</v>
      </c>
      <c r="E52" s="12" t="str">
        <f t="shared" si="0"/>
        <v>Significantly Different</v>
      </c>
      <c r="G52">
        <f t="shared" si="1"/>
        <v>18.899999999999999</v>
      </c>
      <c r="H52">
        <f t="shared" si="2"/>
        <v>6</v>
      </c>
      <c r="I52" t="str">
        <f t="shared" si="3"/>
        <v>+/-</v>
      </c>
      <c r="J52" t="str">
        <f t="shared" si="4"/>
        <v>0.4</v>
      </c>
      <c r="K52" s="1">
        <f t="shared" si="5"/>
        <v>0.24316109422492402</v>
      </c>
      <c r="L52" s="1">
        <f t="shared" si="6"/>
        <v>22.800000000000004</v>
      </c>
      <c r="M52" s="1">
        <f t="shared" si="7"/>
        <v>0.25064471888253259</v>
      </c>
      <c r="N52" s="1">
        <f t="shared" si="8"/>
        <v>90.965411526127056</v>
      </c>
      <c r="O52" t="s">
        <v>48</v>
      </c>
    </row>
    <row r="53" spans="1:15" x14ac:dyDescent="0.35">
      <c r="A53" s="16">
        <v>43</v>
      </c>
      <c r="B53" s="15" t="s">
        <v>47</v>
      </c>
      <c r="C53" s="14">
        <v>17.100000000000001</v>
      </c>
      <c r="D53" s="13" t="s">
        <v>34</v>
      </c>
      <c r="E53" s="12" t="str">
        <f t="shared" si="0"/>
        <v>Significantly Different</v>
      </c>
      <c r="G53">
        <f t="shared" si="1"/>
        <v>17.100000000000001</v>
      </c>
      <c r="H53">
        <f t="shared" si="2"/>
        <v>6</v>
      </c>
      <c r="I53" t="str">
        <f t="shared" si="3"/>
        <v>+/-</v>
      </c>
      <c r="J53" t="str">
        <f t="shared" si="4"/>
        <v>0.4</v>
      </c>
      <c r="K53" s="1">
        <f t="shared" si="5"/>
        <v>0.24316109422492402</v>
      </c>
      <c r="L53" s="1">
        <f t="shared" si="6"/>
        <v>24.6</v>
      </c>
      <c r="M53" s="1">
        <f t="shared" si="7"/>
        <v>0.25064471888253259</v>
      </c>
      <c r="N53" s="1">
        <f t="shared" si="8"/>
        <v>98.146891383452854</v>
      </c>
      <c r="O53" t="s">
        <v>46</v>
      </c>
    </row>
    <row r="54" spans="1:15" x14ac:dyDescent="0.35">
      <c r="A54" s="16">
        <v>44</v>
      </c>
      <c r="B54" s="15" t="s">
        <v>42</v>
      </c>
      <c r="C54" s="14">
        <v>16.899999999999999</v>
      </c>
      <c r="D54" s="13" t="s">
        <v>26</v>
      </c>
      <c r="E54" s="12" t="str">
        <f t="shared" si="0"/>
        <v>Significantly Different</v>
      </c>
      <c r="G54">
        <f t="shared" si="1"/>
        <v>16.899999999999999</v>
      </c>
      <c r="H54">
        <f t="shared" si="2"/>
        <v>6</v>
      </c>
      <c r="I54" t="str">
        <f t="shared" si="3"/>
        <v>+/-</v>
      </c>
      <c r="J54" t="str">
        <f t="shared" si="4"/>
        <v>0.6</v>
      </c>
      <c r="K54" s="1">
        <f t="shared" si="5"/>
        <v>0.36474164133738601</v>
      </c>
      <c r="L54" s="1">
        <f t="shared" si="6"/>
        <v>24.800000000000004</v>
      </c>
      <c r="M54" s="1">
        <f t="shared" si="7"/>
        <v>0.36977279819442066</v>
      </c>
      <c r="N54" s="1">
        <f t="shared" si="8"/>
        <v>67.068210861093576</v>
      </c>
      <c r="O54" t="s">
        <v>39</v>
      </c>
    </row>
    <row r="55" spans="1:15" x14ac:dyDescent="0.35">
      <c r="A55" s="16">
        <v>45</v>
      </c>
      <c r="B55" s="15" t="s">
        <v>49</v>
      </c>
      <c r="C55" s="14">
        <v>16.2</v>
      </c>
      <c r="D55" s="13" t="s">
        <v>28</v>
      </c>
      <c r="E55" s="12" t="str">
        <f t="shared" si="0"/>
        <v>Significantly Different</v>
      </c>
      <c r="G55">
        <f t="shared" si="1"/>
        <v>16.2</v>
      </c>
      <c r="H55">
        <f t="shared" si="2"/>
        <v>6</v>
      </c>
      <c r="I55" t="str">
        <f t="shared" si="3"/>
        <v>+/-</v>
      </c>
      <c r="J55" t="str">
        <f t="shared" si="4"/>
        <v>0.2</v>
      </c>
      <c r="K55" s="1">
        <f t="shared" si="5"/>
        <v>0.12158054711246201</v>
      </c>
      <c r="L55" s="1">
        <f t="shared" si="6"/>
        <v>25.500000000000004</v>
      </c>
      <c r="M55" s="1">
        <f t="shared" si="7"/>
        <v>0.1359311840425404</v>
      </c>
      <c r="N55" s="1">
        <f t="shared" si="8"/>
        <v>187.5949229723449</v>
      </c>
      <c r="O55" t="s">
        <v>42</v>
      </c>
    </row>
    <row r="56" spans="1:15" x14ac:dyDescent="0.35">
      <c r="A56" s="16">
        <v>46</v>
      </c>
      <c r="B56" s="15" t="s">
        <v>52</v>
      </c>
      <c r="C56" s="14">
        <v>14.6</v>
      </c>
      <c r="D56" s="13" t="s">
        <v>141</v>
      </c>
      <c r="E56" s="12" t="str">
        <f t="shared" si="0"/>
        <v>Significantly Different</v>
      </c>
      <c r="G56">
        <f t="shared" si="1"/>
        <v>14.6</v>
      </c>
      <c r="H56">
        <f t="shared" si="2"/>
        <v>6</v>
      </c>
      <c r="I56" t="str">
        <f t="shared" si="3"/>
        <v>+/-</v>
      </c>
      <c r="J56" t="str">
        <f t="shared" si="4"/>
        <v>1.1</v>
      </c>
      <c r="K56" s="1">
        <f t="shared" si="5"/>
        <v>0.66869300911854113</v>
      </c>
      <c r="L56" s="1">
        <f t="shared" si="6"/>
        <v>27.1</v>
      </c>
      <c r="M56" s="1">
        <f t="shared" si="7"/>
        <v>0.67145051776214359</v>
      </c>
      <c r="N56" s="1">
        <f t="shared" si="8"/>
        <v>40.360382907024544</v>
      </c>
      <c r="O56" t="s">
        <v>40</v>
      </c>
    </row>
    <row r="57" spans="1:15" x14ac:dyDescent="0.35">
      <c r="A57" s="16">
        <v>47</v>
      </c>
      <c r="B57" s="15" t="s">
        <v>62</v>
      </c>
      <c r="C57" s="14">
        <v>13.8</v>
      </c>
      <c r="D57" s="13" t="s">
        <v>133</v>
      </c>
      <c r="E57" s="12" t="str">
        <f t="shared" si="0"/>
        <v>Significantly Different</v>
      </c>
      <c r="G57">
        <f t="shared" si="1"/>
        <v>13.8</v>
      </c>
      <c r="H57">
        <f t="shared" si="2"/>
        <v>6</v>
      </c>
      <c r="I57" t="str">
        <f t="shared" si="3"/>
        <v>+/-</v>
      </c>
      <c r="J57" t="str">
        <f t="shared" si="4"/>
        <v>1.2</v>
      </c>
      <c r="K57" s="1">
        <f t="shared" si="5"/>
        <v>0.72948328267477203</v>
      </c>
      <c r="L57" s="1">
        <f t="shared" si="6"/>
        <v>27.900000000000002</v>
      </c>
      <c r="M57" s="1">
        <f t="shared" si="7"/>
        <v>0.73201182849801194</v>
      </c>
      <c r="N57" s="1">
        <f t="shared" si="8"/>
        <v>38.114138206273225</v>
      </c>
      <c r="O57" t="s">
        <v>38</v>
      </c>
    </row>
    <row r="58" spans="1:15" x14ac:dyDescent="0.35">
      <c r="A58" s="16">
        <v>48</v>
      </c>
      <c r="B58" s="15" t="s">
        <v>77</v>
      </c>
      <c r="C58" s="14">
        <v>12.8</v>
      </c>
      <c r="D58" s="13" t="s">
        <v>83</v>
      </c>
      <c r="E58" s="12" t="str">
        <f t="shared" si="0"/>
        <v>Significantly Different</v>
      </c>
      <c r="G58">
        <f t="shared" si="1"/>
        <v>12.8</v>
      </c>
      <c r="H58">
        <f t="shared" si="2"/>
        <v>6</v>
      </c>
      <c r="I58" t="str">
        <f t="shared" si="3"/>
        <v>+/-</v>
      </c>
      <c r="J58" t="str">
        <f t="shared" si="4"/>
        <v>0.7</v>
      </c>
      <c r="K58" s="1">
        <f t="shared" si="5"/>
        <v>0.42553191489361697</v>
      </c>
      <c r="L58" s="1">
        <f t="shared" si="6"/>
        <v>28.900000000000002</v>
      </c>
      <c r="M58" s="1">
        <f t="shared" si="7"/>
        <v>0.42985214661796195</v>
      </c>
      <c r="N58" s="1">
        <f t="shared" si="8"/>
        <v>67.232419861998139</v>
      </c>
      <c r="O58" t="s">
        <v>36</v>
      </c>
    </row>
    <row r="59" spans="1:15" x14ac:dyDescent="0.35">
      <c r="A59" s="16">
        <v>49</v>
      </c>
      <c r="B59" s="15" t="s">
        <v>76</v>
      </c>
      <c r="C59" s="14">
        <v>12.7</v>
      </c>
      <c r="D59" s="13" t="s">
        <v>57</v>
      </c>
      <c r="E59" s="12" t="str">
        <f t="shared" si="0"/>
        <v>Significantly Different</v>
      </c>
      <c r="G59">
        <f t="shared" si="1"/>
        <v>12.7</v>
      </c>
      <c r="H59">
        <f t="shared" si="2"/>
        <v>6</v>
      </c>
      <c r="I59" t="str">
        <f t="shared" si="3"/>
        <v>+/-</v>
      </c>
      <c r="J59" t="str">
        <f t="shared" si="4"/>
        <v>0.3</v>
      </c>
      <c r="K59" s="1">
        <f t="shared" si="5"/>
        <v>0.18237082066869301</v>
      </c>
      <c r="L59" s="1">
        <f t="shared" si="6"/>
        <v>29.000000000000004</v>
      </c>
      <c r="M59" s="1">
        <f t="shared" si="7"/>
        <v>0.19223572402239389</v>
      </c>
      <c r="N59" s="1">
        <f t="shared" si="8"/>
        <v>150.85645577833256</v>
      </c>
      <c r="O59" t="s">
        <v>33</v>
      </c>
    </row>
    <row r="60" spans="1:15" x14ac:dyDescent="0.35">
      <c r="A60" s="16">
        <v>50</v>
      </c>
      <c r="B60" s="15" t="s">
        <v>67</v>
      </c>
      <c r="C60" s="14">
        <v>11.3</v>
      </c>
      <c r="D60" s="13" t="s">
        <v>121</v>
      </c>
      <c r="E60" s="12" t="str">
        <f t="shared" si="0"/>
        <v>Significantly Different</v>
      </c>
      <c r="G60">
        <f t="shared" si="1"/>
        <v>11.3</v>
      </c>
      <c r="H60">
        <f t="shared" si="2"/>
        <v>6</v>
      </c>
      <c r="I60" t="str">
        <f t="shared" si="3"/>
        <v>+/-</v>
      </c>
      <c r="J60" t="str">
        <f t="shared" si="4"/>
        <v>0.8</v>
      </c>
      <c r="K60" s="1">
        <f t="shared" si="5"/>
        <v>0.48632218844984804</v>
      </c>
      <c r="L60" s="1">
        <f t="shared" si="6"/>
        <v>30.400000000000002</v>
      </c>
      <c r="M60" s="1">
        <f t="shared" si="7"/>
        <v>0.49010685399991183</v>
      </c>
      <c r="N60" s="1">
        <f t="shared" si="8"/>
        <v>62.027290073371368</v>
      </c>
      <c r="O60" t="s">
        <v>30</v>
      </c>
    </row>
    <row r="61" spans="1:15" x14ac:dyDescent="0.35">
      <c r="A61" s="16">
        <v>51</v>
      </c>
      <c r="B61" s="15" t="s">
        <v>40</v>
      </c>
      <c r="C61" s="14">
        <v>10</v>
      </c>
      <c r="D61" s="13" t="s">
        <v>141</v>
      </c>
      <c r="E61" s="12" t="str">
        <f t="shared" si="0"/>
        <v>Significantly Different</v>
      </c>
      <c r="G61">
        <f t="shared" si="1"/>
        <v>10</v>
      </c>
      <c r="H61">
        <f t="shared" si="2"/>
        <v>6</v>
      </c>
      <c r="I61" t="str">
        <f t="shared" si="3"/>
        <v>+/-</v>
      </c>
      <c r="J61" t="str">
        <f t="shared" si="4"/>
        <v>1.1</v>
      </c>
      <c r="K61" s="1">
        <f t="shared" si="5"/>
        <v>0.66869300911854113</v>
      </c>
      <c r="L61" s="1">
        <f t="shared" si="6"/>
        <v>31.700000000000003</v>
      </c>
      <c r="M61" s="1">
        <f t="shared" si="7"/>
        <v>0.67145051776214359</v>
      </c>
      <c r="N61" s="1">
        <f t="shared" si="8"/>
        <v>47.211222810061926</v>
      </c>
      <c r="O61" t="s">
        <v>27</v>
      </c>
    </row>
    <row r="62" spans="1:15" ht="15" thickBot="1" x14ac:dyDescent="0.4">
      <c r="A62" s="11"/>
      <c r="B62" s="10" t="s">
        <v>25</v>
      </c>
      <c r="C62" s="9">
        <v>12.9</v>
      </c>
      <c r="D62" s="8" t="s">
        <v>43</v>
      </c>
      <c r="E62" s="7" t="str">
        <f t="shared" si="0"/>
        <v>Significantly Different</v>
      </c>
      <c r="G62">
        <f t="shared" si="1"/>
        <v>12.9</v>
      </c>
      <c r="H62">
        <f t="shared" si="2"/>
        <v>6</v>
      </c>
      <c r="I62" t="str">
        <f t="shared" si="3"/>
        <v>+/-</v>
      </c>
      <c r="J62" t="str">
        <f t="shared" si="4"/>
        <v>0.5</v>
      </c>
      <c r="K62" s="1">
        <f t="shared" si="5"/>
        <v>0.303951367781155</v>
      </c>
      <c r="L62" s="1">
        <f t="shared" si="6"/>
        <v>28.800000000000004</v>
      </c>
      <c r="M62" s="1">
        <f t="shared" si="7"/>
        <v>0.30997079109986531</v>
      </c>
      <c r="N62" s="1">
        <f t="shared" si="8"/>
        <v>92.911980183066092</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59" priority="1" operator="equal">
      <formula>"OTHER ERROR"</formula>
    </cfRule>
    <cfRule type="cellIs" dxfId="58" priority="2" operator="equal">
      <formula>"Statistical Test not applicable"</formula>
    </cfRule>
    <cfRule type="cellIs" dxfId="57" priority="3" operator="equal">
      <formula>"Geography Selected"</formula>
    </cfRule>
  </conditionalFormatting>
  <conditionalFormatting sqref="E10:J62">
    <cfRule type="cellIs" dxfId="56" priority="4" operator="equal">
      <formula>"Not Significantly Different"</formula>
    </cfRule>
  </conditionalFormatting>
  <conditionalFormatting sqref="F10:J62">
    <cfRule type="cellIs" dxfId="5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80E3FD7-16C7-4162-BC66-CEB6767FD86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7B882931-CA24-4B2B-ACA3-33A1D27D1311}"/>
    <hyperlink ref="A68" r:id="rId2" xr:uid="{2E5555FB-C024-4FFD-AF13-85C1A9C212EA}"/>
    <hyperlink ref="A66" r:id="rId3" xr:uid="{CC647D13-2EF1-4886-B5EE-C9C5E5FF818F}"/>
    <hyperlink ref="A67" r:id="rId4" xr:uid="{15061254-731A-4705-BE75-70579E94B1CA}"/>
  </hyperlinks>
  <pageMargins left="0.7" right="0.7" top="0.75" bottom="0.75" header="0.3" footer="0.3"/>
  <pageSetup orientation="portrait" r:id="rId5"/>
  <drawing r:id="rId6"/>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26B30-54B7-4F45-85C8-1D54D4877C32}">
  <sheetPr codeName="Sheet81"/>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607</v>
      </c>
    </row>
    <row r="2" spans="1:16" x14ac:dyDescent="0.35">
      <c r="A2" s="30" t="s">
        <v>108</v>
      </c>
      <c r="B2" t="s">
        <v>608</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3.7</v>
      </c>
      <c r="C6" t="s">
        <v>102</v>
      </c>
      <c r="H6" s="18" t="s">
        <v>101</v>
      </c>
      <c r="I6">
        <f>VLOOKUP($B$4,$B$9:$K$62,6,FALSE)</f>
        <v>3.7</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3.7</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3.7</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77</v>
      </c>
      <c r="C11" s="14">
        <v>52.5</v>
      </c>
      <c r="D11" s="17" t="s">
        <v>120</v>
      </c>
      <c r="E11" s="12"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52.5</v>
      </c>
      <c r="H11">
        <f t="shared" ref="H11:H62" si="2">LEN(TRIM(D11))</f>
        <v>6</v>
      </c>
      <c r="I11" t="str">
        <f t="shared" ref="I11:I62" si="3">IF(H11&gt;=3,MID(TRIM(D11),1,3),"NO")</f>
        <v>+/-</v>
      </c>
      <c r="J11" t="str">
        <f t="shared" ref="J11:J62" si="4">IF(TRIM(I11)="+/-",MID(TRIM(D11),4,H11-3),D11)</f>
        <v>0.9</v>
      </c>
      <c r="K11" s="1">
        <f t="shared" ref="K11:K62" si="5">IF(TRIM(J11)="*****",0,IF(ISERROR(VALUE(J11)),"NA",VALUE(J11/$I$4)))</f>
        <v>0.54711246200607899</v>
      </c>
      <c r="L11" s="1">
        <f t="shared" ref="L11:L62" si="6">IF(AND(ISNUMBER(G11),ISNUMBER($I$6)),$I$6-G11,"N/A")</f>
        <v>-48.8</v>
      </c>
      <c r="M11" s="1">
        <f t="shared" ref="M11:M62" si="7">IF(AND(ISNUMBER(K11),ISNUMBER($I$7)),SQRT(K11^2+($I$7)^2),"N/A")</f>
        <v>0.55047933970440222</v>
      </c>
      <c r="N11" s="1">
        <f>IF(AND(ISNUMBER(L11),ISNUMBER(M11),M11&lt;&gt;0),L11/M11,"NA")</f>
        <v>-88.650011871843802</v>
      </c>
      <c r="O11" t="s">
        <v>68</v>
      </c>
    </row>
    <row r="12" spans="1:16" x14ac:dyDescent="0.35">
      <c r="A12" s="16">
        <v>2</v>
      </c>
      <c r="B12" s="15" t="s">
        <v>67</v>
      </c>
      <c r="C12" s="14">
        <v>38.9</v>
      </c>
      <c r="D12" s="13" t="s">
        <v>141</v>
      </c>
      <c r="E12" s="12" t="str">
        <f t="shared" si="0"/>
        <v>Significantly Different</v>
      </c>
      <c r="G12">
        <f t="shared" si="1"/>
        <v>38.9</v>
      </c>
      <c r="H12">
        <f t="shared" si="2"/>
        <v>6</v>
      </c>
      <c r="I12" t="str">
        <f t="shared" si="3"/>
        <v>+/-</v>
      </c>
      <c r="J12" t="str">
        <f t="shared" si="4"/>
        <v>1.1</v>
      </c>
      <c r="K12" s="1">
        <f t="shared" si="5"/>
        <v>0.66869300911854113</v>
      </c>
      <c r="L12" s="1">
        <f t="shared" si="6"/>
        <v>-35.199999999999996</v>
      </c>
      <c r="M12" s="1">
        <f t="shared" si="7"/>
        <v>0.67145051776214359</v>
      </c>
      <c r="N12" s="1">
        <f t="shared" ref="N12:N62" si="8">IF(AND(ISNUMBER(L12),ISNUMBER(M12),M12&lt;&gt;0),L12/M12,"NA")</f>
        <v>-52.423818388459914</v>
      </c>
      <c r="O12" t="s">
        <v>62</v>
      </c>
    </row>
    <row r="13" spans="1:16" x14ac:dyDescent="0.35">
      <c r="A13" s="16">
        <v>3</v>
      </c>
      <c r="B13" s="15" t="s">
        <v>40</v>
      </c>
      <c r="C13" s="14">
        <v>36.5</v>
      </c>
      <c r="D13" s="13" t="s">
        <v>134</v>
      </c>
      <c r="E13" s="12" t="str">
        <f t="shared" si="0"/>
        <v>Significantly Different</v>
      </c>
      <c r="G13">
        <f t="shared" si="1"/>
        <v>36.5</v>
      </c>
      <c r="H13">
        <f t="shared" si="2"/>
        <v>6</v>
      </c>
      <c r="I13" t="str">
        <f t="shared" si="3"/>
        <v>+/-</v>
      </c>
      <c r="J13" t="str">
        <f t="shared" si="4"/>
        <v>1.4</v>
      </c>
      <c r="K13" s="1">
        <f t="shared" si="5"/>
        <v>0.85106382978723394</v>
      </c>
      <c r="L13" s="1">
        <f t="shared" si="6"/>
        <v>-32.799999999999997</v>
      </c>
      <c r="M13" s="1">
        <f t="shared" si="7"/>
        <v>0.85323214879137987</v>
      </c>
      <c r="N13" s="1">
        <f t="shared" si="8"/>
        <v>-38.442058291476528</v>
      </c>
      <c r="O13" t="s">
        <v>58</v>
      </c>
    </row>
    <row r="14" spans="1:16" x14ac:dyDescent="0.35">
      <c r="A14" s="16">
        <v>4</v>
      </c>
      <c r="B14" s="15" t="s">
        <v>66</v>
      </c>
      <c r="C14" s="14">
        <v>34.4</v>
      </c>
      <c r="D14" s="13" t="s">
        <v>26</v>
      </c>
      <c r="E14" s="12" t="str">
        <f t="shared" si="0"/>
        <v>Significantly Different</v>
      </c>
      <c r="G14">
        <f t="shared" si="1"/>
        <v>34.4</v>
      </c>
      <c r="H14">
        <f t="shared" si="2"/>
        <v>6</v>
      </c>
      <c r="I14" t="str">
        <f t="shared" si="3"/>
        <v>+/-</v>
      </c>
      <c r="J14" t="str">
        <f t="shared" si="4"/>
        <v>0.6</v>
      </c>
      <c r="K14" s="1">
        <f t="shared" si="5"/>
        <v>0.36474164133738601</v>
      </c>
      <c r="L14" s="1">
        <f t="shared" si="6"/>
        <v>-30.7</v>
      </c>
      <c r="M14" s="1">
        <f t="shared" si="7"/>
        <v>0.36977279819442066</v>
      </c>
      <c r="N14" s="1">
        <f t="shared" si="8"/>
        <v>-83.023954574015008</v>
      </c>
      <c r="O14" t="s">
        <v>73</v>
      </c>
    </row>
    <row r="15" spans="1:16" x14ac:dyDescent="0.35">
      <c r="A15" s="16">
        <v>5</v>
      </c>
      <c r="B15" s="15" t="s">
        <v>62</v>
      </c>
      <c r="C15" s="14">
        <v>27.9</v>
      </c>
      <c r="D15" s="13" t="s">
        <v>141</v>
      </c>
      <c r="E15" s="12" t="str">
        <f t="shared" si="0"/>
        <v>Significantly Different</v>
      </c>
      <c r="G15">
        <f t="shared" si="1"/>
        <v>27.9</v>
      </c>
      <c r="H15">
        <f t="shared" si="2"/>
        <v>6</v>
      </c>
      <c r="I15" t="str">
        <f t="shared" si="3"/>
        <v>+/-</v>
      </c>
      <c r="J15" t="str">
        <f t="shared" si="4"/>
        <v>1.1</v>
      </c>
      <c r="K15" s="1">
        <f t="shared" si="5"/>
        <v>0.66869300911854113</v>
      </c>
      <c r="L15" s="1">
        <f t="shared" si="6"/>
        <v>-24.2</v>
      </c>
      <c r="M15" s="1">
        <f t="shared" si="7"/>
        <v>0.67145051776214359</v>
      </c>
      <c r="N15" s="1">
        <f t="shared" si="8"/>
        <v>-36.041375142066194</v>
      </c>
      <c r="O15" t="s">
        <v>32</v>
      </c>
    </row>
    <row r="16" spans="1:16" x14ac:dyDescent="0.35">
      <c r="A16" s="16">
        <v>6</v>
      </c>
      <c r="B16" s="15" t="s">
        <v>52</v>
      </c>
      <c r="C16" s="14">
        <v>26.4</v>
      </c>
      <c r="D16" s="13" t="s">
        <v>133</v>
      </c>
      <c r="E16" s="12" t="str">
        <f t="shared" si="0"/>
        <v>Significantly Different</v>
      </c>
      <c r="G16">
        <f t="shared" si="1"/>
        <v>26.4</v>
      </c>
      <c r="H16">
        <f t="shared" si="2"/>
        <v>6</v>
      </c>
      <c r="I16" t="str">
        <f t="shared" si="3"/>
        <v>+/-</v>
      </c>
      <c r="J16" t="str">
        <f t="shared" si="4"/>
        <v>1.2</v>
      </c>
      <c r="K16" s="1">
        <f t="shared" si="5"/>
        <v>0.72948328267477203</v>
      </c>
      <c r="L16" s="1">
        <f t="shared" si="6"/>
        <v>-22.7</v>
      </c>
      <c r="M16" s="1">
        <f t="shared" si="7"/>
        <v>0.73201182849801194</v>
      </c>
      <c r="N16" s="1">
        <f t="shared" si="8"/>
        <v>-31.010427859584308</v>
      </c>
      <c r="O16" t="s">
        <v>75</v>
      </c>
    </row>
    <row r="17" spans="1:15" x14ac:dyDescent="0.35">
      <c r="A17" s="16">
        <v>7</v>
      </c>
      <c r="B17" s="15" t="s">
        <v>71</v>
      </c>
      <c r="C17" s="14">
        <v>22</v>
      </c>
      <c r="D17" s="13" t="s">
        <v>34</v>
      </c>
      <c r="E17" s="12" t="str">
        <f t="shared" si="0"/>
        <v>Significantly Different</v>
      </c>
      <c r="G17">
        <f t="shared" si="1"/>
        <v>22</v>
      </c>
      <c r="H17">
        <f t="shared" si="2"/>
        <v>6</v>
      </c>
      <c r="I17" t="str">
        <f t="shared" si="3"/>
        <v>+/-</v>
      </c>
      <c r="J17" t="str">
        <f t="shared" si="4"/>
        <v>0.4</v>
      </c>
      <c r="K17" s="1">
        <f t="shared" si="5"/>
        <v>0.24316109422492402</v>
      </c>
      <c r="L17" s="1">
        <f t="shared" si="6"/>
        <v>-18.3</v>
      </c>
      <c r="M17" s="1">
        <f t="shared" si="7"/>
        <v>0.25064471888253259</v>
      </c>
      <c r="N17" s="1">
        <f t="shared" si="8"/>
        <v>-73.011711882812492</v>
      </c>
      <c r="O17" t="s">
        <v>66</v>
      </c>
    </row>
    <row r="18" spans="1:15" x14ac:dyDescent="0.35">
      <c r="A18" s="16">
        <v>8</v>
      </c>
      <c r="B18" s="15" t="s">
        <v>49</v>
      </c>
      <c r="C18" s="14">
        <v>15.5</v>
      </c>
      <c r="D18" s="13" t="s">
        <v>28</v>
      </c>
      <c r="E18" s="12" t="str">
        <f t="shared" si="0"/>
        <v>Significantly Different</v>
      </c>
      <c r="G18">
        <f t="shared" si="1"/>
        <v>15.5</v>
      </c>
      <c r="H18">
        <f t="shared" si="2"/>
        <v>6</v>
      </c>
      <c r="I18" t="str">
        <f t="shared" si="3"/>
        <v>+/-</v>
      </c>
      <c r="J18" t="str">
        <f t="shared" si="4"/>
        <v>0.2</v>
      </c>
      <c r="K18" s="1">
        <f t="shared" si="5"/>
        <v>0.12158054711246201</v>
      </c>
      <c r="L18" s="1">
        <f t="shared" si="6"/>
        <v>-11.8</v>
      </c>
      <c r="M18" s="1">
        <f t="shared" si="7"/>
        <v>0.1359311840425404</v>
      </c>
      <c r="N18" s="1">
        <f t="shared" si="8"/>
        <v>-86.80863102249684</v>
      </c>
      <c r="O18" t="s">
        <v>60</v>
      </c>
    </row>
    <row r="19" spans="1:15" x14ac:dyDescent="0.35">
      <c r="A19" s="16">
        <v>9</v>
      </c>
      <c r="B19" s="15" t="s">
        <v>54</v>
      </c>
      <c r="C19" s="14">
        <v>13.5</v>
      </c>
      <c r="D19" s="13" t="s">
        <v>28</v>
      </c>
      <c r="E19" s="12" t="str">
        <f t="shared" si="0"/>
        <v>Significantly Different</v>
      </c>
      <c r="G19">
        <f t="shared" si="1"/>
        <v>13.5</v>
      </c>
      <c r="H19">
        <f t="shared" si="2"/>
        <v>6</v>
      </c>
      <c r="I19" t="str">
        <f t="shared" si="3"/>
        <v>+/-</v>
      </c>
      <c r="J19" t="str">
        <f t="shared" si="4"/>
        <v>0.2</v>
      </c>
      <c r="K19" s="1">
        <f t="shared" si="5"/>
        <v>0.12158054711246201</v>
      </c>
      <c r="L19" s="1">
        <f t="shared" si="6"/>
        <v>-9.8000000000000007</v>
      </c>
      <c r="M19" s="1">
        <f t="shared" si="7"/>
        <v>0.1359311840425404</v>
      </c>
      <c r="N19" s="1">
        <f t="shared" si="8"/>
        <v>-72.095303730548224</v>
      </c>
      <c r="O19" t="s">
        <v>35</v>
      </c>
    </row>
    <row r="20" spans="1:15" x14ac:dyDescent="0.35">
      <c r="A20" s="16">
        <v>10</v>
      </c>
      <c r="B20" s="15" t="s">
        <v>60</v>
      </c>
      <c r="C20" s="14">
        <v>8.5</v>
      </c>
      <c r="D20" s="17" t="s">
        <v>83</v>
      </c>
      <c r="E20" s="12" t="str">
        <f t="shared" si="0"/>
        <v>Significantly Different</v>
      </c>
      <c r="G20">
        <f t="shared" si="1"/>
        <v>8.5</v>
      </c>
      <c r="H20">
        <f t="shared" si="2"/>
        <v>6</v>
      </c>
      <c r="I20" t="str">
        <f t="shared" si="3"/>
        <v>+/-</v>
      </c>
      <c r="J20" t="str">
        <f t="shared" si="4"/>
        <v>0.7</v>
      </c>
      <c r="K20" s="1">
        <f t="shared" si="5"/>
        <v>0.42553191489361697</v>
      </c>
      <c r="L20" s="1">
        <f t="shared" si="6"/>
        <v>-4.8</v>
      </c>
      <c r="M20" s="1">
        <f t="shared" si="7"/>
        <v>0.42985214661796195</v>
      </c>
      <c r="N20" s="1">
        <f t="shared" si="8"/>
        <v>-11.166630288497959</v>
      </c>
      <c r="O20" t="s">
        <v>51</v>
      </c>
    </row>
    <row r="21" spans="1:15" x14ac:dyDescent="0.35">
      <c r="A21" s="16">
        <v>11</v>
      </c>
      <c r="B21" s="15" t="s">
        <v>41</v>
      </c>
      <c r="C21" s="14">
        <v>6.2</v>
      </c>
      <c r="D21" s="13" t="s">
        <v>57</v>
      </c>
      <c r="E21" s="12" t="str">
        <f t="shared" si="0"/>
        <v>Significantly Different</v>
      </c>
      <c r="G21">
        <f t="shared" si="1"/>
        <v>6.2</v>
      </c>
      <c r="H21">
        <f t="shared" si="2"/>
        <v>6</v>
      </c>
      <c r="I21" t="str">
        <f t="shared" si="3"/>
        <v>+/-</v>
      </c>
      <c r="J21" t="str">
        <f t="shared" si="4"/>
        <v>0.3</v>
      </c>
      <c r="K21" s="1">
        <f t="shared" si="5"/>
        <v>0.18237082066869301</v>
      </c>
      <c r="L21" s="1">
        <f t="shared" si="6"/>
        <v>-2.5</v>
      </c>
      <c r="M21" s="1">
        <f t="shared" si="7"/>
        <v>0.19223572402239389</v>
      </c>
      <c r="N21" s="1">
        <f t="shared" si="8"/>
        <v>-13.00486687744246</v>
      </c>
      <c r="O21" t="s">
        <v>45</v>
      </c>
    </row>
    <row r="22" spans="1:15" x14ac:dyDescent="0.35">
      <c r="A22" s="16">
        <v>12</v>
      </c>
      <c r="B22" s="15" t="s">
        <v>47</v>
      </c>
      <c r="C22" s="14">
        <v>6.1</v>
      </c>
      <c r="D22" s="13" t="s">
        <v>28</v>
      </c>
      <c r="E22" s="12" t="str">
        <f t="shared" si="0"/>
        <v>Significantly Different</v>
      </c>
      <c r="G22">
        <f t="shared" si="1"/>
        <v>6.1</v>
      </c>
      <c r="H22">
        <f t="shared" si="2"/>
        <v>6</v>
      </c>
      <c r="I22" t="str">
        <f t="shared" si="3"/>
        <v>+/-</v>
      </c>
      <c r="J22" t="str">
        <f t="shared" si="4"/>
        <v>0.2</v>
      </c>
      <c r="K22" s="1">
        <f t="shared" si="5"/>
        <v>0.12158054711246201</v>
      </c>
      <c r="L22" s="1">
        <f t="shared" si="6"/>
        <v>-2.3999999999999995</v>
      </c>
      <c r="M22" s="1">
        <f t="shared" si="7"/>
        <v>0.1359311840425404</v>
      </c>
      <c r="N22" s="1">
        <f t="shared" si="8"/>
        <v>-17.655992750338335</v>
      </c>
      <c r="O22" t="s">
        <v>29</v>
      </c>
    </row>
    <row r="23" spans="1:15" x14ac:dyDescent="0.35">
      <c r="A23" s="16">
        <v>13</v>
      </c>
      <c r="B23" s="15" t="s">
        <v>38</v>
      </c>
      <c r="C23" s="14">
        <v>2.9</v>
      </c>
      <c r="D23" s="13" t="s">
        <v>31</v>
      </c>
      <c r="E23" s="12" t="str">
        <f t="shared" si="0"/>
        <v>Significantly Different</v>
      </c>
      <c r="G23">
        <f t="shared" si="1"/>
        <v>2.9</v>
      </c>
      <c r="H23">
        <f t="shared" si="2"/>
        <v>6</v>
      </c>
      <c r="I23" t="str">
        <f t="shared" si="3"/>
        <v>+/-</v>
      </c>
      <c r="J23" t="str">
        <f t="shared" si="4"/>
        <v>0.1</v>
      </c>
      <c r="K23" s="1">
        <f t="shared" si="5"/>
        <v>6.0790273556231005E-2</v>
      </c>
      <c r="L23" s="1">
        <f t="shared" si="6"/>
        <v>0.80000000000000027</v>
      </c>
      <c r="M23" s="1">
        <f t="shared" si="7"/>
        <v>8.5970429323592404E-2</v>
      </c>
      <c r="N23" s="1">
        <f t="shared" si="8"/>
        <v>9.3055252404149691</v>
      </c>
      <c r="O23" t="s">
        <v>82</v>
      </c>
    </row>
    <row r="24" spans="1:15" x14ac:dyDescent="0.35">
      <c r="A24" s="16">
        <v>14</v>
      </c>
      <c r="B24" s="15" t="s">
        <v>33</v>
      </c>
      <c r="C24" s="14">
        <v>2.2000000000000002</v>
      </c>
      <c r="D24" s="13" t="s">
        <v>57</v>
      </c>
      <c r="E24" s="12" t="str">
        <f t="shared" si="0"/>
        <v>Significantly Different</v>
      </c>
      <c r="G24">
        <f t="shared" si="1"/>
        <v>2.2000000000000002</v>
      </c>
      <c r="H24">
        <f t="shared" si="2"/>
        <v>6</v>
      </c>
      <c r="I24" t="str">
        <f t="shared" si="3"/>
        <v>+/-</v>
      </c>
      <c r="J24" t="str">
        <f t="shared" si="4"/>
        <v>0.3</v>
      </c>
      <c r="K24" s="1">
        <f t="shared" si="5"/>
        <v>0.18237082066869301</v>
      </c>
      <c r="L24" s="1">
        <f t="shared" si="6"/>
        <v>1.5</v>
      </c>
      <c r="M24" s="1">
        <f t="shared" si="7"/>
        <v>0.19223572402239389</v>
      </c>
      <c r="N24" s="1">
        <f t="shared" si="8"/>
        <v>7.8029201264654757</v>
      </c>
      <c r="O24" t="s">
        <v>65</v>
      </c>
    </row>
    <row r="25" spans="1:15" x14ac:dyDescent="0.35">
      <c r="A25" s="16">
        <v>15</v>
      </c>
      <c r="B25" s="15" t="s">
        <v>64</v>
      </c>
      <c r="C25" s="14">
        <v>1.8</v>
      </c>
      <c r="D25" s="13" t="s">
        <v>31</v>
      </c>
      <c r="E25" s="12" t="str">
        <f t="shared" si="0"/>
        <v>Significantly Different</v>
      </c>
      <c r="G25">
        <f t="shared" si="1"/>
        <v>1.8</v>
      </c>
      <c r="H25">
        <f t="shared" si="2"/>
        <v>6</v>
      </c>
      <c r="I25" t="str">
        <f t="shared" si="3"/>
        <v>+/-</v>
      </c>
      <c r="J25" t="str">
        <f t="shared" si="4"/>
        <v>0.1</v>
      </c>
      <c r="K25" s="1">
        <f t="shared" si="5"/>
        <v>6.0790273556231005E-2</v>
      </c>
      <c r="L25" s="1">
        <f t="shared" si="6"/>
        <v>1.9000000000000001</v>
      </c>
      <c r="M25" s="1">
        <f t="shared" si="7"/>
        <v>8.5970429323592404E-2</v>
      </c>
      <c r="N25" s="1">
        <f t="shared" si="8"/>
        <v>22.100622445985543</v>
      </c>
      <c r="O25" t="s">
        <v>81</v>
      </c>
    </row>
    <row r="26" spans="1:15" x14ac:dyDescent="0.35">
      <c r="A26" s="16">
        <v>16</v>
      </c>
      <c r="B26" s="15" t="s">
        <v>61</v>
      </c>
      <c r="C26" s="14">
        <v>1.6</v>
      </c>
      <c r="D26" s="13" t="s">
        <v>31</v>
      </c>
      <c r="E26" s="12" t="str">
        <f t="shared" si="0"/>
        <v>Significantly Different</v>
      </c>
      <c r="G26">
        <f t="shared" si="1"/>
        <v>1.6</v>
      </c>
      <c r="H26">
        <f t="shared" si="2"/>
        <v>6</v>
      </c>
      <c r="I26" t="str">
        <f t="shared" si="3"/>
        <v>+/-</v>
      </c>
      <c r="J26" t="str">
        <f t="shared" si="4"/>
        <v>0.1</v>
      </c>
      <c r="K26" s="1">
        <f t="shared" si="5"/>
        <v>6.0790273556231005E-2</v>
      </c>
      <c r="L26" s="1">
        <f t="shared" si="6"/>
        <v>2.1</v>
      </c>
      <c r="M26" s="1">
        <f t="shared" si="7"/>
        <v>8.5970429323592404E-2</v>
      </c>
      <c r="N26" s="1">
        <f t="shared" si="8"/>
        <v>24.427003756089285</v>
      </c>
      <c r="O26" t="s">
        <v>80</v>
      </c>
    </row>
    <row r="27" spans="1:15" x14ac:dyDescent="0.35">
      <c r="A27" s="16">
        <v>17</v>
      </c>
      <c r="B27" s="15" t="s">
        <v>63</v>
      </c>
      <c r="C27" s="14">
        <v>1.5</v>
      </c>
      <c r="D27" s="13" t="s">
        <v>28</v>
      </c>
      <c r="E27" s="12" t="str">
        <f t="shared" si="0"/>
        <v>Significantly Different</v>
      </c>
      <c r="G27">
        <f t="shared" si="1"/>
        <v>1.5</v>
      </c>
      <c r="H27">
        <f t="shared" si="2"/>
        <v>6</v>
      </c>
      <c r="I27" t="str">
        <f t="shared" si="3"/>
        <v>+/-</v>
      </c>
      <c r="J27" t="str">
        <f t="shared" si="4"/>
        <v>0.2</v>
      </c>
      <c r="K27" s="1">
        <f t="shared" si="5"/>
        <v>0.12158054711246201</v>
      </c>
      <c r="L27" s="1">
        <f t="shared" si="6"/>
        <v>2.2000000000000002</v>
      </c>
      <c r="M27" s="1">
        <f t="shared" si="7"/>
        <v>0.1359311840425404</v>
      </c>
      <c r="N27" s="1">
        <f t="shared" si="8"/>
        <v>16.184660021143479</v>
      </c>
      <c r="O27" t="s">
        <v>78</v>
      </c>
    </row>
    <row r="28" spans="1:15" x14ac:dyDescent="0.35">
      <c r="A28" s="16">
        <v>18</v>
      </c>
      <c r="B28" s="15" t="s">
        <v>48</v>
      </c>
      <c r="C28" s="14">
        <v>1.4</v>
      </c>
      <c r="D28" s="13" t="s">
        <v>28</v>
      </c>
      <c r="E28" s="12" t="str">
        <f t="shared" si="0"/>
        <v>Significantly Different</v>
      </c>
      <c r="G28">
        <f t="shared" si="1"/>
        <v>1.4</v>
      </c>
      <c r="H28">
        <f t="shared" si="2"/>
        <v>6</v>
      </c>
      <c r="I28" t="str">
        <f t="shared" si="3"/>
        <v>+/-</v>
      </c>
      <c r="J28" t="str">
        <f t="shared" si="4"/>
        <v>0.2</v>
      </c>
      <c r="K28" s="1">
        <f t="shared" si="5"/>
        <v>0.12158054711246201</v>
      </c>
      <c r="L28" s="1">
        <f t="shared" si="6"/>
        <v>2.3000000000000003</v>
      </c>
      <c r="M28" s="1">
        <f t="shared" si="7"/>
        <v>0.1359311840425404</v>
      </c>
      <c r="N28" s="1">
        <f t="shared" si="8"/>
        <v>16.920326385740911</v>
      </c>
      <c r="O28" t="s">
        <v>79</v>
      </c>
    </row>
    <row r="29" spans="1:15" x14ac:dyDescent="0.35">
      <c r="A29" s="16">
        <v>19</v>
      </c>
      <c r="B29" s="15" t="s">
        <v>74</v>
      </c>
      <c r="C29" s="14">
        <v>1.3</v>
      </c>
      <c r="D29" s="13" t="s">
        <v>31</v>
      </c>
      <c r="E29" s="12" t="str">
        <f t="shared" si="0"/>
        <v>Significantly Different</v>
      </c>
      <c r="G29">
        <f t="shared" si="1"/>
        <v>1.3</v>
      </c>
      <c r="H29">
        <f t="shared" si="2"/>
        <v>6</v>
      </c>
      <c r="I29" t="str">
        <f t="shared" si="3"/>
        <v>+/-</v>
      </c>
      <c r="J29" t="str">
        <f t="shared" si="4"/>
        <v>0.1</v>
      </c>
      <c r="K29" s="1">
        <f t="shared" si="5"/>
        <v>6.0790273556231005E-2</v>
      </c>
      <c r="L29" s="1">
        <f t="shared" si="6"/>
        <v>2.4000000000000004</v>
      </c>
      <c r="M29" s="1">
        <f t="shared" si="7"/>
        <v>8.5970429323592404E-2</v>
      </c>
      <c r="N29" s="1">
        <f t="shared" si="8"/>
        <v>27.9165757212449</v>
      </c>
      <c r="O29" t="s">
        <v>55</v>
      </c>
    </row>
    <row r="30" spans="1:15" x14ac:dyDescent="0.35">
      <c r="A30" s="16">
        <v>19</v>
      </c>
      <c r="B30" s="15" t="s">
        <v>30</v>
      </c>
      <c r="C30" s="14">
        <v>1.3</v>
      </c>
      <c r="D30" s="13" t="s">
        <v>31</v>
      </c>
      <c r="E30" s="12" t="str">
        <f t="shared" si="0"/>
        <v>Significantly Different</v>
      </c>
      <c r="G30">
        <f t="shared" si="1"/>
        <v>1.3</v>
      </c>
      <c r="H30">
        <f t="shared" si="2"/>
        <v>6</v>
      </c>
      <c r="I30" t="str">
        <f t="shared" si="3"/>
        <v>+/-</v>
      </c>
      <c r="J30" t="str">
        <f t="shared" si="4"/>
        <v>0.1</v>
      </c>
      <c r="K30" s="1">
        <f t="shared" si="5"/>
        <v>6.0790273556231005E-2</v>
      </c>
      <c r="L30" s="1">
        <f t="shared" si="6"/>
        <v>2.4000000000000004</v>
      </c>
      <c r="M30" s="1">
        <f t="shared" si="7"/>
        <v>8.5970429323592404E-2</v>
      </c>
      <c r="N30" s="1">
        <f t="shared" si="8"/>
        <v>27.9165757212449</v>
      </c>
      <c r="O30" t="s">
        <v>77</v>
      </c>
    </row>
    <row r="31" spans="1:15" x14ac:dyDescent="0.35">
      <c r="A31" s="16">
        <v>21</v>
      </c>
      <c r="B31" s="15" t="s">
        <v>56</v>
      </c>
      <c r="C31" s="14">
        <v>1.2</v>
      </c>
      <c r="D31" s="13" t="s">
        <v>28</v>
      </c>
      <c r="E31" s="12" t="str">
        <f t="shared" si="0"/>
        <v>Significantly Different</v>
      </c>
      <c r="G31">
        <f t="shared" si="1"/>
        <v>1.2</v>
      </c>
      <c r="H31">
        <f t="shared" si="2"/>
        <v>6</v>
      </c>
      <c r="I31" t="str">
        <f t="shared" si="3"/>
        <v>+/-</v>
      </c>
      <c r="J31" t="str">
        <f t="shared" si="4"/>
        <v>0.2</v>
      </c>
      <c r="K31" s="1">
        <f t="shared" si="5"/>
        <v>0.12158054711246201</v>
      </c>
      <c r="L31" s="1">
        <f t="shared" si="6"/>
        <v>2.5</v>
      </c>
      <c r="M31" s="1">
        <f t="shared" si="7"/>
        <v>0.1359311840425404</v>
      </c>
      <c r="N31" s="1">
        <f t="shared" si="8"/>
        <v>18.39165911493577</v>
      </c>
      <c r="O31" t="s">
        <v>41</v>
      </c>
    </row>
    <row r="32" spans="1:15" x14ac:dyDescent="0.35">
      <c r="A32" s="16">
        <v>21</v>
      </c>
      <c r="B32" s="15" t="s">
        <v>36</v>
      </c>
      <c r="C32" s="14">
        <v>1.2</v>
      </c>
      <c r="D32" s="13" t="s">
        <v>31</v>
      </c>
      <c r="E32" s="12" t="str">
        <f t="shared" si="0"/>
        <v>Significantly Different</v>
      </c>
      <c r="G32">
        <f t="shared" si="1"/>
        <v>1.2</v>
      </c>
      <c r="H32">
        <f t="shared" si="2"/>
        <v>6</v>
      </c>
      <c r="I32" t="str">
        <f t="shared" si="3"/>
        <v>+/-</v>
      </c>
      <c r="J32" t="str">
        <f t="shared" si="4"/>
        <v>0.1</v>
      </c>
      <c r="K32" s="1">
        <f t="shared" si="5"/>
        <v>6.0790273556231005E-2</v>
      </c>
      <c r="L32" s="1">
        <f t="shared" si="6"/>
        <v>2.5</v>
      </c>
      <c r="M32" s="1">
        <f t="shared" si="7"/>
        <v>8.5970429323592404E-2</v>
      </c>
      <c r="N32" s="1">
        <f t="shared" si="8"/>
        <v>29.079766376296767</v>
      </c>
      <c r="O32" t="s">
        <v>71</v>
      </c>
    </row>
    <row r="33" spans="1:15" x14ac:dyDescent="0.35">
      <c r="A33" s="16">
        <v>23</v>
      </c>
      <c r="B33" s="15" t="s">
        <v>35</v>
      </c>
      <c r="C33" s="14">
        <v>1.1000000000000001</v>
      </c>
      <c r="D33" s="13" t="s">
        <v>34</v>
      </c>
      <c r="E33" s="12" t="str">
        <f t="shared" si="0"/>
        <v>Significantly Different</v>
      </c>
      <c r="G33">
        <f t="shared" si="1"/>
        <v>1.1000000000000001</v>
      </c>
      <c r="H33">
        <f t="shared" si="2"/>
        <v>6</v>
      </c>
      <c r="I33" t="str">
        <f t="shared" si="3"/>
        <v>+/-</v>
      </c>
      <c r="J33" t="str">
        <f t="shared" si="4"/>
        <v>0.4</v>
      </c>
      <c r="K33" s="1">
        <f t="shared" si="5"/>
        <v>0.24316109422492402</v>
      </c>
      <c r="L33" s="1">
        <f t="shared" si="6"/>
        <v>2.6</v>
      </c>
      <c r="M33" s="1">
        <f t="shared" si="7"/>
        <v>0.25064471888253259</v>
      </c>
      <c r="N33" s="1">
        <f t="shared" si="8"/>
        <v>10.373248682803959</v>
      </c>
      <c r="O33" t="s">
        <v>76</v>
      </c>
    </row>
    <row r="34" spans="1:15" x14ac:dyDescent="0.35">
      <c r="A34" s="16">
        <v>23</v>
      </c>
      <c r="B34" s="15" t="s">
        <v>82</v>
      </c>
      <c r="C34" s="14">
        <v>1.1000000000000001</v>
      </c>
      <c r="D34" s="13" t="s">
        <v>28</v>
      </c>
      <c r="E34" s="12" t="str">
        <f t="shared" si="0"/>
        <v>Significantly Different</v>
      </c>
      <c r="G34">
        <f t="shared" si="1"/>
        <v>1.1000000000000001</v>
      </c>
      <c r="H34">
        <f t="shared" si="2"/>
        <v>6</v>
      </c>
      <c r="I34" t="str">
        <f t="shared" si="3"/>
        <v>+/-</v>
      </c>
      <c r="J34" t="str">
        <f t="shared" si="4"/>
        <v>0.2</v>
      </c>
      <c r="K34" s="1">
        <f t="shared" si="5"/>
        <v>0.12158054711246201</v>
      </c>
      <c r="L34" s="1">
        <f t="shared" si="6"/>
        <v>2.6</v>
      </c>
      <c r="M34" s="1">
        <f t="shared" si="7"/>
        <v>0.1359311840425404</v>
      </c>
      <c r="N34" s="1">
        <f t="shared" si="8"/>
        <v>19.127325479533202</v>
      </c>
      <c r="O34" t="s">
        <v>74</v>
      </c>
    </row>
    <row r="35" spans="1:15" x14ac:dyDescent="0.35">
      <c r="A35" s="16">
        <v>25</v>
      </c>
      <c r="B35" s="15" t="s">
        <v>76</v>
      </c>
      <c r="C35" s="14">
        <v>0.8</v>
      </c>
      <c r="D35" s="13" t="s">
        <v>31</v>
      </c>
      <c r="E35" s="12" t="str">
        <f t="shared" si="0"/>
        <v>Significantly Different</v>
      </c>
      <c r="G35">
        <f t="shared" si="1"/>
        <v>0.8</v>
      </c>
      <c r="H35">
        <f t="shared" si="2"/>
        <v>6</v>
      </c>
      <c r="I35" t="str">
        <f t="shared" si="3"/>
        <v>+/-</v>
      </c>
      <c r="J35" t="str">
        <f t="shared" si="4"/>
        <v>0.1</v>
      </c>
      <c r="K35" s="1">
        <f t="shared" si="5"/>
        <v>6.0790273556231005E-2</v>
      </c>
      <c r="L35" s="1">
        <f t="shared" si="6"/>
        <v>2.9000000000000004</v>
      </c>
      <c r="M35" s="1">
        <f t="shared" si="7"/>
        <v>8.5970429323592404E-2</v>
      </c>
      <c r="N35" s="1">
        <f t="shared" si="8"/>
        <v>33.732528996504257</v>
      </c>
      <c r="O35" t="s">
        <v>53</v>
      </c>
    </row>
    <row r="36" spans="1:15" x14ac:dyDescent="0.35">
      <c r="A36" s="16">
        <v>25</v>
      </c>
      <c r="B36" s="15" t="s">
        <v>70</v>
      </c>
      <c r="C36" s="14">
        <v>0.8</v>
      </c>
      <c r="D36" s="13" t="s">
        <v>28</v>
      </c>
      <c r="E36" s="12" t="str">
        <f t="shared" si="0"/>
        <v>Significantly Different</v>
      </c>
      <c r="G36">
        <f t="shared" si="1"/>
        <v>0.8</v>
      </c>
      <c r="H36">
        <f t="shared" si="2"/>
        <v>6</v>
      </c>
      <c r="I36" t="str">
        <f t="shared" si="3"/>
        <v>+/-</v>
      </c>
      <c r="J36" t="str">
        <f t="shared" si="4"/>
        <v>0.2</v>
      </c>
      <c r="K36" s="1">
        <f t="shared" si="5"/>
        <v>0.12158054711246201</v>
      </c>
      <c r="L36" s="1">
        <f t="shared" si="6"/>
        <v>2.9000000000000004</v>
      </c>
      <c r="M36" s="1">
        <f t="shared" si="7"/>
        <v>0.1359311840425404</v>
      </c>
      <c r="N36" s="1">
        <f t="shared" si="8"/>
        <v>21.334324573325496</v>
      </c>
      <c r="O36" t="s">
        <v>72</v>
      </c>
    </row>
    <row r="37" spans="1:15" x14ac:dyDescent="0.35">
      <c r="A37" s="16">
        <v>27</v>
      </c>
      <c r="B37" s="15" t="s">
        <v>79</v>
      </c>
      <c r="C37" s="14">
        <v>0.6</v>
      </c>
      <c r="D37" s="13" t="s">
        <v>31</v>
      </c>
      <c r="E37" s="12" t="str">
        <f t="shared" si="0"/>
        <v>Significantly Different</v>
      </c>
      <c r="G37">
        <f t="shared" si="1"/>
        <v>0.6</v>
      </c>
      <c r="H37">
        <f t="shared" si="2"/>
        <v>6</v>
      </c>
      <c r="I37" t="str">
        <f t="shared" si="3"/>
        <v>+/-</v>
      </c>
      <c r="J37" t="str">
        <f t="shared" si="4"/>
        <v>0.1</v>
      </c>
      <c r="K37" s="1">
        <f t="shared" si="5"/>
        <v>6.0790273556231005E-2</v>
      </c>
      <c r="L37" s="1">
        <f t="shared" si="6"/>
        <v>3.1</v>
      </c>
      <c r="M37" s="1">
        <f t="shared" si="7"/>
        <v>8.5970429323592404E-2</v>
      </c>
      <c r="N37" s="1">
        <f t="shared" si="8"/>
        <v>36.058910306607991</v>
      </c>
      <c r="O37" t="s">
        <v>70</v>
      </c>
    </row>
    <row r="38" spans="1:15" x14ac:dyDescent="0.35">
      <c r="A38" s="16">
        <v>28</v>
      </c>
      <c r="B38" s="15" t="s">
        <v>81</v>
      </c>
      <c r="C38" s="14">
        <v>0.5</v>
      </c>
      <c r="D38" s="13" t="s">
        <v>31</v>
      </c>
      <c r="E38" s="12" t="str">
        <f t="shared" si="0"/>
        <v>Significantly Different</v>
      </c>
      <c r="G38">
        <f t="shared" si="1"/>
        <v>0.5</v>
      </c>
      <c r="H38">
        <f t="shared" si="2"/>
        <v>6</v>
      </c>
      <c r="I38" t="str">
        <f t="shared" si="3"/>
        <v>+/-</v>
      </c>
      <c r="J38" t="str">
        <f t="shared" si="4"/>
        <v>0.1</v>
      </c>
      <c r="K38" s="1">
        <f t="shared" si="5"/>
        <v>6.0790273556231005E-2</v>
      </c>
      <c r="L38" s="1">
        <f t="shared" si="6"/>
        <v>3.2</v>
      </c>
      <c r="M38" s="1">
        <f t="shared" si="7"/>
        <v>8.5970429323592404E-2</v>
      </c>
      <c r="N38" s="1">
        <f t="shared" si="8"/>
        <v>37.222100961659862</v>
      </c>
      <c r="O38" t="s">
        <v>69</v>
      </c>
    </row>
    <row r="39" spans="1:15" x14ac:dyDescent="0.35">
      <c r="A39" s="16">
        <v>29</v>
      </c>
      <c r="B39" s="15" t="s">
        <v>44</v>
      </c>
      <c r="C39" s="14">
        <v>0.4</v>
      </c>
      <c r="D39" s="13" t="s">
        <v>31</v>
      </c>
      <c r="E39" s="12" t="str">
        <f t="shared" si="0"/>
        <v>Significantly Different</v>
      </c>
      <c r="G39">
        <f t="shared" si="1"/>
        <v>0.4</v>
      </c>
      <c r="H39">
        <f t="shared" si="2"/>
        <v>6</v>
      </c>
      <c r="I39" t="str">
        <f t="shared" si="3"/>
        <v>+/-</v>
      </c>
      <c r="J39" t="str">
        <f t="shared" si="4"/>
        <v>0.1</v>
      </c>
      <c r="K39" s="1">
        <f t="shared" si="5"/>
        <v>6.0790273556231005E-2</v>
      </c>
      <c r="L39" s="1">
        <f t="shared" si="6"/>
        <v>3.3000000000000003</v>
      </c>
      <c r="M39" s="1">
        <f t="shared" si="7"/>
        <v>8.5970429323592404E-2</v>
      </c>
      <c r="N39" s="1">
        <f t="shared" si="8"/>
        <v>38.385291616711733</v>
      </c>
      <c r="O39" t="s">
        <v>44</v>
      </c>
    </row>
    <row r="40" spans="1:15" x14ac:dyDescent="0.35">
      <c r="A40" s="16">
        <v>29</v>
      </c>
      <c r="B40" s="15" t="s">
        <v>50</v>
      </c>
      <c r="C40" s="14">
        <v>0.4</v>
      </c>
      <c r="D40" s="13" t="s">
        <v>31</v>
      </c>
      <c r="E40" s="12" t="str">
        <f t="shared" si="0"/>
        <v>Significantly Different</v>
      </c>
      <c r="G40">
        <f t="shared" si="1"/>
        <v>0.4</v>
      </c>
      <c r="H40">
        <f t="shared" si="2"/>
        <v>6</v>
      </c>
      <c r="I40" t="str">
        <f t="shared" si="3"/>
        <v>+/-</v>
      </c>
      <c r="J40" t="str">
        <f t="shared" si="4"/>
        <v>0.1</v>
      </c>
      <c r="K40" s="1">
        <f t="shared" si="5"/>
        <v>6.0790273556231005E-2</v>
      </c>
      <c r="L40" s="1">
        <f t="shared" si="6"/>
        <v>3.3000000000000003</v>
      </c>
      <c r="M40" s="1">
        <f t="shared" si="7"/>
        <v>8.5970429323592404E-2</v>
      </c>
      <c r="N40" s="1">
        <f t="shared" si="8"/>
        <v>38.385291616711733</v>
      </c>
      <c r="O40" t="s">
        <v>67</v>
      </c>
    </row>
    <row r="41" spans="1:15" x14ac:dyDescent="0.35">
      <c r="A41" s="16">
        <v>31</v>
      </c>
      <c r="B41" s="15" t="s">
        <v>80</v>
      </c>
      <c r="C41" s="14">
        <v>0.3</v>
      </c>
      <c r="D41" s="13" t="s">
        <v>31</v>
      </c>
      <c r="E41" s="12" t="str">
        <f t="shared" si="0"/>
        <v>Significantly Different</v>
      </c>
      <c r="G41">
        <f t="shared" si="1"/>
        <v>0.3</v>
      </c>
      <c r="H41">
        <f t="shared" si="2"/>
        <v>6</v>
      </c>
      <c r="I41" t="str">
        <f t="shared" si="3"/>
        <v>+/-</v>
      </c>
      <c r="J41" t="str">
        <f t="shared" si="4"/>
        <v>0.1</v>
      </c>
      <c r="K41" s="1">
        <f t="shared" si="5"/>
        <v>6.0790273556231005E-2</v>
      </c>
      <c r="L41" s="1">
        <f t="shared" si="6"/>
        <v>3.4000000000000004</v>
      </c>
      <c r="M41" s="1">
        <f t="shared" si="7"/>
        <v>8.5970429323592404E-2</v>
      </c>
      <c r="N41" s="1">
        <f t="shared" si="8"/>
        <v>39.548482271763611</v>
      </c>
      <c r="O41" t="s">
        <v>47</v>
      </c>
    </row>
    <row r="42" spans="1:15" x14ac:dyDescent="0.35">
      <c r="A42" s="16">
        <v>31</v>
      </c>
      <c r="B42" s="15" t="s">
        <v>46</v>
      </c>
      <c r="C42" s="14">
        <v>0.3</v>
      </c>
      <c r="D42" s="13" t="s">
        <v>31</v>
      </c>
      <c r="E42" s="12" t="str">
        <f t="shared" si="0"/>
        <v>Significantly Different</v>
      </c>
      <c r="G42">
        <f t="shared" si="1"/>
        <v>0.3</v>
      </c>
      <c r="H42">
        <f t="shared" si="2"/>
        <v>6</v>
      </c>
      <c r="I42" t="str">
        <f t="shared" si="3"/>
        <v>+/-</v>
      </c>
      <c r="J42" t="str">
        <f t="shared" si="4"/>
        <v>0.1</v>
      </c>
      <c r="K42" s="1">
        <f t="shared" si="5"/>
        <v>6.0790273556231005E-2</v>
      </c>
      <c r="L42" s="1">
        <f t="shared" si="6"/>
        <v>3.4000000000000004</v>
      </c>
      <c r="M42" s="1">
        <f t="shared" si="7"/>
        <v>8.5970429323592404E-2</v>
      </c>
      <c r="N42" s="1">
        <f t="shared" si="8"/>
        <v>39.548482271763611</v>
      </c>
      <c r="O42" t="s">
        <v>37</v>
      </c>
    </row>
    <row r="43" spans="1:15" x14ac:dyDescent="0.35">
      <c r="A43" s="16">
        <v>33</v>
      </c>
      <c r="B43" s="15" t="s">
        <v>68</v>
      </c>
      <c r="C43" s="14">
        <v>0.2</v>
      </c>
      <c r="D43" s="13" t="s">
        <v>31</v>
      </c>
      <c r="E43" s="12" t="str">
        <f t="shared" si="0"/>
        <v>Significantly Different</v>
      </c>
      <c r="G43">
        <f t="shared" si="1"/>
        <v>0.2</v>
      </c>
      <c r="H43">
        <f t="shared" si="2"/>
        <v>6</v>
      </c>
      <c r="I43" t="str">
        <f t="shared" si="3"/>
        <v>+/-</v>
      </c>
      <c r="J43" t="str">
        <f t="shared" si="4"/>
        <v>0.1</v>
      </c>
      <c r="K43" s="1">
        <f t="shared" si="5"/>
        <v>6.0790273556231005E-2</v>
      </c>
      <c r="L43" s="1">
        <f t="shared" si="6"/>
        <v>3.5</v>
      </c>
      <c r="M43" s="1">
        <f t="shared" si="7"/>
        <v>8.5970429323592404E-2</v>
      </c>
      <c r="N43" s="1">
        <f t="shared" si="8"/>
        <v>40.711672926815474</v>
      </c>
      <c r="O43" t="s">
        <v>49</v>
      </c>
    </row>
    <row r="44" spans="1:15" x14ac:dyDescent="0.35">
      <c r="A44" s="16">
        <v>33</v>
      </c>
      <c r="B44" s="15" t="s">
        <v>32</v>
      </c>
      <c r="C44" s="14">
        <v>0.2</v>
      </c>
      <c r="D44" s="13" t="s">
        <v>31</v>
      </c>
      <c r="E44" s="12" t="str">
        <f t="shared" si="0"/>
        <v>Significantly Different</v>
      </c>
      <c r="G44">
        <f t="shared" si="1"/>
        <v>0.2</v>
      </c>
      <c r="H44">
        <f t="shared" si="2"/>
        <v>6</v>
      </c>
      <c r="I44" t="str">
        <f t="shared" si="3"/>
        <v>+/-</v>
      </c>
      <c r="J44" t="str">
        <f t="shared" si="4"/>
        <v>0.1</v>
      </c>
      <c r="K44" s="1">
        <f t="shared" si="5"/>
        <v>6.0790273556231005E-2</v>
      </c>
      <c r="L44" s="1">
        <f t="shared" si="6"/>
        <v>3.5</v>
      </c>
      <c r="M44" s="1">
        <f t="shared" si="7"/>
        <v>8.5970429323592404E-2</v>
      </c>
      <c r="N44" s="1">
        <f t="shared" si="8"/>
        <v>40.711672926815474</v>
      </c>
      <c r="O44" t="s">
        <v>64</v>
      </c>
    </row>
    <row r="45" spans="1:15" x14ac:dyDescent="0.35">
      <c r="A45" s="16">
        <v>33</v>
      </c>
      <c r="B45" s="15" t="s">
        <v>53</v>
      </c>
      <c r="C45" s="14">
        <v>0.2</v>
      </c>
      <c r="D45" s="13" t="s">
        <v>31</v>
      </c>
      <c r="E45" s="12" t="str">
        <f t="shared" si="0"/>
        <v>Significantly Different</v>
      </c>
      <c r="G45">
        <f t="shared" si="1"/>
        <v>0.2</v>
      </c>
      <c r="H45">
        <f t="shared" si="2"/>
        <v>6</v>
      </c>
      <c r="I45" t="str">
        <f t="shared" si="3"/>
        <v>+/-</v>
      </c>
      <c r="J45" t="str">
        <f t="shared" si="4"/>
        <v>0.1</v>
      </c>
      <c r="K45" s="1">
        <f t="shared" si="5"/>
        <v>6.0790273556231005E-2</v>
      </c>
      <c r="L45" s="1">
        <f t="shared" si="6"/>
        <v>3.5</v>
      </c>
      <c r="M45" s="1">
        <f t="shared" si="7"/>
        <v>8.5970429323592404E-2</v>
      </c>
      <c r="N45" s="1">
        <f t="shared" si="8"/>
        <v>40.711672926815474</v>
      </c>
      <c r="O45" t="s">
        <v>63</v>
      </c>
    </row>
    <row r="46" spans="1:15" x14ac:dyDescent="0.35">
      <c r="A46" s="16">
        <v>33</v>
      </c>
      <c r="B46" s="15" t="s">
        <v>72</v>
      </c>
      <c r="C46" s="14">
        <v>0.2</v>
      </c>
      <c r="D46" s="13" t="s">
        <v>31</v>
      </c>
      <c r="E46" s="12" t="str">
        <f t="shared" si="0"/>
        <v>Significantly Different</v>
      </c>
      <c r="G46">
        <f t="shared" si="1"/>
        <v>0.2</v>
      </c>
      <c r="H46">
        <f t="shared" si="2"/>
        <v>6</v>
      </c>
      <c r="I46" t="str">
        <f t="shared" si="3"/>
        <v>+/-</v>
      </c>
      <c r="J46" t="str">
        <f t="shared" si="4"/>
        <v>0.1</v>
      </c>
      <c r="K46" s="1">
        <f t="shared" si="5"/>
        <v>6.0790273556231005E-2</v>
      </c>
      <c r="L46" s="1">
        <f t="shared" si="6"/>
        <v>3.5</v>
      </c>
      <c r="M46" s="1">
        <f t="shared" si="7"/>
        <v>8.5970429323592404E-2</v>
      </c>
      <c r="N46" s="1">
        <f t="shared" si="8"/>
        <v>40.711672926815474</v>
      </c>
      <c r="O46" t="s">
        <v>61</v>
      </c>
    </row>
    <row r="47" spans="1:15" x14ac:dyDescent="0.35">
      <c r="A47" s="16">
        <v>33</v>
      </c>
      <c r="B47" s="15" t="s">
        <v>69</v>
      </c>
      <c r="C47" s="14">
        <v>0.2</v>
      </c>
      <c r="D47" s="13" t="s">
        <v>31</v>
      </c>
      <c r="E47" s="12" t="str">
        <f t="shared" si="0"/>
        <v>Significantly Different</v>
      </c>
      <c r="G47">
        <f t="shared" si="1"/>
        <v>0.2</v>
      </c>
      <c r="H47">
        <f t="shared" si="2"/>
        <v>6</v>
      </c>
      <c r="I47" t="str">
        <f t="shared" si="3"/>
        <v>+/-</v>
      </c>
      <c r="J47" t="str">
        <f t="shared" si="4"/>
        <v>0.1</v>
      </c>
      <c r="K47" s="1">
        <f t="shared" si="5"/>
        <v>6.0790273556231005E-2</v>
      </c>
      <c r="L47" s="1">
        <f t="shared" si="6"/>
        <v>3.5</v>
      </c>
      <c r="M47" s="1">
        <f t="shared" si="7"/>
        <v>8.5970429323592404E-2</v>
      </c>
      <c r="N47" s="1">
        <f t="shared" si="8"/>
        <v>40.711672926815474</v>
      </c>
      <c r="O47" t="s">
        <v>59</v>
      </c>
    </row>
    <row r="48" spans="1:15" x14ac:dyDescent="0.35">
      <c r="A48" s="16">
        <v>33</v>
      </c>
      <c r="B48" s="15" t="s">
        <v>59</v>
      </c>
      <c r="C48" s="14">
        <v>0.2</v>
      </c>
      <c r="D48" s="13" t="s">
        <v>31</v>
      </c>
      <c r="E48" s="12" t="str">
        <f t="shared" si="0"/>
        <v>Significantly Different</v>
      </c>
      <c r="G48">
        <f t="shared" si="1"/>
        <v>0.2</v>
      </c>
      <c r="H48">
        <f t="shared" si="2"/>
        <v>6</v>
      </c>
      <c r="I48" t="str">
        <f t="shared" si="3"/>
        <v>+/-</v>
      </c>
      <c r="J48" t="str">
        <f t="shared" si="4"/>
        <v>0.1</v>
      </c>
      <c r="K48" s="1">
        <f t="shared" si="5"/>
        <v>6.0790273556231005E-2</v>
      </c>
      <c r="L48" s="1">
        <f t="shared" si="6"/>
        <v>3.5</v>
      </c>
      <c r="M48" s="1">
        <f t="shared" si="7"/>
        <v>8.5970429323592404E-2</v>
      </c>
      <c r="N48" s="1">
        <f t="shared" si="8"/>
        <v>40.711672926815474</v>
      </c>
      <c r="O48" t="s">
        <v>56</v>
      </c>
    </row>
    <row r="49" spans="1:15" x14ac:dyDescent="0.35">
      <c r="A49" s="16">
        <v>39</v>
      </c>
      <c r="B49" s="15" t="s">
        <v>58</v>
      </c>
      <c r="C49" s="14">
        <v>0.1</v>
      </c>
      <c r="D49" s="13" t="s">
        <v>31</v>
      </c>
      <c r="E49" s="12" t="str">
        <f t="shared" si="0"/>
        <v>Significantly Different</v>
      </c>
      <c r="G49">
        <f t="shared" si="1"/>
        <v>0.1</v>
      </c>
      <c r="H49">
        <f t="shared" si="2"/>
        <v>6</v>
      </c>
      <c r="I49" t="str">
        <f t="shared" si="3"/>
        <v>+/-</v>
      </c>
      <c r="J49" t="str">
        <f t="shared" si="4"/>
        <v>0.1</v>
      </c>
      <c r="K49" s="1">
        <f t="shared" si="5"/>
        <v>6.0790273556231005E-2</v>
      </c>
      <c r="L49" s="1">
        <f t="shared" si="6"/>
        <v>3.6</v>
      </c>
      <c r="M49" s="1">
        <f t="shared" si="7"/>
        <v>8.5970429323592404E-2</v>
      </c>
      <c r="N49" s="1">
        <f t="shared" si="8"/>
        <v>41.874863581867345</v>
      </c>
      <c r="O49" t="s">
        <v>54</v>
      </c>
    </row>
    <row r="50" spans="1:15" x14ac:dyDescent="0.35">
      <c r="A50" s="16">
        <v>39</v>
      </c>
      <c r="B50" s="15" t="s">
        <v>73</v>
      </c>
      <c r="C50" s="14">
        <v>0.1</v>
      </c>
      <c r="D50" s="13" t="s">
        <v>31</v>
      </c>
      <c r="E50" s="12" t="str">
        <f t="shared" si="0"/>
        <v>Significantly Different</v>
      </c>
      <c r="G50">
        <f t="shared" si="1"/>
        <v>0.1</v>
      </c>
      <c r="H50">
        <f t="shared" si="2"/>
        <v>6</v>
      </c>
      <c r="I50" t="str">
        <f t="shared" si="3"/>
        <v>+/-</v>
      </c>
      <c r="J50" t="str">
        <f t="shared" si="4"/>
        <v>0.1</v>
      </c>
      <c r="K50" s="1">
        <f t="shared" si="5"/>
        <v>6.0790273556231005E-2</v>
      </c>
      <c r="L50" s="1">
        <f t="shared" si="6"/>
        <v>3.6</v>
      </c>
      <c r="M50" s="1">
        <f t="shared" si="7"/>
        <v>8.5970429323592404E-2</v>
      </c>
      <c r="N50" s="1">
        <f t="shared" si="8"/>
        <v>41.874863581867345</v>
      </c>
      <c r="O50" t="s">
        <v>52</v>
      </c>
    </row>
    <row r="51" spans="1:15" x14ac:dyDescent="0.35">
      <c r="A51" s="16">
        <v>39</v>
      </c>
      <c r="B51" s="15" t="s">
        <v>75</v>
      </c>
      <c r="C51" s="14">
        <v>0.1</v>
      </c>
      <c r="D51" s="13" t="s">
        <v>31</v>
      </c>
      <c r="E51" s="12" t="str">
        <f t="shared" si="0"/>
        <v>Significantly Different</v>
      </c>
      <c r="G51">
        <f t="shared" si="1"/>
        <v>0.1</v>
      </c>
      <c r="H51">
        <f t="shared" si="2"/>
        <v>6</v>
      </c>
      <c r="I51" t="str">
        <f t="shared" si="3"/>
        <v>+/-</v>
      </c>
      <c r="J51" t="str">
        <f t="shared" si="4"/>
        <v>0.1</v>
      </c>
      <c r="K51" s="1">
        <f t="shared" si="5"/>
        <v>6.0790273556231005E-2</v>
      </c>
      <c r="L51" s="1">
        <f t="shared" si="6"/>
        <v>3.6</v>
      </c>
      <c r="M51" s="1">
        <f t="shared" si="7"/>
        <v>8.5970429323592404E-2</v>
      </c>
      <c r="N51" s="1">
        <f t="shared" si="8"/>
        <v>41.874863581867345</v>
      </c>
      <c r="O51" t="s">
        <v>50</v>
      </c>
    </row>
    <row r="52" spans="1:15" x14ac:dyDescent="0.35">
      <c r="A52" s="16">
        <v>39</v>
      </c>
      <c r="B52" s="15" t="s">
        <v>51</v>
      </c>
      <c r="C52" s="14">
        <v>0.1</v>
      </c>
      <c r="D52" s="13" t="s">
        <v>31</v>
      </c>
      <c r="E52" s="12" t="str">
        <f t="shared" si="0"/>
        <v>Significantly Different</v>
      </c>
      <c r="G52">
        <f t="shared" si="1"/>
        <v>0.1</v>
      </c>
      <c r="H52">
        <f t="shared" si="2"/>
        <v>6</v>
      </c>
      <c r="I52" t="str">
        <f t="shared" si="3"/>
        <v>+/-</v>
      </c>
      <c r="J52" t="str">
        <f t="shared" si="4"/>
        <v>0.1</v>
      </c>
      <c r="K52" s="1">
        <f t="shared" si="5"/>
        <v>6.0790273556231005E-2</v>
      </c>
      <c r="L52" s="1">
        <f t="shared" si="6"/>
        <v>3.6</v>
      </c>
      <c r="M52" s="1">
        <f t="shared" si="7"/>
        <v>8.5970429323592404E-2</v>
      </c>
      <c r="N52" s="1">
        <f t="shared" si="8"/>
        <v>41.874863581867345</v>
      </c>
      <c r="O52" t="s">
        <v>48</v>
      </c>
    </row>
    <row r="53" spans="1:15" x14ac:dyDescent="0.35">
      <c r="A53" s="16">
        <v>39</v>
      </c>
      <c r="B53" s="15" t="s">
        <v>45</v>
      </c>
      <c r="C53" s="14">
        <v>0.1</v>
      </c>
      <c r="D53" s="13" t="s">
        <v>31</v>
      </c>
      <c r="E53" s="12" t="str">
        <f t="shared" si="0"/>
        <v>Significantly Different</v>
      </c>
      <c r="G53">
        <f t="shared" si="1"/>
        <v>0.1</v>
      </c>
      <c r="H53">
        <f t="shared" si="2"/>
        <v>6</v>
      </c>
      <c r="I53" t="str">
        <f t="shared" si="3"/>
        <v>+/-</v>
      </c>
      <c r="J53" t="str">
        <f t="shared" si="4"/>
        <v>0.1</v>
      </c>
      <c r="K53" s="1">
        <f t="shared" si="5"/>
        <v>6.0790273556231005E-2</v>
      </c>
      <c r="L53" s="1">
        <f t="shared" si="6"/>
        <v>3.6</v>
      </c>
      <c r="M53" s="1">
        <f t="shared" si="7"/>
        <v>8.5970429323592404E-2</v>
      </c>
      <c r="N53" s="1">
        <f t="shared" si="8"/>
        <v>41.874863581867345</v>
      </c>
      <c r="O53" t="s">
        <v>46</v>
      </c>
    </row>
    <row r="54" spans="1:15" x14ac:dyDescent="0.35">
      <c r="A54" s="16">
        <v>39</v>
      </c>
      <c r="B54" s="15" t="s">
        <v>29</v>
      </c>
      <c r="C54" s="14">
        <v>0.1</v>
      </c>
      <c r="D54" s="13" t="s">
        <v>31</v>
      </c>
      <c r="E54" s="12" t="str">
        <f t="shared" si="0"/>
        <v>Significantly Different</v>
      </c>
      <c r="G54">
        <f t="shared" si="1"/>
        <v>0.1</v>
      </c>
      <c r="H54">
        <f t="shared" si="2"/>
        <v>6</v>
      </c>
      <c r="I54" t="str">
        <f t="shared" si="3"/>
        <v>+/-</v>
      </c>
      <c r="J54" t="str">
        <f t="shared" si="4"/>
        <v>0.1</v>
      </c>
      <c r="K54" s="1">
        <f t="shared" si="5"/>
        <v>6.0790273556231005E-2</v>
      </c>
      <c r="L54" s="1">
        <f t="shared" si="6"/>
        <v>3.6</v>
      </c>
      <c r="M54" s="1">
        <f t="shared" si="7"/>
        <v>8.5970429323592404E-2</v>
      </c>
      <c r="N54" s="1">
        <f t="shared" si="8"/>
        <v>41.874863581867345</v>
      </c>
      <c r="O54" t="s">
        <v>39</v>
      </c>
    </row>
    <row r="55" spans="1:15" x14ac:dyDescent="0.35">
      <c r="A55" s="16">
        <v>39</v>
      </c>
      <c r="B55" s="15" t="s">
        <v>65</v>
      </c>
      <c r="C55" s="14">
        <v>0.1</v>
      </c>
      <c r="D55" s="13" t="s">
        <v>31</v>
      </c>
      <c r="E55" s="12" t="str">
        <f t="shared" si="0"/>
        <v>Significantly Different</v>
      </c>
      <c r="G55">
        <f t="shared" si="1"/>
        <v>0.1</v>
      </c>
      <c r="H55">
        <f t="shared" si="2"/>
        <v>6</v>
      </c>
      <c r="I55" t="str">
        <f t="shared" si="3"/>
        <v>+/-</v>
      </c>
      <c r="J55" t="str">
        <f t="shared" si="4"/>
        <v>0.1</v>
      </c>
      <c r="K55" s="1">
        <f t="shared" si="5"/>
        <v>6.0790273556231005E-2</v>
      </c>
      <c r="L55" s="1">
        <f t="shared" si="6"/>
        <v>3.6</v>
      </c>
      <c r="M55" s="1">
        <f t="shared" si="7"/>
        <v>8.5970429323592404E-2</v>
      </c>
      <c r="N55" s="1">
        <f t="shared" si="8"/>
        <v>41.874863581867345</v>
      </c>
      <c r="O55" t="s">
        <v>42</v>
      </c>
    </row>
    <row r="56" spans="1:15" x14ac:dyDescent="0.35">
      <c r="A56" s="16">
        <v>39</v>
      </c>
      <c r="B56" s="15" t="s">
        <v>78</v>
      </c>
      <c r="C56" s="14">
        <v>0.1</v>
      </c>
      <c r="D56" s="13" t="s">
        <v>31</v>
      </c>
      <c r="E56" s="12" t="str">
        <f t="shared" si="0"/>
        <v>Significantly Different</v>
      </c>
      <c r="G56">
        <f t="shared" si="1"/>
        <v>0.1</v>
      </c>
      <c r="H56">
        <f t="shared" si="2"/>
        <v>6</v>
      </c>
      <c r="I56" t="str">
        <f t="shared" si="3"/>
        <v>+/-</v>
      </c>
      <c r="J56" t="str">
        <f t="shared" si="4"/>
        <v>0.1</v>
      </c>
      <c r="K56" s="1">
        <f t="shared" si="5"/>
        <v>6.0790273556231005E-2</v>
      </c>
      <c r="L56" s="1">
        <f t="shared" si="6"/>
        <v>3.6</v>
      </c>
      <c r="M56" s="1">
        <f t="shared" si="7"/>
        <v>8.5970429323592404E-2</v>
      </c>
      <c r="N56" s="1">
        <f t="shared" si="8"/>
        <v>41.874863581867345</v>
      </c>
      <c r="O56" t="s">
        <v>40</v>
      </c>
    </row>
    <row r="57" spans="1:15" x14ac:dyDescent="0.35">
      <c r="A57" s="16">
        <v>39</v>
      </c>
      <c r="B57" s="15" t="s">
        <v>55</v>
      </c>
      <c r="C57" s="14">
        <v>0.1</v>
      </c>
      <c r="D57" s="13" t="s">
        <v>31</v>
      </c>
      <c r="E57" s="12" t="str">
        <f t="shared" si="0"/>
        <v>Significantly Different</v>
      </c>
      <c r="G57">
        <f t="shared" si="1"/>
        <v>0.1</v>
      </c>
      <c r="H57">
        <f t="shared" si="2"/>
        <v>6</v>
      </c>
      <c r="I57" t="str">
        <f t="shared" si="3"/>
        <v>+/-</v>
      </c>
      <c r="J57" t="str">
        <f t="shared" si="4"/>
        <v>0.1</v>
      </c>
      <c r="K57" s="1">
        <f t="shared" si="5"/>
        <v>6.0790273556231005E-2</v>
      </c>
      <c r="L57" s="1">
        <f t="shared" si="6"/>
        <v>3.6</v>
      </c>
      <c r="M57" s="1">
        <f t="shared" si="7"/>
        <v>8.5970429323592404E-2</v>
      </c>
      <c r="N57" s="1">
        <f t="shared" si="8"/>
        <v>41.874863581867345</v>
      </c>
      <c r="O57" t="s">
        <v>38</v>
      </c>
    </row>
    <row r="58" spans="1:15" x14ac:dyDescent="0.35">
      <c r="A58" s="16">
        <v>39</v>
      </c>
      <c r="B58" s="15" t="s">
        <v>37</v>
      </c>
      <c r="C58" s="14">
        <v>0.1</v>
      </c>
      <c r="D58" s="13" t="s">
        <v>31</v>
      </c>
      <c r="E58" s="12" t="str">
        <f t="shared" si="0"/>
        <v>Significantly Different</v>
      </c>
      <c r="G58">
        <f t="shared" si="1"/>
        <v>0.1</v>
      </c>
      <c r="H58">
        <f t="shared" si="2"/>
        <v>6</v>
      </c>
      <c r="I58" t="str">
        <f t="shared" si="3"/>
        <v>+/-</v>
      </c>
      <c r="J58" t="str">
        <f t="shared" si="4"/>
        <v>0.1</v>
      </c>
      <c r="K58" s="1">
        <f t="shared" si="5"/>
        <v>6.0790273556231005E-2</v>
      </c>
      <c r="L58" s="1">
        <f t="shared" si="6"/>
        <v>3.6</v>
      </c>
      <c r="M58" s="1">
        <f t="shared" si="7"/>
        <v>8.5970429323592404E-2</v>
      </c>
      <c r="N58" s="1">
        <f t="shared" si="8"/>
        <v>41.874863581867345</v>
      </c>
      <c r="O58" t="s">
        <v>36</v>
      </c>
    </row>
    <row r="59" spans="1:15" x14ac:dyDescent="0.35">
      <c r="A59" s="16">
        <v>39</v>
      </c>
      <c r="B59" s="15" t="s">
        <v>39</v>
      </c>
      <c r="C59" s="14">
        <v>0.1</v>
      </c>
      <c r="D59" s="13" t="s">
        <v>31</v>
      </c>
      <c r="E59" s="12" t="str">
        <f t="shared" si="0"/>
        <v>Significantly Different</v>
      </c>
      <c r="G59">
        <f t="shared" si="1"/>
        <v>0.1</v>
      </c>
      <c r="H59">
        <f t="shared" si="2"/>
        <v>6</v>
      </c>
      <c r="I59" t="str">
        <f t="shared" si="3"/>
        <v>+/-</v>
      </c>
      <c r="J59" t="str">
        <f t="shared" si="4"/>
        <v>0.1</v>
      </c>
      <c r="K59" s="1">
        <f t="shared" si="5"/>
        <v>6.0790273556231005E-2</v>
      </c>
      <c r="L59" s="1">
        <f t="shared" si="6"/>
        <v>3.6</v>
      </c>
      <c r="M59" s="1">
        <f t="shared" si="7"/>
        <v>8.5970429323592404E-2</v>
      </c>
      <c r="N59" s="1">
        <f t="shared" si="8"/>
        <v>41.874863581867345</v>
      </c>
      <c r="O59" t="s">
        <v>33</v>
      </c>
    </row>
    <row r="60" spans="1:15" x14ac:dyDescent="0.35">
      <c r="A60" s="16">
        <v>39</v>
      </c>
      <c r="B60" s="15" t="s">
        <v>42</v>
      </c>
      <c r="C60" s="14">
        <v>0.1</v>
      </c>
      <c r="D60" s="13" t="s">
        <v>31</v>
      </c>
      <c r="E60" s="12" t="str">
        <f t="shared" si="0"/>
        <v>Significantly Different</v>
      </c>
      <c r="G60">
        <f t="shared" si="1"/>
        <v>0.1</v>
      </c>
      <c r="H60">
        <f t="shared" si="2"/>
        <v>6</v>
      </c>
      <c r="I60" t="str">
        <f t="shared" si="3"/>
        <v>+/-</v>
      </c>
      <c r="J60" t="str">
        <f t="shared" si="4"/>
        <v>0.1</v>
      </c>
      <c r="K60" s="1">
        <f t="shared" si="5"/>
        <v>6.0790273556231005E-2</v>
      </c>
      <c r="L60" s="1">
        <f t="shared" si="6"/>
        <v>3.6</v>
      </c>
      <c r="M60" s="1">
        <f t="shared" si="7"/>
        <v>8.5970429323592404E-2</v>
      </c>
      <c r="N60" s="1">
        <f t="shared" si="8"/>
        <v>41.874863581867345</v>
      </c>
      <c r="O60" t="s">
        <v>30</v>
      </c>
    </row>
    <row r="61" spans="1:15" x14ac:dyDescent="0.35">
      <c r="A61" s="16">
        <v>39</v>
      </c>
      <c r="B61" s="15" t="s">
        <v>27</v>
      </c>
      <c r="C61" s="14">
        <v>0.1</v>
      </c>
      <c r="D61" s="13" t="s">
        <v>28</v>
      </c>
      <c r="E61" s="12" t="str">
        <f t="shared" si="0"/>
        <v>Significantly Different</v>
      </c>
      <c r="G61">
        <f t="shared" si="1"/>
        <v>0.1</v>
      </c>
      <c r="H61">
        <f t="shared" si="2"/>
        <v>6</v>
      </c>
      <c r="I61" t="str">
        <f t="shared" si="3"/>
        <v>+/-</v>
      </c>
      <c r="J61" t="str">
        <f t="shared" si="4"/>
        <v>0.2</v>
      </c>
      <c r="K61" s="1">
        <f t="shared" si="5"/>
        <v>0.12158054711246201</v>
      </c>
      <c r="L61" s="1">
        <f t="shared" si="6"/>
        <v>3.6</v>
      </c>
      <c r="M61" s="1">
        <f t="shared" si="7"/>
        <v>0.1359311840425404</v>
      </c>
      <c r="N61" s="1">
        <f t="shared" si="8"/>
        <v>26.483989125507513</v>
      </c>
      <c r="O61" t="s">
        <v>27</v>
      </c>
    </row>
    <row r="62" spans="1:15" ht="15" thickBot="1" x14ac:dyDescent="0.4">
      <c r="A62" s="11"/>
      <c r="B62" s="10" t="s">
        <v>25</v>
      </c>
      <c r="C62" s="9">
        <v>0</v>
      </c>
      <c r="D62" s="8" t="s">
        <v>31</v>
      </c>
      <c r="E62" s="7" t="str">
        <f t="shared" si="0"/>
        <v>Significantly Different</v>
      </c>
      <c r="G62">
        <f t="shared" si="1"/>
        <v>0</v>
      </c>
      <c r="H62">
        <f t="shared" si="2"/>
        <v>6</v>
      </c>
      <c r="I62" t="str">
        <f t="shared" si="3"/>
        <v>+/-</v>
      </c>
      <c r="J62" t="str">
        <f t="shared" si="4"/>
        <v>0.1</v>
      </c>
      <c r="K62" s="1">
        <f t="shared" si="5"/>
        <v>6.0790273556231005E-2</v>
      </c>
      <c r="L62" s="1">
        <f t="shared" si="6"/>
        <v>3.7</v>
      </c>
      <c r="M62" s="1">
        <f t="shared" si="7"/>
        <v>8.5970429323592404E-2</v>
      </c>
      <c r="N62" s="1">
        <f t="shared" si="8"/>
        <v>43.038054236919216</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54" priority="1" operator="equal">
      <formula>"OTHER ERROR"</formula>
    </cfRule>
    <cfRule type="cellIs" dxfId="53" priority="2" operator="equal">
      <formula>"Statistical Test not applicable"</formula>
    </cfRule>
    <cfRule type="cellIs" dxfId="52" priority="3" operator="equal">
      <formula>"Geography Selected"</formula>
    </cfRule>
  </conditionalFormatting>
  <conditionalFormatting sqref="E10:J62">
    <cfRule type="cellIs" dxfId="51" priority="4" operator="equal">
      <formula>"Not Significantly Different"</formula>
    </cfRule>
  </conditionalFormatting>
  <conditionalFormatting sqref="F10:J62">
    <cfRule type="cellIs" dxfId="5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BC8CCBBF-EEB2-4274-8ACF-8DD222480679}">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5DE2D133-7F0F-4D41-BE59-E0639E79490E}"/>
    <hyperlink ref="A68" r:id="rId2" xr:uid="{D77561CC-B13B-4964-9AF6-4DBE190E3085}"/>
    <hyperlink ref="A66" r:id="rId3" xr:uid="{85D05997-7F05-4CCE-A45E-605539F9230D}"/>
    <hyperlink ref="A67" r:id="rId4" xr:uid="{0A55DDA7-00A2-481F-82F0-2F8933F0C108}"/>
  </hyperlinks>
  <pageMargins left="0.7" right="0.7" top="0.75" bottom="0.75" header="0.3" footer="0.3"/>
  <pageSetup orientation="portrait" r:id="rId5"/>
  <drawing r:id="rId6"/>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F6CFC-69CA-4FE9-8EA1-0C7FDDDCA7AB}">
  <sheetPr codeName="Sheet82"/>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609</v>
      </c>
    </row>
    <row r="2" spans="1:16" x14ac:dyDescent="0.35">
      <c r="A2" s="30" t="s">
        <v>108</v>
      </c>
      <c r="B2" t="s">
        <v>610</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3.5</v>
      </c>
      <c r="C6" t="s">
        <v>102</v>
      </c>
      <c r="H6" s="18" t="s">
        <v>101</v>
      </c>
      <c r="I6">
        <f>VLOOKUP($B$4,$B$9:$K$62,6,FALSE)</f>
        <v>3.5</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3.5</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3.5</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29</v>
      </c>
      <c r="C11" s="14">
        <v>9.4</v>
      </c>
      <c r="D11" s="17" t="s">
        <v>83</v>
      </c>
      <c r="E11" s="12"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9.4</v>
      </c>
      <c r="H11">
        <f t="shared" ref="H11:H62" si="2">LEN(TRIM(D11))</f>
        <v>6</v>
      </c>
      <c r="I11" t="str">
        <f t="shared" ref="I11:I62" si="3">IF(H11&gt;=3,MID(TRIM(D11),1,3),"NO")</f>
        <v>+/-</v>
      </c>
      <c r="J11" t="str">
        <f t="shared" ref="J11:J62" si="4">IF(TRIM(I11)="+/-",MID(TRIM(D11),4,H11-3),D11)</f>
        <v>0.7</v>
      </c>
      <c r="K11" s="1">
        <f t="shared" ref="K11:K62" si="5">IF(TRIM(J11)="*****",0,IF(ISERROR(VALUE(J11)),"NA",VALUE(J11/$I$4)))</f>
        <v>0.42553191489361697</v>
      </c>
      <c r="L11" s="1">
        <f t="shared" ref="L11:L62" si="6">IF(AND(ISNUMBER(G11),ISNUMBER($I$6)),$I$6-G11,"N/A")</f>
        <v>-5.9</v>
      </c>
      <c r="M11" s="1">
        <f t="shared" ref="M11:M62" si="7">IF(AND(ISNUMBER(K11),ISNUMBER($I$7)),SQRT(K11^2+($I$7)^2),"N/A")</f>
        <v>0.42985214661796195</v>
      </c>
      <c r="N11" s="1">
        <f>IF(AND(ISNUMBER(L11),ISNUMBER(M11),M11&lt;&gt;0),L11/M11,"NA")</f>
        <v>-13.725649729612076</v>
      </c>
      <c r="O11" t="s">
        <v>68</v>
      </c>
    </row>
    <row r="12" spans="1:16" x14ac:dyDescent="0.35">
      <c r="A12" s="16">
        <v>2</v>
      </c>
      <c r="B12" s="15" t="s">
        <v>32</v>
      </c>
      <c r="C12" s="14">
        <v>8.1999999999999993</v>
      </c>
      <c r="D12" s="13" t="s">
        <v>31</v>
      </c>
      <c r="E12" s="12" t="str">
        <f t="shared" si="0"/>
        <v>Significantly Different</v>
      </c>
      <c r="G12">
        <f t="shared" si="1"/>
        <v>8.1999999999999993</v>
      </c>
      <c r="H12">
        <f t="shared" si="2"/>
        <v>6</v>
      </c>
      <c r="I12" t="str">
        <f t="shared" si="3"/>
        <v>+/-</v>
      </c>
      <c r="J12" t="str">
        <f t="shared" si="4"/>
        <v>0.1</v>
      </c>
      <c r="K12" s="1">
        <f t="shared" si="5"/>
        <v>6.0790273556231005E-2</v>
      </c>
      <c r="L12" s="1">
        <f t="shared" si="6"/>
        <v>-4.6999999999999993</v>
      </c>
      <c r="M12" s="1">
        <f t="shared" si="7"/>
        <v>8.5970429323592404E-2</v>
      </c>
      <c r="N12" s="1">
        <f t="shared" ref="N12:N62" si="8">IF(AND(ISNUMBER(L12),ISNUMBER(M12),M12&lt;&gt;0),L12/M12,"NA")</f>
        <v>-54.669960787437915</v>
      </c>
      <c r="O12" t="s">
        <v>62</v>
      </c>
    </row>
    <row r="13" spans="1:16" x14ac:dyDescent="0.35">
      <c r="A13" s="16">
        <v>3</v>
      </c>
      <c r="B13" s="15" t="s">
        <v>62</v>
      </c>
      <c r="C13" s="14">
        <v>6</v>
      </c>
      <c r="D13" s="13" t="s">
        <v>26</v>
      </c>
      <c r="E13" s="12" t="str">
        <f t="shared" si="0"/>
        <v>Significantly Different</v>
      </c>
      <c r="G13">
        <f t="shared" si="1"/>
        <v>6</v>
      </c>
      <c r="H13">
        <f t="shared" si="2"/>
        <v>6</v>
      </c>
      <c r="I13" t="str">
        <f t="shared" si="3"/>
        <v>+/-</v>
      </c>
      <c r="J13" t="str">
        <f t="shared" si="4"/>
        <v>0.6</v>
      </c>
      <c r="K13" s="1">
        <f t="shared" si="5"/>
        <v>0.36474164133738601</v>
      </c>
      <c r="L13" s="1">
        <f t="shared" si="6"/>
        <v>-2.5</v>
      </c>
      <c r="M13" s="1">
        <f t="shared" si="7"/>
        <v>0.36977279819442066</v>
      </c>
      <c r="N13" s="1">
        <f t="shared" si="8"/>
        <v>-6.7609083529328187</v>
      </c>
      <c r="O13" t="s">
        <v>58</v>
      </c>
    </row>
    <row r="14" spans="1:16" x14ac:dyDescent="0.35">
      <c r="A14" s="16">
        <v>4</v>
      </c>
      <c r="B14" s="15" t="s">
        <v>49</v>
      </c>
      <c r="C14" s="14">
        <v>5.4</v>
      </c>
      <c r="D14" s="13" t="s">
        <v>31</v>
      </c>
      <c r="E14" s="12" t="str">
        <f t="shared" si="0"/>
        <v>Significantly Different</v>
      </c>
      <c r="G14">
        <f t="shared" si="1"/>
        <v>5.4</v>
      </c>
      <c r="H14">
        <f t="shared" si="2"/>
        <v>6</v>
      </c>
      <c r="I14" t="str">
        <f t="shared" si="3"/>
        <v>+/-</v>
      </c>
      <c r="J14" t="str">
        <f t="shared" si="4"/>
        <v>0.1</v>
      </c>
      <c r="K14" s="1">
        <f t="shared" si="5"/>
        <v>6.0790273556231005E-2</v>
      </c>
      <c r="L14" s="1">
        <f t="shared" si="6"/>
        <v>-1.9000000000000004</v>
      </c>
      <c r="M14" s="1">
        <f t="shared" si="7"/>
        <v>8.5970429323592404E-2</v>
      </c>
      <c r="N14" s="1">
        <f t="shared" si="8"/>
        <v>-22.100622445985547</v>
      </c>
      <c r="O14" t="s">
        <v>73</v>
      </c>
    </row>
    <row r="15" spans="1:16" x14ac:dyDescent="0.35">
      <c r="A15" s="16">
        <v>5</v>
      </c>
      <c r="B15" s="15" t="s">
        <v>39</v>
      </c>
      <c r="C15" s="14">
        <v>4.8</v>
      </c>
      <c r="D15" s="13" t="s">
        <v>31</v>
      </c>
      <c r="E15" s="12" t="str">
        <f t="shared" si="0"/>
        <v>Significantly Different</v>
      </c>
      <c r="G15">
        <f t="shared" si="1"/>
        <v>4.8</v>
      </c>
      <c r="H15">
        <f t="shared" si="2"/>
        <v>6</v>
      </c>
      <c r="I15" t="str">
        <f t="shared" si="3"/>
        <v>+/-</v>
      </c>
      <c r="J15" t="str">
        <f t="shared" si="4"/>
        <v>0.1</v>
      </c>
      <c r="K15" s="1">
        <f t="shared" si="5"/>
        <v>6.0790273556231005E-2</v>
      </c>
      <c r="L15" s="1">
        <f t="shared" si="6"/>
        <v>-1.2999999999999998</v>
      </c>
      <c r="M15" s="1">
        <f t="shared" si="7"/>
        <v>8.5970429323592404E-2</v>
      </c>
      <c r="N15" s="1">
        <f t="shared" si="8"/>
        <v>-15.121478515674317</v>
      </c>
      <c r="O15" t="s">
        <v>32</v>
      </c>
    </row>
    <row r="16" spans="1:16" x14ac:dyDescent="0.35">
      <c r="A16" s="16">
        <v>6</v>
      </c>
      <c r="B16" s="15" t="s">
        <v>44</v>
      </c>
      <c r="C16" s="14">
        <v>4.5999999999999996</v>
      </c>
      <c r="D16" s="13" t="s">
        <v>57</v>
      </c>
      <c r="E16" s="12" t="str">
        <f t="shared" si="0"/>
        <v>Significantly Different</v>
      </c>
      <c r="G16">
        <f t="shared" si="1"/>
        <v>4.5999999999999996</v>
      </c>
      <c r="H16">
        <f t="shared" si="2"/>
        <v>6</v>
      </c>
      <c r="I16" t="str">
        <f t="shared" si="3"/>
        <v>+/-</v>
      </c>
      <c r="J16" t="str">
        <f t="shared" si="4"/>
        <v>0.3</v>
      </c>
      <c r="K16" s="1">
        <f t="shared" si="5"/>
        <v>0.18237082066869301</v>
      </c>
      <c r="L16" s="1">
        <f t="shared" si="6"/>
        <v>-1.0999999999999996</v>
      </c>
      <c r="M16" s="1">
        <f t="shared" si="7"/>
        <v>0.19223572402239389</v>
      </c>
      <c r="N16" s="1">
        <f t="shared" si="8"/>
        <v>-5.7221414260746801</v>
      </c>
      <c r="O16" t="s">
        <v>75</v>
      </c>
    </row>
    <row r="17" spans="1:15" x14ac:dyDescent="0.35">
      <c r="A17" s="16">
        <v>7</v>
      </c>
      <c r="B17" s="15" t="s">
        <v>58</v>
      </c>
      <c r="C17" s="14">
        <v>4.4000000000000004</v>
      </c>
      <c r="D17" s="13" t="s">
        <v>28</v>
      </c>
      <c r="E17" s="12" t="str">
        <f t="shared" si="0"/>
        <v>Significantly Different</v>
      </c>
      <c r="G17">
        <f t="shared" si="1"/>
        <v>4.4000000000000004</v>
      </c>
      <c r="H17">
        <f t="shared" si="2"/>
        <v>6</v>
      </c>
      <c r="I17" t="str">
        <f t="shared" si="3"/>
        <v>+/-</v>
      </c>
      <c r="J17" t="str">
        <f t="shared" si="4"/>
        <v>0.2</v>
      </c>
      <c r="K17" s="1">
        <f t="shared" si="5"/>
        <v>0.12158054711246201</v>
      </c>
      <c r="L17" s="1">
        <f t="shared" si="6"/>
        <v>-0.90000000000000036</v>
      </c>
      <c r="M17" s="1">
        <f t="shared" si="7"/>
        <v>0.1359311840425404</v>
      </c>
      <c r="N17" s="1">
        <f t="shared" si="8"/>
        <v>-6.62099728137688</v>
      </c>
      <c r="O17" t="s">
        <v>66</v>
      </c>
    </row>
    <row r="18" spans="1:15" x14ac:dyDescent="0.35">
      <c r="A18" s="16">
        <v>8</v>
      </c>
      <c r="B18" s="15" t="s">
        <v>35</v>
      </c>
      <c r="C18" s="14">
        <v>4.0999999999999996</v>
      </c>
      <c r="D18" s="13" t="s">
        <v>120</v>
      </c>
      <c r="E18" s="12" t="str">
        <f t="shared" si="0"/>
        <v>Not Significantly Different</v>
      </c>
      <c r="G18">
        <f t="shared" si="1"/>
        <v>4.0999999999999996</v>
      </c>
      <c r="H18">
        <f t="shared" si="2"/>
        <v>6</v>
      </c>
      <c r="I18" t="str">
        <f t="shared" si="3"/>
        <v>+/-</v>
      </c>
      <c r="J18" t="str">
        <f t="shared" si="4"/>
        <v>0.9</v>
      </c>
      <c r="K18" s="1">
        <f t="shared" si="5"/>
        <v>0.54711246200607899</v>
      </c>
      <c r="L18" s="1">
        <f t="shared" si="6"/>
        <v>-0.59999999999999964</v>
      </c>
      <c r="M18" s="1">
        <f t="shared" si="7"/>
        <v>0.55047933970440222</v>
      </c>
      <c r="N18" s="1">
        <f t="shared" si="8"/>
        <v>-1.0899591623587348</v>
      </c>
      <c r="O18" t="s">
        <v>60</v>
      </c>
    </row>
    <row r="19" spans="1:15" x14ac:dyDescent="0.35">
      <c r="A19" s="16">
        <v>9</v>
      </c>
      <c r="B19" s="15" t="s">
        <v>47</v>
      </c>
      <c r="C19" s="14">
        <v>4</v>
      </c>
      <c r="D19" s="13" t="s">
        <v>28</v>
      </c>
      <c r="E19" s="12" t="str">
        <f t="shared" si="0"/>
        <v>Significantly Different</v>
      </c>
      <c r="G19">
        <f t="shared" si="1"/>
        <v>4</v>
      </c>
      <c r="H19">
        <f t="shared" si="2"/>
        <v>6</v>
      </c>
      <c r="I19" t="str">
        <f t="shared" si="3"/>
        <v>+/-</v>
      </c>
      <c r="J19" t="str">
        <f t="shared" si="4"/>
        <v>0.2</v>
      </c>
      <c r="K19" s="1">
        <f t="shared" si="5"/>
        <v>0.12158054711246201</v>
      </c>
      <c r="L19" s="1">
        <f t="shared" si="6"/>
        <v>-0.5</v>
      </c>
      <c r="M19" s="1">
        <f t="shared" si="7"/>
        <v>0.1359311840425404</v>
      </c>
      <c r="N19" s="1">
        <f t="shared" si="8"/>
        <v>-3.6783318229871544</v>
      </c>
      <c r="O19" t="s">
        <v>35</v>
      </c>
    </row>
    <row r="20" spans="1:15" x14ac:dyDescent="0.35">
      <c r="A20" s="16">
        <v>10</v>
      </c>
      <c r="B20" s="15" t="s">
        <v>36</v>
      </c>
      <c r="C20" s="14">
        <v>3.6</v>
      </c>
      <c r="D20" s="17" t="s">
        <v>28</v>
      </c>
      <c r="E20" s="12" t="str">
        <f t="shared" si="0"/>
        <v>Not Significantly Different</v>
      </c>
      <c r="G20">
        <f t="shared" si="1"/>
        <v>3.6</v>
      </c>
      <c r="H20">
        <f t="shared" si="2"/>
        <v>6</v>
      </c>
      <c r="I20" t="str">
        <f t="shared" si="3"/>
        <v>+/-</v>
      </c>
      <c r="J20" t="str">
        <f t="shared" si="4"/>
        <v>0.2</v>
      </c>
      <c r="K20" s="1">
        <f t="shared" si="5"/>
        <v>0.12158054711246201</v>
      </c>
      <c r="L20" s="1">
        <f t="shared" si="6"/>
        <v>-0.10000000000000009</v>
      </c>
      <c r="M20" s="1">
        <f t="shared" si="7"/>
        <v>0.1359311840425404</v>
      </c>
      <c r="N20" s="1">
        <f t="shared" si="8"/>
        <v>-0.73566636459743151</v>
      </c>
      <c r="O20" t="s">
        <v>51</v>
      </c>
    </row>
    <row r="21" spans="1:15" x14ac:dyDescent="0.35">
      <c r="A21" s="16">
        <v>11</v>
      </c>
      <c r="B21" s="15" t="s">
        <v>51</v>
      </c>
      <c r="C21" s="14">
        <v>3.5</v>
      </c>
      <c r="D21" s="13" t="s">
        <v>31</v>
      </c>
      <c r="E21" s="12" t="str">
        <f t="shared" si="0"/>
        <v>Not Significantly Different</v>
      </c>
      <c r="G21">
        <f t="shared" si="1"/>
        <v>3.5</v>
      </c>
      <c r="H21">
        <f t="shared" si="2"/>
        <v>6</v>
      </c>
      <c r="I21" t="str">
        <f t="shared" si="3"/>
        <v>+/-</v>
      </c>
      <c r="J21" t="str">
        <f t="shared" si="4"/>
        <v>0.1</v>
      </c>
      <c r="K21" s="1">
        <f t="shared" si="5"/>
        <v>6.0790273556231005E-2</v>
      </c>
      <c r="L21" s="1">
        <f t="shared" si="6"/>
        <v>0</v>
      </c>
      <c r="M21" s="1">
        <f t="shared" si="7"/>
        <v>8.5970429323592404E-2</v>
      </c>
      <c r="N21" s="1">
        <f t="shared" si="8"/>
        <v>0</v>
      </c>
      <c r="O21" t="s">
        <v>45</v>
      </c>
    </row>
    <row r="22" spans="1:15" x14ac:dyDescent="0.35">
      <c r="A22" s="16">
        <v>11</v>
      </c>
      <c r="B22" s="15" t="s">
        <v>37</v>
      </c>
      <c r="C22" s="14">
        <v>3.5</v>
      </c>
      <c r="D22" s="13" t="s">
        <v>34</v>
      </c>
      <c r="E22" s="12" t="str">
        <f t="shared" si="0"/>
        <v>Not Significantly Different</v>
      </c>
      <c r="G22">
        <f t="shared" si="1"/>
        <v>3.5</v>
      </c>
      <c r="H22">
        <f t="shared" si="2"/>
        <v>6</v>
      </c>
      <c r="I22" t="str">
        <f t="shared" si="3"/>
        <v>+/-</v>
      </c>
      <c r="J22" t="str">
        <f t="shared" si="4"/>
        <v>0.4</v>
      </c>
      <c r="K22" s="1">
        <f t="shared" si="5"/>
        <v>0.24316109422492402</v>
      </c>
      <c r="L22" s="1">
        <f t="shared" si="6"/>
        <v>0</v>
      </c>
      <c r="M22" s="1">
        <f t="shared" si="7"/>
        <v>0.25064471888253259</v>
      </c>
      <c r="N22" s="1">
        <f t="shared" si="8"/>
        <v>0</v>
      </c>
      <c r="O22" t="s">
        <v>29</v>
      </c>
    </row>
    <row r="23" spans="1:15" x14ac:dyDescent="0.35">
      <c r="A23" s="16">
        <v>13</v>
      </c>
      <c r="B23" s="15" t="s">
        <v>42</v>
      </c>
      <c r="C23" s="14">
        <v>3.3</v>
      </c>
      <c r="D23" s="13" t="s">
        <v>57</v>
      </c>
      <c r="E23" s="12" t="str">
        <f t="shared" si="0"/>
        <v>Not Significantly Different</v>
      </c>
      <c r="G23">
        <f t="shared" si="1"/>
        <v>3.3</v>
      </c>
      <c r="H23">
        <f t="shared" si="2"/>
        <v>6</v>
      </c>
      <c r="I23" t="str">
        <f t="shared" si="3"/>
        <v>+/-</v>
      </c>
      <c r="J23" t="str">
        <f t="shared" si="4"/>
        <v>0.3</v>
      </c>
      <c r="K23" s="1">
        <f t="shared" si="5"/>
        <v>0.18237082066869301</v>
      </c>
      <c r="L23" s="1">
        <f t="shared" si="6"/>
        <v>0.20000000000000018</v>
      </c>
      <c r="M23" s="1">
        <f t="shared" si="7"/>
        <v>0.19223572402239389</v>
      </c>
      <c r="N23" s="1">
        <f t="shared" si="8"/>
        <v>1.0403893501953976</v>
      </c>
      <c r="O23" t="s">
        <v>82</v>
      </c>
    </row>
    <row r="24" spans="1:15" x14ac:dyDescent="0.35">
      <c r="A24" s="16">
        <v>14</v>
      </c>
      <c r="B24" s="15" t="s">
        <v>82</v>
      </c>
      <c r="C24" s="14">
        <v>3.2</v>
      </c>
      <c r="D24" s="13" t="s">
        <v>34</v>
      </c>
      <c r="E24" s="12" t="str">
        <f t="shared" si="0"/>
        <v>Not Significantly Different</v>
      </c>
      <c r="G24">
        <f t="shared" si="1"/>
        <v>3.2</v>
      </c>
      <c r="H24">
        <f t="shared" si="2"/>
        <v>6</v>
      </c>
      <c r="I24" t="str">
        <f t="shared" si="3"/>
        <v>+/-</v>
      </c>
      <c r="J24" t="str">
        <f t="shared" si="4"/>
        <v>0.4</v>
      </c>
      <c r="K24" s="1">
        <f t="shared" si="5"/>
        <v>0.24316109422492402</v>
      </c>
      <c r="L24" s="1">
        <f t="shared" si="6"/>
        <v>0.29999999999999982</v>
      </c>
      <c r="M24" s="1">
        <f t="shared" si="7"/>
        <v>0.25064471888253259</v>
      </c>
      <c r="N24" s="1">
        <f t="shared" si="8"/>
        <v>1.1969133095543023</v>
      </c>
      <c r="O24" t="s">
        <v>65</v>
      </c>
    </row>
    <row r="25" spans="1:15" x14ac:dyDescent="0.35">
      <c r="A25" s="16">
        <v>15</v>
      </c>
      <c r="B25" s="15" t="s">
        <v>56</v>
      </c>
      <c r="C25" s="14">
        <v>3.1</v>
      </c>
      <c r="D25" s="13" t="s">
        <v>57</v>
      </c>
      <c r="E25" s="12" t="str">
        <f t="shared" si="0"/>
        <v>Significantly Different</v>
      </c>
      <c r="G25">
        <f t="shared" si="1"/>
        <v>3.1</v>
      </c>
      <c r="H25">
        <f t="shared" si="2"/>
        <v>6</v>
      </c>
      <c r="I25" t="str">
        <f t="shared" si="3"/>
        <v>+/-</v>
      </c>
      <c r="J25" t="str">
        <f t="shared" si="4"/>
        <v>0.3</v>
      </c>
      <c r="K25" s="1">
        <f t="shared" si="5"/>
        <v>0.18237082066869301</v>
      </c>
      <c r="L25" s="1">
        <f t="shared" si="6"/>
        <v>0.39999999999999991</v>
      </c>
      <c r="M25" s="1">
        <f t="shared" si="7"/>
        <v>0.19223572402239389</v>
      </c>
      <c r="N25" s="1">
        <f t="shared" si="8"/>
        <v>2.0807787003907929</v>
      </c>
      <c r="O25" t="s">
        <v>81</v>
      </c>
    </row>
    <row r="26" spans="1:15" x14ac:dyDescent="0.35">
      <c r="A26" s="16">
        <v>16</v>
      </c>
      <c r="B26" s="15" t="s">
        <v>59</v>
      </c>
      <c r="C26" s="14">
        <v>3</v>
      </c>
      <c r="D26" s="13" t="s">
        <v>28</v>
      </c>
      <c r="E26" s="12" t="str">
        <f t="shared" si="0"/>
        <v>Significantly Different</v>
      </c>
      <c r="G26">
        <f t="shared" si="1"/>
        <v>3</v>
      </c>
      <c r="H26">
        <f t="shared" si="2"/>
        <v>6</v>
      </c>
      <c r="I26" t="str">
        <f t="shared" si="3"/>
        <v>+/-</v>
      </c>
      <c r="J26" t="str">
        <f t="shared" si="4"/>
        <v>0.2</v>
      </c>
      <c r="K26" s="1">
        <f t="shared" si="5"/>
        <v>0.12158054711246201</v>
      </c>
      <c r="L26" s="1">
        <f t="shared" si="6"/>
        <v>0.5</v>
      </c>
      <c r="M26" s="1">
        <f t="shared" si="7"/>
        <v>0.1359311840425404</v>
      </c>
      <c r="N26" s="1">
        <f t="shared" si="8"/>
        <v>3.6783318229871544</v>
      </c>
      <c r="O26" t="s">
        <v>80</v>
      </c>
    </row>
    <row r="27" spans="1:15" x14ac:dyDescent="0.35">
      <c r="A27" s="16">
        <v>17</v>
      </c>
      <c r="B27" s="15" t="s">
        <v>41</v>
      </c>
      <c r="C27" s="14">
        <v>2.6</v>
      </c>
      <c r="D27" s="13" t="s">
        <v>28</v>
      </c>
      <c r="E27" s="12" t="str">
        <f t="shared" si="0"/>
        <v>Significantly Different</v>
      </c>
      <c r="G27">
        <f t="shared" si="1"/>
        <v>2.6</v>
      </c>
      <c r="H27">
        <f t="shared" si="2"/>
        <v>6</v>
      </c>
      <c r="I27" t="str">
        <f t="shared" si="3"/>
        <v>+/-</v>
      </c>
      <c r="J27" t="str">
        <f t="shared" si="4"/>
        <v>0.2</v>
      </c>
      <c r="K27" s="1">
        <f t="shared" si="5"/>
        <v>0.12158054711246201</v>
      </c>
      <c r="L27" s="1">
        <f t="shared" si="6"/>
        <v>0.89999999999999991</v>
      </c>
      <c r="M27" s="1">
        <f t="shared" si="7"/>
        <v>0.1359311840425404</v>
      </c>
      <c r="N27" s="1">
        <f t="shared" si="8"/>
        <v>6.6209972813768774</v>
      </c>
      <c r="O27" t="s">
        <v>78</v>
      </c>
    </row>
    <row r="28" spans="1:15" x14ac:dyDescent="0.35">
      <c r="A28" s="16">
        <v>18</v>
      </c>
      <c r="B28" s="15" t="s">
        <v>73</v>
      </c>
      <c r="C28" s="14">
        <v>2.5</v>
      </c>
      <c r="D28" s="13" t="s">
        <v>57</v>
      </c>
      <c r="E28" s="12" t="str">
        <f t="shared" si="0"/>
        <v>Significantly Different</v>
      </c>
      <c r="G28">
        <f t="shared" si="1"/>
        <v>2.5</v>
      </c>
      <c r="H28">
        <f t="shared" si="2"/>
        <v>6</v>
      </c>
      <c r="I28" t="str">
        <f t="shared" si="3"/>
        <v>+/-</v>
      </c>
      <c r="J28" t="str">
        <f t="shared" si="4"/>
        <v>0.3</v>
      </c>
      <c r="K28" s="1">
        <f t="shared" si="5"/>
        <v>0.18237082066869301</v>
      </c>
      <c r="L28" s="1">
        <f t="shared" si="6"/>
        <v>1</v>
      </c>
      <c r="M28" s="1">
        <f t="shared" si="7"/>
        <v>0.19223572402239389</v>
      </c>
      <c r="N28" s="1">
        <f t="shared" si="8"/>
        <v>5.2019467509769841</v>
      </c>
      <c r="O28" t="s">
        <v>79</v>
      </c>
    </row>
    <row r="29" spans="1:15" x14ac:dyDescent="0.35">
      <c r="A29" s="16">
        <v>18</v>
      </c>
      <c r="B29" s="15" t="s">
        <v>75</v>
      </c>
      <c r="C29" s="14">
        <v>2.5</v>
      </c>
      <c r="D29" s="13" t="s">
        <v>57</v>
      </c>
      <c r="E29" s="12" t="str">
        <f t="shared" si="0"/>
        <v>Significantly Different</v>
      </c>
      <c r="G29">
        <f t="shared" si="1"/>
        <v>2.5</v>
      </c>
      <c r="H29">
        <f t="shared" si="2"/>
        <v>6</v>
      </c>
      <c r="I29" t="str">
        <f t="shared" si="3"/>
        <v>+/-</v>
      </c>
      <c r="J29" t="str">
        <f t="shared" si="4"/>
        <v>0.3</v>
      </c>
      <c r="K29" s="1">
        <f t="shared" si="5"/>
        <v>0.18237082066869301</v>
      </c>
      <c r="L29" s="1">
        <f t="shared" si="6"/>
        <v>1</v>
      </c>
      <c r="M29" s="1">
        <f t="shared" si="7"/>
        <v>0.19223572402239389</v>
      </c>
      <c r="N29" s="1">
        <f t="shared" si="8"/>
        <v>5.2019467509769841</v>
      </c>
      <c r="O29" t="s">
        <v>55</v>
      </c>
    </row>
    <row r="30" spans="1:15" x14ac:dyDescent="0.35">
      <c r="A30" s="16">
        <v>18</v>
      </c>
      <c r="B30" s="15" t="s">
        <v>66</v>
      </c>
      <c r="C30" s="14">
        <v>2.5</v>
      </c>
      <c r="D30" s="13" t="s">
        <v>28</v>
      </c>
      <c r="E30" s="12" t="str">
        <f t="shared" si="0"/>
        <v>Significantly Different</v>
      </c>
      <c r="G30">
        <f t="shared" si="1"/>
        <v>2.5</v>
      </c>
      <c r="H30">
        <f t="shared" si="2"/>
        <v>6</v>
      </c>
      <c r="I30" t="str">
        <f t="shared" si="3"/>
        <v>+/-</v>
      </c>
      <c r="J30" t="str">
        <f t="shared" si="4"/>
        <v>0.2</v>
      </c>
      <c r="K30" s="1">
        <f t="shared" si="5"/>
        <v>0.12158054711246201</v>
      </c>
      <c r="L30" s="1">
        <f t="shared" si="6"/>
        <v>1</v>
      </c>
      <c r="M30" s="1">
        <f t="shared" si="7"/>
        <v>0.1359311840425404</v>
      </c>
      <c r="N30" s="1">
        <f t="shared" si="8"/>
        <v>7.3566636459743089</v>
      </c>
      <c r="O30" t="s">
        <v>77</v>
      </c>
    </row>
    <row r="31" spans="1:15" x14ac:dyDescent="0.35">
      <c r="A31" s="16">
        <v>18</v>
      </c>
      <c r="B31" s="15" t="s">
        <v>45</v>
      </c>
      <c r="C31" s="14">
        <v>2.5</v>
      </c>
      <c r="D31" s="13" t="s">
        <v>31</v>
      </c>
      <c r="E31" s="12" t="str">
        <f t="shared" si="0"/>
        <v>Significantly Different</v>
      </c>
      <c r="G31">
        <f t="shared" si="1"/>
        <v>2.5</v>
      </c>
      <c r="H31">
        <f t="shared" si="2"/>
        <v>6</v>
      </c>
      <c r="I31" t="str">
        <f t="shared" si="3"/>
        <v>+/-</v>
      </c>
      <c r="J31" t="str">
        <f t="shared" si="4"/>
        <v>0.1</v>
      </c>
      <c r="K31" s="1">
        <f t="shared" si="5"/>
        <v>6.0790273556231005E-2</v>
      </c>
      <c r="L31" s="1">
        <f t="shared" si="6"/>
        <v>1</v>
      </c>
      <c r="M31" s="1">
        <f t="shared" si="7"/>
        <v>8.5970429323592404E-2</v>
      </c>
      <c r="N31" s="1">
        <f t="shared" si="8"/>
        <v>11.631906550518707</v>
      </c>
      <c r="O31" t="s">
        <v>41</v>
      </c>
    </row>
    <row r="32" spans="1:15" x14ac:dyDescent="0.35">
      <c r="A32" s="16">
        <v>22</v>
      </c>
      <c r="B32" s="15" t="s">
        <v>65</v>
      </c>
      <c r="C32" s="14">
        <v>2.4</v>
      </c>
      <c r="D32" s="13" t="s">
        <v>28</v>
      </c>
      <c r="E32" s="12" t="str">
        <f t="shared" si="0"/>
        <v>Significantly Different</v>
      </c>
      <c r="G32">
        <f t="shared" si="1"/>
        <v>2.4</v>
      </c>
      <c r="H32">
        <f t="shared" si="2"/>
        <v>6</v>
      </c>
      <c r="I32" t="str">
        <f t="shared" si="3"/>
        <v>+/-</v>
      </c>
      <c r="J32" t="str">
        <f t="shared" si="4"/>
        <v>0.2</v>
      </c>
      <c r="K32" s="1">
        <f t="shared" si="5"/>
        <v>0.12158054711246201</v>
      </c>
      <c r="L32" s="1">
        <f t="shared" si="6"/>
        <v>1.1000000000000001</v>
      </c>
      <c r="M32" s="1">
        <f t="shared" si="7"/>
        <v>0.1359311840425404</v>
      </c>
      <c r="N32" s="1">
        <f t="shared" si="8"/>
        <v>8.0923300105717395</v>
      </c>
      <c r="O32" t="s">
        <v>71</v>
      </c>
    </row>
    <row r="33" spans="1:15" x14ac:dyDescent="0.35">
      <c r="A33" s="16">
        <v>22</v>
      </c>
      <c r="B33" s="15" t="s">
        <v>71</v>
      </c>
      <c r="C33" s="14">
        <v>2.4</v>
      </c>
      <c r="D33" s="13" t="s">
        <v>28</v>
      </c>
      <c r="E33" s="12" t="str">
        <f t="shared" si="0"/>
        <v>Significantly Different</v>
      </c>
      <c r="G33">
        <f t="shared" si="1"/>
        <v>2.4</v>
      </c>
      <c r="H33">
        <f t="shared" si="2"/>
        <v>6</v>
      </c>
      <c r="I33" t="str">
        <f t="shared" si="3"/>
        <v>+/-</v>
      </c>
      <c r="J33" t="str">
        <f t="shared" si="4"/>
        <v>0.2</v>
      </c>
      <c r="K33" s="1">
        <f t="shared" si="5"/>
        <v>0.12158054711246201</v>
      </c>
      <c r="L33" s="1">
        <f t="shared" si="6"/>
        <v>1.1000000000000001</v>
      </c>
      <c r="M33" s="1">
        <f t="shared" si="7"/>
        <v>0.1359311840425404</v>
      </c>
      <c r="N33" s="1">
        <f t="shared" si="8"/>
        <v>8.0923300105717395</v>
      </c>
      <c r="O33" t="s">
        <v>76</v>
      </c>
    </row>
    <row r="34" spans="1:15" x14ac:dyDescent="0.35">
      <c r="A34" s="16">
        <v>22</v>
      </c>
      <c r="B34" s="15" t="s">
        <v>53</v>
      </c>
      <c r="C34" s="14">
        <v>2.4</v>
      </c>
      <c r="D34" s="13" t="s">
        <v>57</v>
      </c>
      <c r="E34" s="12" t="str">
        <f t="shared" si="0"/>
        <v>Significantly Different</v>
      </c>
      <c r="G34">
        <f t="shared" si="1"/>
        <v>2.4</v>
      </c>
      <c r="H34">
        <f t="shared" si="2"/>
        <v>6</v>
      </c>
      <c r="I34" t="str">
        <f t="shared" si="3"/>
        <v>+/-</v>
      </c>
      <c r="J34" t="str">
        <f t="shared" si="4"/>
        <v>0.3</v>
      </c>
      <c r="K34" s="1">
        <f t="shared" si="5"/>
        <v>0.18237082066869301</v>
      </c>
      <c r="L34" s="1">
        <f t="shared" si="6"/>
        <v>1.1000000000000001</v>
      </c>
      <c r="M34" s="1">
        <f t="shared" si="7"/>
        <v>0.19223572402239389</v>
      </c>
      <c r="N34" s="1">
        <f t="shared" si="8"/>
        <v>5.7221414260746828</v>
      </c>
      <c r="O34" t="s">
        <v>74</v>
      </c>
    </row>
    <row r="35" spans="1:15" x14ac:dyDescent="0.35">
      <c r="A35" s="16">
        <v>22</v>
      </c>
      <c r="B35" s="15" t="s">
        <v>69</v>
      </c>
      <c r="C35" s="14">
        <v>2.4</v>
      </c>
      <c r="D35" s="13" t="s">
        <v>57</v>
      </c>
      <c r="E35" s="12" t="str">
        <f t="shared" si="0"/>
        <v>Significantly Different</v>
      </c>
      <c r="G35">
        <f t="shared" si="1"/>
        <v>2.4</v>
      </c>
      <c r="H35">
        <f t="shared" si="2"/>
        <v>6</v>
      </c>
      <c r="I35" t="str">
        <f t="shared" si="3"/>
        <v>+/-</v>
      </c>
      <c r="J35" t="str">
        <f t="shared" si="4"/>
        <v>0.3</v>
      </c>
      <c r="K35" s="1">
        <f t="shared" si="5"/>
        <v>0.18237082066869301</v>
      </c>
      <c r="L35" s="1">
        <f t="shared" si="6"/>
        <v>1.1000000000000001</v>
      </c>
      <c r="M35" s="1">
        <f t="shared" si="7"/>
        <v>0.19223572402239389</v>
      </c>
      <c r="N35" s="1">
        <f t="shared" si="8"/>
        <v>5.7221414260746828</v>
      </c>
      <c r="O35" t="s">
        <v>53</v>
      </c>
    </row>
    <row r="36" spans="1:15" x14ac:dyDescent="0.35">
      <c r="A36" s="16">
        <v>22</v>
      </c>
      <c r="B36" s="15" t="s">
        <v>46</v>
      </c>
      <c r="C36" s="14">
        <v>2.4</v>
      </c>
      <c r="D36" s="13" t="s">
        <v>28</v>
      </c>
      <c r="E36" s="12" t="str">
        <f t="shared" si="0"/>
        <v>Significantly Different</v>
      </c>
      <c r="G36">
        <f t="shared" si="1"/>
        <v>2.4</v>
      </c>
      <c r="H36">
        <f t="shared" si="2"/>
        <v>6</v>
      </c>
      <c r="I36" t="str">
        <f t="shared" si="3"/>
        <v>+/-</v>
      </c>
      <c r="J36" t="str">
        <f t="shared" si="4"/>
        <v>0.2</v>
      </c>
      <c r="K36" s="1">
        <f t="shared" si="5"/>
        <v>0.12158054711246201</v>
      </c>
      <c r="L36" s="1">
        <f t="shared" si="6"/>
        <v>1.1000000000000001</v>
      </c>
      <c r="M36" s="1">
        <f t="shared" si="7"/>
        <v>0.1359311840425404</v>
      </c>
      <c r="N36" s="1">
        <f t="shared" si="8"/>
        <v>8.0923300105717395</v>
      </c>
      <c r="O36" t="s">
        <v>72</v>
      </c>
    </row>
    <row r="37" spans="1:15" x14ac:dyDescent="0.35">
      <c r="A37" s="16">
        <v>27</v>
      </c>
      <c r="B37" s="15" t="s">
        <v>38</v>
      </c>
      <c r="C37" s="14">
        <v>2.2999999999999998</v>
      </c>
      <c r="D37" s="13" t="s">
        <v>28</v>
      </c>
      <c r="E37" s="12" t="str">
        <f t="shared" si="0"/>
        <v>Significantly Different</v>
      </c>
      <c r="G37">
        <f t="shared" si="1"/>
        <v>2.2999999999999998</v>
      </c>
      <c r="H37">
        <f t="shared" si="2"/>
        <v>6</v>
      </c>
      <c r="I37" t="str">
        <f t="shared" si="3"/>
        <v>+/-</v>
      </c>
      <c r="J37" t="str">
        <f t="shared" si="4"/>
        <v>0.2</v>
      </c>
      <c r="K37" s="1">
        <f t="shared" si="5"/>
        <v>0.12158054711246201</v>
      </c>
      <c r="L37" s="1">
        <f t="shared" si="6"/>
        <v>1.2000000000000002</v>
      </c>
      <c r="M37" s="1">
        <f t="shared" si="7"/>
        <v>0.1359311840425404</v>
      </c>
      <c r="N37" s="1">
        <f t="shared" si="8"/>
        <v>8.827996375169171</v>
      </c>
      <c r="O37" t="s">
        <v>70</v>
      </c>
    </row>
    <row r="38" spans="1:15" x14ac:dyDescent="0.35">
      <c r="A38" s="16">
        <v>28</v>
      </c>
      <c r="B38" s="15" t="s">
        <v>60</v>
      </c>
      <c r="C38" s="14">
        <v>2.2000000000000002</v>
      </c>
      <c r="D38" s="13" t="s">
        <v>34</v>
      </c>
      <c r="E38" s="12" t="str">
        <f t="shared" si="0"/>
        <v>Significantly Different</v>
      </c>
      <c r="G38">
        <f t="shared" si="1"/>
        <v>2.2000000000000002</v>
      </c>
      <c r="H38">
        <f t="shared" si="2"/>
        <v>6</v>
      </c>
      <c r="I38" t="str">
        <f t="shared" si="3"/>
        <v>+/-</v>
      </c>
      <c r="J38" t="str">
        <f t="shared" si="4"/>
        <v>0.4</v>
      </c>
      <c r="K38" s="1">
        <f t="shared" si="5"/>
        <v>0.24316109422492402</v>
      </c>
      <c r="L38" s="1">
        <f t="shared" si="6"/>
        <v>1.2999999999999998</v>
      </c>
      <c r="M38" s="1">
        <f t="shared" si="7"/>
        <v>0.25064471888253259</v>
      </c>
      <c r="N38" s="1">
        <f t="shared" si="8"/>
        <v>5.1866243414019788</v>
      </c>
      <c r="O38" t="s">
        <v>69</v>
      </c>
    </row>
    <row r="39" spans="1:15" x14ac:dyDescent="0.35">
      <c r="A39" s="16">
        <v>28</v>
      </c>
      <c r="B39" s="15" t="s">
        <v>78</v>
      </c>
      <c r="C39" s="14">
        <v>2.2000000000000002</v>
      </c>
      <c r="D39" s="13" t="s">
        <v>28</v>
      </c>
      <c r="E39" s="12" t="str">
        <f t="shared" si="0"/>
        <v>Significantly Different</v>
      </c>
      <c r="G39">
        <f t="shared" si="1"/>
        <v>2.2000000000000002</v>
      </c>
      <c r="H39">
        <f t="shared" si="2"/>
        <v>6</v>
      </c>
      <c r="I39" t="str">
        <f t="shared" si="3"/>
        <v>+/-</v>
      </c>
      <c r="J39" t="str">
        <f t="shared" si="4"/>
        <v>0.2</v>
      </c>
      <c r="K39" s="1">
        <f t="shared" si="5"/>
        <v>0.12158054711246201</v>
      </c>
      <c r="L39" s="1">
        <f t="shared" si="6"/>
        <v>1.2999999999999998</v>
      </c>
      <c r="M39" s="1">
        <f t="shared" si="7"/>
        <v>0.1359311840425404</v>
      </c>
      <c r="N39" s="1">
        <f t="shared" si="8"/>
        <v>9.563662739766599</v>
      </c>
      <c r="O39" t="s">
        <v>44</v>
      </c>
    </row>
    <row r="40" spans="1:15" x14ac:dyDescent="0.35">
      <c r="A40" s="16">
        <v>28</v>
      </c>
      <c r="B40" s="15" t="s">
        <v>55</v>
      </c>
      <c r="C40" s="14">
        <v>2.2000000000000002</v>
      </c>
      <c r="D40" s="13" t="s">
        <v>28</v>
      </c>
      <c r="E40" s="12" t="str">
        <f t="shared" si="0"/>
        <v>Significantly Different</v>
      </c>
      <c r="G40">
        <f t="shared" si="1"/>
        <v>2.2000000000000002</v>
      </c>
      <c r="H40">
        <f t="shared" si="2"/>
        <v>6</v>
      </c>
      <c r="I40" t="str">
        <f t="shared" si="3"/>
        <v>+/-</v>
      </c>
      <c r="J40" t="str">
        <f t="shared" si="4"/>
        <v>0.2</v>
      </c>
      <c r="K40" s="1">
        <f t="shared" si="5"/>
        <v>0.12158054711246201</v>
      </c>
      <c r="L40" s="1">
        <f t="shared" si="6"/>
        <v>1.2999999999999998</v>
      </c>
      <c r="M40" s="1">
        <f t="shared" si="7"/>
        <v>0.1359311840425404</v>
      </c>
      <c r="N40" s="1">
        <f t="shared" si="8"/>
        <v>9.563662739766599</v>
      </c>
      <c r="O40" t="s">
        <v>67</v>
      </c>
    </row>
    <row r="41" spans="1:15" x14ac:dyDescent="0.35">
      <c r="A41" s="16">
        <v>28</v>
      </c>
      <c r="B41" s="15" t="s">
        <v>74</v>
      </c>
      <c r="C41" s="14">
        <v>2.2000000000000002</v>
      </c>
      <c r="D41" s="13" t="s">
        <v>28</v>
      </c>
      <c r="E41" s="12" t="str">
        <f t="shared" si="0"/>
        <v>Significantly Different</v>
      </c>
      <c r="G41">
        <f t="shared" si="1"/>
        <v>2.2000000000000002</v>
      </c>
      <c r="H41">
        <f t="shared" si="2"/>
        <v>6</v>
      </c>
      <c r="I41" t="str">
        <f t="shared" si="3"/>
        <v>+/-</v>
      </c>
      <c r="J41" t="str">
        <f t="shared" si="4"/>
        <v>0.2</v>
      </c>
      <c r="K41" s="1">
        <f t="shared" si="5"/>
        <v>0.12158054711246201</v>
      </c>
      <c r="L41" s="1">
        <f t="shared" si="6"/>
        <v>1.2999999999999998</v>
      </c>
      <c r="M41" s="1">
        <f t="shared" si="7"/>
        <v>0.1359311840425404</v>
      </c>
      <c r="N41" s="1">
        <f t="shared" si="8"/>
        <v>9.563662739766599</v>
      </c>
      <c r="O41" t="s">
        <v>47</v>
      </c>
    </row>
    <row r="42" spans="1:15" x14ac:dyDescent="0.35">
      <c r="A42" s="16">
        <v>28</v>
      </c>
      <c r="B42" s="15" t="s">
        <v>64</v>
      </c>
      <c r="C42" s="14">
        <v>2.2000000000000002</v>
      </c>
      <c r="D42" s="13" t="s">
        <v>28</v>
      </c>
      <c r="E42" s="12" t="str">
        <f t="shared" si="0"/>
        <v>Significantly Different</v>
      </c>
      <c r="G42">
        <f t="shared" si="1"/>
        <v>2.2000000000000002</v>
      </c>
      <c r="H42">
        <f t="shared" si="2"/>
        <v>6</v>
      </c>
      <c r="I42" t="str">
        <f t="shared" si="3"/>
        <v>+/-</v>
      </c>
      <c r="J42" t="str">
        <f t="shared" si="4"/>
        <v>0.2</v>
      </c>
      <c r="K42" s="1">
        <f t="shared" si="5"/>
        <v>0.12158054711246201</v>
      </c>
      <c r="L42" s="1">
        <f t="shared" si="6"/>
        <v>1.2999999999999998</v>
      </c>
      <c r="M42" s="1">
        <f t="shared" si="7"/>
        <v>0.1359311840425404</v>
      </c>
      <c r="N42" s="1">
        <f t="shared" si="8"/>
        <v>9.563662739766599</v>
      </c>
      <c r="O42" t="s">
        <v>37</v>
      </c>
    </row>
    <row r="43" spans="1:15" x14ac:dyDescent="0.35">
      <c r="A43" s="16">
        <v>28</v>
      </c>
      <c r="B43" s="15" t="s">
        <v>52</v>
      </c>
      <c r="C43" s="14">
        <v>2.2000000000000002</v>
      </c>
      <c r="D43" s="13" t="s">
        <v>43</v>
      </c>
      <c r="E43" s="12" t="str">
        <f t="shared" si="0"/>
        <v>Significantly Different</v>
      </c>
      <c r="G43">
        <f t="shared" si="1"/>
        <v>2.2000000000000002</v>
      </c>
      <c r="H43">
        <f t="shared" si="2"/>
        <v>6</v>
      </c>
      <c r="I43" t="str">
        <f t="shared" si="3"/>
        <v>+/-</v>
      </c>
      <c r="J43" t="str">
        <f t="shared" si="4"/>
        <v>0.5</v>
      </c>
      <c r="K43" s="1">
        <f t="shared" si="5"/>
        <v>0.303951367781155</v>
      </c>
      <c r="L43" s="1">
        <f t="shared" si="6"/>
        <v>1.2999999999999998</v>
      </c>
      <c r="M43" s="1">
        <f t="shared" si="7"/>
        <v>0.30997079109986531</v>
      </c>
      <c r="N43" s="1">
        <f t="shared" si="8"/>
        <v>4.193943549930065</v>
      </c>
      <c r="O43" t="s">
        <v>49</v>
      </c>
    </row>
    <row r="44" spans="1:15" x14ac:dyDescent="0.35">
      <c r="A44" s="16">
        <v>28</v>
      </c>
      <c r="B44" s="15" t="s">
        <v>48</v>
      </c>
      <c r="C44" s="14">
        <v>2.2000000000000002</v>
      </c>
      <c r="D44" s="13" t="s">
        <v>34</v>
      </c>
      <c r="E44" s="12" t="str">
        <f t="shared" si="0"/>
        <v>Significantly Different</v>
      </c>
      <c r="G44">
        <f t="shared" si="1"/>
        <v>2.2000000000000002</v>
      </c>
      <c r="H44">
        <f t="shared" si="2"/>
        <v>6</v>
      </c>
      <c r="I44" t="str">
        <f t="shared" si="3"/>
        <v>+/-</v>
      </c>
      <c r="J44" t="str">
        <f t="shared" si="4"/>
        <v>0.4</v>
      </c>
      <c r="K44" s="1">
        <f t="shared" si="5"/>
        <v>0.24316109422492402</v>
      </c>
      <c r="L44" s="1">
        <f t="shared" si="6"/>
        <v>1.2999999999999998</v>
      </c>
      <c r="M44" s="1">
        <f t="shared" si="7"/>
        <v>0.25064471888253259</v>
      </c>
      <c r="N44" s="1">
        <f t="shared" si="8"/>
        <v>5.1866243414019788</v>
      </c>
      <c r="O44" t="s">
        <v>64</v>
      </c>
    </row>
    <row r="45" spans="1:15" x14ac:dyDescent="0.35">
      <c r="A45" s="16">
        <v>28</v>
      </c>
      <c r="B45" s="15" t="s">
        <v>27</v>
      </c>
      <c r="C45" s="14">
        <v>2.2000000000000002</v>
      </c>
      <c r="D45" s="13" t="s">
        <v>43</v>
      </c>
      <c r="E45" s="12" t="str">
        <f t="shared" si="0"/>
        <v>Significantly Different</v>
      </c>
      <c r="G45">
        <f t="shared" si="1"/>
        <v>2.2000000000000002</v>
      </c>
      <c r="H45">
        <f t="shared" si="2"/>
        <v>6</v>
      </c>
      <c r="I45" t="str">
        <f t="shared" si="3"/>
        <v>+/-</v>
      </c>
      <c r="J45" t="str">
        <f t="shared" si="4"/>
        <v>0.5</v>
      </c>
      <c r="K45" s="1">
        <f t="shared" si="5"/>
        <v>0.303951367781155</v>
      </c>
      <c r="L45" s="1">
        <f t="shared" si="6"/>
        <v>1.2999999999999998</v>
      </c>
      <c r="M45" s="1">
        <f t="shared" si="7"/>
        <v>0.30997079109986531</v>
      </c>
      <c r="N45" s="1">
        <f t="shared" si="8"/>
        <v>4.193943549930065</v>
      </c>
      <c r="O45" t="s">
        <v>63</v>
      </c>
    </row>
    <row r="46" spans="1:15" x14ac:dyDescent="0.35">
      <c r="A46" s="16">
        <v>36</v>
      </c>
      <c r="B46" s="15" t="s">
        <v>70</v>
      </c>
      <c r="C46" s="14">
        <v>2.1</v>
      </c>
      <c r="D46" s="13" t="s">
        <v>57</v>
      </c>
      <c r="E46" s="12" t="str">
        <f t="shared" si="0"/>
        <v>Significantly Different</v>
      </c>
      <c r="G46">
        <f t="shared" si="1"/>
        <v>2.1</v>
      </c>
      <c r="H46">
        <f t="shared" si="2"/>
        <v>6</v>
      </c>
      <c r="I46" t="str">
        <f t="shared" si="3"/>
        <v>+/-</v>
      </c>
      <c r="J46" t="str">
        <f t="shared" si="4"/>
        <v>0.3</v>
      </c>
      <c r="K46" s="1">
        <f t="shared" si="5"/>
        <v>0.18237082066869301</v>
      </c>
      <c r="L46" s="1">
        <f t="shared" si="6"/>
        <v>1.4</v>
      </c>
      <c r="M46" s="1">
        <f t="shared" si="7"/>
        <v>0.19223572402239389</v>
      </c>
      <c r="N46" s="1">
        <f t="shared" si="8"/>
        <v>7.282725451367777</v>
      </c>
      <c r="O46" t="s">
        <v>61</v>
      </c>
    </row>
    <row r="47" spans="1:15" x14ac:dyDescent="0.35">
      <c r="A47" s="16">
        <v>37</v>
      </c>
      <c r="B47" s="15" t="s">
        <v>68</v>
      </c>
      <c r="C47" s="14">
        <v>2</v>
      </c>
      <c r="D47" s="13" t="s">
        <v>28</v>
      </c>
      <c r="E47" s="12" t="str">
        <f t="shared" si="0"/>
        <v>Significantly Different</v>
      </c>
      <c r="G47">
        <f t="shared" si="1"/>
        <v>2</v>
      </c>
      <c r="H47">
        <f t="shared" si="2"/>
        <v>6</v>
      </c>
      <c r="I47" t="str">
        <f t="shared" si="3"/>
        <v>+/-</v>
      </c>
      <c r="J47" t="str">
        <f t="shared" si="4"/>
        <v>0.2</v>
      </c>
      <c r="K47" s="1">
        <f t="shared" si="5"/>
        <v>0.12158054711246201</v>
      </c>
      <c r="L47" s="1">
        <f t="shared" si="6"/>
        <v>1.5</v>
      </c>
      <c r="M47" s="1">
        <f t="shared" si="7"/>
        <v>0.1359311840425404</v>
      </c>
      <c r="N47" s="1">
        <f t="shared" si="8"/>
        <v>11.034995468961462</v>
      </c>
      <c r="O47" t="s">
        <v>59</v>
      </c>
    </row>
    <row r="48" spans="1:15" x14ac:dyDescent="0.35">
      <c r="A48" s="16">
        <v>37</v>
      </c>
      <c r="B48" s="15" t="s">
        <v>50</v>
      </c>
      <c r="C48" s="14">
        <v>2</v>
      </c>
      <c r="D48" s="13" t="s">
        <v>28</v>
      </c>
      <c r="E48" s="12" t="str">
        <f t="shared" si="0"/>
        <v>Significantly Different</v>
      </c>
      <c r="G48">
        <f t="shared" si="1"/>
        <v>2</v>
      </c>
      <c r="H48">
        <f t="shared" si="2"/>
        <v>6</v>
      </c>
      <c r="I48" t="str">
        <f t="shared" si="3"/>
        <v>+/-</v>
      </c>
      <c r="J48" t="str">
        <f t="shared" si="4"/>
        <v>0.2</v>
      </c>
      <c r="K48" s="1">
        <f t="shared" si="5"/>
        <v>0.12158054711246201</v>
      </c>
      <c r="L48" s="1">
        <f t="shared" si="6"/>
        <v>1.5</v>
      </c>
      <c r="M48" s="1">
        <f t="shared" si="7"/>
        <v>0.1359311840425404</v>
      </c>
      <c r="N48" s="1">
        <f t="shared" si="8"/>
        <v>11.034995468961462</v>
      </c>
      <c r="O48" t="s">
        <v>56</v>
      </c>
    </row>
    <row r="49" spans="1:15" x14ac:dyDescent="0.35">
      <c r="A49" s="16">
        <v>39</v>
      </c>
      <c r="B49" s="15" t="s">
        <v>81</v>
      </c>
      <c r="C49" s="14">
        <v>1.9</v>
      </c>
      <c r="D49" s="13" t="s">
        <v>28</v>
      </c>
      <c r="E49" s="12" t="str">
        <f t="shared" si="0"/>
        <v>Significantly Different</v>
      </c>
      <c r="G49">
        <f t="shared" si="1"/>
        <v>1.9</v>
      </c>
      <c r="H49">
        <f t="shared" si="2"/>
        <v>6</v>
      </c>
      <c r="I49" t="str">
        <f t="shared" si="3"/>
        <v>+/-</v>
      </c>
      <c r="J49" t="str">
        <f t="shared" si="4"/>
        <v>0.2</v>
      </c>
      <c r="K49" s="1">
        <f t="shared" si="5"/>
        <v>0.12158054711246201</v>
      </c>
      <c r="L49" s="1">
        <f t="shared" si="6"/>
        <v>1.6</v>
      </c>
      <c r="M49" s="1">
        <f t="shared" si="7"/>
        <v>0.1359311840425404</v>
      </c>
      <c r="N49" s="1">
        <f t="shared" si="8"/>
        <v>11.770661833558894</v>
      </c>
      <c r="O49" t="s">
        <v>54</v>
      </c>
    </row>
    <row r="50" spans="1:15" x14ac:dyDescent="0.35">
      <c r="A50" s="16">
        <v>39</v>
      </c>
      <c r="B50" s="15" t="s">
        <v>80</v>
      </c>
      <c r="C50" s="14">
        <v>1.9</v>
      </c>
      <c r="D50" s="13" t="s">
        <v>28</v>
      </c>
      <c r="E50" s="12" t="str">
        <f t="shared" si="0"/>
        <v>Significantly Different</v>
      </c>
      <c r="G50">
        <f t="shared" si="1"/>
        <v>1.9</v>
      </c>
      <c r="H50">
        <f t="shared" si="2"/>
        <v>6</v>
      </c>
      <c r="I50" t="str">
        <f t="shared" si="3"/>
        <v>+/-</v>
      </c>
      <c r="J50" t="str">
        <f t="shared" si="4"/>
        <v>0.2</v>
      </c>
      <c r="K50" s="1">
        <f t="shared" si="5"/>
        <v>0.12158054711246201</v>
      </c>
      <c r="L50" s="1">
        <f t="shared" si="6"/>
        <v>1.6</v>
      </c>
      <c r="M50" s="1">
        <f t="shared" si="7"/>
        <v>0.1359311840425404</v>
      </c>
      <c r="N50" s="1">
        <f t="shared" si="8"/>
        <v>11.770661833558894</v>
      </c>
      <c r="O50" t="s">
        <v>52</v>
      </c>
    </row>
    <row r="51" spans="1:15" x14ac:dyDescent="0.35">
      <c r="A51" s="16">
        <v>39</v>
      </c>
      <c r="B51" s="15" t="s">
        <v>79</v>
      </c>
      <c r="C51" s="14">
        <v>1.9</v>
      </c>
      <c r="D51" s="13" t="s">
        <v>28</v>
      </c>
      <c r="E51" s="12" t="str">
        <f t="shared" si="0"/>
        <v>Significantly Different</v>
      </c>
      <c r="G51">
        <f t="shared" si="1"/>
        <v>1.9</v>
      </c>
      <c r="H51">
        <f t="shared" si="2"/>
        <v>6</v>
      </c>
      <c r="I51" t="str">
        <f t="shared" si="3"/>
        <v>+/-</v>
      </c>
      <c r="J51" t="str">
        <f t="shared" si="4"/>
        <v>0.2</v>
      </c>
      <c r="K51" s="1">
        <f t="shared" si="5"/>
        <v>0.12158054711246201</v>
      </c>
      <c r="L51" s="1">
        <f t="shared" si="6"/>
        <v>1.6</v>
      </c>
      <c r="M51" s="1">
        <f t="shared" si="7"/>
        <v>0.1359311840425404</v>
      </c>
      <c r="N51" s="1">
        <f t="shared" si="8"/>
        <v>11.770661833558894</v>
      </c>
      <c r="O51" t="s">
        <v>50</v>
      </c>
    </row>
    <row r="52" spans="1:15" x14ac:dyDescent="0.35">
      <c r="A52" s="16">
        <v>39</v>
      </c>
      <c r="B52" s="15" t="s">
        <v>72</v>
      </c>
      <c r="C52" s="14">
        <v>1.9</v>
      </c>
      <c r="D52" s="13" t="s">
        <v>28</v>
      </c>
      <c r="E52" s="12" t="str">
        <f t="shared" si="0"/>
        <v>Significantly Different</v>
      </c>
      <c r="G52">
        <f t="shared" si="1"/>
        <v>1.9</v>
      </c>
      <c r="H52">
        <f t="shared" si="2"/>
        <v>6</v>
      </c>
      <c r="I52" t="str">
        <f t="shared" si="3"/>
        <v>+/-</v>
      </c>
      <c r="J52" t="str">
        <f t="shared" si="4"/>
        <v>0.2</v>
      </c>
      <c r="K52" s="1">
        <f t="shared" si="5"/>
        <v>0.12158054711246201</v>
      </c>
      <c r="L52" s="1">
        <f t="shared" si="6"/>
        <v>1.6</v>
      </c>
      <c r="M52" s="1">
        <f t="shared" si="7"/>
        <v>0.1359311840425404</v>
      </c>
      <c r="N52" s="1">
        <f t="shared" si="8"/>
        <v>11.770661833558894</v>
      </c>
      <c r="O52" t="s">
        <v>48</v>
      </c>
    </row>
    <row r="53" spans="1:15" x14ac:dyDescent="0.35">
      <c r="A53" s="16">
        <v>43</v>
      </c>
      <c r="B53" s="15" t="s">
        <v>63</v>
      </c>
      <c r="C53" s="14">
        <v>1.8</v>
      </c>
      <c r="D53" s="13" t="s">
        <v>43</v>
      </c>
      <c r="E53" s="12" t="str">
        <f t="shared" si="0"/>
        <v>Significantly Different</v>
      </c>
      <c r="G53">
        <f t="shared" si="1"/>
        <v>1.8</v>
      </c>
      <c r="H53">
        <f t="shared" si="2"/>
        <v>6</v>
      </c>
      <c r="I53" t="str">
        <f t="shared" si="3"/>
        <v>+/-</v>
      </c>
      <c r="J53" t="str">
        <f t="shared" si="4"/>
        <v>0.5</v>
      </c>
      <c r="K53" s="1">
        <f t="shared" si="5"/>
        <v>0.303951367781155</v>
      </c>
      <c r="L53" s="1">
        <f t="shared" si="6"/>
        <v>1.7</v>
      </c>
      <c r="M53" s="1">
        <f t="shared" si="7"/>
        <v>0.30997079109986531</v>
      </c>
      <c r="N53" s="1">
        <f t="shared" si="8"/>
        <v>5.4843877191393169</v>
      </c>
      <c r="O53" t="s">
        <v>46</v>
      </c>
    </row>
    <row r="54" spans="1:15" x14ac:dyDescent="0.35">
      <c r="A54" s="16">
        <v>43</v>
      </c>
      <c r="B54" s="15" t="s">
        <v>54</v>
      </c>
      <c r="C54" s="14">
        <v>1.8</v>
      </c>
      <c r="D54" s="13" t="s">
        <v>31</v>
      </c>
      <c r="E54" s="12" t="str">
        <f t="shared" si="0"/>
        <v>Significantly Different</v>
      </c>
      <c r="G54">
        <f t="shared" si="1"/>
        <v>1.8</v>
      </c>
      <c r="H54">
        <f t="shared" si="2"/>
        <v>6</v>
      </c>
      <c r="I54" t="str">
        <f t="shared" si="3"/>
        <v>+/-</v>
      </c>
      <c r="J54" t="str">
        <f t="shared" si="4"/>
        <v>0.1</v>
      </c>
      <c r="K54" s="1">
        <f t="shared" si="5"/>
        <v>6.0790273556231005E-2</v>
      </c>
      <c r="L54" s="1">
        <f t="shared" si="6"/>
        <v>1.7</v>
      </c>
      <c r="M54" s="1">
        <f t="shared" si="7"/>
        <v>8.5970429323592404E-2</v>
      </c>
      <c r="N54" s="1">
        <f t="shared" si="8"/>
        <v>19.774241135881802</v>
      </c>
      <c r="O54" t="s">
        <v>39</v>
      </c>
    </row>
    <row r="55" spans="1:15" x14ac:dyDescent="0.35">
      <c r="A55" s="16">
        <v>45</v>
      </c>
      <c r="B55" s="15" t="s">
        <v>40</v>
      </c>
      <c r="C55" s="14">
        <v>1.7</v>
      </c>
      <c r="D55" s="13" t="s">
        <v>34</v>
      </c>
      <c r="E55" s="12" t="str">
        <f t="shared" si="0"/>
        <v>Significantly Different</v>
      </c>
      <c r="G55">
        <f t="shared" si="1"/>
        <v>1.7</v>
      </c>
      <c r="H55">
        <f t="shared" si="2"/>
        <v>6</v>
      </c>
      <c r="I55" t="str">
        <f t="shared" si="3"/>
        <v>+/-</v>
      </c>
      <c r="J55" t="str">
        <f t="shared" si="4"/>
        <v>0.4</v>
      </c>
      <c r="K55" s="1">
        <f t="shared" si="5"/>
        <v>0.24316109422492402</v>
      </c>
      <c r="L55" s="1">
        <f t="shared" si="6"/>
        <v>1.8</v>
      </c>
      <c r="M55" s="1">
        <f t="shared" si="7"/>
        <v>0.25064471888253259</v>
      </c>
      <c r="N55" s="1">
        <f t="shared" si="8"/>
        <v>7.1814798573258187</v>
      </c>
      <c r="O55" t="s">
        <v>42</v>
      </c>
    </row>
    <row r="56" spans="1:15" x14ac:dyDescent="0.35">
      <c r="A56" s="16">
        <v>45</v>
      </c>
      <c r="B56" s="15" t="s">
        <v>30</v>
      </c>
      <c r="C56" s="14">
        <v>1.7</v>
      </c>
      <c r="D56" s="13" t="s">
        <v>31</v>
      </c>
      <c r="E56" s="12" t="str">
        <f t="shared" si="0"/>
        <v>Significantly Different</v>
      </c>
      <c r="G56">
        <f t="shared" si="1"/>
        <v>1.7</v>
      </c>
      <c r="H56">
        <f t="shared" si="2"/>
        <v>6</v>
      </c>
      <c r="I56" t="str">
        <f t="shared" si="3"/>
        <v>+/-</v>
      </c>
      <c r="J56" t="str">
        <f t="shared" si="4"/>
        <v>0.1</v>
      </c>
      <c r="K56" s="1">
        <f t="shared" si="5"/>
        <v>6.0790273556231005E-2</v>
      </c>
      <c r="L56" s="1">
        <f t="shared" si="6"/>
        <v>1.8</v>
      </c>
      <c r="M56" s="1">
        <f t="shared" si="7"/>
        <v>8.5970429323592404E-2</v>
      </c>
      <c r="N56" s="1">
        <f t="shared" si="8"/>
        <v>20.937431790933672</v>
      </c>
      <c r="O56" t="s">
        <v>40</v>
      </c>
    </row>
    <row r="57" spans="1:15" x14ac:dyDescent="0.35">
      <c r="A57" s="16">
        <v>47</v>
      </c>
      <c r="B57" s="15" t="s">
        <v>76</v>
      </c>
      <c r="C57" s="14">
        <v>1.6</v>
      </c>
      <c r="D57" s="13" t="s">
        <v>31</v>
      </c>
      <c r="E57" s="12" t="str">
        <f t="shared" si="0"/>
        <v>Significantly Different</v>
      </c>
      <c r="G57">
        <f t="shared" si="1"/>
        <v>1.6</v>
      </c>
      <c r="H57">
        <f t="shared" si="2"/>
        <v>6</v>
      </c>
      <c r="I57" t="str">
        <f t="shared" si="3"/>
        <v>+/-</v>
      </c>
      <c r="J57" t="str">
        <f t="shared" si="4"/>
        <v>0.1</v>
      </c>
      <c r="K57" s="1">
        <f t="shared" si="5"/>
        <v>6.0790273556231005E-2</v>
      </c>
      <c r="L57" s="1">
        <f t="shared" si="6"/>
        <v>1.9</v>
      </c>
      <c r="M57" s="1">
        <f t="shared" si="7"/>
        <v>8.5970429323592404E-2</v>
      </c>
      <c r="N57" s="1">
        <f t="shared" si="8"/>
        <v>22.100622445985543</v>
      </c>
      <c r="O57" t="s">
        <v>38</v>
      </c>
    </row>
    <row r="58" spans="1:15" x14ac:dyDescent="0.35">
      <c r="A58" s="16">
        <v>47</v>
      </c>
      <c r="B58" s="15" t="s">
        <v>67</v>
      </c>
      <c r="C58" s="14">
        <v>1.6</v>
      </c>
      <c r="D58" s="13" t="s">
        <v>57</v>
      </c>
      <c r="E58" s="12" t="str">
        <f t="shared" si="0"/>
        <v>Significantly Different</v>
      </c>
      <c r="G58">
        <f t="shared" si="1"/>
        <v>1.6</v>
      </c>
      <c r="H58">
        <f t="shared" si="2"/>
        <v>6</v>
      </c>
      <c r="I58" t="str">
        <f t="shared" si="3"/>
        <v>+/-</v>
      </c>
      <c r="J58" t="str">
        <f t="shared" si="4"/>
        <v>0.3</v>
      </c>
      <c r="K58" s="1">
        <f t="shared" si="5"/>
        <v>0.18237082066869301</v>
      </c>
      <c r="L58" s="1">
        <f t="shared" si="6"/>
        <v>1.9</v>
      </c>
      <c r="M58" s="1">
        <f t="shared" si="7"/>
        <v>0.19223572402239389</v>
      </c>
      <c r="N58" s="1">
        <f t="shared" si="8"/>
        <v>9.8836988268562695</v>
      </c>
      <c r="O58" t="s">
        <v>36</v>
      </c>
    </row>
    <row r="59" spans="1:15" x14ac:dyDescent="0.35">
      <c r="A59" s="16">
        <v>47</v>
      </c>
      <c r="B59" s="15" t="s">
        <v>61</v>
      </c>
      <c r="C59" s="14">
        <v>1.6</v>
      </c>
      <c r="D59" s="13" t="s">
        <v>31</v>
      </c>
      <c r="E59" s="12" t="str">
        <f t="shared" si="0"/>
        <v>Significantly Different</v>
      </c>
      <c r="G59">
        <f t="shared" si="1"/>
        <v>1.6</v>
      </c>
      <c r="H59">
        <f t="shared" si="2"/>
        <v>6</v>
      </c>
      <c r="I59" t="str">
        <f t="shared" si="3"/>
        <v>+/-</v>
      </c>
      <c r="J59" t="str">
        <f t="shared" si="4"/>
        <v>0.1</v>
      </c>
      <c r="K59" s="1">
        <f t="shared" si="5"/>
        <v>6.0790273556231005E-2</v>
      </c>
      <c r="L59" s="1">
        <f t="shared" si="6"/>
        <v>1.9</v>
      </c>
      <c r="M59" s="1">
        <f t="shared" si="7"/>
        <v>8.5970429323592404E-2</v>
      </c>
      <c r="N59" s="1">
        <f t="shared" si="8"/>
        <v>22.100622445985543</v>
      </c>
      <c r="O59" t="s">
        <v>33</v>
      </c>
    </row>
    <row r="60" spans="1:15" x14ac:dyDescent="0.35">
      <c r="A60" s="16">
        <v>50</v>
      </c>
      <c r="B60" s="15" t="s">
        <v>77</v>
      </c>
      <c r="C60" s="14">
        <v>1.4</v>
      </c>
      <c r="D60" s="13" t="s">
        <v>28</v>
      </c>
      <c r="E60" s="12" t="str">
        <f t="shared" si="0"/>
        <v>Significantly Different</v>
      </c>
      <c r="G60">
        <f t="shared" si="1"/>
        <v>1.4</v>
      </c>
      <c r="H60">
        <f t="shared" si="2"/>
        <v>6</v>
      </c>
      <c r="I60" t="str">
        <f t="shared" si="3"/>
        <v>+/-</v>
      </c>
      <c r="J60" t="str">
        <f t="shared" si="4"/>
        <v>0.2</v>
      </c>
      <c r="K60" s="1">
        <f t="shared" si="5"/>
        <v>0.12158054711246201</v>
      </c>
      <c r="L60" s="1">
        <f t="shared" si="6"/>
        <v>2.1</v>
      </c>
      <c r="M60" s="1">
        <f t="shared" si="7"/>
        <v>0.1359311840425404</v>
      </c>
      <c r="N60" s="1">
        <f t="shared" si="8"/>
        <v>15.448993656546049</v>
      </c>
      <c r="O60" t="s">
        <v>30</v>
      </c>
    </row>
    <row r="61" spans="1:15" x14ac:dyDescent="0.35">
      <c r="A61" s="16">
        <v>51</v>
      </c>
      <c r="B61" s="15" t="s">
        <v>33</v>
      </c>
      <c r="C61" s="14">
        <v>1.3</v>
      </c>
      <c r="D61" s="13" t="s">
        <v>57</v>
      </c>
      <c r="E61" s="12" t="str">
        <f t="shared" si="0"/>
        <v>Significantly Different</v>
      </c>
      <c r="G61">
        <f t="shared" si="1"/>
        <v>1.3</v>
      </c>
      <c r="H61">
        <f t="shared" si="2"/>
        <v>6</v>
      </c>
      <c r="I61" t="str">
        <f t="shared" si="3"/>
        <v>+/-</v>
      </c>
      <c r="J61" t="str">
        <f t="shared" si="4"/>
        <v>0.3</v>
      </c>
      <c r="K61" s="1">
        <f t="shared" si="5"/>
        <v>0.18237082066869301</v>
      </c>
      <c r="L61" s="1">
        <f t="shared" si="6"/>
        <v>2.2000000000000002</v>
      </c>
      <c r="M61" s="1">
        <f t="shared" si="7"/>
        <v>0.19223572402239389</v>
      </c>
      <c r="N61" s="1">
        <f t="shared" si="8"/>
        <v>11.444282852149366</v>
      </c>
      <c r="O61" t="s">
        <v>27</v>
      </c>
    </row>
    <row r="62" spans="1:15" ht="15" thickBot="1" x14ac:dyDescent="0.4">
      <c r="A62" s="11"/>
      <c r="B62" s="10" t="s">
        <v>25</v>
      </c>
      <c r="C62" s="9">
        <v>1.9</v>
      </c>
      <c r="D62" s="8" t="s">
        <v>28</v>
      </c>
      <c r="E62" s="7" t="str">
        <f t="shared" si="0"/>
        <v>Significantly Different</v>
      </c>
      <c r="G62">
        <f t="shared" si="1"/>
        <v>1.9</v>
      </c>
      <c r="H62">
        <f t="shared" si="2"/>
        <v>6</v>
      </c>
      <c r="I62" t="str">
        <f t="shared" si="3"/>
        <v>+/-</v>
      </c>
      <c r="J62" t="str">
        <f t="shared" si="4"/>
        <v>0.2</v>
      </c>
      <c r="K62" s="1">
        <f t="shared" si="5"/>
        <v>0.12158054711246201</v>
      </c>
      <c r="L62" s="1">
        <f t="shared" si="6"/>
        <v>1.6</v>
      </c>
      <c r="M62" s="1">
        <f t="shared" si="7"/>
        <v>0.1359311840425404</v>
      </c>
      <c r="N62" s="1">
        <f t="shared" si="8"/>
        <v>11.770661833558894</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49" priority="1" operator="equal">
      <formula>"OTHER ERROR"</formula>
    </cfRule>
    <cfRule type="cellIs" dxfId="48" priority="2" operator="equal">
      <formula>"Statistical Test not applicable"</formula>
    </cfRule>
    <cfRule type="cellIs" dxfId="47" priority="3" operator="equal">
      <formula>"Geography Selected"</formula>
    </cfRule>
  </conditionalFormatting>
  <conditionalFormatting sqref="E10:J62">
    <cfRule type="cellIs" dxfId="46" priority="4" operator="equal">
      <formula>"Not Significantly Different"</formula>
    </cfRule>
  </conditionalFormatting>
  <conditionalFormatting sqref="F10:J62">
    <cfRule type="cellIs" dxfId="4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39CF27B-79D2-4CD6-8868-D12647396A36}">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72E202DE-D095-4526-8F33-9A03897C72C9}"/>
    <hyperlink ref="A68" r:id="rId2" xr:uid="{FF32D192-E6F1-4A2E-A7A9-F60714FDB6EF}"/>
    <hyperlink ref="A66" r:id="rId3" xr:uid="{245AF742-EA09-420F-9D1E-A1CA70143550}"/>
    <hyperlink ref="A67" r:id="rId4" xr:uid="{A0C863C7-EAE1-4F00-A77D-221D32BD790A}"/>
  </hyperlinks>
  <pageMargins left="0.7" right="0.7" top="0.75" bottom="0.75" header="0.3" footer="0.3"/>
  <pageSetup orientation="portrait" r:id="rId5"/>
  <drawing r:id="rId6"/>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C0E29-33D5-45AC-8BAD-343D52BC15E3}">
  <sheetPr codeName="Sheet83"/>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style="43"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611</v>
      </c>
    </row>
    <row r="2" spans="1:16" x14ac:dyDescent="0.35">
      <c r="A2" s="30" t="s">
        <v>108</v>
      </c>
      <c r="B2" t="s">
        <v>612</v>
      </c>
    </row>
    <row r="3" spans="1:16" ht="15" thickBot="1" x14ac:dyDescent="0.4"/>
    <row r="4" spans="1:16" ht="15" thickBot="1" x14ac:dyDescent="0.4">
      <c r="A4" s="25" t="s">
        <v>106</v>
      </c>
      <c r="B4" s="29" t="s">
        <v>84</v>
      </c>
      <c r="C4" s="48" t="s">
        <v>105</v>
      </c>
      <c r="D4" s="27"/>
      <c r="H4" s="18" t="s">
        <v>104</v>
      </c>
      <c r="I4">
        <v>1.645</v>
      </c>
    </row>
    <row r="5" spans="1:16" ht="15" thickBot="1" x14ac:dyDescent="0.4">
      <c r="A5" s="25"/>
    </row>
    <row r="6" spans="1:16" x14ac:dyDescent="0.35">
      <c r="A6" s="25" t="s">
        <v>103</v>
      </c>
      <c r="B6" s="47">
        <f>VLOOKUP($B$4,$B$10:$D$62,2,FALSE)</f>
        <v>340200</v>
      </c>
      <c r="C6" s="43" t="s">
        <v>102</v>
      </c>
      <c r="H6" s="18" t="s">
        <v>101</v>
      </c>
      <c r="I6">
        <f>VLOOKUP($B$4,$B$9:$K$62,6,FALSE)</f>
        <v>340200</v>
      </c>
      <c r="K6" s="19"/>
    </row>
    <row r="7" spans="1:16" ht="15" thickBot="1" x14ac:dyDescent="0.4">
      <c r="A7" s="25" t="s">
        <v>100</v>
      </c>
      <c r="B7" s="24" t="str">
        <f>VLOOKUP($B$4,$B$10:$D$62,3,FALSE)</f>
        <v>+/-571</v>
      </c>
      <c r="C7" s="43" t="s">
        <v>99</v>
      </c>
      <c r="H7" s="18" t="s">
        <v>98</v>
      </c>
      <c r="I7" s="23">
        <f>VLOOKUP($B$4,$B$9:$K$62,10,FALSE)</f>
        <v>347.112462006079</v>
      </c>
      <c r="K7" s="19"/>
    </row>
    <row r="8" spans="1:16" ht="15" thickBot="1" x14ac:dyDescent="0.4"/>
    <row r="9" spans="1:16" ht="15" thickBot="1" x14ac:dyDescent="0.4">
      <c r="A9" s="22" t="s">
        <v>97</v>
      </c>
      <c r="B9" s="21" t="s">
        <v>96</v>
      </c>
      <c r="C9" s="46"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45">
        <v>340200</v>
      </c>
      <c r="D10" s="13" t="s">
        <v>613</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340200</v>
      </c>
      <c r="H10">
        <f>LEN(TRIM(D10))</f>
        <v>6</v>
      </c>
      <c r="I10" t="str">
        <f>IF(H10&gt;=3,MID(TRIM(D10),1,3),"NO")</f>
        <v>+/-</v>
      </c>
      <c r="J10" t="str">
        <f>IF(TRIM(I10)="+/-",MID(TRIM(D10),4,H10-3),D10)</f>
        <v>571</v>
      </c>
      <c r="K10" s="1">
        <f>IF(TRIM(J10)="*****",0,IF(ISERROR(VALUE(J10)),"NA",VALUE(J10/$I$4)))</f>
        <v>347.112462006079</v>
      </c>
      <c r="L10" s="1">
        <f>IF(AND(ISNUMBER(G10),ISNUMBER($I$6)),$I$6-G10,"N/A")</f>
        <v>0</v>
      </c>
      <c r="M10" s="1">
        <f>IF(AND(ISNUMBER(K10),ISNUMBER($I$7)),SQRT(K10^2+($I$7)^2),"N/A")</f>
        <v>490.89115143771255</v>
      </c>
      <c r="N10" s="1">
        <f>IF(AND(ISNUMBER(L10),ISNUMBER(M10),M10&lt;&gt;0),L10/M10,"NA")</f>
        <v>0</v>
      </c>
      <c r="O10" t="s">
        <v>84</v>
      </c>
    </row>
    <row r="11" spans="1:16" x14ac:dyDescent="0.35">
      <c r="A11" s="16">
        <v>1</v>
      </c>
      <c r="B11" s="15" t="s">
        <v>29</v>
      </c>
      <c r="C11" s="45">
        <v>846400</v>
      </c>
      <c r="D11" s="17" t="s">
        <v>614</v>
      </c>
      <c r="E11" s="12"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846400</v>
      </c>
      <c r="H11">
        <f t="shared" ref="H11:H62" si="2">LEN(TRIM(D11))</f>
        <v>9</v>
      </c>
      <c r="I11" t="str">
        <f t="shared" ref="I11:I62" si="3">IF(H11&gt;=3,MID(TRIM(D11),1,3),"NO")</f>
        <v>+/-</v>
      </c>
      <c r="J11" t="str">
        <f t="shared" ref="J11:J62" si="4">IF(TRIM(I11)="+/-",MID(TRIM(D11),4,H11-3),D11)</f>
        <v>11,562</v>
      </c>
      <c r="K11" s="1">
        <f t="shared" ref="K11:K62" si="5">IF(TRIM(J11)="*****",0,IF(ISERROR(VALUE(J11)),"NA",VALUE(J11/$I$4)))</f>
        <v>7028.5714285714284</v>
      </c>
      <c r="L11" s="1">
        <f t="shared" ref="L11:L62" si="6">IF(AND(ISNUMBER(G11),ISNUMBER($I$6)),$I$6-G11,"N/A")</f>
        <v>-506200</v>
      </c>
      <c r="M11" s="1">
        <f t="shared" ref="M11:M62" si="7">IF(AND(ISNUMBER(K11),ISNUMBER($I$7)),SQRT(K11^2+($I$7)^2),"N/A")</f>
        <v>7037.137442725596</v>
      </c>
      <c r="N11" s="1">
        <f>IF(AND(ISNUMBER(L11),ISNUMBER(M11),M11&lt;&gt;0),L11/M11,"NA")</f>
        <v>-71.932657862646579</v>
      </c>
      <c r="O11" t="s">
        <v>68</v>
      </c>
    </row>
    <row r="12" spans="1:16" x14ac:dyDescent="0.35">
      <c r="A12" s="16">
        <v>2</v>
      </c>
      <c r="B12" s="15" t="s">
        <v>32</v>
      </c>
      <c r="C12" s="45">
        <v>725800</v>
      </c>
      <c r="D12" s="13" t="s">
        <v>615</v>
      </c>
      <c r="E12" s="12" t="str">
        <f t="shared" si="0"/>
        <v>Significantly Different</v>
      </c>
      <c r="G12">
        <f t="shared" si="1"/>
        <v>725800</v>
      </c>
      <c r="H12">
        <f t="shared" si="2"/>
        <v>8</v>
      </c>
      <c r="I12" t="str">
        <f t="shared" si="3"/>
        <v>+/-</v>
      </c>
      <c r="J12" t="str">
        <f t="shared" si="4"/>
        <v>2,850</v>
      </c>
      <c r="K12" s="1">
        <f t="shared" si="5"/>
        <v>1732.5227963525836</v>
      </c>
      <c r="L12" s="1">
        <f t="shared" si="6"/>
        <v>-385600</v>
      </c>
      <c r="M12" s="1">
        <f t="shared" si="7"/>
        <v>1766.9528293537712</v>
      </c>
      <c r="N12" s="1">
        <f t="shared" ref="N12:N62" si="8">IF(AND(ISNUMBER(L12),ISNUMBER(M12),M12&lt;&gt;0),L12/M12,"NA")</f>
        <v>-218.22880248649633</v>
      </c>
      <c r="O12" t="s">
        <v>62</v>
      </c>
    </row>
    <row r="13" spans="1:16" x14ac:dyDescent="0.35">
      <c r="A13" s="16">
        <v>3</v>
      </c>
      <c r="B13" s="15" t="s">
        <v>35</v>
      </c>
      <c r="C13" s="45">
        <v>715500</v>
      </c>
      <c r="D13" s="13" t="s">
        <v>616</v>
      </c>
      <c r="E13" s="12" t="str">
        <f t="shared" si="0"/>
        <v>Significantly Different</v>
      </c>
      <c r="G13">
        <f t="shared" si="1"/>
        <v>715500</v>
      </c>
      <c r="H13">
        <f t="shared" si="2"/>
        <v>9</v>
      </c>
      <c r="I13" t="str">
        <f t="shared" si="3"/>
        <v>+/-</v>
      </c>
      <c r="J13" t="str">
        <f t="shared" si="4"/>
        <v>20,516</v>
      </c>
      <c r="K13" s="1">
        <f t="shared" si="5"/>
        <v>12471.732522796352</v>
      </c>
      <c r="L13" s="1">
        <f t="shared" si="6"/>
        <v>-375300</v>
      </c>
      <c r="M13" s="1">
        <f t="shared" si="7"/>
        <v>12476.561993652585</v>
      </c>
      <c r="N13" s="1">
        <f t="shared" si="8"/>
        <v>-30.080401972188554</v>
      </c>
      <c r="O13" t="s">
        <v>58</v>
      </c>
    </row>
    <row r="14" spans="1:16" x14ac:dyDescent="0.35">
      <c r="A14" s="16">
        <v>4</v>
      </c>
      <c r="B14" s="15" t="s">
        <v>36</v>
      </c>
      <c r="C14" s="45">
        <v>576000</v>
      </c>
      <c r="D14" s="13" t="s">
        <v>617</v>
      </c>
      <c r="E14" s="12" t="str">
        <f t="shared" si="0"/>
        <v>Significantly Different</v>
      </c>
      <c r="G14">
        <f t="shared" si="1"/>
        <v>576000</v>
      </c>
      <c r="H14">
        <f t="shared" si="2"/>
        <v>8</v>
      </c>
      <c r="I14" t="str">
        <f t="shared" si="3"/>
        <v>+/-</v>
      </c>
      <c r="J14" t="str">
        <f t="shared" si="4"/>
        <v>3,882</v>
      </c>
      <c r="K14" s="1">
        <f t="shared" si="5"/>
        <v>2359.8784194528876</v>
      </c>
      <c r="L14" s="1">
        <f t="shared" si="6"/>
        <v>-235800</v>
      </c>
      <c r="M14" s="1">
        <f t="shared" si="7"/>
        <v>2385.2700509333067</v>
      </c>
      <c r="N14" s="1">
        <f t="shared" si="8"/>
        <v>-98.856731089100933</v>
      </c>
      <c r="O14" t="s">
        <v>73</v>
      </c>
    </row>
    <row r="15" spans="1:16" x14ac:dyDescent="0.35">
      <c r="A15" s="16">
        <v>5</v>
      </c>
      <c r="B15" s="15" t="s">
        <v>71</v>
      </c>
      <c r="C15" s="45">
        <v>570800</v>
      </c>
      <c r="D15" s="13" t="s">
        <v>618</v>
      </c>
      <c r="E15" s="12" t="str">
        <f t="shared" si="0"/>
        <v>Significantly Different</v>
      </c>
      <c r="G15">
        <f t="shared" si="1"/>
        <v>570800</v>
      </c>
      <c r="H15">
        <f t="shared" si="2"/>
        <v>8</v>
      </c>
      <c r="I15" t="str">
        <f t="shared" si="3"/>
        <v>+/-</v>
      </c>
      <c r="J15" t="str">
        <f t="shared" si="4"/>
        <v>3,746</v>
      </c>
      <c r="K15" s="1">
        <f t="shared" si="5"/>
        <v>2277.2036474164133</v>
      </c>
      <c r="L15" s="1">
        <f t="shared" si="6"/>
        <v>-230600</v>
      </c>
      <c r="M15" s="1">
        <f t="shared" si="7"/>
        <v>2303.5067859866485</v>
      </c>
      <c r="N15" s="1">
        <f t="shared" si="8"/>
        <v>-100.10823558361186</v>
      </c>
      <c r="O15" t="s">
        <v>32</v>
      </c>
    </row>
    <row r="16" spans="1:16" x14ac:dyDescent="0.35">
      <c r="A16" s="16">
        <v>6</v>
      </c>
      <c r="B16" s="15" t="s">
        <v>75</v>
      </c>
      <c r="C16" s="45">
        <v>550300</v>
      </c>
      <c r="D16" s="13" t="s">
        <v>619</v>
      </c>
      <c r="E16" s="12" t="str">
        <f t="shared" si="0"/>
        <v>Significantly Different</v>
      </c>
      <c r="G16">
        <f t="shared" si="1"/>
        <v>550300</v>
      </c>
      <c r="H16">
        <f t="shared" si="2"/>
        <v>8</v>
      </c>
      <c r="I16" t="str">
        <f t="shared" si="3"/>
        <v>+/-</v>
      </c>
      <c r="J16" t="str">
        <f t="shared" si="4"/>
        <v>4,023</v>
      </c>
      <c r="K16" s="1">
        <f t="shared" si="5"/>
        <v>2445.5927051671733</v>
      </c>
      <c r="L16" s="1">
        <f t="shared" si="6"/>
        <v>-210100</v>
      </c>
      <c r="M16" s="1">
        <f t="shared" si="7"/>
        <v>2470.1033866716621</v>
      </c>
      <c r="N16" s="1">
        <f t="shared" si="8"/>
        <v>-85.057168511111996</v>
      </c>
      <c r="O16" t="s">
        <v>75</v>
      </c>
    </row>
    <row r="17" spans="1:15" x14ac:dyDescent="0.35">
      <c r="A17" s="16">
        <v>7</v>
      </c>
      <c r="B17" s="15" t="s">
        <v>42</v>
      </c>
      <c r="C17" s="45">
        <v>517700</v>
      </c>
      <c r="D17" s="13" t="s">
        <v>620</v>
      </c>
      <c r="E17" s="12" t="str">
        <f t="shared" si="0"/>
        <v>Significantly Different</v>
      </c>
      <c r="G17">
        <f t="shared" si="1"/>
        <v>517700</v>
      </c>
      <c r="H17">
        <f t="shared" si="2"/>
        <v>8</v>
      </c>
      <c r="I17" t="str">
        <f t="shared" si="3"/>
        <v>+/-</v>
      </c>
      <c r="J17" t="str">
        <f t="shared" si="4"/>
        <v>5,786</v>
      </c>
      <c r="K17" s="1">
        <f t="shared" si="5"/>
        <v>3517.3252279635258</v>
      </c>
      <c r="L17" s="1">
        <f t="shared" si="6"/>
        <v>-177500</v>
      </c>
      <c r="M17" s="1">
        <f t="shared" si="7"/>
        <v>3534.4113824721353</v>
      </c>
      <c r="N17" s="1">
        <f t="shared" si="8"/>
        <v>-50.220526359851199</v>
      </c>
      <c r="O17" t="s">
        <v>66</v>
      </c>
    </row>
    <row r="18" spans="1:15" x14ac:dyDescent="0.35">
      <c r="A18" s="16">
        <v>8</v>
      </c>
      <c r="B18" s="15" t="s">
        <v>56</v>
      </c>
      <c r="C18" s="45">
        <v>484800</v>
      </c>
      <c r="D18" s="13" t="s">
        <v>621</v>
      </c>
      <c r="E18" s="12" t="str">
        <f t="shared" si="0"/>
        <v>Significantly Different</v>
      </c>
      <c r="G18">
        <f t="shared" si="1"/>
        <v>484800</v>
      </c>
      <c r="H18">
        <f t="shared" si="2"/>
        <v>8</v>
      </c>
      <c r="I18" t="str">
        <f t="shared" si="3"/>
        <v>+/-</v>
      </c>
      <c r="J18" t="str">
        <f t="shared" si="4"/>
        <v>3,384</v>
      </c>
      <c r="K18" s="1">
        <f t="shared" si="5"/>
        <v>2057.1428571428573</v>
      </c>
      <c r="L18" s="1">
        <f t="shared" si="6"/>
        <v>-144600</v>
      </c>
      <c r="M18" s="1">
        <f t="shared" si="7"/>
        <v>2086.2223745262154</v>
      </c>
      <c r="N18" s="1">
        <f t="shared" si="8"/>
        <v>-69.311882455885794</v>
      </c>
      <c r="O18" t="s">
        <v>60</v>
      </c>
    </row>
    <row r="19" spans="1:15" x14ac:dyDescent="0.35">
      <c r="A19" s="16">
        <v>9</v>
      </c>
      <c r="B19" s="15" t="s">
        <v>47</v>
      </c>
      <c r="C19" s="45">
        <v>461000</v>
      </c>
      <c r="D19" s="13" t="s">
        <v>622</v>
      </c>
      <c r="E19" s="12" t="str">
        <f t="shared" si="0"/>
        <v>Significantly Different</v>
      </c>
      <c r="G19">
        <f t="shared" si="1"/>
        <v>461000</v>
      </c>
      <c r="H19">
        <f t="shared" si="2"/>
        <v>8</v>
      </c>
      <c r="I19" t="str">
        <f t="shared" si="3"/>
        <v>+/-</v>
      </c>
      <c r="J19" t="str">
        <f t="shared" si="4"/>
        <v>2,830</v>
      </c>
      <c r="K19" s="1">
        <f t="shared" si="5"/>
        <v>1720.3647416413373</v>
      </c>
      <c r="L19" s="1">
        <f t="shared" si="6"/>
        <v>-120800</v>
      </c>
      <c r="M19" s="1">
        <f t="shared" si="7"/>
        <v>1755.0333061120484</v>
      </c>
      <c r="N19" s="1">
        <f t="shared" si="8"/>
        <v>-68.83060257563433</v>
      </c>
      <c r="O19" t="s">
        <v>35</v>
      </c>
    </row>
    <row r="20" spans="1:15" x14ac:dyDescent="0.35">
      <c r="A20" s="16">
        <v>10</v>
      </c>
      <c r="B20" s="15" t="s">
        <v>44</v>
      </c>
      <c r="C20" s="45">
        <v>441100</v>
      </c>
      <c r="D20" s="17" t="s">
        <v>623</v>
      </c>
      <c r="E20" s="12" t="str">
        <f t="shared" si="0"/>
        <v>Significantly Different</v>
      </c>
      <c r="G20">
        <f t="shared" si="1"/>
        <v>441100</v>
      </c>
      <c r="H20">
        <f t="shared" si="2"/>
        <v>8</v>
      </c>
      <c r="I20" t="str">
        <f t="shared" si="3"/>
        <v>+/-</v>
      </c>
      <c r="J20" t="str">
        <f t="shared" si="4"/>
        <v>3,838</v>
      </c>
      <c r="K20" s="1">
        <f t="shared" si="5"/>
        <v>2333.1306990881458</v>
      </c>
      <c r="L20" s="1">
        <f t="shared" si="6"/>
        <v>-100900</v>
      </c>
      <c r="M20" s="1">
        <f t="shared" si="7"/>
        <v>2358.8102764545224</v>
      </c>
      <c r="N20" s="1">
        <f t="shared" si="8"/>
        <v>-42.775801431415097</v>
      </c>
      <c r="O20" t="s">
        <v>51</v>
      </c>
    </row>
    <row r="21" spans="1:15" x14ac:dyDescent="0.35">
      <c r="A21" s="16">
        <v>11</v>
      </c>
      <c r="B21" s="15" t="s">
        <v>82</v>
      </c>
      <c r="C21" s="45">
        <v>428600</v>
      </c>
      <c r="D21" s="13" t="s">
        <v>624</v>
      </c>
      <c r="E21" s="12" t="str">
        <f t="shared" si="0"/>
        <v>Significantly Different</v>
      </c>
      <c r="G21">
        <f t="shared" si="1"/>
        <v>428600</v>
      </c>
      <c r="H21">
        <f t="shared" si="2"/>
        <v>8</v>
      </c>
      <c r="I21" t="str">
        <f t="shared" si="3"/>
        <v>+/-</v>
      </c>
      <c r="J21" t="str">
        <f t="shared" si="4"/>
        <v>5,445</v>
      </c>
      <c r="K21" s="1">
        <f t="shared" si="5"/>
        <v>3310.0303951367782</v>
      </c>
      <c r="L21" s="1">
        <f t="shared" si="6"/>
        <v>-88400</v>
      </c>
      <c r="M21" s="1">
        <f t="shared" si="7"/>
        <v>3328.1809262732781</v>
      </c>
      <c r="N21" s="1">
        <f t="shared" si="8"/>
        <v>-26.561056011755248</v>
      </c>
      <c r="O21" t="s">
        <v>45</v>
      </c>
    </row>
    <row r="22" spans="1:15" x14ac:dyDescent="0.35">
      <c r="A22" s="16">
        <v>12</v>
      </c>
      <c r="B22" s="15" t="s">
        <v>49</v>
      </c>
      <c r="C22" s="45">
        <v>420200</v>
      </c>
      <c r="D22" s="13" t="s">
        <v>625</v>
      </c>
      <c r="E22" s="12" t="str">
        <f t="shared" si="0"/>
        <v>Significantly Different</v>
      </c>
      <c r="G22">
        <f t="shared" si="1"/>
        <v>420200</v>
      </c>
      <c r="H22">
        <f t="shared" si="2"/>
        <v>8</v>
      </c>
      <c r="I22" t="str">
        <f t="shared" si="3"/>
        <v>+/-</v>
      </c>
      <c r="J22" t="str">
        <f t="shared" si="4"/>
        <v>4,220</v>
      </c>
      <c r="K22" s="1">
        <f t="shared" si="5"/>
        <v>2565.3495440729484</v>
      </c>
      <c r="L22" s="1">
        <f t="shared" si="6"/>
        <v>-80000</v>
      </c>
      <c r="M22" s="1">
        <f t="shared" si="7"/>
        <v>2588.7265874470418</v>
      </c>
      <c r="N22" s="1">
        <f t="shared" si="8"/>
        <v>-30.903224924535056</v>
      </c>
      <c r="O22" t="s">
        <v>29</v>
      </c>
    </row>
    <row r="23" spans="1:15" x14ac:dyDescent="0.35">
      <c r="A23" s="16">
        <v>13</v>
      </c>
      <c r="B23" s="15" t="s">
        <v>67</v>
      </c>
      <c r="C23" s="45">
        <v>415400</v>
      </c>
      <c r="D23" s="13" t="s">
        <v>626</v>
      </c>
      <c r="E23" s="12" t="str">
        <f t="shared" si="0"/>
        <v>Significantly Different</v>
      </c>
      <c r="G23">
        <f t="shared" si="1"/>
        <v>415400</v>
      </c>
      <c r="H23">
        <f t="shared" si="2"/>
        <v>8</v>
      </c>
      <c r="I23" t="str">
        <f t="shared" si="3"/>
        <v>+/-</v>
      </c>
      <c r="J23" t="str">
        <f t="shared" si="4"/>
        <v>5,851</v>
      </c>
      <c r="K23" s="1">
        <f t="shared" si="5"/>
        <v>3556.838905775076</v>
      </c>
      <c r="L23" s="1">
        <f t="shared" si="6"/>
        <v>-75200</v>
      </c>
      <c r="M23" s="1">
        <f t="shared" si="7"/>
        <v>3573.7361490343915</v>
      </c>
      <c r="N23" s="1">
        <f t="shared" si="8"/>
        <v>-21.042404045502554</v>
      </c>
      <c r="O23" t="s">
        <v>82</v>
      </c>
    </row>
    <row r="24" spans="1:15" x14ac:dyDescent="0.35">
      <c r="A24" s="16">
        <v>14</v>
      </c>
      <c r="B24" s="15" t="s">
        <v>41</v>
      </c>
      <c r="C24" s="45">
        <v>413600</v>
      </c>
      <c r="D24" s="13" t="s">
        <v>627</v>
      </c>
      <c r="E24" s="12" t="str">
        <f t="shared" si="0"/>
        <v>Significantly Different</v>
      </c>
      <c r="G24">
        <f t="shared" si="1"/>
        <v>413600</v>
      </c>
      <c r="H24">
        <f t="shared" si="2"/>
        <v>8</v>
      </c>
      <c r="I24" t="str">
        <f t="shared" si="3"/>
        <v>+/-</v>
      </c>
      <c r="J24" t="str">
        <f t="shared" si="4"/>
        <v>3,126</v>
      </c>
      <c r="K24" s="1">
        <f t="shared" si="5"/>
        <v>1900.3039513677811</v>
      </c>
      <c r="L24" s="1">
        <f t="shared" si="6"/>
        <v>-73400</v>
      </c>
      <c r="M24" s="1">
        <f t="shared" si="7"/>
        <v>1931.7458862034425</v>
      </c>
      <c r="N24" s="1">
        <f t="shared" si="8"/>
        <v>-37.996716092020115</v>
      </c>
      <c r="O24" t="s">
        <v>65</v>
      </c>
    </row>
    <row r="25" spans="1:15" x14ac:dyDescent="0.35">
      <c r="A25" s="16">
        <v>15</v>
      </c>
      <c r="B25" s="15" t="s">
        <v>52</v>
      </c>
      <c r="C25" s="45">
        <v>411800</v>
      </c>
      <c r="D25" s="13" t="s">
        <v>628</v>
      </c>
      <c r="E25" s="12" t="str">
        <f t="shared" si="0"/>
        <v>Significantly Different</v>
      </c>
      <c r="G25">
        <f t="shared" si="1"/>
        <v>411800</v>
      </c>
      <c r="H25">
        <f t="shared" si="2"/>
        <v>8</v>
      </c>
      <c r="I25" t="str">
        <f t="shared" si="3"/>
        <v>+/-</v>
      </c>
      <c r="J25" t="str">
        <f t="shared" si="4"/>
        <v>7,985</v>
      </c>
      <c r="K25" s="1">
        <f t="shared" si="5"/>
        <v>4854.1033434650453</v>
      </c>
      <c r="L25" s="1">
        <f t="shared" si="6"/>
        <v>-71600</v>
      </c>
      <c r="M25" s="1">
        <f t="shared" si="7"/>
        <v>4866.4983643599899</v>
      </c>
      <c r="N25" s="1">
        <f t="shared" si="8"/>
        <v>-14.712837576267503</v>
      </c>
      <c r="O25" t="s">
        <v>81</v>
      </c>
    </row>
    <row r="26" spans="1:15" x14ac:dyDescent="0.35">
      <c r="A26" s="16">
        <v>16</v>
      </c>
      <c r="B26" s="15" t="s">
        <v>58</v>
      </c>
      <c r="C26" s="45">
        <v>411200</v>
      </c>
      <c r="D26" s="13" t="s">
        <v>629</v>
      </c>
      <c r="E26" s="12" t="str">
        <f t="shared" si="0"/>
        <v>Significantly Different</v>
      </c>
      <c r="G26">
        <f t="shared" si="1"/>
        <v>411200</v>
      </c>
      <c r="H26">
        <f t="shared" si="2"/>
        <v>8</v>
      </c>
      <c r="I26" t="str">
        <f t="shared" si="3"/>
        <v>+/-</v>
      </c>
      <c r="J26" t="str">
        <f t="shared" si="4"/>
        <v>3,380</v>
      </c>
      <c r="K26" s="1">
        <f t="shared" si="5"/>
        <v>2054.711246200608</v>
      </c>
      <c r="L26" s="1">
        <f t="shared" si="6"/>
        <v>-71000</v>
      </c>
      <c r="M26" s="1">
        <f t="shared" si="7"/>
        <v>2083.8246966919214</v>
      </c>
      <c r="N26" s="1">
        <f t="shared" si="8"/>
        <v>-34.071963976966359</v>
      </c>
      <c r="O26" t="s">
        <v>80</v>
      </c>
    </row>
    <row r="27" spans="1:15" x14ac:dyDescent="0.35">
      <c r="A27" s="16">
        <v>17</v>
      </c>
      <c r="B27" s="15" t="s">
        <v>70</v>
      </c>
      <c r="C27" s="45">
        <v>392300</v>
      </c>
      <c r="D27" s="13" t="s">
        <v>630</v>
      </c>
      <c r="E27" s="12" t="str">
        <f t="shared" si="0"/>
        <v>Significantly Different</v>
      </c>
      <c r="G27">
        <f t="shared" si="1"/>
        <v>392300</v>
      </c>
      <c r="H27">
        <f t="shared" si="2"/>
        <v>8</v>
      </c>
      <c r="I27" t="str">
        <f t="shared" si="3"/>
        <v>+/-</v>
      </c>
      <c r="J27" t="str">
        <f t="shared" si="4"/>
        <v>7,547</v>
      </c>
      <c r="K27" s="1">
        <f t="shared" si="5"/>
        <v>4587.8419452887538</v>
      </c>
      <c r="L27" s="1">
        <f t="shared" si="6"/>
        <v>-52100</v>
      </c>
      <c r="M27" s="1">
        <f t="shared" si="7"/>
        <v>4600.954333204234</v>
      </c>
      <c r="N27" s="1">
        <f t="shared" si="8"/>
        <v>-11.323737691548896</v>
      </c>
      <c r="O27" t="s">
        <v>78</v>
      </c>
    </row>
    <row r="28" spans="1:15" x14ac:dyDescent="0.35">
      <c r="A28" s="16">
        <v>18</v>
      </c>
      <c r="B28" s="15" t="s">
        <v>38</v>
      </c>
      <c r="C28" s="45">
        <v>382900</v>
      </c>
      <c r="D28" s="13" t="s">
        <v>631</v>
      </c>
      <c r="E28" s="12" t="str">
        <f t="shared" si="0"/>
        <v>Significantly Different</v>
      </c>
      <c r="G28">
        <f t="shared" si="1"/>
        <v>382900</v>
      </c>
      <c r="H28">
        <f t="shared" si="2"/>
        <v>8</v>
      </c>
      <c r="I28" t="str">
        <f t="shared" si="3"/>
        <v>+/-</v>
      </c>
      <c r="J28" t="str">
        <f t="shared" si="4"/>
        <v>2,468</v>
      </c>
      <c r="K28" s="1">
        <f t="shared" si="5"/>
        <v>1500.3039513677811</v>
      </c>
      <c r="L28" s="1">
        <f t="shared" si="6"/>
        <v>-42700</v>
      </c>
      <c r="M28" s="1">
        <f t="shared" si="7"/>
        <v>1539.93474139968</v>
      </c>
      <c r="N28" s="1">
        <f t="shared" si="8"/>
        <v>-27.728447740057508</v>
      </c>
      <c r="O28" t="s">
        <v>79</v>
      </c>
    </row>
    <row r="29" spans="1:15" x14ac:dyDescent="0.35">
      <c r="A29" s="16">
        <v>19</v>
      </c>
      <c r="B29" s="15" t="s">
        <v>51</v>
      </c>
      <c r="C29" s="45">
        <v>381000</v>
      </c>
      <c r="D29" s="13" t="s">
        <v>632</v>
      </c>
      <c r="E29" s="12" t="str">
        <f t="shared" si="0"/>
        <v>Significantly Different</v>
      </c>
      <c r="G29">
        <f t="shared" si="1"/>
        <v>381000</v>
      </c>
      <c r="H29">
        <f t="shared" si="2"/>
        <v>8</v>
      </c>
      <c r="I29" t="str">
        <f t="shared" si="3"/>
        <v>+/-</v>
      </c>
      <c r="J29" t="str">
        <f t="shared" si="4"/>
        <v>1,579</v>
      </c>
      <c r="K29" s="1">
        <f t="shared" si="5"/>
        <v>959.87841945288756</v>
      </c>
      <c r="L29" s="1">
        <f t="shared" si="6"/>
        <v>-40800</v>
      </c>
      <c r="M29" s="1">
        <f t="shared" si="7"/>
        <v>1020.7123205934644</v>
      </c>
      <c r="N29" s="1">
        <f t="shared" si="8"/>
        <v>-39.972085353371646</v>
      </c>
      <c r="O29" t="s">
        <v>55</v>
      </c>
    </row>
    <row r="30" spans="1:15" x14ac:dyDescent="0.35">
      <c r="A30" s="16">
        <v>20</v>
      </c>
      <c r="B30" s="15" t="s">
        <v>66</v>
      </c>
      <c r="C30" s="45">
        <v>367800</v>
      </c>
      <c r="D30" s="13" t="s">
        <v>633</v>
      </c>
      <c r="E30" s="12" t="str">
        <f t="shared" si="0"/>
        <v>Significantly Different</v>
      </c>
      <c r="G30">
        <f t="shared" si="1"/>
        <v>367800</v>
      </c>
      <c r="H30">
        <f t="shared" si="2"/>
        <v>8</v>
      </c>
      <c r="I30" t="str">
        <f t="shared" si="3"/>
        <v>+/-</v>
      </c>
      <c r="J30" t="str">
        <f t="shared" si="4"/>
        <v>2,990</v>
      </c>
      <c r="K30" s="1">
        <f t="shared" si="5"/>
        <v>1817.6291793313069</v>
      </c>
      <c r="L30" s="1">
        <f t="shared" si="6"/>
        <v>-27600</v>
      </c>
      <c r="M30" s="1">
        <f t="shared" si="7"/>
        <v>1850.4763967250494</v>
      </c>
      <c r="N30" s="1">
        <f t="shared" si="8"/>
        <v>-14.915078111153509</v>
      </c>
      <c r="O30" t="s">
        <v>77</v>
      </c>
    </row>
    <row r="31" spans="1:15" x14ac:dyDescent="0.35">
      <c r="A31" s="16">
        <v>21</v>
      </c>
      <c r="B31" s="15" t="s">
        <v>60</v>
      </c>
      <c r="C31" s="45">
        <v>359700</v>
      </c>
      <c r="D31" s="13" t="s">
        <v>634</v>
      </c>
      <c r="E31" s="12" t="str">
        <f t="shared" si="0"/>
        <v>Significantly Different</v>
      </c>
      <c r="G31">
        <f t="shared" si="1"/>
        <v>359700</v>
      </c>
      <c r="H31">
        <f t="shared" si="2"/>
        <v>8</v>
      </c>
      <c r="I31" t="str">
        <f t="shared" si="3"/>
        <v>+/-</v>
      </c>
      <c r="J31" t="str">
        <f t="shared" si="4"/>
        <v>5,589</v>
      </c>
      <c r="K31" s="1">
        <f t="shared" si="5"/>
        <v>3397.5683890577507</v>
      </c>
      <c r="L31" s="1">
        <f t="shared" si="6"/>
        <v>-19500</v>
      </c>
      <c r="M31" s="1">
        <f t="shared" si="7"/>
        <v>3415.2537269732097</v>
      </c>
      <c r="N31" s="1">
        <f t="shared" si="8"/>
        <v>-5.7096782725077349</v>
      </c>
      <c r="O31" t="s">
        <v>41</v>
      </c>
    </row>
    <row r="32" spans="1:15" x14ac:dyDescent="0.35">
      <c r="A32" s="16">
        <v>22</v>
      </c>
      <c r="B32" s="15" t="s">
        <v>62</v>
      </c>
      <c r="C32" s="45">
        <v>347500</v>
      </c>
      <c r="D32" s="13" t="s">
        <v>635</v>
      </c>
      <c r="E32" s="12" t="str">
        <f t="shared" si="0"/>
        <v>Significantly Different</v>
      </c>
      <c r="G32">
        <f t="shared" si="1"/>
        <v>347500</v>
      </c>
      <c r="H32">
        <f t="shared" si="2"/>
        <v>8</v>
      </c>
      <c r="I32" t="str">
        <f t="shared" si="3"/>
        <v>+/-</v>
      </c>
      <c r="J32" t="str">
        <f t="shared" si="4"/>
        <v>5,906</v>
      </c>
      <c r="K32" s="1">
        <f t="shared" si="5"/>
        <v>3590.2735562310031</v>
      </c>
      <c r="L32" s="1">
        <f t="shared" si="6"/>
        <v>-7300</v>
      </c>
      <c r="M32" s="1">
        <f t="shared" si="7"/>
        <v>3607.0141765526146</v>
      </c>
      <c r="N32" s="1">
        <f t="shared" si="8"/>
        <v>-2.0238345741620947</v>
      </c>
      <c r="O32" t="s">
        <v>71</v>
      </c>
    </row>
    <row r="33" spans="1:15" x14ac:dyDescent="0.35">
      <c r="A33" s="16">
        <v>23</v>
      </c>
      <c r="B33" s="15" t="s">
        <v>40</v>
      </c>
      <c r="C33" s="45">
        <v>332000</v>
      </c>
      <c r="D33" s="13" t="s">
        <v>636</v>
      </c>
      <c r="E33" s="12" t="str">
        <f t="shared" si="0"/>
        <v>Significantly Different</v>
      </c>
      <c r="G33">
        <f t="shared" si="1"/>
        <v>332000</v>
      </c>
      <c r="H33">
        <f t="shared" si="2"/>
        <v>8</v>
      </c>
      <c r="I33" t="str">
        <f t="shared" si="3"/>
        <v>+/-</v>
      </c>
      <c r="J33" t="str">
        <f t="shared" si="4"/>
        <v>6,023</v>
      </c>
      <c r="K33" s="1">
        <f t="shared" si="5"/>
        <v>3661.3981762917933</v>
      </c>
      <c r="L33" s="1">
        <f t="shared" si="6"/>
        <v>8200</v>
      </c>
      <c r="M33" s="1">
        <f t="shared" si="7"/>
        <v>3677.8150669429792</v>
      </c>
      <c r="N33" s="1">
        <f t="shared" si="8"/>
        <v>2.2295846448896861</v>
      </c>
      <c r="O33" t="s">
        <v>76</v>
      </c>
    </row>
    <row r="34" spans="1:15" x14ac:dyDescent="0.35">
      <c r="A34" s="16">
        <v>24</v>
      </c>
      <c r="B34" s="15" t="s">
        <v>74</v>
      </c>
      <c r="C34" s="45">
        <v>328600</v>
      </c>
      <c r="D34" s="13" t="s">
        <v>637</v>
      </c>
      <c r="E34" s="12" t="str">
        <f t="shared" si="0"/>
        <v>Significantly Different</v>
      </c>
      <c r="G34">
        <f t="shared" si="1"/>
        <v>328600</v>
      </c>
      <c r="H34">
        <f t="shared" si="2"/>
        <v>8</v>
      </c>
      <c r="I34" t="str">
        <f t="shared" si="3"/>
        <v>+/-</v>
      </c>
      <c r="J34" t="str">
        <f t="shared" si="4"/>
        <v>2,055</v>
      </c>
      <c r="K34" s="1">
        <f t="shared" si="5"/>
        <v>1249.2401215805471</v>
      </c>
      <c r="L34" s="1">
        <f t="shared" si="6"/>
        <v>11600</v>
      </c>
      <c r="M34" s="1">
        <f t="shared" si="7"/>
        <v>1296.5677547457756</v>
      </c>
      <c r="N34" s="1">
        <f t="shared" si="8"/>
        <v>8.9466978933734698</v>
      </c>
      <c r="O34" t="s">
        <v>74</v>
      </c>
    </row>
    <row r="35" spans="1:15" x14ac:dyDescent="0.35">
      <c r="A35" s="16">
        <v>25</v>
      </c>
      <c r="B35" s="15" t="s">
        <v>45</v>
      </c>
      <c r="C35" s="45">
        <v>323000</v>
      </c>
      <c r="D35" s="13" t="s">
        <v>638</v>
      </c>
      <c r="E35" s="12" t="str">
        <f t="shared" si="0"/>
        <v>Significantly Different</v>
      </c>
      <c r="G35">
        <f t="shared" si="1"/>
        <v>323000</v>
      </c>
      <c r="H35">
        <f t="shared" si="2"/>
        <v>8</v>
      </c>
      <c r="I35" t="str">
        <f t="shared" si="3"/>
        <v>+/-</v>
      </c>
      <c r="J35" t="str">
        <f t="shared" si="4"/>
        <v>1,915</v>
      </c>
      <c r="K35" s="1">
        <f t="shared" si="5"/>
        <v>1164.1337386018238</v>
      </c>
      <c r="L35" s="1">
        <f t="shared" si="6"/>
        <v>17200</v>
      </c>
      <c r="M35" s="1">
        <f t="shared" si="7"/>
        <v>1214.78163578109</v>
      </c>
      <c r="N35" s="1">
        <f t="shared" si="8"/>
        <v>14.158923294012924</v>
      </c>
      <c r="O35" t="s">
        <v>53</v>
      </c>
    </row>
    <row r="36" spans="1:15" x14ac:dyDescent="0.35">
      <c r="A36" s="16">
        <v>26</v>
      </c>
      <c r="B36" s="15" t="s">
        <v>77</v>
      </c>
      <c r="C36" s="45">
        <v>310700</v>
      </c>
      <c r="D36" s="13" t="s">
        <v>639</v>
      </c>
      <c r="E36" s="12" t="str">
        <f t="shared" si="0"/>
        <v>Significantly Different</v>
      </c>
      <c r="G36">
        <f t="shared" si="1"/>
        <v>310700</v>
      </c>
      <c r="H36">
        <f t="shared" si="2"/>
        <v>8</v>
      </c>
      <c r="I36" t="str">
        <f t="shared" si="3"/>
        <v>+/-</v>
      </c>
      <c r="J36" t="str">
        <f t="shared" si="4"/>
        <v>6,249</v>
      </c>
      <c r="K36" s="1">
        <f t="shared" si="5"/>
        <v>3798.7841945288756</v>
      </c>
      <c r="L36" s="1">
        <f t="shared" si="6"/>
        <v>29500</v>
      </c>
      <c r="M36" s="1">
        <f t="shared" si="7"/>
        <v>3814.6098644399167</v>
      </c>
      <c r="N36" s="1">
        <f t="shared" si="8"/>
        <v>7.7334251858889278</v>
      </c>
      <c r="O36" t="s">
        <v>72</v>
      </c>
    </row>
    <row r="37" spans="1:15" x14ac:dyDescent="0.35">
      <c r="A37" s="16">
        <v>27</v>
      </c>
      <c r="B37" s="15" t="s">
        <v>64</v>
      </c>
      <c r="C37" s="45">
        <v>308600</v>
      </c>
      <c r="D37" s="13" t="s">
        <v>640</v>
      </c>
      <c r="E37" s="12" t="str">
        <f t="shared" si="0"/>
        <v>Significantly Different</v>
      </c>
      <c r="G37">
        <f t="shared" si="1"/>
        <v>308600</v>
      </c>
      <c r="H37">
        <f t="shared" si="2"/>
        <v>8</v>
      </c>
      <c r="I37" t="str">
        <f t="shared" si="3"/>
        <v>+/-</v>
      </c>
      <c r="J37" t="str">
        <f t="shared" si="4"/>
        <v>2,699</v>
      </c>
      <c r="K37" s="1">
        <f t="shared" si="5"/>
        <v>1640.7294832826747</v>
      </c>
      <c r="L37" s="1">
        <f t="shared" si="6"/>
        <v>31600</v>
      </c>
      <c r="M37" s="1">
        <f t="shared" si="7"/>
        <v>1677.045109289835</v>
      </c>
      <c r="N37" s="1">
        <f t="shared" si="8"/>
        <v>18.842665486428928</v>
      </c>
      <c r="O37" t="s">
        <v>70</v>
      </c>
    </row>
    <row r="38" spans="1:15" x14ac:dyDescent="0.35">
      <c r="A38" s="16">
        <v>28</v>
      </c>
      <c r="B38" s="15" t="s">
        <v>46</v>
      </c>
      <c r="C38" s="45">
        <v>307300</v>
      </c>
      <c r="D38" s="13" t="s">
        <v>641</v>
      </c>
      <c r="E38" s="12" t="str">
        <f t="shared" si="0"/>
        <v>Significantly Different</v>
      </c>
      <c r="G38">
        <f t="shared" si="1"/>
        <v>307300</v>
      </c>
      <c r="H38">
        <f t="shared" si="2"/>
        <v>8</v>
      </c>
      <c r="I38" t="str">
        <f t="shared" si="3"/>
        <v>+/-</v>
      </c>
      <c r="J38" t="str">
        <f t="shared" si="4"/>
        <v>3,458</v>
      </c>
      <c r="K38" s="1">
        <f t="shared" si="5"/>
        <v>2102.127659574468</v>
      </c>
      <c r="L38" s="1">
        <f t="shared" si="6"/>
        <v>32900</v>
      </c>
      <c r="M38" s="1">
        <f t="shared" si="7"/>
        <v>2130.5932878961089</v>
      </c>
      <c r="N38" s="1">
        <f t="shared" si="8"/>
        <v>15.441708272951368</v>
      </c>
      <c r="O38" t="s">
        <v>69</v>
      </c>
    </row>
    <row r="39" spans="1:15" x14ac:dyDescent="0.35">
      <c r="A39" s="16">
        <v>29</v>
      </c>
      <c r="B39" s="15" t="s">
        <v>27</v>
      </c>
      <c r="C39" s="45">
        <v>298700</v>
      </c>
      <c r="D39" s="13" t="s">
        <v>642</v>
      </c>
      <c r="E39" s="12" t="str">
        <f t="shared" si="0"/>
        <v>Significantly Different</v>
      </c>
      <c r="G39">
        <f t="shared" si="1"/>
        <v>298700</v>
      </c>
      <c r="H39">
        <f t="shared" si="2"/>
        <v>8</v>
      </c>
      <c r="I39" t="str">
        <f t="shared" si="3"/>
        <v>+/-</v>
      </c>
      <c r="J39" t="str">
        <f t="shared" si="4"/>
        <v>8,550</v>
      </c>
      <c r="K39" s="1">
        <f t="shared" si="5"/>
        <v>5197.5683890577511</v>
      </c>
      <c r="L39" s="1">
        <f t="shared" si="6"/>
        <v>41500</v>
      </c>
      <c r="M39" s="1">
        <f t="shared" si="7"/>
        <v>5209.1462083735287</v>
      </c>
      <c r="N39" s="1">
        <f t="shared" si="8"/>
        <v>7.9667566123005216</v>
      </c>
      <c r="O39" t="s">
        <v>44</v>
      </c>
    </row>
    <row r="40" spans="1:15" x14ac:dyDescent="0.35">
      <c r="A40" s="16">
        <v>30</v>
      </c>
      <c r="B40" s="15" t="s">
        <v>39</v>
      </c>
      <c r="C40" s="45">
        <v>296900</v>
      </c>
      <c r="D40" s="13" t="s">
        <v>643</v>
      </c>
      <c r="E40" s="12" t="str">
        <f t="shared" si="0"/>
        <v>Significantly Different</v>
      </c>
      <c r="G40">
        <f t="shared" si="1"/>
        <v>296900</v>
      </c>
      <c r="H40">
        <f t="shared" si="2"/>
        <v>8</v>
      </c>
      <c r="I40" t="str">
        <f t="shared" si="3"/>
        <v>+/-</v>
      </c>
      <c r="J40" t="str">
        <f t="shared" si="4"/>
        <v>1,483</v>
      </c>
      <c r="K40" s="1">
        <f t="shared" si="5"/>
        <v>901.51975683890578</v>
      </c>
      <c r="L40" s="1">
        <f t="shared" si="6"/>
        <v>43300</v>
      </c>
      <c r="M40" s="1">
        <f t="shared" si="7"/>
        <v>966.03567907753882</v>
      </c>
      <c r="N40" s="1">
        <f t="shared" si="8"/>
        <v>44.82236105538761</v>
      </c>
      <c r="O40" t="s">
        <v>67</v>
      </c>
    </row>
    <row r="41" spans="1:15" x14ac:dyDescent="0.35">
      <c r="A41" s="16">
        <v>31</v>
      </c>
      <c r="B41" s="15" t="s">
        <v>50</v>
      </c>
      <c r="C41" s="45">
        <v>272900</v>
      </c>
      <c r="D41" s="13" t="s">
        <v>644</v>
      </c>
      <c r="E41" s="12" t="str">
        <f t="shared" si="0"/>
        <v>Significantly Different</v>
      </c>
      <c r="G41">
        <f t="shared" si="1"/>
        <v>272900</v>
      </c>
      <c r="H41">
        <f t="shared" si="2"/>
        <v>8</v>
      </c>
      <c r="I41" t="str">
        <f t="shared" si="3"/>
        <v>+/-</v>
      </c>
      <c r="J41" t="str">
        <f t="shared" si="4"/>
        <v>2,295</v>
      </c>
      <c r="K41" s="1">
        <f t="shared" si="5"/>
        <v>1395.1367781155016</v>
      </c>
      <c r="L41" s="1">
        <f t="shared" si="6"/>
        <v>67300</v>
      </c>
      <c r="M41" s="1">
        <f t="shared" si="7"/>
        <v>1437.6695346742324</v>
      </c>
      <c r="N41" s="1">
        <f t="shared" si="8"/>
        <v>46.811870445074007</v>
      </c>
      <c r="O41" t="s">
        <v>47</v>
      </c>
    </row>
    <row r="42" spans="1:15" x14ac:dyDescent="0.35">
      <c r="A42" s="16">
        <v>32</v>
      </c>
      <c r="B42" s="15" t="s">
        <v>30</v>
      </c>
      <c r="C42" s="45">
        <v>272500</v>
      </c>
      <c r="D42" s="13" t="s">
        <v>645</v>
      </c>
      <c r="E42" s="12" t="str">
        <f t="shared" si="0"/>
        <v>Significantly Different</v>
      </c>
      <c r="G42">
        <f t="shared" si="1"/>
        <v>272500</v>
      </c>
      <c r="H42">
        <f t="shared" si="2"/>
        <v>8</v>
      </c>
      <c r="I42" t="str">
        <f t="shared" si="3"/>
        <v>+/-</v>
      </c>
      <c r="J42" t="str">
        <f t="shared" si="4"/>
        <v>1,737</v>
      </c>
      <c r="K42" s="1">
        <f t="shared" si="5"/>
        <v>1055.9270516717324</v>
      </c>
      <c r="L42" s="1">
        <f t="shared" si="6"/>
        <v>67700</v>
      </c>
      <c r="M42" s="1">
        <f t="shared" si="7"/>
        <v>1111.5165314704407</v>
      </c>
      <c r="N42" s="1">
        <f t="shared" si="8"/>
        <v>60.907776072784749</v>
      </c>
      <c r="O42" t="s">
        <v>37</v>
      </c>
    </row>
    <row r="43" spans="1:15" x14ac:dyDescent="0.35">
      <c r="A43" s="16">
        <v>33</v>
      </c>
      <c r="B43" s="15" t="s">
        <v>48</v>
      </c>
      <c r="C43" s="45">
        <v>268200</v>
      </c>
      <c r="D43" s="13" t="s">
        <v>646</v>
      </c>
      <c r="E43" s="12" t="str">
        <f t="shared" si="0"/>
        <v>Significantly Different</v>
      </c>
      <c r="G43">
        <f t="shared" si="1"/>
        <v>268200</v>
      </c>
      <c r="H43">
        <f t="shared" si="2"/>
        <v>8</v>
      </c>
      <c r="I43" t="str">
        <f t="shared" si="3"/>
        <v>+/-</v>
      </c>
      <c r="J43" t="str">
        <f t="shared" si="4"/>
        <v>4,459</v>
      </c>
      <c r="K43" s="1">
        <f t="shared" si="5"/>
        <v>2710.6382978723404</v>
      </c>
      <c r="L43" s="1">
        <f t="shared" si="6"/>
        <v>72000</v>
      </c>
      <c r="M43" s="1">
        <f t="shared" si="7"/>
        <v>2732.7727756204285</v>
      </c>
      <c r="N43" s="1">
        <f t="shared" si="8"/>
        <v>26.346866685121178</v>
      </c>
      <c r="O43" t="s">
        <v>49</v>
      </c>
    </row>
    <row r="44" spans="1:15" x14ac:dyDescent="0.35">
      <c r="A44" s="16">
        <v>34</v>
      </c>
      <c r="B44" s="15" t="s">
        <v>65</v>
      </c>
      <c r="C44" s="45">
        <v>263300</v>
      </c>
      <c r="D44" s="13" t="s">
        <v>647</v>
      </c>
      <c r="E44" s="12" t="str">
        <f t="shared" si="0"/>
        <v>Significantly Different</v>
      </c>
      <c r="G44">
        <f t="shared" si="1"/>
        <v>263300</v>
      </c>
      <c r="H44">
        <f t="shared" si="2"/>
        <v>8</v>
      </c>
      <c r="I44" t="str">
        <f t="shared" si="3"/>
        <v>+/-</v>
      </c>
      <c r="J44" t="str">
        <f t="shared" si="4"/>
        <v>1,622</v>
      </c>
      <c r="K44" s="1">
        <f t="shared" si="5"/>
        <v>986.01823708206689</v>
      </c>
      <c r="L44" s="1">
        <f t="shared" si="6"/>
        <v>76900</v>
      </c>
      <c r="M44" s="1">
        <f t="shared" si="7"/>
        <v>1045.3320167001241</v>
      </c>
      <c r="N44" s="1">
        <f t="shared" si="8"/>
        <v>73.565143678231394</v>
      </c>
      <c r="O44" t="s">
        <v>64</v>
      </c>
    </row>
    <row r="45" spans="1:15" x14ac:dyDescent="0.35">
      <c r="A45" s="16">
        <v>35</v>
      </c>
      <c r="B45" s="15" t="s">
        <v>54</v>
      </c>
      <c r="C45" s="45">
        <v>259900</v>
      </c>
      <c r="D45" s="13" t="s">
        <v>648</v>
      </c>
      <c r="E45" s="12" t="str">
        <f t="shared" si="0"/>
        <v>Significantly Different</v>
      </c>
      <c r="G45">
        <f t="shared" si="1"/>
        <v>259900</v>
      </c>
      <c r="H45">
        <f t="shared" si="2"/>
        <v>8</v>
      </c>
      <c r="I45" t="str">
        <f t="shared" si="3"/>
        <v>+/-</v>
      </c>
      <c r="J45" t="str">
        <f t="shared" si="4"/>
        <v>1,736</v>
      </c>
      <c r="K45" s="1">
        <f t="shared" si="5"/>
        <v>1055.3191489361702</v>
      </c>
      <c r="L45" s="1">
        <f t="shared" si="6"/>
        <v>80300</v>
      </c>
      <c r="M45" s="1">
        <f t="shared" si="7"/>
        <v>1110.9390475589937</v>
      </c>
      <c r="N45" s="1">
        <f t="shared" si="8"/>
        <v>72.281193262977695</v>
      </c>
      <c r="O45" t="s">
        <v>63</v>
      </c>
    </row>
    <row r="46" spans="1:15" x14ac:dyDescent="0.35">
      <c r="A46" s="16">
        <v>36</v>
      </c>
      <c r="B46" s="15" t="s">
        <v>37</v>
      </c>
      <c r="C46" s="45">
        <v>256300</v>
      </c>
      <c r="D46" s="13" t="s">
        <v>649</v>
      </c>
      <c r="E46" s="12" t="str">
        <f t="shared" si="0"/>
        <v>Significantly Different</v>
      </c>
      <c r="G46">
        <f t="shared" si="1"/>
        <v>256300</v>
      </c>
      <c r="H46">
        <f t="shared" si="2"/>
        <v>8</v>
      </c>
      <c r="I46" t="str">
        <f t="shared" si="3"/>
        <v>+/-</v>
      </c>
      <c r="J46" t="str">
        <f t="shared" si="4"/>
        <v>5,161</v>
      </c>
      <c r="K46" s="1">
        <f t="shared" si="5"/>
        <v>3137.3860182370822</v>
      </c>
      <c r="L46" s="1">
        <f t="shared" si="6"/>
        <v>83900</v>
      </c>
      <c r="M46" s="1">
        <f t="shared" si="7"/>
        <v>3156.5294373266115</v>
      </c>
      <c r="N46" s="1">
        <f t="shared" si="8"/>
        <v>26.579824983687843</v>
      </c>
      <c r="O46" t="s">
        <v>61</v>
      </c>
    </row>
    <row r="47" spans="1:15" x14ac:dyDescent="0.35">
      <c r="A47" s="16">
        <v>37</v>
      </c>
      <c r="B47" s="15" t="s">
        <v>63</v>
      </c>
      <c r="C47" s="45">
        <v>246700</v>
      </c>
      <c r="D47" s="13" t="s">
        <v>650</v>
      </c>
      <c r="E47" s="12" t="str">
        <f t="shared" si="0"/>
        <v>Significantly Different</v>
      </c>
      <c r="G47">
        <f t="shared" si="1"/>
        <v>246700</v>
      </c>
      <c r="H47">
        <f t="shared" si="2"/>
        <v>8</v>
      </c>
      <c r="I47" t="str">
        <f t="shared" si="3"/>
        <v>+/-</v>
      </c>
      <c r="J47" t="str">
        <f t="shared" si="4"/>
        <v>6,045</v>
      </c>
      <c r="K47" s="1">
        <f t="shared" si="5"/>
        <v>3674.772036474164</v>
      </c>
      <c r="L47" s="1">
        <f t="shared" si="6"/>
        <v>93500</v>
      </c>
      <c r="M47" s="1">
        <f t="shared" si="7"/>
        <v>3691.1294452148918</v>
      </c>
      <c r="N47" s="1">
        <f t="shared" si="8"/>
        <v>25.33100000630202</v>
      </c>
      <c r="O47" t="s">
        <v>59</v>
      </c>
    </row>
    <row r="48" spans="1:15" x14ac:dyDescent="0.35">
      <c r="A48" s="16">
        <v>38</v>
      </c>
      <c r="B48" s="15" t="s">
        <v>69</v>
      </c>
      <c r="C48" s="45">
        <v>245200</v>
      </c>
      <c r="D48" s="13" t="s">
        <v>651</v>
      </c>
      <c r="E48" s="12" t="str">
        <f t="shared" si="0"/>
        <v>Significantly Different</v>
      </c>
      <c r="G48">
        <f t="shared" si="1"/>
        <v>245200</v>
      </c>
      <c r="H48">
        <f t="shared" si="2"/>
        <v>8</v>
      </c>
      <c r="I48" t="str">
        <f t="shared" si="3"/>
        <v>+/-</v>
      </c>
      <c r="J48" t="str">
        <f t="shared" si="4"/>
        <v>2,789</v>
      </c>
      <c r="K48" s="1">
        <f t="shared" si="5"/>
        <v>1695.4407294832827</v>
      </c>
      <c r="L48" s="1">
        <f t="shared" si="6"/>
        <v>95000</v>
      </c>
      <c r="M48" s="1">
        <f t="shared" si="7"/>
        <v>1730.6086583831502</v>
      </c>
      <c r="N48" s="1">
        <f t="shared" si="8"/>
        <v>54.893981686625402</v>
      </c>
      <c r="O48" t="s">
        <v>56</v>
      </c>
    </row>
    <row r="49" spans="1:15" x14ac:dyDescent="0.35">
      <c r="A49" s="16">
        <v>39</v>
      </c>
      <c r="B49" s="15" t="s">
        <v>76</v>
      </c>
      <c r="C49" s="45">
        <v>236100</v>
      </c>
      <c r="D49" s="13" t="s">
        <v>652</v>
      </c>
      <c r="E49" s="12" t="str">
        <f t="shared" si="0"/>
        <v>Significantly Different</v>
      </c>
      <c r="G49">
        <f t="shared" si="1"/>
        <v>236100</v>
      </c>
      <c r="H49">
        <f t="shared" si="2"/>
        <v>8</v>
      </c>
      <c r="I49" t="str">
        <f t="shared" si="3"/>
        <v>+/-</v>
      </c>
      <c r="J49" t="str">
        <f t="shared" si="4"/>
        <v>1,315</v>
      </c>
      <c r="K49" s="1">
        <f t="shared" si="5"/>
        <v>799.39209726443767</v>
      </c>
      <c r="L49" s="1">
        <f t="shared" si="6"/>
        <v>104100</v>
      </c>
      <c r="M49" s="1">
        <f t="shared" si="7"/>
        <v>871.50145521895593</v>
      </c>
      <c r="N49" s="1">
        <f t="shared" si="8"/>
        <v>119.44902601894788</v>
      </c>
      <c r="O49" t="s">
        <v>54</v>
      </c>
    </row>
    <row r="50" spans="1:15" x14ac:dyDescent="0.35">
      <c r="A50" s="16">
        <v>40</v>
      </c>
      <c r="B50" s="15" t="s">
        <v>72</v>
      </c>
      <c r="C50" s="45">
        <v>233600</v>
      </c>
      <c r="D50" s="13" t="s">
        <v>653</v>
      </c>
      <c r="E50" s="12" t="str">
        <f t="shared" si="0"/>
        <v>Significantly Different</v>
      </c>
      <c r="G50">
        <f t="shared" si="1"/>
        <v>233600</v>
      </c>
      <c r="H50">
        <f t="shared" si="2"/>
        <v>8</v>
      </c>
      <c r="I50" t="str">
        <f t="shared" si="3"/>
        <v>+/-</v>
      </c>
      <c r="J50" t="str">
        <f t="shared" si="4"/>
        <v>2,397</v>
      </c>
      <c r="K50" s="1">
        <f t="shared" si="5"/>
        <v>1457.1428571428571</v>
      </c>
      <c r="L50" s="1">
        <f t="shared" si="6"/>
        <v>106600</v>
      </c>
      <c r="M50" s="1">
        <f t="shared" si="7"/>
        <v>1497.9160081267476</v>
      </c>
      <c r="N50" s="1">
        <f t="shared" si="8"/>
        <v>71.165538936532911</v>
      </c>
      <c r="O50" t="s">
        <v>52</v>
      </c>
    </row>
    <row r="51" spans="1:15" x14ac:dyDescent="0.35">
      <c r="A51" s="16">
        <v>41</v>
      </c>
      <c r="B51" s="15" t="s">
        <v>81</v>
      </c>
      <c r="C51" s="45">
        <v>225900</v>
      </c>
      <c r="D51" s="13" t="s">
        <v>654</v>
      </c>
      <c r="E51" s="12" t="str">
        <f t="shared" si="0"/>
        <v>Significantly Different</v>
      </c>
      <c r="G51">
        <f t="shared" si="1"/>
        <v>225900</v>
      </c>
      <c r="H51">
        <f t="shared" si="2"/>
        <v>8</v>
      </c>
      <c r="I51" t="str">
        <f t="shared" si="3"/>
        <v>+/-</v>
      </c>
      <c r="J51" t="str">
        <f t="shared" si="4"/>
        <v>1,902</v>
      </c>
      <c r="K51" s="1">
        <f t="shared" si="5"/>
        <v>1156.2310030395136</v>
      </c>
      <c r="L51" s="1">
        <f t="shared" si="6"/>
        <v>114300</v>
      </c>
      <c r="M51" s="1">
        <f t="shared" si="7"/>
        <v>1207.2105009772245</v>
      </c>
      <c r="N51" s="1">
        <f t="shared" si="8"/>
        <v>94.681084953680681</v>
      </c>
      <c r="O51" t="s">
        <v>50</v>
      </c>
    </row>
    <row r="52" spans="1:15" x14ac:dyDescent="0.35">
      <c r="A52" s="16">
        <v>42</v>
      </c>
      <c r="B52" s="15" t="s">
        <v>61</v>
      </c>
      <c r="C52" s="45">
        <v>220200</v>
      </c>
      <c r="D52" s="13" t="s">
        <v>655</v>
      </c>
      <c r="E52" s="12" t="str">
        <f t="shared" si="0"/>
        <v>Significantly Different</v>
      </c>
      <c r="G52">
        <f t="shared" si="1"/>
        <v>220200</v>
      </c>
      <c r="H52">
        <f t="shared" si="2"/>
        <v>8</v>
      </c>
      <c r="I52" t="str">
        <f t="shared" si="3"/>
        <v>+/-</v>
      </c>
      <c r="J52" t="str">
        <f t="shared" si="4"/>
        <v>1,285</v>
      </c>
      <c r="K52" s="1">
        <f t="shared" si="5"/>
        <v>781.15501519756833</v>
      </c>
      <c r="L52" s="1">
        <f t="shared" si="6"/>
        <v>120000</v>
      </c>
      <c r="M52" s="1">
        <f t="shared" si="7"/>
        <v>854.80419924578916</v>
      </c>
      <c r="N52" s="1">
        <f t="shared" si="8"/>
        <v>140.38302585069002</v>
      </c>
      <c r="O52" t="s">
        <v>48</v>
      </c>
    </row>
    <row r="53" spans="1:15" x14ac:dyDescent="0.35">
      <c r="A53" s="16">
        <v>43</v>
      </c>
      <c r="B53" s="15" t="s">
        <v>78</v>
      </c>
      <c r="C53" s="45">
        <v>219800</v>
      </c>
      <c r="D53" s="13" t="s">
        <v>656</v>
      </c>
      <c r="E53" s="12" t="str">
        <f t="shared" si="0"/>
        <v>Significantly Different</v>
      </c>
      <c r="G53">
        <f t="shared" si="1"/>
        <v>219800</v>
      </c>
      <c r="H53">
        <f t="shared" si="2"/>
        <v>8</v>
      </c>
      <c r="I53" t="str">
        <f t="shared" si="3"/>
        <v>+/-</v>
      </c>
      <c r="J53" t="str">
        <f t="shared" si="4"/>
        <v>3,121</v>
      </c>
      <c r="K53" s="1">
        <f t="shared" si="5"/>
        <v>1897.2644376899696</v>
      </c>
      <c r="L53" s="1">
        <f t="shared" si="6"/>
        <v>120400</v>
      </c>
      <c r="M53" s="1">
        <f t="shared" si="7"/>
        <v>1928.7559222988682</v>
      </c>
      <c r="N53" s="1">
        <f t="shared" si="8"/>
        <v>62.423657969379683</v>
      </c>
      <c r="O53" t="s">
        <v>46</v>
      </c>
    </row>
    <row r="54" spans="1:15" x14ac:dyDescent="0.35">
      <c r="A54" s="16">
        <v>44</v>
      </c>
      <c r="B54" s="15" t="s">
        <v>68</v>
      </c>
      <c r="C54" s="45">
        <v>216600</v>
      </c>
      <c r="D54" s="13" t="s">
        <v>657</v>
      </c>
      <c r="E54" s="12" t="str">
        <f t="shared" si="0"/>
        <v>Significantly Different</v>
      </c>
      <c r="G54">
        <f t="shared" si="1"/>
        <v>216600</v>
      </c>
      <c r="H54">
        <f t="shared" si="2"/>
        <v>8</v>
      </c>
      <c r="I54" t="str">
        <f t="shared" si="3"/>
        <v>+/-</v>
      </c>
      <c r="J54" t="str">
        <f t="shared" si="4"/>
        <v>2,406</v>
      </c>
      <c r="K54" s="1">
        <f t="shared" si="5"/>
        <v>1462.613981762918</v>
      </c>
      <c r="L54" s="1">
        <f t="shared" si="6"/>
        <v>123600</v>
      </c>
      <c r="M54" s="1">
        <f t="shared" si="7"/>
        <v>1503.2387438222511</v>
      </c>
      <c r="N54" s="1">
        <f t="shared" si="8"/>
        <v>82.222468325773107</v>
      </c>
      <c r="O54" t="s">
        <v>39</v>
      </c>
    </row>
    <row r="55" spans="1:15" x14ac:dyDescent="0.35">
      <c r="A55" s="16">
        <v>45</v>
      </c>
      <c r="B55" s="15" t="s">
        <v>55</v>
      </c>
      <c r="C55" s="45">
        <v>215600</v>
      </c>
      <c r="D55" s="13" t="s">
        <v>658</v>
      </c>
      <c r="E55" s="12" t="str">
        <f t="shared" si="0"/>
        <v>Significantly Different</v>
      </c>
      <c r="G55">
        <f t="shared" si="1"/>
        <v>215600</v>
      </c>
      <c r="H55">
        <f t="shared" si="2"/>
        <v>8</v>
      </c>
      <c r="I55" t="str">
        <f t="shared" si="3"/>
        <v>+/-</v>
      </c>
      <c r="J55" t="str">
        <f t="shared" si="4"/>
        <v>3,099</v>
      </c>
      <c r="K55" s="1">
        <f t="shared" si="5"/>
        <v>1883.8905775075987</v>
      </c>
      <c r="L55" s="1">
        <f t="shared" si="6"/>
        <v>124600</v>
      </c>
      <c r="M55" s="1">
        <f t="shared" si="7"/>
        <v>1915.6019339366505</v>
      </c>
      <c r="N55" s="1">
        <f t="shared" si="8"/>
        <v>65.044828882554555</v>
      </c>
      <c r="O55" t="s">
        <v>42</v>
      </c>
    </row>
    <row r="56" spans="1:15" x14ac:dyDescent="0.35">
      <c r="A56" s="16">
        <v>46</v>
      </c>
      <c r="B56" s="15" t="s">
        <v>80</v>
      </c>
      <c r="C56" s="45">
        <v>213300</v>
      </c>
      <c r="D56" s="13" t="s">
        <v>659</v>
      </c>
      <c r="E56" s="12" t="str">
        <f t="shared" si="0"/>
        <v>Significantly Different</v>
      </c>
      <c r="G56">
        <f t="shared" si="1"/>
        <v>213300</v>
      </c>
      <c r="H56">
        <f t="shared" si="2"/>
        <v>8</v>
      </c>
      <c r="I56" t="str">
        <f t="shared" si="3"/>
        <v>+/-</v>
      </c>
      <c r="J56" t="str">
        <f t="shared" si="4"/>
        <v>2,351</v>
      </c>
      <c r="K56" s="1">
        <f t="shared" si="5"/>
        <v>1429.1793313069909</v>
      </c>
      <c r="L56" s="1">
        <f t="shared" si="6"/>
        <v>126900</v>
      </c>
      <c r="M56" s="1">
        <f t="shared" si="7"/>
        <v>1470.7279225999007</v>
      </c>
      <c r="N56" s="1">
        <f t="shared" si="8"/>
        <v>86.283804128550628</v>
      </c>
      <c r="O56" t="s">
        <v>40</v>
      </c>
    </row>
    <row r="57" spans="1:15" x14ac:dyDescent="0.35">
      <c r="A57" s="16">
        <v>47</v>
      </c>
      <c r="B57" s="15" t="s">
        <v>79</v>
      </c>
      <c r="C57" s="45">
        <v>211800</v>
      </c>
      <c r="D57" s="13" t="s">
        <v>660</v>
      </c>
      <c r="E57" s="12" t="str">
        <f t="shared" si="0"/>
        <v>Significantly Different</v>
      </c>
      <c r="G57">
        <f t="shared" si="1"/>
        <v>211800</v>
      </c>
      <c r="H57">
        <f t="shared" si="2"/>
        <v>8</v>
      </c>
      <c r="I57" t="str">
        <f t="shared" si="3"/>
        <v>+/-</v>
      </c>
      <c r="J57" t="str">
        <f t="shared" si="4"/>
        <v>2,250</v>
      </c>
      <c r="K57" s="1">
        <f t="shared" si="5"/>
        <v>1367.7811550151976</v>
      </c>
      <c r="L57" s="1">
        <f t="shared" si="6"/>
        <v>128400</v>
      </c>
      <c r="M57" s="1">
        <f t="shared" si="7"/>
        <v>1411.1386711782188</v>
      </c>
      <c r="N57" s="1">
        <f t="shared" si="8"/>
        <v>90.990348873929918</v>
      </c>
      <c r="O57" t="s">
        <v>38</v>
      </c>
    </row>
    <row r="58" spans="1:15" x14ac:dyDescent="0.35">
      <c r="A58" s="16">
        <v>48</v>
      </c>
      <c r="B58" s="15" t="s">
        <v>59</v>
      </c>
      <c r="C58" s="45">
        <v>208600</v>
      </c>
      <c r="D58" s="13" t="s">
        <v>661</v>
      </c>
      <c r="E58" s="12" t="str">
        <f t="shared" si="0"/>
        <v>Significantly Different</v>
      </c>
      <c r="G58">
        <f t="shared" si="1"/>
        <v>208600</v>
      </c>
      <c r="H58">
        <f t="shared" si="2"/>
        <v>8</v>
      </c>
      <c r="I58" t="str">
        <f t="shared" si="3"/>
        <v>+/-</v>
      </c>
      <c r="J58" t="str">
        <f t="shared" si="4"/>
        <v>2,137</v>
      </c>
      <c r="K58" s="1">
        <f t="shared" si="5"/>
        <v>1299.0881458966564</v>
      </c>
      <c r="L58" s="1">
        <f t="shared" si="6"/>
        <v>131600</v>
      </c>
      <c r="M58" s="1">
        <f t="shared" si="7"/>
        <v>1344.6624379706359</v>
      </c>
      <c r="N58" s="1">
        <f t="shared" si="8"/>
        <v>97.868428747523197</v>
      </c>
      <c r="O58" t="s">
        <v>36</v>
      </c>
    </row>
    <row r="59" spans="1:15" x14ac:dyDescent="0.35">
      <c r="A59" s="16">
        <v>49</v>
      </c>
      <c r="B59" s="15" t="s">
        <v>73</v>
      </c>
      <c r="C59" s="45">
        <v>195700</v>
      </c>
      <c r="D59" s="13" t="s">
        <v>662</v>
      </c>
      <c r="E59" s="12" t="str">
        <f t="shared" si="0"/>
        <v>Significantly Different</v>
      </c>
      <c r="G59">
        <f t="shared" si="1"/>
        <v>195700</v>
      </c>
      <c r="H59">
        <f t="shared" si="2"/>
        <v>8</v>
      </c>
      <c r="I59" t="str">
        <f t="shared" si="3"/>
        <v>+/-</v>
      </c>
      <c r="J59" t="str">
        <f t="shared" si="4"/>
        <v>3,625</v>
      </c>
      <c r="K59" s="1">
        <f t="shared" si="5"/>
        <v>2203.6474164133738</v>
      </c>
      <c r="L59" s="1">
        <f t="shared" si="6"/>
        <v>144500</v>
      </c>
      <c r="M59" s="1">
        <f t="shared" si="7"/>
        <v>2230.8180107631501</v>
      </c>
      <c r="N59" s="1">
        <f t="shared" si="8"/>
        <v>64.774445653039791</v>
      </c>
      <c r="O59" t="s">
        <v>33</v>
      </c>
    </row>
    <row r="60" spans="1:15" x14ac:dyDescent="0.35">
      <c r="A60" s="16">
        <v>50</v>
      </c>
      <c r="B60" s="15" t="s">
        <v>53</v>
      </c>
      <c r="C60" s="45">
        <v>169800</v>
      </c>
      <c r="D60" s="13" t="s">
        <v>663</v>
      </c>
      <c r="E60" s="12" t="str">
        <f t="shared" si="0"/>
        <v>Significantly Different</v>
      </c>
      <c r="G60">
        <f t="shared" si="1"/>
        <v>169800</v>
      </c>
      <c r="H60">
        <f t="shared" si="2"/>
        <v>8</v>
      </c>
      <c r="I60" t="str">
        <f t="shared" si="3"/>
        <v>+/-</v>
      </c>
      <c r="J60" t="str">
        <f t="shared" si="4"/>
        <v>2,842</v>
      </c>
      <c r="K60" s="1">
        <f t="shared" si="5"/>
        <v>1727.6595744680851</v>
      </c>
      <c r="L60" s="1">
        <f t="shared" si="6"/>
        <v>170400</v>
      </c>
      <c r="M60" s="1">
        <f t="shared" si="7"/>
        <v>1762.1846289566729</v>
      </c>
      <c r="N60" s="1">
        <f t="shared" si="8"/>
        <v>96.698153644029802</v>
      </c>
      <c r="O60" t="s">
        <v>30</v>
      </c>
    </row>
    <row r="61" spans="1:15" x14ac:dyDescent="0.35">
      <c r="A61" s="16">
        <v>51</v>
      </c>
      <c r="B61" s="15" t="s">
        <v>33</v>
      </c>
      <c r="C61" s="45">
        <v>163700</v>
      </c>
      <c r="D61" s="13" t="s">
        <v>664</v>
      </c>
      <c r="E61" s="12" t="str">
        <f t="shared" si="0"/>
        <v>Significantly Different</v>
      </c>
      <c r="G61">
        <f t="shared" si="1"/>
        <v>163700</v>
      </c>
      <c r="H61">
        <f t="shared" si="2"/>
        <v>8</v>
      </c>
      <c r="I61" t="str">
        <f t="shared" si="3"/>
        <v>+/-</v>
      </c>
      <c r="J61" t="str">
        <f t="shared" si="4"/>
        <v>2,682</v>
      </c>
      <c r="K61" s="1">
        <f t="shared" si="5"/>
        <v>1630.3951367781156</v>
      </c>
      <c r="L61" s="1">
        <f t="shared" si="6"/>
        <v>176500</v>
      </c>
      <c r="M61" s="1">
        <f t="shared" si="7"/>
        <v>1666.9359205769285</v>
      </c>
      <c r="N61" s="1">
        <f t="shared" si="8"/>
        <v>105.88289436999662</v>
      </c>
      <c r="O61" t="s">
        <v>27</v>
      </c>
    </row>
    <row r="62" spans="1:15" ht="15" thickBot="1" x14ac:dyDescent="0.4">
      <c r="A62" s="11"/>
      <c r="B62" s="10" t="s">
        <v>25</v>
      </c>
      <c r="C62" s="44">
        <v>131500</v>
      </c>
      <c r="D62" s="8" t="s">
        <v>665</v>
      </c>
      <c r="E62" s="7" t="str">
        <f t="shared" si="0"/>
        <v>Significantly Different</v>
      </c>
      <c r="G62">
        <f t="shared" si="1"/>
        <v>131500</v>
      </c>
      <c r="H62">
        <f t="shared" si="2"/>
        <v>8</v>
      </c>
      <c r="I62" t="str">
        <f t="shared" si="3"/>
        <v>+/-</v>
      </c>
      <c r="J62" t="str">
        <f t="shared" si="4"/>
        <v>1,738</v>
      </c>
      <c r="K62" s="1">
        <f t="shared" si="5"/>
        <v>1056.5349544072949</v>
      </c>
      <c r="L62" s="1">
        <f t="shared" si="6"/>
        <v>208700</v>
      </c>
      <c r="M62" s="1">
        <f t="shared" si="7"/>
        <v>1112.0940478054661</v>
      </c>
      <c r="N62" s="1">
        <f t="shared" si="8"/>
        <v>187.66398436520274</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44" priority="1" operator="equal">
      <formula>"OTHER ERROR"</formula>
    </cfRule>
    <cfRule type="cellIs" dxfId="43" priority="2" operator="equal">
      <formula>"Statistical Test not applicable"</formula>
    </cfRule>
    <cfRule type="cellIs" dxfId="42" priority="3" operator="equal">
      <formula>"Geography Selected"</formula>
    </cfRule>
  </conditionalFormatting>
  <conditionalFormatting sqref="E10:J62">
    <cfRule type="cellIs" dxfId="41" priority="4" operator="equal">
      <formula>"Not Significantly Different"</formula>
    </cfRule>
  </conditionalFormatting>
  <conditionalFormatting sqref="F10:J62">
    <cfRule type="cellIs" dxfId="4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C7AEEAF-5BE0-4106-BF00-6CEC670B0430}">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49D2F915-C504-4145-B93A-647BF4D641CC}"/>
    <hyperlink ref="A68" r:id="rId2" xr:uid="{E51379DF-A249-4416-AF8B-FD6C1DAC7B9C}"/>
    <hyperlink ref="A66" r:id="rId3" xr:uid="{E8BA720F-AA58-472C-9550-4E2E0172FD76}"/>
    <hyperlink ref="A67" r:id="rId4" xr:uid="{2B6F031E-AB34-4163-9CB3-06DF454F242F}"/>
  </hyperlinks>
  <pageMargins left="0.7" right="0.7" top="0.75" bottom="0.75" header="0.3" footer="0.3"/>
  <pageSetup orientation="portrait" r:id="rId5"/>
  <drawing r:id="rId6"/>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3FFDD-5E1F-4135-B8F5-785629B35B01}">
  <sheetPr codeName="Sheet84"/>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style="43"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666</v>
      </c>
    </row>
    <row r="2" spans="1:16" x14ac:dyDescent="0.35">
      <c r="A2" s="30" t="s">
        <v>108</v>
      </c>
      <c r="B2" t="s">
        <v>667</v>
      </c>
    </row>
    <row r="3" spans="1:16" ht="15" thickBot="1" x14ac:dyDescent="0.4"/>
    <row r="4" spans="1:16" ht="15" thickBot="1" x14ac:dyDescent="0.4">
      <c r="A4" s="25" t="s">
        <v>106</v>
      </c>
      <c r="B4" s="29" t="s">
        <v>84</v>
      </c>
      <c r="C4" s="48" t="s">
        <v>105</v>
      </c>
      <c r="D4" s="27"/>
      <c r="H4" s="18" t="s">
        <v>104</v>
      </c>
      <c r="I4">
        <v>1.645</v>
      </c>
    </row>
    <row r="5" spans="1:16" ht="15" thickBot="1" x14ac:dyDescent="0.4">
      <c r="A5" s="25"/>
    </row>
    <row r="6" spans="1:16" x14ac:dyDescent="0.35">
      <c r="A6" s="25" t="s">
        <v>103</v>
      </c>
      <c r="B6" s="47">
        <f>VLOOKUP($B$4,$B$10:$D$62,2,FALSE)</f>
        <v>1904</v>
      </c>
      <c r="C6" s="43" t="s">
        <v>102</v>
      </c>
      <c r="H6" s="18" t="s">
        <v>101</v>
      </c>
      <c r="I6">
        <f>VLOOKUP($B$4,$B$9:$K$62,6,FALSE)</f>
        <v>1904</v>
      </c>
      <c r="K6" s="19"/>
    </row>
    <row r="7" spans="1:16" ht="15" thickBot="1" x14ac:dyDescent="0.4">
      <c r="A7" s="25" t="s">
        <v>100</v>
      </c>
      <c r="B7" s="24" t="str">
        <f>VLOOKUP($B$4,$B$10:$D$62,3,FALSE)</f>
        <v>+/-4</v>
      </c>
      <c r="C7" s="43" t="s">
        <v>99</v>
      </c>
      <c r="H7" s="18" t="s">
        <v>98</v>
      </c>
      <c r="I7" s="23">
        <f>VLOOKUP($B$4,$B$9:$K$62,10,FALSE)</f>
        <v>2.43161094224924</v>
      </c>
      <c r="K7" s="19"/>
    </row>
    <row r="8" spans="1:16" ht="15" thickBot="1" x14ac:dyDescent="0.4"/>
    <row r="9" spans="1:16" ht="15" thickBot="1" x14ac:dyDescent="0.4">
      <c r="A9" s="22" t="s">
        <v>97</v>
      </c>
      <c r="B9" s="21" t="s">
        <v>96</v>
      </c>
      <c r="C9" s="46"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45">
        <v>1904</v>
      </c>
      <c r="D10" s="13" t="s">
        <v>257</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1904</v>
      </c>
      <c r="H10">
        <f>LEN(TRIM(D10))</f>
        <v>4</v>
      </c>
      <c r="I10" t="str">
        <f>IF(H10&gt;=3,MID(TRIM(D10),1,3),"NO")</f>
        <v>+/-</v>
      </c>
      <c r="J10" t="str">
        <f>IF(TRIM(I10)="+/-",MID(TRIM(D10),4,H10-3),D10)</f>
        <v>4</v>
      </c>
      <c r="K10" s="1">
        <f>IF(TRIM(J10)="*****",0,IF(ISERROR(VALUE(J10)),"NA",VALUE(J10/$I$4)))</f>
        <v>2.43161094224924</v>
      </c>
      <c r="L10" s="1">
        <f>IF(AND(ISNUMBER(G10),ISNUMBER($I$6)),$I$6-G10,"N/A")</f>
        <v>0</v>
      </c>
      <c r="M10" s="1">
        <f>IF(AND(ISNUMBER(K10),ISNUMBER($I$7)),SQRT(K10^2+($I$7)^2),"N/A")</f>
        <v>3.438817172943696</v>
      </c>
      <c r="N10" s="1">
        <f>IF(AND(ISNUMBER(L10),ISNUMBER(M10),M10&lt;&gt;0),L10/M10,"NA")</f>
        <v>0</v>
      </c>
      <c r="O10" t="s">
        <v>84</v>
      </c>
    </row>
    <row r="11" spans="1:16" x14ac:dyDescent="0.35">
      <c r="A11" s="16">
        <v>1</v>
      </c>
      <c r="B11" s="15" t="s">
        <v>35</v>
      </c>
      <c r="C11" s="45">
        <v>3001</v>
      </c>
      <c r="D11" s="17" t="s">
        <v>668</v>
      </c>
      <c r="E11" s="12"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3001</v>
      </c>
      <c r="H11">
        <f t="shared" ref="H11:H62" si="2">LEN(TRIM(D11))</f>
        <v>6</v>
      </c>
      <c r="I11" t="str">
        <f t="shared" ref="I11:I62" si="3">IF(H11&gt;=3,MID(TRIM(D11),1,3),"NO")</f>
        <v>+/-</v>
      </c>
      <c r="J11" t="str">
        <f t="shared" ref="J11:J62" si="4">IF(TRIM(I11)="+/-",MID(TRIM(D11),4,H11-3),D11)</f>
        <v>102</v>
      </c>
      <c r="K11" s="1">
        <f t="shared" ref="K11:K62" si="5">IF(TRIM(J11)="*****",0,IF(ISERROR(VALUE(J11)),"NA",VALUE(J11/$I$4)))</f>
        <v>62.006079027355625</v>
      </c>
      <c r="L11" s="1">
        <f t="shared" ref="L11:L62" si="6">IF(AND(ISNUMBER(G11),ISNUMBER($I$6)),$I$6-G11,"N/A")</f>
        <v>-1097</v>
      </c>
      <c r="M11" s="1">
        <f t="shared" ref="M11:M62" si="7">IF(AND(ISNUMBER(K11),ISNUMBER($I$7)),SQRT(K11^2+($I$7)^2),"N/A")</f>
        <v>62.053739356473407</v>
      </c>
      <c r="N11" s="1">
        <f>IF(AND(ISNUMBER(L11),ISNUMBER(M11),M11&lt;&gt;0),L11/M11,"NA")</f>
        <v>-17.678225540900648</v>
      </c>
      <c r="O11" t="s">
        <v>68</v>
      </c>
    </row>
    <row r="12" spans="1:16" x14ac:dyDescent="0.35">
      <c r="A12" s="16">
        <v>2</v>
      </c>
      <c r="B12" s="15" t="s">
        <v>32</v>
      </c>
      <c r="C12" s="45">
        <v>2844</v>
      </c>
      <c r="D12" s="13" t="s">
        <v>268</v>
      </c>
      <c r="E12" s="12" t="str">
        <f t="shared" si="0"/>
        <v>Significantly Different</v>
      </c>
      <c r="G12">
        <f t="shared" si="1"/>
        <v>2844</v>
      </c>
      <c r="H12">
        <f t="shared" si="2"/>
        <v>5</v>
      </c>
      <c r="I12" t="str">
        <f t="shared" si="3"/>
        <v>+/-</v>
      </c>
      <c r="J12" t="str">
        <f t="shared" si="4"/>
        <v>11</v>
      </c>
      <c r="K12" s="1">
        <f t="shared" si="5"/>
        <v>6.6869300911854106</v>
      </c>
      <c r="L12" s="1">
        <f t="shared" si="6"/>
        <v>-940</v>
      </c>
      <c r="M12" s="1">
        <f t="shared" si="7"/>
        <v>7.1153190946623859</v>
      </c>
      <c r="N12" s="1">
        <f t="shared" ref="N12:N62" si="8">IF(AND(ISNUMBER(L12),ISNUMBER(M12),M12&lt;&gt;0),L12/M12,"NA")</f>
        <v>-132.10932461274274</v>
      </c>
      <c r="O12" t="s">
        <v>62</v>
      </c>
    </row>
    <row r="13" spans="1:16" x14ac:dyDescent="0.35">
      <c r="A13" s="16">
        <v>3</v>
      </c>
      <c r="B13" s="15" t="s">
        <v>29</v>
      </c>
      <c r="C13" s="45">
        <v>2739</v>
      </c>
      <c r="D13" s="13" t="s">
        <v>669</v>
      </c>
      <c r="E13" s="12" t="str">
        <f t="shared" si="0"/>
        <v>Significantly Different</v>
      </c>
      <c r="G13">
        <f t="shared" si="1"/>
        <v>2739</v>
      </c>
      <c r="H13">
        <f t="shared" si="2"/>
        <v>5</v>
      </c>
      <c r="I13" t="str">
        <f t="shared" si="3"/>
        <v>+/-</v>
      </c>
      <c r="J13" t="str">
        <f t="shared" si="4"/>
        <v>51</v>
      </c>
      <c r="K13" s="1">
        <f t="shared" si="5"/>
        <v>31.003039513677813</v>
      </c>
      <c r="L13" s="1">
        <f t="shared" si="6"/>
        <v>-835</v>
      </c>
      <c r="M13" s="1">
        <f t="shared" si="7"/>
        <v>31.09825060772927</v>
      </c>
      <c r="N13" s="1">
        <f t="shared" si="8"/>
        <v>-26.850384947134813</v>
      </c>
      <c r="O13" t="s">
        <v>58</v>
      </c>
    </row>
    <row r="14" spans="1:16" x14ac:dyDescent="0.35">
      <c r="A14" s="16">
        <v>4</v>
      </c>
      <c r="B14" s="15" t="s">
        <v>47</v>
      </c>
      <c r="C14" s="45">
        <v>2676</v>
      </c>
      <c r="D14" s="13" t="s">
        <v>670</v>
      </c>
      <c r="E14" s="12" t="str">
        <f t="shared" si="0"/>
        <v>Significantly Different</v>
      </c>
      <c r="G14">
        <f t="shared" si="1"/>
        <v>2676</v>
      </c>
      <c r="H14">
        <f t="shared" si="2"/>
        <v>5</v>
      </c>
      <c r="I14" t="str">
        <f t="shared" si="3"/>
        <v>+/-</v>
      </c>
      <c r="J14" t="str">
        <f t="shared" si="4"/>
        <v>20</v>
      </c>
      <c r="K14" s="1">
        <f t="shared" si="5"/>
        <v>12.1580547112462</v>
      </c>
      <c r="L14" s="1">
        <f t="shared" si="6"/>
        <v>-772</v>
      </c>
      <c r="M14" s="1">
        <f t="shared" si="7"/>
        <v>12.398831643994614</v>
      </c>
      <c r="N14" s="1">
        <f t="shared" si="8"/>
        <v>-62.26393116434636</v>
      </c>
      <c r="O14" t="s">
        <v>73</v>
      </c>
    </row>
    <row r="15" spans="1:16" x14ac:dyDescent="0.35">
      <c r="A15" s="16">
        <v>5</v>
      </c>
      <c r="B15" s="15" t="s">
        <v>71</v>
      </c>
      <c r="C15" s="45">
        <v>2629</v>
      </c>
      <c r="D15" s="13" t="s">
        <v>671</v>
      </c>
      <c r="E15" s="12" t="str">
        <f t="shared" si="0"/>
        <v>Significantly Different</v>
      </c>
      <c r="G15">
        <f t="shared" si="1"/>
        <v>2629</v>
      </c>
      <c r="H15">
        <f t="shared" si="2"/>
        <v>5</v>
      </c>
      <c r="I15" t="str">
        <f t="shared" si="3"/>
        <v>+/-</v>
      </c>
      <c r="J15" t="str">
        <f t="shared" si="4"/>
        <v>21</v>
      </c>
      <c r="K15" s="1">
        <f t="shared" si="5"/>
        <v>12.76595744680851</v>
      </c>
      <c r="L15" s="1">
        <f t="shared" si="6"/>
        <v>-725</v>
      </c>
      <c r="M15" s="1">
        <f t="shared" si="7"/>
        <v>12.99547618628082</v>
      </c>
      <c r="N15" s="1">
        <f t="shared" si="8"/>
        <v>-55.78864441807638</v>
      </c>
      <c r="O15" t="s">
        <v>32</v>
      </c>
    </row>
    <row r="16" spans="1:16" x14ac:dyDescent="0.35">
      <c r="A16" s="16">
        <v>6</v>
      </c>
      <c r="B16" s="15" t="s">
        <v>49</v>
      </c>
      <c r="C16" s="45">
        <v>2430</v>
      </c>
      <c r="D16" s="13" t="s">
        <v>671</v>
      </c>
      <c r="E16" s="12" t="str">
        <f t="shared" si="0"/>
        <v>Significantly Different</v>
      </c>
      <c r="G16">
        <f t="shared" si="1"/>
        <v>2430</v>
      </c>
      <c r="H16">
        <f t="shared" si="2"/>
        <v>5</v>
      </c>
      <c r="I16" t="str">
        <f t="shared" si="3"/>
        <v>+/-</v>
      </c>
      <c r="J16" t="str">
        <f t="shared" si="4"/>
        <v>21</v>
      </c>
      <c r="K16" s="1">
        <f t="shared" si="5"/>
        <v>12.76595744680851</v>
      </c>
      <c r="L16" s="1">
        <f t="shared" si="6"/>
        <v>-526</v>
      </c>
      <c r="M16" s="1">
        <f t="shared" si="7"/>
        <v>12.99547618628082</v>
      </c>
      <c r="N16" s="1">
        <f t="shared" si="8"/>
        <v>-40.475623398494037</v>
      </c>
      <c r="O16" t="s">
        <v>75</v>
      </c>
    </row>
    <row r="17" spans="1:15" x14ac:dyDescent="0.35">
      <c r="A17" s="16">
        <v>7</v>
      </c>
      <c r="B17" s="15" t="s">
        <v>36</v>
      </c>
      <c r="C17" s="45">
        <v>2396</v>
      </c>
      <c r="D17" s="13" t="s">
        <v>321</v>
      </c>
      <c r="E17" s="12" t="str">
        <f t="shared" si="0"/>
        <v>Significantly Different</v>
      </c>
      <c r="G17">
        <f t="shared" si="1"/>
        <v>2396</v>
      </c>
      <c r="H17">
        <f t="shared" si="2"/>
        <v>5</v>
      </c>
      <c r="I17" t="str">
        <f t="shared" si="3"/>
        <v>+/-</v>
      </c>
      <c r="J17" t="str">
        <f t="shared" si="4"/>
        <v>19</v>
      </c>
      <c r="K17" s="1">
        <f t="shared" si="5"/>
        <v>11.550151975683891</v>
      </c>
      <c r="L17" s="1">
        <f t="shared" si="6"/>
        <v>-492</v>
      </c>
      <c r="M17" s="1">
        <f t="shared" si="7"/>
        <v>11.803336072308571</v>
      </c>
      <c r="N17" s="1">
        <f t="shared" si="8"/>
        <v>-41.683130683219758</v>
      </c>
      <c r="O17" t="s">
        <v>66</v>
      </c>
    </row>
    <row r="18" spans="1:15" x14ac:dyDescent="0.35">
      <c r="A18" s="16">
        <v>8</v>
      </c>
      <c r="B18" s="15" t="s">
        <v>66</v>
      </c>
      <c r="C18" s="45">
        <v>2354</v>
      </c>
      <c r="D18" s="13" t="s">
        <v>672</v>
      </c>
      <c r="E18" s="12" t="str">
        <f t="shared" si="0"/>
        <v>Significantly Different</v>
      </c>
      <c r="G18">
        <f t="shared" si="1"/>
        <v>2354</v>
      </c>
      <c r="H18">
        <f t="shared" si="2"/>
        <v>5</v>
      </c>
      <c r="I18" t="str">
        <f t="shared" si="3"/>
        <v>+/-</v>
      </c>
      <c r="J18" t="str">
        <f t="shared" si="4"/>
        <v>24</v>
      </c>
      <c r="K18" s="1">
        <f t="shared" si="5"/>
        <v>14.589665653495441</v>
      </c>
      <c r="L18" s="1">
        <f t="shared" si="6"/>
        <v>-450</v>
      </c>
      <c r="M18" s="1">
        <f t="shared" si="7"/>
        <v>14.790911927776827</v>
      </c>
      <c r="N18" s="1">
        <f t="shared" si="8"/>
        <v>-30.424087588197679</v>
      </c>
      <c r="O18" t="s">
        <v>60</v>
      </c>
    </row>
    <row r="19" spans="1:15" x14ac:dyDescent="0.35">
      <c r="A19" s="16">
        <v>9</v>
      </c>
      <c r="B19" s="15" t="s">
        <v>67</v>
      </c>
      <c r="C19" s="45">
        <v>2303</v>
      </c>
      <c r="D19" s="13" t="s">
        <v>673</v>
      </c>
      <c r="E19" s="12" t="str">
        <f t="shared" si="0"/>
        <v>Significantly Different</v>
      </c>
      <c r="G19">
        <f t="shared" si="1"/>
        <v>2303</v>
      </c>
      <c r="H19">
        <f t="shared" si="2"/>
        <v>5</v>
      </c>
      <c r="I19" t="str">
        <f t="shared" si="3"/>
        <v>+/-</v>
      </c>
      <c r="J19" t="str">
        <f t="shared" si="4"/>
        <v>28</v>
      </c>
      <c r="K19" s="1">
        <f t="shared" si="5"/>
        <v>17.021276595744681</v>
      </c>
      <c r="L19" s="1">
        <f t="shared" si="6"/>
        <v>-399</v>
      </c>
      <c r="M19" s="1">
        <f t="shared" si="7"/>
        <v>17.194085864718481</v>
      </c>
      <c r="N19" s="1">
        <f t="shared" si="8"/>
        <v>-23.20565356828482</v>
      </c>
      <c r="O19" t="s">
        <v>35</v>
      </c>
    </row>
    <row r="20" spans="1:15" x14ac:dyDescent="0.35">
      <c r="A20" s="16">
        <v>10</v>
      </c>
      <c r="B20" s="15" t="s">
        <v>75</v>
      </c>
      <c r="C20" s="45">
        <v>2289</v>
      </c>
      <c r="D20" s="17" t="s">
        <v>674</v>
      </c>
      <c r="E20" s="12" t="str">
        <f t="shared" si="0"/>
        <v>Significantly Different</v>
      </c>
      <c r="G20">
        <f t="shared" si="1"/>
        <v>2289</v>
      </c>
      <c r="H20">
        <f t="shared" si="2"/>
        <v>5</v>
      </c>
      <c r="I20" t="str">
        <f t="shared" si="3"/>
        <v>+/-</v>
      </c>
      <c r="J20" t="str">
        <f t="shared" si="4"/>
        <v>18</v>
      </c>
      <c r="K20" s="1">
        <f t="shared" si="5"/>
        <v>10.94224924012158</v>
      </c>
      <c r="L20" s="1">
        <f t="shared" si="6"/>
        <v>-385</v>
      </c>
      <c r="M20" s="1">
        <f t="shared" si="7"/>
        <v>11.209172592453358</v>
      </c>
      <c r="N20" s="1">
        <f t="shared" si="8"/>
        <v>-34.346870549500103</v>
      </c>
      <c r="O20" t="s">
        <v>51</v>
      </c>
    </row>
    <row r="21" spans="1:15" x14ac:dyDescent="0.35">
      <c r="A21" s="16">
        <v>11</v>
      </c>
      <c r="B21" s="15" t="s">
        <v>41</v>
      </c>
      <c r="C21" s="45">
        <v>2224</v>
      </c>
      <c r="D21" s="13" t="s">
        <v>675</v>
      </c>
      <c r="E21" s="12" t="str">
        <f t="shared" si="0"/>
        <v>Significantly Different</v>
      </c>
      <c r="G21">
        <f t="shared" si="1"/>
        <v>2224</v>
      </c>
      <c r="H21">
        <f t="shared" si="2"/>
        <v>5</v>
      </c>
      <c r="I21" t="str">
        <f t="shared" si="3"/>
        <v>+/-</v>
      </c>
      <c r="J21" t="str">
        <f t="shared" si="4"/>
        <v>15</v>
      </c>
      <c r="K21" s="1">
        <f t="shared" si="5"/>
        <v>9.1185410334346511</v>
      </c>
      <c r="L21" s="1">
        <f t="shared" si="6"/>
        <v>-320</v>
      </c>
      <c r="M21" s="1">
        <f t="shared" si="7"/>
        <v>9.4371882652036625</v>
      </c>
      <c r="N21" s="1">
        <f t="shared" si="8"/>
        <v>-33.908404813739736</v>
      </c>
      <c r="O21" t="s">
        <v>45</v>
      </c>
    </row>
    <row r="22" spans="1:15" x14ac:dyDescent="0.35">
      <c r="A22" s="16">
        <v>12</v>
      </c>
      <c r="B22" s="15" t="s">
        <v>52</v>
      </c>
      <c r="C22" s="45">
        <v>2175</v>
      </c>
      <c r="D22" s="13" t="s">
        <v>676</v>
      </c>
      <c r="E22" s="12" t="str">
        <f t="shared" si="0"/>
        <v>Significantly Different</v>
      </c>
      <c r="G22">
        <f t="shared" si="1"/>
        <v>2175</v>
      </c>
      <c r="H22">
        <f t="shared" si="2"/>
        <v>5</v>
      </c>
      <c r="I22" t="str">
        <f t="shared" si="3"/>
        <v>+/-</v>
      </c>
      <c r="J22" t="str">
        <f t="shared" si="4"/>
        <v>41</v>
      </c>
      <c r="K22" s="1">
        <f t="shared" si="5"/>
        <v>24.924012158054712</v>
      </c>
      <c r="L22" s="1">
        <f t="shared" si="6"/>
        <v>-271</v>
      </c>
      <c r="M22" s="1">
        <f t="shared" si="7"/>
        <v>25.042346412213959</v>
      </c>
      <c r="N22" s="1">
        <f t="shared" si="8"/>
        <v>-10.821669644655366</v>
      </c>
      <c r="O22" t="s">
        <v>29</v>
      </c>
    </row>
    <row r="23" spans="1:15" x14ac:dyDescent="0.35">
      <c r="A23" s="16">
        <v>13</v>
      </c>
      <c r="B23" s="15" t="s">
        <v>62</v>
      </c>
      <c r="C23" s="45">
        <v>2136</v>
      </c>
      <c r="D23" s="13" t="s">
        <v>669</v>
      </c>
      <c r="E23" s="12" t="str">
        <f t="shared" si="0"/>
        <v>Significantly Different</v>
      </c>
      <c r="G23">
        <f t="shared" si="1"/>
        <v>2136</v>
      </c>
      <c r="H23">
        <f t="shared" si="2"/>
        <v>5</v>
      </c>
      <c r="I23" t="str">
        <f t="shared" si="3"/>
        <v>+/-</v>
      </c>
      <c r="J23" t="str">
        <f t="shared" si="4"/>
        <v>51</v>
      </c>
      <c r="K23" s="1">
        <f t="shared" si="5"/>
        <v>31.003039513677813</v>
      </c>
      <c r="L23" s="1">
        <f t="shared" si="6"/>
        <v>-232</v>
      </c>
      <c r="M23" s="1">
        <f t="shared" si="7"/>
        <v>31.09825060772927</v>
      </c>
      <c r="N23" s="1">
        <f t="shared" si="8"/>
        <v>-7.4602267158506308</v>
      </c>
      <c r="O23" t="s">
        <v>82</v>
      </c>
    </row>
    <row r="24" spans="1:15" x14ac:dyDescent="0.35">
      <c r="A24" s="16">
        <v>14</v>
      </c>
      <c r="B24" s="15" t="s">
        <v>56</v>
      </c>
      <c r="C24" s="45">
        <v>2089</v>
      </c>
      <c r="D24" s="13" t="s">
        <v>677</v>
      </c>
      <c r="E24" s="12" t="str">
        <f t="shared" si="0"/>
        <v>Significantly Different</v>
      </c>
      <c r="G24">
        <f t="shared" si="1"/>
        <v>2089</v>
      </c>
      <c r="H24">
        <f t="shared" si="2"/>
        <v>5</v>
      </c>
      <c r="I24" t="str">
        <f t="shared" si="3"/>
        <v>+/-</v>
      </c>
      <c r="J24" t="str">
        <f t="shared" si="4"/>
        <v>22</v>
      </c>
      <c r="K24" s="1">
        <f t="shared" si="5"/>
        <v>13.373860182370821</v>
      </c>
      <c r="L24" s="1">
        <f t="shared" si="6"/>
        <v>-185</v>
      </c>
      <c r="M24" s="1">
        <f t="shared" si="7"/>
        <v>13.59311840425404</v>
      </c>
      <c r="N24" s="1">
        <f t="shared" si="8"/>
        <v>-13.609827745052471</v>
      </c>
      <c r="O24" t="s">
        <v>65</v>
      </c>
    </row>
    <row r="25" spans="1:15" x14ac:dyDescent="0.35">
      <c r="A25" s="16">
        <v>15</v>
      </c>
      <c r="B25" s="15" t="s">
        <v>39</v>
      </c>
      <c r="C25" s="45">
        <v>2071</v>
      </c>
      <c r="D25" s="13" t="s">
        <v>675</v>
      </c>
      <c r="E25" s="12" t="str">
        <f t="shared" si="0"/>
        <v>Significantly Different</v>
      </c>
      <c r="G25">
        <f t="shared" si="1"/>
        <v>2071</v>
      </c>
      <c r="H25">
        <f t="shared" si="2"/>
        <v>5</v>
      </c>
      <c r="I25" t="str">
        <f t="shared" si="3"/>
        <v>+/-</v>
      </c>
      <c r="J25" t="str">
        <f t="shared" si="4"/>
        <v>15</v>
      </c>
      <c r="K25" s="1">
        <f t="shared" si="5"/>
        <v>9.1185410334346511</v>
      </c>
      <c r="L25" s="1">
        <f t="shared" si="6"/>
        <v>-167</v>
      </c>
      <c r="M25" s="1">
        <f t="shared" si="7"/>
        <v>9.4371882652036625</v>
      </c>
      <c r="N25" s="1">
        <f t="shared" si="8"/>
        <v>-17.695948762170424</v>
      </c>
      <c r="O25" t="s">
        <v>81</v>
      </c>
    </row>
    <row r="26" spans="1:15" x14ac:dyDescent="0.35">
      <c r="A26" s="16">
        <v>16</v>
      </c>
      <c r="B26" s="15" t="s">
        <v>38</v>
      </c>
      <c r="C26" s="45">
        <v>2032</v>
      </c>
      <c r="D26" s="13" t="s">
        <v>321</v>
      </c>
      <c r="E26" s="12" t="str">
        <f t="shared" si="0"/>
        <v>Significantly Different</v>
      </c>
      <c r="G26">
        <f t="shared" si="1"/>
        <v>2032</v>
      </c>
      <c r="H26">
        <f t="shared" si="2"/>
        <v>5</v>
      </c>
      <c r="I26" t="str">
        <f t="shared" si="3"/>
        <v>+/-</v>
      </c>
      <c r="J26" t="str">
        <f t="shared" si="4"/>
        <v>19</v>
      </c>
      <c r="K26" s="1">
        <f t="shared" si="5"/>
        <v>11.550151975683891</v>
      </c>
      <c r="L26" s="1">
        <f t="shared" si="6"/>
        <v>-128</v>
      </c>
      <c r="M26" s="1">
        <f t="shared" si="7"/>
        <v>11.803336072308571</v>
      </c>
      <c r="N26" s="1">
        <f t="shared" si="8"/>
        <v>-10.844391722463676</v>
      </c>
      <c r="O26" t="s">
        <v>80</v>
      </c>
    </row>
    <row r="27" spans="1:15" x14ac:dyDescent="0.35">
      <c r="A27" s="16">
        <v>17</v>
      </c>
      <c r="B27" s="15" t="s">
        <v>42</v>
      </c>
      <c r="C27" s="45">
        <v>1978</v>
      </c>
      <c r="D27" s="13" t="s">
        <v>671</v>
      </c>
      <c r="E27" s="12" t="str">
        <f t="shared" si="0"/>
        <v>Significantly Different</v>
      </c>
      <c r="G27">
        <f t="shared" si="1"/>
        <v>1978</v>
      </c>
      <c r="H27">
        <f t="shared" si="2"/>
        <v>5</v>
      </c>
      <c r="I27" t="str">
        <f t="shared" si="3"/>
        <v>+/-</v>
      </c>
      <c r="J27" t="str">
        <f t="shared" si="4"/>
        <v>21</v>
      </c>
      <c r="K27" s="1">
        <f t="shared" si="5"/>
        <v>12.76595744680851</v>
      </c>
      <c r="L27" s="1">
        <f t="shared" si="6"/>
        <v>-74</v>
      </c>
      <c r="M27" s="1">
        <f t="shared" si="7"/>
        <v>12.99547618628082</v>
      </c>
      <c r="N27" s="1">
        <f t="shared" si="8"/>
        <v>-5.6942892233622784</v>
      </c>
      <c r="O27" t="s">
        <v>78</v>
      </c>
    </row>
    <row r="28" spans="1:15" x14ac:dyDescent="0.35">
      <c r="A28" s="16">
        <v>18</v>
      </c>
      <c r="B28" s="15" t="s">
        <v>51</v>
      </c>
      <c r="C28" s="45">
        <v>1950</v>
      </c>
      <c r="D28" s="13" t="s">
        <v>267</v>
      </c>
      <c r="E28" s="12" t="str">
        <f t="shared" si="0"/>
        <v>Significantly Different</v>
      </c>
      <c r="G28">
        <f t="shared" si="1"/>
        <v>1950</v>
      </c>
      <c r="H28">
        <f t="shared" si="2"/>
        <v>5</v>
      </c>
      <c r="I28" t="str">
        <f t="shared" si="3"/>
        <v>+/-</v>
      </c>
      <c r="J28" t="str">
        <f t="shared" si="4"/>
        <v>12</v>
      </c>
      <c r="K28" s="1">
        <f t="shared" si="5"/>
        <v>7.2948328267477205</v>
      </c>
      <c r="L28" s="1">
        <f t="shared" si="6"/>
        <v>-46</v>
      </c>
      <c r="M28" s="1">
        <f t="shared" si="7"/>
        <v>7.6894289608957553</v>
      </c>
      <c r="N28" s="1">
        <f t="shared" si="8"/>
        <v>-5.9822387636235312</v>
      </c>
      <c r="O28" t="s">
        <v>79</v>
      </c>
    </row>
    <row r="29" spans="1:15" x14ac:dyDescent="0.35">
      <c r="A29" s="16">
        <v>19</v>
      </c>
      <c r="B29" s="15" t="s">
        <v>65</v>
      </c>
      <c r="C29" s="45">
        <v>1905</v>
      </c>
      <c r="D29" s="13" t="s">
        <v>678</v>
      </c>
      <c r="E29" s="12" t="str">
        <f t="shared" si="0"/>
        <v>Not Significantly Different</v>
      </c>
      <c r="G29">
        <f t="shared" si="1"/>
        <v>1905</v>
      </c>
      <c r="H29">
        <f t="shared" si="2"/>
        <v>5</v>
      </c>
      <c r="I29" t="str">
        <f t="shared" si="3"/>
        <v>+/-</v>
      </c>
      <c r="J29" t="str">
        <f t="shared" si="4"/>
        <v>14</v>
      </c>
      <c r="K29" s="1">
        <f t="shared" si="5"/>
        <v>8.5106382978723403</v>
      </c>
      <c r="L29" s="1">
        <f t="shared" si="6"/>
        <v>-1</v>
      </c>
      <c r="M29" s="1">
        <f t="shared" si="7"/>
        <v>8.851197433775706</v>
      </c>
      <c r="N29" s="1">
        <f t="shared" si="8"/>
        <v>-0.11297906384779673</v>
      </c>
      <c r="O29" t="s">
        <v>55</v>
      </c>
    </row>
    <row r="30" spans="1:15" x14ac:dyDescent="0.35">
      <c r="A30" s="16">
        <v>20</v>
      </c>
      <c r="B30" s="15" t="s">
        <v>74</v>
      </c>
      <c r="C30" s="45">
        <v>1879</v>
      </c>
      <c r="D30" s="13" t="s">
        <v>268</v>
      </c>
      <c r="E30" s="12" t="str">
        <f t="shared" si="0"/>
        <v>Significantly Different</v>
      </c>
      <c r="G30">
        <f t="shared" si="1"/>
        <v>1879</v>
      </c>
      <c r="H30">
        <f t="shared" si="2"/>
        <v>5</v>
      </c>
      <c r="I30" t="str">
        <f t="shared" si="3"/>
        <v>+/-</v>
      </c>
      <c r="J30" t="str">
        <f t="shared" si="4"/>
        <v>11</v>
      </c>
      <c r="K30" s="1">
        <f t="shared" si="5"/>
        <v>6.6869300911854106</v>
      </c>
      <c r="L30" s="1">
        <f t="shared" si="6"/>
        <v>25</v>
      </c>
      <c r="M30" s="1">
        <f t="shared" si="7"/>
        <v>7.1153190946623859</v>
      </c>
      <c r="N30" s="1">
        <f t="shared" si="8"/>
        <v>3.5135458673601794</v>
      </c>
      <c r="O30" t="s">
        <v>77</v>
      </c>
    </row>
    <row r="31" spans="1:15" x14ac:dyDescent="0.35">
      <c r="A31" s="16">
        <v>21</v>
      </c>
      <c r="B31" s="15" t="s">
        <v>44</v>
      </c>
      <c r="C31" s="45">
        <v>1876</v>
      </c>
      <c r="D31" s="13" t="s">
        <v>679</v>
      </c>
      <c r="E31" s="12" t="str">
        <f t="shared" si="0"/>
        <v>Significantly Different</v>
      </c>
      <c r="G31">
        <f t="shared" si="1"/>
        <v>1876</v>
      </c>
      <c r="H31">
        <f t="shared" si="2"/>
        <v>5</v>
      </c>
      <c r="I31" t="str">
        <f t="shared" si="3"/>
        <v>+/-</v>
      </c>
      <c r="J31" t="str">
        <f t="shared" si="4"/>
        <v>25</v>
      </c>
      <c r="K31" s="1">
        <f t="shared" si="5"/>
        <v>15.19756838905775</v>
      </c>
      <c r="L31" s="1">
        <f t="shared" si="6"/>
        <v>28</v>
      </c>
      <c r="M31" s="1">
        <f t="shared" si="7"/>
        <v>15.390867964950957</v>
      </c>
      <c r="N31" s="1">
        <f t="shared" si="8"/>
        <v>1.8192606202433381</v>
      </c>
      <c r="O31" t="s">
        <v>41</v>
      </c>
    </row>
    <row r="32" spans="1:15" x14ac:dyDescent="0.35">
      <c r="A32" s="16">
        <v>22</v>
      </c>
      <c r="B32" s="15" t="s">
        <v>40</v>
      </c>
      <c r="C32" s="45">
        <v>1827</v>
      </c>
      <c r="D32" s="13" t="s">
        <v>680</v>
      </c>
      <c r="E32" s="12" t="str">
        <f t="shared" si="0"/>
        <v>Significantly Different</v>
      </c>
      <c r="G32">
        <f t="shared" si="1"/>
        <v>1827</v>
      </c>
      <c r="H32">
        <f t="shared" si="2"/>
        <v>5</v>
      </c>
      <c r="I32" t="str">
        <f t="shared" si="3"/>
        <v>+/-</v>
      </c>
      <c r="J32" t="str">
        <f t="shared" si="4"/>
        <v>38</v>
      </c>
      <c r="K32" s="1">
        <f t="shared" si="5"/>
        <v>23.100303951367781</v>
      </c>
      <c r="L32" s="1">
        <f t="shared" si="6"/>
        <v>77</v>
      </c>
      <c r="M32" s="1">
        <f t="shared" si="7"/>
        <v>23.227930911298238</v>
      </c>
      <c r="N32" s="1">
        <f t="shared" si="8"/>
        <v>3.3149745577444709</v>
      </c>
      <c r="O32" t="s">
        <v>71</v>
      </c>
    </row>
    <row r="33" spans="1:15" x14ac:dyDescent="0.35">
      <c r="A33" s="16">
        <v>23</v>
      </c>
      <c r="B33" s="15" t="s">
        <v>70</v>
      </c>
      <c r="C33" s="45">
        <v>1754</v>
      </c>
      <c r="D33" s="13" t="s">
        <v>681</v>
      </c>
      <c r="E33" s="12" t="str">
        <f t="shared" si="0"/>
        <v>Significantly Different</v>
      </c>
      <c r="G33">
        <f t="shared" si="1"/>
        <v>1754</v>
      </c>
      <c r="H33">
        <f t="shared" si="2"/>
        <v>5</v>
      </c>
      <c r="I33" t="str">
        <f t="shared" si="3"/>
        <v>+/-</v>
      </c>
      <c r="J33" t="str">
        <f t="shared" si="4"/>
        <v>37</v>
      </c>
      <c r="K33" s="1">
        <f t="shared" si="5"/>
        <v>22.492401215805472</v>
      </c>
      <c r="L33" s="1">
        <f t="shared" si="6"/>
        <v>150</v>
      </c>
      <c r="M33" s="1">
        <f t="shared" si="7"/>
        <v>22.623457830915985</v>
      </c>
      <c r="N33" s="1">
        <f t="shared" si="8"/>
        <v>6.6302861888344129</v>
      </c>
      <c r="O33" t="s">
        <v>76</v>
      </c>
    </row>
    <row r="34" spans="1:15" x14ac:dyDescent="0.35">
      <c r="A34" s="16">
        <v>24</v>
      </c>
      <c r="B34" s="15" t="s">
        <v>58</v>
      </c>
      <c r="C34" s="45">
        <v>1751</v>
      </c>
      <c r="D34" s="13" t="s">
        <v>675</v>
      </c>
      <c r="E34" s="12" t="str">
        <f t="shared" si="0"/>
        <v>Significantly Different</v>
      </c>
      <c r="G34">
        <f t="shared" si="1"/>
        <v>1751</v>
      </c>
      <c r="H34">
        <f t="shared" si="2"/>
        <v>5</v>
      </c>
      <c r="I34" t="str">
        <f t="shared" si="3"/>
        <v>+/-</v>
      </c>
      <c r="J34" t="str">
        <f t="shared" si="4"/>
        <v>15</v>
      </c>
      <c r="K34" s="1">
        <f t="shared" si="5"/>
        <v>9.1185410334346511</v>
      </c>
      <c r="L34" s="1">
        <f t="shared" si="6"/>
        <v>153</v>
      </c>
      <c r="M34" s="1">
        <f t="shared" si="7"/>
        <v>9.4371882652036625</v>
      </c>
      <c r="N34" s="1">
        <f t="shared" si="8"/>
        <v>16.212456051569312</v>
      </c>
      <c r="O34" t="s">
        <v>74</v>
      </c>
    </row>
    <row r="35" spans="1:15" x14ac:dyDescent="0.35">
      <c r="A35" s="16">
        <v>25</v>
      </c>
      <c r="B35" s="15" t="s">
        <v>60</v>
      </c>
      <c r="C35" s="45">
        <v>1747</v>
      </c>
      <c r="D35" s="13" t="s">
        <v>682</v>
      </c>
      <c r="E35" s="12" t="str">
        <f t="shared" si="0"/>
        <v>Significantly Different</v>
      </c>
      <c r="G35">
        <f t="shared" si="1"/>
        <v>1747</v>
      </c>
      <c r="H35">
        <f t="shared" si="2"/>
        <v>5</v>
      </c>
      <c r="I35" t="str">
        <f t="shared" si="3"/>
        <v>+/-</v>
      </c>
      <c r="J35" t="str">
        <f t="shared" si="4"/>
        <v>42</v>
      </c>
      <c r="K35" s="1">
        <f t="shared" si="5"/>
        <v>25.531914893617021</v>
      </c>
      <c r="L35" s="1">
        <f t="shared" si="6"/>
        <v>157</v>
      </c>
      <c r="M35" s="1">
        <f t="shared" si="7"/>
        <v>25.647444510308798</v>
      </c>
      <c r="N35" s="1">
        <f t="shared" si="8"/>
        <v>6.1214675768923108</v>
      </c>
      <c r="O35" t="s">
        <v>53</v>
      </c>
    </row>
    <row r="36" spans="1:15" x14ac:dyDescent="0.35">
      <c r="A36" s="16">
        <v>26</v>
      </c>
      <c r="B36" s="15" t="s">
        <v>45</v>
      </c>
      <c r="C36" s="45">
        <v>1733</v>
      </c>
      <c r="D36" s="13" t="s">
        <v>267</v>
      </c>
      <c r="E36" s="12" t="str">
        <f t="shared" si="0"/>
        <v>Significantly Different</v>
      </c>
      <c r="G36">
        <f t="shared" si="1"/>
        <v>1733</v>
      </c>
      <c r="H36">
        <f t="shared" si="2"/>
        <v>5</v>
      </c>
      <c r="I36" t="str">
        <f t="shared" si="3"/>
        <v>+/-</v>
      </c>
      <c r="J36" t="str">
        <f t="shared" si="4"/>
        <v>12</v>
      </c>
      <c r="K36" s="1">
        <f t="shared" si="5"/>
        <v>7.2948328267477205</v>
      </c>
      <c r="L36" s="1">
        <f t="shared" si="6"/>
        <v>171</v>
      </c>
      <c r="M36" s="1">
        <f t="shared" si="7"/>
        <v>7.6894289608957553</v>
      </c>
      <c r="N36" s="1">
        <f t="shared" si="8"/>
        <v>22.238322360426608</v>
      </c>
      <c r="O36" t="s">
        <v>72</v>
      </c>
    </row>
    <row r="37" spans="1:15" x14ac:dyDescent="0.35">
      <c r="A37" s="16">
        <v>27</v>
      </c>
      <c r="B37" s="15" t="s">
        <v>69</v>
      </c>
      <c r="C37" s="45">
        <v>1718</v>
      </c>
      <c r="D37" s="13" t="s">
        <v>683</v>
      </c>
      <c r="E37" s="12" t="str">
        <f t="shared" si="0"/>
        <v>Significantly Different</v>
      </c>
      <c r="G37">
        <f t="shared" si="1"/>
        <v>1718</v>
      </c>
      <c r="H37">
        <f t="shared" si="2"/>
        <v>5</v>
      </c>
      <c r="I37" t="str">
        <f t="shared" si="3"/>
        <v>+/-</v>
      </c>
      <c r="J37" t="str">
        <f t="shared" si="4"/>
        <v>23</v>
      </c>
      <c r="K37" s="1">
        <f t="shared" si="5"/>
        <v>13.98176291793313</v>
      </c>
      <c r="L37" s="1">
        <f t="shared" si="6"/>
        <v>186</v>
      </c>
      <c r="M37" s="1">
        <f t="shared" si="7"/>
        <v>14.191632255232525</v>
      </c>
      <c r="N37" s="1">
        <f t="shared" si="8"/>
        <v>13.106314809659818</v>
      </c>
      <c r="O37" t="s">
        <v>70</v>
      </c>
    </row>
    <row r="38" spans="1:15" x14ac:dyDescent="0.35">
      <c r="A38" s="16">
        <v>28</v>
      </c>
      <c r="B38" s="15" t="s">
        <v>54</v>
      </c>
      <c r="C38" s="45">
        <v>1698</v>
      </c>
      <c r="D38" s="13" t="s">
        <v>259</v>
      </c>
      <c r="E38" s="12" t="str">
        <f t="shared" si="0"/>
        <v>Significantly Different</v>
      </c>
      <c r="G38">
        <f t="shared" si="1"/>
        <v>1698</v>
      </c>
      <c r="H38">
        <f t="shared" si="2"/>
        <v>4</v>
      </c>
      <c r="I38" t="str">
        <f t="shared" si="3"/>
        <v>+/-</v>
      </c>
      <c r="J38" t="str">
        <f t="shared" si="4"/>
        <v>9</v>
      </c>
      <c r="K38" s="1">
        <f t="shared" si="5"/>
        <v>5.4711246200607899</v>
      </c>
      <c r="L38" s="1">
        <f t="shared" si="6"/>
        <v>206</v>
      </c>
      <c r="M38" s="1">
        <f t="shared" si="7"/>
        <v>5.9871475998760513</v>
      </c>
      <c r="N38" s="1">
        <f t="shared" si="8"/>
        <v>34.407035497882951</v>
      </c>
      <c r="O38" t="s">
        <v>69</v>
      </c>
    </row>
    <row r="39" spans="1:15" x14ac:dyDescent="0.35">
      <c r="A39" s="16">
        <v>29</v>
      </c>
      <c r="B39" s="15" t="s">
        <v>77</v>
      </c>
      <c r="C39" s="45">
        <v>1688</v>
      </c>
      <c r="D39" s="13" t="s">
        <v>684</v>
      </c>
      <c r="E39" s="12" t="str">
        <f t="shared" si="0"/>
        <v>Significantly Different</v>
      </c>
      <c r="G39">
        <f t="shared" si="1"/>
        <v>1688</v>
      </c>
      <c r="H39">
        <f t="shared" si="2"/>
        <v>5</v>
      </c>
      <c r="I39" t="str">
        <f t="shared" si="3"/>
        <v>+/-</v>
      </c>
      <c r="J39" t="str">
        <f t="shared" si="4"/>
        <v>27</v>
      </c>
      <c r="K39" s="1">
        <f t="shared" si="5"/>
        <v>16.413373860182372</v>
      </c>
      <c r="L39" s="1">
        <f t="shared" si="6"/>
        <v>216</v>
      </c>
      <c r="M39" s="1">
        <f t="shared" si="7"/>
        <v>16.592515579278032</v>
      </c>
      <c r="N39" s="1">
        <f t="shared" si="8"/>
        <v>13.017917564576939</v>
      </c>
      <c r="O39" t="s">
        <v>44</v>
      </c>
    </row>
    <row r="40" spans="1:15" x14ac:dyDescent="0.35">
      <c r="A40" s="16">
        <v>30</v>
      </c>
      <c r="B40" s="15" t="s">
        <v>63</v>
      </c>
      <c r="C40" s="45">
        <v>1687</v>
      </c>
      <c r="D40" s="13" t="s">
        <v>685</v>
      </c>
      <c r="E40" s="12" t="str">
        <f t="shared" si="0"/>
        <v>Significantly Different</v>
      </c>
      <c r="G40">
        <f t="shared" si="1"/>
        <v>1687</v>
      </c>
      <c r="H40">
        <f t="shared" si="2"/>
        <v>5</v>
      </c>
      <c r="I40" t="str">
        <f t="shared" si="3"/>
        <v>+/-</v>
      </c>
      <c r="J40" t="str">
        <f t="shared" si="4"/>
        <v>39</v>
      </c>
      <c r="K40" s="1">
        <f t="shared" si="5"/>
        <v>23.70820668693009</v>
      </c>
      <c r="L40" s="1">
        <f t="shared" si="6"/>
        <v>217</v>
      </c>
      <c r="M40" s="1">
        <f t="shared" si="7"/>
        <v>23.832578460684083</v>
      </c>
      <c r="N40" s="1">
        <f t="shared" si="8"/>
        <v>9.1051834931742128</v>
      </c>
      <c r="O40" t="s">
        <v>67</v>
      </c>
    </row>
    <row r="41" spans="1:15" x14ac:dyDescent="0.35">
      <c r="A41" s="16">
        <v>31</v>
      </c>
      <c r="B41" s="15" t="s">
        <v>82</v>
      </c>
      <c r="C41" s="45">
        <v>1686</v>
      </c>
      <c r="D41" s="13" t="s">
        <v>670</v>
      </c>
      <c r="E41" s="12" t="str">
        <f t="shared" si="0"/>
        <v>Significantly Different</v>
      </c>
      <c r="G41">
        <f t="shared" si="1"/>
        <v>1686</v>
      </c>
      <c r="H41">
        <f t="shared" si="2"/>
        <v>5</v>
      </c>
      <c r="I41" t="str">
        <f t="shared" si="3"/>
        <v>+/-</v>
      </c>
      <c r="J41" t="str">
        <f t="shared" si="4"/>
        <v>20</v>
      </c>
      <c r="K41" s="1">
        <f t="shared" si="5"/>
        <v>12.1580547112462</v>
      </c>
      <c r="L41" s="1">
        <f t="shared" si="6"/>
        <v>218</v>
      </c>
      <c r="M41" s="1">
        <f t="shared" si="7"/>
        <v>12.398831643994614</v>
      </c>
      <c r="N41" s="1">
        <f t="shared" si="8"/>
        <v>17.582301805476042</v>
      </c>
      <c r="O41" t="s">
        <v>47</v>
      </c>
    </row>
    <row r="42" spans="1:15" x14ac:dyDescent="0.35">
      <c r="A42" s="16">
        <v>32</v>
      </c>
      <c r="B42" s="15" t="s">
        <v>27</v>
      </c>
      <c r="C42" s="45">
        <v>1653</v>
      </c>
      <c r="D42" s="13" t="s">
        <v>686</v>
      </c>
      <c r="E42" s="12" t="str">
        <f t="shared" si="0"/>
        <v>Significantly Different</v>
      </c>
      <c r="G42">
        <f t="shared" si="1"/>
        <v>1653</v>
      </c>
      <c r="H42">
        <f t="shared" si="2"/>
        <v>5</v>
      </c>
      <c r="I42" t="str">
        <f t="shared" si="3"/>
        <v>+/-</v>
      </c>
      <c r="J42" t="str">
        <f t="shared" si="4"/>
        <v>43</v>
      </c>
      <c r="K42" s="1">
        <f t="shared" si="5"/>
        <v>26.13981762917933</v>
      </c>
      <c r="L42" s="1">
        <f t="shared" si="6"/>
        <v>251</v>
      </c>
      <c r="M42" s="1">
        <f t="shared" si="7"/>
        <v>26.252672196582594</v>
      </c>
      <c r="N42" s="1">
        <f t="shared" si="8"/>
        <v>9.5609314785362525</v>
      </c>
      <c r="O42" t="s">
        <v>37</v>
      </c>
    </row>
    <row r="43" spans="1:15" x14ac:dyDescent="0.35">
      <c r="A43" s="16">
        <v>33</v>
      </c>
      <c r="B43" s="15" t="s">
        <v>78</v>
      </c>
      <c r="C43" s="45">
        <v>1635</v>
      </c>
      <c r="D43" s="13" t="s">
        <v>670</v>
      </c>
      <c r="E43" s="12" t="str">
        <f t="shared" si="0"/>
        <v>Significantly Different</v>
      </c>
      <c r="G43">
        <f t="shared" si="1"/>
        <v>1635</v>
      </c>
      <c r="H43">
        <f t="shared" si="2"/>
        <v>5</v>
      </c>
      <c r="I43" t="str">
        <f t="shared" si="3"/>
        <v>+/-</v>
      </c>
      <c r="J43" t="str">
        <f t="shared" si="4"/>
        <v>20</v>
      </c>
      <c r="K43" s="1">
        <f t="shared" si="5"/>
        <v>12.1580547112462</v>
      </c>
      <c r="L43" s="1">
        <f t="shared" si="6"/>
        <v>269</v>
      </c>
      <c r="M43" s="1">
        <f t="shared" si="7"/>
        <v>12.398831643994614</v>
      </c>
      <c r="N43" s="1">
        <f t="shared" si="8"/>
        <v>21.695592594830533</v>
      </c>
      <c r="O43" t="s">
        <v>49</v>
      </c>
    </row>
    <row r="44" spans="1:15" x14ac:dyDescent="0.35">
      <c r="A44" s="16">
        <v>34</v>
      </c>
      <c r="B44" s="15" t="s">
        <v>30</v>
      </c>
      <c r="C44" s="45">
        <v>1629</v>
      </c>
      <c r="D44" s="13" t="s">
        <v>267</v>
      </c>
      <c r="E44" s="12" t="str">
        <f t="shared" si="0"/>
        <v>Significantly Different</v>
      </c>
      <c r="G44">
        <f t="shared" si="1"/>
        <v>1629</v>
      </c>
      <c r="H44">
        <f t="shared" si="2"/>
        <v>5</v>
      </c>
      <c r="I44" t="str">
        <f t="shared" si="3"/>
        <v>+/-</v>
      </c>
      <c r="J44" t="str">
        <f t="shared" si="4"/>
        <v>12</v>
      </c>
      <c r="K44" s="1">
        <f t="shared" si="5"/>
        <v>7.2948328267477205</v>
      </c>
      <c r="L44" s="1">
        <f t="shared" si="6"/>
        <v>275</v>
      </c>
      <c r="M44" s="1">
        <f t="shared" si="7"/>
        <v>7.6894289608957553</v>
      </c>
      <c r="N44" s="1">
        <f t="shared" si="8"/>
        <v>35.763383912966766</v>
      </c>
      <c r="O44" t="s">
        <v>64</v>
      </c>
    </row>
    <row r="45" spans="1:15" x14ac:dyDescent="0.35">
      <c r="A45" s="16">
        <v>35</v>
      </c>
      <c r="B45" s="15" t="s">
        <v>48</v>
      </c>
      <c r="C45" s="45">
        <v>1625</v>
      </c>
      <c r="D45" s="13" t="s">
        <v>687</v>
      </c>
      <c r="E45" s="12" t="str">
        <f t="shared" si="0"/>
        <v>Significantly Different</v>
      </c>
      <c r="G45">
        <f t="shared" si="1"/>
        <v>1625</v>
      </c>
      <c r="H45">
        <f t="shared" si="2"/>
        <v>5</v>
      </c>
      <c r="I45" t="str">
        <f t="shared" si="3"/>
        <v>+/-</v>
      </c>
      <c r="J45" t="str">
        <f t="shared" si="4"/>
        <v>31</v>
      </c>
      <c r="K45" s="1">
        <f t="shared" si="5"/>
        <v>18.844984802431611</v>
      </c>
      <c r="L45" s="1">
        <f t="shared" si="6"/>
        <v>279</v>
      </c>
      <c r="M45" s="1">
        <f t="shared" si="7"/>
        <v>19.001215328982109</v>
      </c>
      <c r="N45" s="1">
        <f t="shared" si="8"/>
        <v>14.683271315516741</v>
      </c>
      <c r="O45" t="s">
        <v>63</v>
      </c>
    </row>
    <row r="46" spans="1:15" x14ac:dyDescent="0.35">
      <c r="A46" s="16">
        <v>36</v>
      </c>
      <c r="B46" s="15" t="s">
        <v>64</v>
      </c>
      <c r="C46" s="45">
        <v>1578</v>
      </c>
      <c r="D46" s="13" t="s">
        <v>268</v>
      </c>
      <c r="E46" s="12" t="str">
        <f t="shared" si="0"/>
        <v>Significantly Different</v>
      </c>
      <c r="G46">
        <f t="shared" si="1"/>
        <v>1578</v>
      </c>
      <c r="H46">
        <f t="shared" si="2"/>
        <v>5</v>
      </c>
      <c r="I46" t="str">
        <f t="shared" si="3"/>
        <v>+/-</v>
      </c>
      <c r="J46" t="str">
        <f t="shared" si="4"/>
        <v>11</v>
      </c>
      <c r="K46" s="1">
        <f t="shared" si="5"/>
        <v>6.6869300911854106</v>
      </c>
      <c r="L46" s="1">
        <f t="shared" si="6"/>
        <v>326</v>
      </c>
      <c r="M46" s="1">
        <f t="shared" si="7"/>
        <v>7.1153190946623859</v>
      </c>
      <c r="N46" s="1">
        <f t="shared" si="8"/>
        <v>45.816638110376743</v>
      </c>
      <c r="O46" t="s">
        <v>61</v>
      </c>
    </row>
    <row r="47" spans="1:15" x14ac:dyDescent="0.35">
      <c r="A47" s="16">
        <v>37</v>
      </c>
      <c r="B47" s="15" t="s">
        <v>55</v>
      </c>
      <c r="C47" s="45">
        <v>1564</v>
      </c>
      <c r="D47" s="13" t="s">
        <v>321</v>
      </c>
      <c r="E47" s="12" t="str">
        <f t="shared" si="0"/>
        <v>Significantly Different</v>
      </c>
      <c r="G47">
        <f t="shared" si="1"/>
        <v>1564</v>
      </c>
      <c r="H47">
        <f t="shared" si="2"/>
        <v>5</v>
      </c>
      <c r="I47" t="str">
        <f t="shared" si="3"/>
        <v>+/-</v>
      </c>
      <c r="J47" t="str">
        <f t="shared" si="4"/>
        <v>19</v>
      </c>
      <c r="K47" s="1">
        <f t="shared" si="5"/>
        <v>11.550151975683891</v>
      </c>
      <c r="L47" s="1">
        <f t="shared" si="6"/>
        <v>340</v>
      </c>
      <c r="M47" s="1">
        <f t="shared" si="7"/>
        <v>11.803336072308571</v>
      </c>
      <c r="N47" s="1">
        <f t="shared" si="8"/>
        <v>28.805415512794141</v>
      </c>
      <c r="O47" t="s">
        <v>59</v>
      </c>
    </row>
    <row r="48" spans="1:15" x14ac:dyDescent="0.35">
      <c r="A48" s="16">
        <v>38</v>
      </c>
      <c r="B48" s="15" t="s">
        <v>59</v>
      </c>
      <c r="C48" s="45">
        <v>1527</v>
      </c>
      <c r="D48" s="13" t="s">
        <v>688</v>
      </c>
      <c r="E48" s="12" t="str">
        <f t="shared" si="0"/>
        <v>Significantly Different</v>
      </c>
      <c r="G48">
        <f t="shared" si="1"/>
        <v>1527</v>
      </c>
      <c r="H48">
        <f t="shared" si="2"/>
        <v>5</v>
      </c>
      <c r="I48" t="str">
        <f t="shared" si="3"/>
        <v>+/-</v>
      </c>
      <c r="J48" t="str">
        <f t="shared" si="4"/>
        <v>16</v>
      </c>
      <c r="K48" s="1">
        <f t="shared" si="5"/>
        <v>9.7264437689969601</v>
      </c>
      <c r="L48" s="1">
        <f t="shared" si="6"/>
        <v>377</v>
      </c>
      <c r="M48" s="1">
        <f t="shared" si="7"/>
        <v>10.025788755301303</v>
      </c>
      <c r="N48" s="1">
        <f t="shared" si="8"/>
        <v>37.603026475164356</v>
      </c>
      <c r="O48" t="s">
        <v>56</v>
      </c>
    </row>
    <row r="49" spans="1:15" x14ac:dyDescent="0.35">
      <c r="A49" s="16">
        <v>39</v>
      </c>
      <c r="B49" s="15" t="s">
        <v>76</v>
      </c>
      <c r="C49" s="45">
        <v>1509</v>
      </c>
      <c r="D49" s="13" t="s">
        <v>268</v>
      </c>
      <c r="E49" s="12" t="str">
        <f t="shared" si="0"/>
        <v>Significantly Different</v>
      </c>
      <c r="G49">
        <f t="shared" si="1"/>
        <v>1509</v>
      </c>
      <c r="H49">
        <f t="shared" si="2"/>
        <v>5</v>
      </c>
      <c r="I49" t="str">
        <f t="shared" si="3"/>
        <v>+/-</v>
      </c>
      <c r="J49" t="str">
        <f t="shared" si="4"/>
        <v>11</v>
      </c>
      <c r="K49" s="1">
        <f t="shared" si="5"/>
        <v>6.6869300911854106</v>
      </c>
      <c r="L49" s="1">
        <f t="shared" si="6"/>
        <v>395</v>
      </c>
      <c r="M49" s="1">
        <f t="shared" si="7"/>
        <v>7.1153190946623859</v>
      </c>
      <c r="N49" s="1">
        <f t="shared" si="8"/>
        <v>55.51402470429084</v>
      </c>
      <c r="O49" t="s">
        <v>54</v>
      </c>
    </row>
    <row r="50" spans="1:15" x14ac:dyDescent="0.35">
      <c r="A50" s="16">
        <v>40</v>
      </c>
      <c r="B50" s="15" t="s">
        <v>46</v>
      </c>
      <c r="C50" s="45">
        <v>1503</v>
      </c>
      <c r="D50" s="13" t="s">
        <v>689</v>
      </c>
      <c r="E50" s="12" t="str">
        <f t="shared" si="0"/>
        <v>Significantly Different</v>
      </c>
      <c r="G50">
        <f t="shared" si="1"/>
        <v>1503</v>
      </c>
      <c r="H50">
        <f t="shared" si="2"/>
        <v>5</v>
      </c>
      <c r="I50" t="str">
        <f t="shared" si="3"/>
        <v>+/-</v>
      </c>
      <c r="J50" t="str">
        <f t="shared" si="4"/>
        <v>17</v>
      </c>
      <c r="K50" s="1">
        <f t="shared" si="5"/>
        <v>10.334346504559271</v>
      </c>
      <c r="L50" s="1">
        <f t="shared" si="6"/>
        <v>401</v>
      </c>
      <c r="M50" s="1">
        <f t="shared" si="7"/>
        <v>10.61656486113859</v>
      </c>
      <c r="N50" s="1">
        <f t="shared" si="8"/>
        <v>37.771162823847163</v>
      </c>
      <c r="O50" t="s">
        <v>52</v>
      </c>
    </row>
    <row r="51" spans="1:15" x14ac:dyDescent="0.35">
      <c r="A51" s="16">
        <v>41</v>
      </c>
      <c r="B51" s="15" t="s">
        <v>37</v>
      </c>
      <c r="C51" s="45">
        <v>1500</v>
      </c>
      <c r="D51" s="13" t="s">
        <v>690</v>
      </c>
      <c r="E51" s="12" t="str">
        <f t="shared" si="0"/>
        <v>Significantly Different</v>
      </c>
      <c r="G51">
        <f t="shared" si="1"/>
        <v>1500</v>
      </c>
      <c r="H51">
        <f t="shared" si="2"/>
        <v>5</v>
      </c>
      <c r="I51" t="str">
        <f t="shared" si="3"/>
        <v>+/-</v>
      </c>
      <c r="J51" t="str">
        <f t="shared" si="4"/>
        <v>30</v>
      </c>
      <c r="K51" s="1">
        <f t="shared" si="5"/>
        <v>18.237082066869302</v>
      </c>
      <c r="L51" s="1">
        <f t="shared" si="6"/>
        <v>404</v>
      </c>
      <c r="M51" s="1">
        <f t="shared" si="7"/>
        <v>18.398475319661468</v>
      </c>
      <c r="N51" s="1">
        <f t="shared" si="8"/>
        <v>21.958341274522176</v>
      </c>
      <c r="O51" t="s">
        <v>50</v>
      </c>
    </row>
    <row r="52" spans="1:15" x14ac:dyDescent="0.35">
      <c r="A52" s="16">
        <v>42</v>
      </c>
      <c r="B52" s="15" t="s">
        <v>80</v>
      </c>
      <c r="C52" s="45">
        <v>1483</v>
      </c>
      <c r="D52" s="13" t="s">
        <v>688</v>
      </c>
      <c r="E52" s="12" t="str">
        <f t="shared" si="0"/>
        <v>Significantly Different</v>
      </c>
      <c r="G52">
        <f t="shared" si="1"/>
        <v>1483</v>
      </c>
      <c r="H52">
        <f t="shared" si="2"/>
        <v>5</v>
      </c>
      <c r="I52" t="str">
        <f t="shared" si="3"/>
        <v>+/-</v>
      </c>
      <c r="J52" t="str">
        <f t="shared" si="4"/>
        <v>16</v>
      </c>
      <c r="K52" s="1">
        <f t="shared" si="5"/>
        <v>9.7264437689969601</v>
      </c>
      <c r="L52" s="1">
        <f t="shared" si="6"/>
        <v>421</v>
      </c>
      <c r="M52" s="1">
        <f t="shared" si="7"/>
        <v>10.025788755301303</v>
      </c>
      <c r="N52" s="1">
        <f t="shared" si="8"/>
        <v>41.991708610196802</v>
      </c>
      <c r="O52" t="s">
        <v>48</v>
      </c>
    </row>
    <row r="53" spans="1:15" x14ac:dyDescent="0.35">
      <c r="A53" s="16">
        <v>43</v>
      </c>
      <c r="B53" s="15" t="s">
        <v>50</v>
      </c>
      <c r="C53" s="45">
        <v>1477</v>
      </c>
      <c r="D53" s="13" t="s">
        <v>678</v>
      </c>
      <c r="E53" s="12" t="str">
        <f t="shared" si="0"/>
        <v>Significantly Different</v>
      </c>
      <c r="G53">
        <f t="shared" si="1"/>
        <v>1477</v>
      </c>
      <c r="H53">
        <f t="shared" si="2"/>
        <v>5</v>
      </c>
      <c r="I53" t="str">
        <f t="shared" si="3"/>
        <v>+/-</v>
      </c>
      <c r="J53" t="str">
        <f t="shared" si="4"/>
        <v>14</v>
      </c>
      <c r="K53" s="1">
        <f t="shared" si="5"/>
        <v>8.5106382978723403</v>
      </c>
      <c r="L53" s="1">
        <f t="shared" si="6"/>
        <v>427</v>
      </c>
      <c r="M53" s="1">
        <f t="shared" si="7"/>
        <v>8.851197433775706</v>
      </c>
      <c r="N53" s="1">
        <f t="shared" si="8"/>
        <v>48.242060263009201</v>
      </c>
      <c r="O53" t="s">
        <v>46</v>
      </c>
    </row>
    <row r="54" spans="1:15" x14ac:dyDescent="0.35">
      <c r="A54" s="16">
        <v>44</v>
      </c>
      <c r="B54" s="15" t="s">
        <v>61</v>
      </c>
      <c r="C54" s="45">
        <v>1468</v>
      </c>
      <c r="D54" s="13" t="s">
        <v>261</v>
      </c>
      <c r="E54" s="12" t="str">
        <f t="shared" si="0"/>
        <v>Significantly Different</v>
      </c>
      <c r="G54">
        <f t="shared" si="1"/>
        <v>1468</v>
      </c>
      <c r="H54">
        <f t="shared" si="2"/>
        <v>4</v>
      </c>
      <c r="I54" t="str">
        <f t="shared" si="3"/>
        <v>+/-</v>
      </c>
      <c r="J54" t="str">
        <f t="shared" si="4"/>
        <v>8</v>
      </c>
      <c r="K54" s="1">
        <f t="shared" si="5"/>
        <v>4.86322188449848</v>
      </c>
      <c r="L54" s="1">
        <f t="shared" si="6"/>
        <v>436</v>
      </c>
      <c r="M54" s="1">
        <f t="shared" si="7"/>
        <v>5.4372473617016164</v>
      </c>
      <c r="N54" s="1">
        <f t="shared" si="8"/>
        <v>80.187633741119953</v>
      </c>
      <c r="O54" t="s">
        <v>39</v>
      </c>
    </row>
    <row r="55" spans="1:15" x14ac:dyDescent="0.35">
      <c r="A55" s="16">
        <v>45</v>
      </c>
      <c r="B55" s="15" t="s">
        <v>72</v>
      </c>
      <c r="C55" s="45">
        <v>1461</v>
      </c>
      <c r="D55" s="13" t="s">
        <v>267</v>
      </c>
      <c r="E55" s="12" t="str">
        <f t="shared" si="0"/>
        <v>Significantly Different</v>
      </c>
      <c r="G55">
        <f t="shared" si="1"/>
        <v>1461</v>
      </c>
      <c r="H55">
        <f t="shared" si="2"/>
        <v>5</v>
      </c>
      <c r="I55" t="str">
        <f t="shared" si="3"/>
        <v>+/-</v>
      </c>
      <c r="J55" t="str">
        <f t="shared" si="4"/>
        <v>12</v>
      </c>
      <c r="K55" s="1">
        <f t="shared" si="5"/>
        <v>7.2948328267477205</v>
      </c>
      <c r="L55" s="1">
        <f t="shared" si="6"/>
        <v>443</v>
      </c>
      <c r="M55" s="1">
        <f t="shared" si="7"/>
        <v>7.6894289608957553</v>
      </c>
      <c r="N55" s="1">
        <f t="shared" si="8"/>
        <v>57.611560267070097</v>
      </c>
      <c r="O55" t="s">
        <v>42</v>
      </c>
    </row>
    <row r="56" spans="1:15" x14ac:dyDescent="0.35">
      <c r="A56" s="16">
        <v>46</v>
      </c>
      <c r="B56" s="15" t="s">
        <v>79</v>
      </c>
      <c r="C56" s="45">
        <v>1386</v>
      </c>
      <c r="D56" s="13" t="s">
        <v>691</v>
      </c>
      <c r="E56" s="12" t="str">
        <f t="shared" si="0"/>
        <v>Significantly Different</v>
      </c>
      <c r="G56">
        <f t="shared" si="1"/>
        <v>1386</v>
      </c>
      <c r="H56">
        <f t="shared" si="2"/>
        <v>5</v>
      </c>
      <c r="I56" t="str">
        <f t="shared" si="3"/>
        <v>+/-</v>
      </c>
      <c r="J56" t="str">
        <f t="shared" si="4"/>
        <v>13</v>
      </c>
      <c r="K56" s="1">
        <f t="shared" si="5"/>
        <v>7.9027355623100304</v>
      </c>
      <c r="L56" s="1">
        <f t="shared" si="6"/>
        <v>518</v>
      </c>
      <c r="M56" s="1">
        <f t="shared" si="7"/>
        <v>8.2683711299303599</v>
      </c>
      <c r="N56" s="1">
        <f t="shared" si="8"/>
        <v>62.648373163235455</v>
      </c>
      <c r="O56" t="s">
        <v>40</v>
      </c>
    </row>
    <row r="57" spans="1:15" x14ac:dyDescent="0.35">
      <c r="A57" s="16">
        <v>47</v>
      </c>
      <c r="B57" s="15" t="s">
        <v>68</v>
      </c>
      <c r="C57" s="45">
        <v>1372</v>
      </c>
      <c r="D57" s="13" t="s">
        <v>688</v>
      </c>
      <c r="E57" s="12" t="str">
        <f t="shared" si="0"/>
        <v>Significantly Different</v>
      </c>
      <c r="G57">
        <f t="shared" si="1"/>
        <v>1372</v>
      </c>
      <c r="H57">
        <f t="shared" si="2"/>
        <v>5</v>
      </c>
      <c r="I57" t="str">
        <f t="shared" si="3"/>
        <v>+/-</v>
      </c>
      <c r="J57" t="str">
        <f t="shared" si="4"/>
        <v>16</v>
      </c>
      <c r="K57" s="1">
        <f t="shared" si="5"/>
        <v>9.7264437689969601</v>
      </c>
      <c r="L57" s="1">
        <f t="shared" si="6"/>
        <v>532</v>
      </c>
      <c r="M57" s="1">
        <f t="shared" si="7"/>
        <v>10.025788755301303</v>
      </c>
      <c r="N57" s="1">
        <f t="shared" si="8"/>
        <v>53.06315672357411</v>
      </c>
      <c r="O57" t="s">
        <v>38</v>
      </c>
    </row>
    <row r="58" spans="1:15" x14ac:dyDescent="0.35">
      <c r="A58" s="16">
        <v>48</v>
      </c>
      <c r="B58" s="15" t="s">
        <v>81</v>
      </c>
      <c r="C58" s="45">
        <v>1359</v>
      </c>
      <c r="D58" s="13" t="s">
        <v>267</v>
      </c>
      <c r="E58" s="12" t="str">
        <f t="shared" si="0"/>
        <v>Significantly Different</v>
      </c>
      <c r="G58">
        <f t="shared" si="1"/>
        <v>1359</v>
      </c>
      <c r="H58">
        <f t="shared" si="2"/>
        <v>5</v>
      </c>
      <c r="I58" t="str">
        <f t="shared" si="3"/>
        <v>+/-</v>
      </c>
      <c r="J58" t="str">
        <f t="shared" si="4"/>
        <v>12</v>
      </c>
      <c r="K58" s="1">
        <f t="shared" si="5"/>
        <v>7.2948328267477205</v>
      </c>
      <c r="L58" s="1">
        <f t="shared" si="6"/>
        <v>545</v>
      </c>
      <c r="M58" s="1">
        <f t="shared" si="7"/>
        <v>7.6894289608957553</v>
      </c>
      <c r="N58" s="1">
        <f t="shared" si="8"/>
        <v>70.876524482061413</v>
      </c>
      <c r="O58" t="s">
        <v>36</v>
      </c>
    </row>
    <row r="59" spans="1:15" x14ac:dyDescent="0.35">
      <c r="A59" s="16">
        <v>49</v>
      </c>
      <c r="B59" s="15" t="s">
        <v>53</v>
      </c>
      <c r="C59" s="45">
        <v>1321</v>
      </c>
      <c r="D59" s="13" t="s">
        <v>679</v>
      </c>
      <c r="E59" s="12" t="str">
        <f t="shared" si="0"/>
        <v>Significantly Different</v>
      </c>
      <c r="G59">
        <f t="shared" si="1"/>
        <v>1321</v>
      </c>
      <c r="H59">
        <f t="shared" si="2"/>
        <v>5</v>
      </c>
      <c r="I59" t="str">
        <f t="shared" si="3"/>
        <v>+/-</v>
      </c>
      <c r="J59" t="str">
        <f t="shared" si="4"/>
        <v>25</v>
      </c>
      <c r="K59" s="1">
        <f t="shared" si="5"/>
        <v>15.19756838905775</v>
      </c>
      <c r="L59" s="1">
        <f t="shared" si="6"/>
        <v>583</v>
      </c>
      <c r="M59" s="1">
        <f t="shared" si="7"/>
        <v>15.390867964950957</v>
      </c>
      <c r="N59" s="1">
        <f t="shared" si="8"/>
        <v>37.879605057209503</v>
      </c>
      <c r="O59" t="s">
        <v>33</v>
      </c>
    </row>
    <row r="60" spans="1:15" x14ac:dyDescent="0.35">
      <c r="A60" s="16">
        <v>50</v>
      </c>
      <c r="B60" s="15" t="s">
        <v>73</v>
      </c>
      <c r="C60" s="45">
        <v>1315</v>
      </c>
      <c r="D60" s="13" t="s">
        <v>321</v>
      </c>
      <c r="E60" s="12" t="str">
        <f t="shared" si="0"/>
        <v>Significantly Different</v>
      </c>
      <c r="G60">
        <f t="shared" si="1"/>
        <v>1315</v>
      </c>
      <c r="H60">
        <f t="shared" si="2"/>
        <v>5</v>
      </c>
      <c r="I60" t="str">
        <f t="shared" si="3"/>
        <v>+/-</v>
      </c>
      <c r="J60" t="str">
        <f t="shared" si="4"/>
        <v>19</v>
      </c>
      <c r="K60" s="1">
        <f t="shared" si="5"/>
        <v>11.550151975683891</v>
      </c>
      <c r="L60" s="1">
        <f t="shared" si="6"/>
        <v>589</v>
      </c>
      <c r="M60" s="1">
        <f t="shared" si="7"/>
        <v>11.803336072308571</v>
      </c>
      <c r="N60" s="1">
        <f t="shared" si="8"/>
        <v>49.901146285399264</v>
      </c>
      <c r="O60" t="s">
        <v>30</v>
      </c>
    </row>
    <row r="61" spans="1:15" x14ac:dyDescent="0.35">
      <c r="A61" s="16">
        <v>51</v>
      </c>
      <c r="B61" s="15" t="s">
        <v>33</v>
      </c>
      <c r="C61" s="45">
        <v>1208</v>
      </c>
      <c r="D61" s="13" t="s">
        <v>321</v>
      </c>
      <c r="E61" s="12" t="str">
        <f t="shared" si="0"/>
        <v>Significantly Different</v>
      </c>
      <c r="G61">
        <f t="shared" si="1"/>
        <v>1208</v>
      </c>
      <c r="H61">
        <f t="shared" si="2"/>
        <v>5</v>
      </c>
      <c r="I61" t="str">
        <f t="shared" si="3"/>
        <v>+/-</v>
      </c>
      <c r="J61" t="str">
        <f t="shared" si="4"/>
        <v>19</v>
      </c>
      <c r="K61" s="1">
        <f t="shared" si="5"/>
        <v>11.550151975683891</v>
      </c>
      <c r="L61" s="1">
        <f t="shared" si="6"/>
        <v>696</v>
      </c>
      <c r="M61" s="1">
        <f t="shared" si="7"/>
        <v>11.803336072308571</v>
      </c>
      <c r="N61" s="1">
        <f t="shared" si="8"/>
        <v>58.966379990896243</v>
      </c>
      <c r="O61" t="s">
        <v>27</v>
      </c>
    </row>
    <row r="62" spans="1:15" ht="15" thickBot="1" x14ac:dyDescent="0.4">
      <c r="A62" s="11"/>
      <c r="B62" s="10" t="s">
        <v>25</v>
      </c>
      <c r="C62" s="44">
        <v>899</v>
      </c>
      <c r="D62" s="8" t="s">
        <v>689</v>
      </c>
      <c r="E62" s="7" t="str">
        <f t="shared" si="0"/>
        <v>Significantly Different</v>
      </c>
      <c r="G62">
        <f t="shared" si="1"/>
        <v>899</v>
      </c>
      <c r="H62">
        <f t="shared" si="2"/>
        <v>5</v>
      </c>
      <c r="I62" t="str">
        <f t="shared" si="3"/>
        <v>+/-</v>
      </c>
      <c r="J62" t="str">
        <f t="shared" si="4"/>
        <v>17</v>
      </c>
      <c r="K62" s="1">
        <f t="shared" si="5"/>
        <v>10.334346504559271</v>
      </c>
      <c r="L62" s="1">
        <f t="shared" si="6"/>
        <v>1005</v>
      </c>
      <c r="M62" s="1">
        <f t="shared" si="7"/>
        <v>10.61656486113859</v>
      </c>
      <c r="N62" s="1">
        <f t="shared" si="8"/>
        <v>94.663388124604481</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39" priority="1" operator="equal">
      <formula>"OTHER ERROR"</formula>
    </cfRule>
    <cfRule type="cellIs" dxfId="38" priority="2" operator="equal">
      <formula>"Statistical Test not applicable"</formula>
    </cfRule>
    <cfRule type="cellIs" dxfId="37" priority="3" operator="equal">
      <formula>"Geography Selected"</formula>
    </cfRule>
  </conditionalFormatting>
  <conditionalFormatting sqref="E10:J62">
    <cfRule type="cellIs" dxfId="36" priority="4" operator="equal">
      <formula>"Not Significantly Different"</formula>
    </cfRule>
  </conditionalFormatting>
  <conditionalFormatting sqref="F10:J62">
    <cfRule type="cellIs" dxfId="3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4B827C1F-8865-408C-BB64-65C49562EC09}">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7D59A69A-45BF-4435-B6C1-C72DF5B76A1A}"/>
    <hyperlink ref="A68" r:id="rId2" xr:uid="{8D79EF36-9E9F-49C2-9F1A-9D9727D8C428}"/>
    <hyperlink ref="A66" r:id="rId3" xr:uid="{B4C90846-D983-441E-AD7D-DBD913E0E716}"/>
    <hyperlink ref="A67" r:id="rId4" xr:uid="{C42052ED-CE23-45B2-A6E3-64F2B76B3FD6}"/>
  </hyperlinks>
  <pageMargins left="0.7" right="0.7" top="0.75" bottom="0.75" header="0.3" footer="0.3"/>
  <pageSetup orientation="portrait" r:id="rId5"/>
  <drawing r:id="rId6"/>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49758-0B06-4399-9E15-683B7F3D1E1A}">
  <sheetPr codeName="Sheet85"/>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692</v>
      </c>
    </row>
    <row r="2" spans="1:16" x14ac:dyDescent="0.35">
      <c r="A2" s="30" t="s">
        <v>108</v>
      </c>
      <c r="B2" t="s">
        <v>693</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65.2</v>
      </c>
      <c r="C6" t="s">
        <v>102</v>
      </c>
      <c r="H6" s="18" t="s">
        <v>101</v>
      </c>
      <c r="I6">
        <f>VLOOKUP($B$4,$B$9:$K$62,6,FALSE)</f>
        <v>65.2</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65.2</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65.2</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77</v>
      </c>
      <c r="C11" s="14">
        <v>74.400000000000006</v>
      </c>
      <c r="D11" s="17" t="s">
        <v>120</v>
      </c>
      <c r="E11" s="12"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74.400000000000006</v>
      </c>
      <c r="H11">
        <f t="shared" ref="H11:H62" si="2">LEN(TRIM(D11))</f>
        <v>6</v>
      </c>
      <c r="I11" t="str">
        <f t="shared" ref="I11:I62" si="3">IF(H11&gt;=3,MID(TRIM(D11),1,3),"NO")</f>
        <v>+/-</v>
      </c>
      <c r="J11" t="str">
        <f t="shared" ref="J11:J62" si="4">IF(TRIM(I11)="+/-",MID(TRIM(D11),4,H11-3),D11)</f>
        <v>0.9</v>
      </c>
      <c r="K11" s="1">
        <f t="shared" ref="K11:K62" si="5">IF(TRIM(J11)="*****",0,IF(ISERROR(VALUE(J11)),"NA",VALUE(J11/$I$4)))</f>
        <v>0.54711246200607899</v>
      </c>
      <c r="L11" s="1">
        <f t="shared" ref="L11:L62" si="6">IF(AND(ISNUMBER(G11),ISNUMBER($I$6)),$I$6-G11,"N/A")</f>
        <v>-9.2000000000000028</v>
      </c>
      <c r="M11" s="1">
        <f t="shared" ref="M11:M62" si="7">IF(AND(ISNUMBER(K11),ISNUMBER($I$7)),SQRT(K11^2+($I$7)^2),"N/A")</f>
        <v>0.55047933970440222</v>
      </c>
      <c r="N11" s="1">
        <f>IF(AND(ISNUMBER(L11),ISNUMBER(M11),M11&lt;&gt;0),L11/M11,"NA")</f>
        <v>-16.71270715616728</v>
      </c>
      <c r="O11" t="s">
        <v>68</v>
      </c>
    </row>
    <row r="12" spans="1:16" x14ac:dyDescent="0.35">
      <c r="A12" s="16">
        <v>2</v>
      </c>
      <c r="B12" s="15" t="s">
        <v>76</v>
      </c>
      <c r="C12" s="14">
        <v>73.7</v>
      </c>
      <c r="D12" s="13" t="s">
        <v>34</v>
      </c>
      <c r="E12" s="12" t="str">
        <f t="shared" si="0"/>
        <v>Significantly Different</v>
      </c>
      <c r="G12">
        <f t="shared" si="1"/>
        <v>73.7</v>
      </c>
      <c r="H12">
        <f t="shared" si="2"/>
        <v>6</v>
      </c>
      <c r="I12" t="str">
        <f t="shared" si="3"/>
        <v>+/-</v>
      </c>
      <c r="J12" t="str">
        <f t="shared" si="4"/>
        <v>0.4</v>
      </c>
      <c r="K12" s="1">
        <f t="shared" si="5"/>
        <v>0.24316109422492402</v>
      </c>
      <c r="L12" s="1">
        <f t="shared" si="6"/>
        <v>-8.5</v>
      </c>
      <c r="M12" s="1">
        <f t="shared" si="7"/>
        <v>0.25064471888253259</v>
      </c>
      <c r="N12" s="1">
        <f t="shared" ref="N12:N62" si="8">IF(AND(ISNUMBER(L12),ISNUMBER(M12),M12&lt;&gt;0),L12/M12,"NA")</f>
        <v>-33.912543770705255</v>
      </c>
      <c r="O12" t="s">
        <v>62</v>
      </c>
    </row>
    <row r="13" spans="1:16" x14ac:dyDescent="0.35">
      <c r="A13" s="16">
        <v>3</v>
      </c>
      <c r="B13" s="15" t="s">
        <v>60</v>
      </c>
      <c r="C13" s="14">
        <v>73.599999999999994</v>
      </c>
      <c r="D13" s="13" t="s">
        <v>141</v>
      </c>
      <c r="E13" s="12" t="str">
        <f t="shared" si="0"/>
        <v>Significantly Different</v>
      </c>
      <c r="G13">
        <f t="shared" si="1"/>
        <v>73.599999999999994</v>
      </c>
      <c r="H13">
        <f t="shared" si="2"/>
        <v>6</v>
      </c>
      <c r="I13" t="str">
        <f t="shared" si="3"/>
        <v>+/-</v>
      </c>
      <c r="J13" t="str">
        <f t="shared" si="4"/>
        <v>1.1</v>
      </c>
      <c r="K13" s="1">
        <f t="shared" si="5"/>
        <v>0.66869300911854113</v>
      </c>
      <c r="L13" s="1">
        <f t="shared" si="6"/>
        <v>-8.3999999999999915</v>
      </c>
      <c r="M13" s="1">
        <f t="shared" si="7"/>
        <v>0.67145051776214359</v>
      </c>
      <c r="N13" s="1">
        <f t="shared" si="8"/>
        <v>-12.510229388155196</v>
      </c>
      <c r="O13" t="s">
        <v>58</v>
      </c>
    </row>
    <row r="14" spans="1:16" x14ac:dyDescent="0.35">
      <c r="A14" s="16">
        <v>4</v>
      </c>
      <c r="B14" s="15" t="s">
        <v>33</v>
      </c>
      <c r="C14" s="14">
        <v>73.5</v>
      </c>
      <c r="D14" s="13" t="s">
        <v>111</v>
      </c>
      <c r="E14" s="12" t="str">
        <f t="shared" si="0"/>
        <v>Significantly Different</v>
      </c>
      <c r="G14">
        <f t="shared" si="1"/>
        <v>73.5</v>
      </c>
      <c r="H14">
        <f t="shared" si="2"/>
        <v>6</v>
      </c>
      <c r="I14" t="str">
        <f t="shared" si="3"/>
        <v>+/-</v>
      </c>
      <c r="J14" t="str">
        <f t="shared" si="4"/>
        <v>1.0</v>
      </c>
      <c r="K14" s="1">
        <f t="shared" si="5"/>
        <v>0.60790273556231</v>
      </c>
      <c r="L14" s="1">
        <f t="shared" si="6"/>
        <v>-8.2999999999999972</v>
      </c>
      <c r="M14" s="1">
        <f t="shared" si="7"/>
        <v>0.61093468821403585</v>
      </c>
      <c r="N14" s="1">
        <f t="shared" si="8"/>
        <v>-13.585740276532082</v>
      </c>
      <c r="O14" t="s">
        <v>73</v>
      </c>
    </row>
    <row r="15" spans="1:16" x14ac:dyDescent="0.35">
      <c r="A15" s="16">
        <v>5</v>
      </c>
      <c r="B15" s="15" t="s">
        <v>40</v>
      </c>
      <c r="C15" s="14">
        <v>73.2</v>
      </c>
      <c r="D15" s="13" t="s">
        <v>135</v>
      </c>
      <c r="E15" s="12" t="str">
        <f t="shared" si="0"/>
        <v>Significantly Different</v>
      </c>
      <c r="G15">
        <f t="shared" si="1"/>
        <v>73.2</v>
      </c>
      <c r="H15">
        <f t="shared" si="2"/>
        <v>6</v>
      </c>
      <c r="I15" t="str">
        <f t="shared" si="3"/>
        <v>+/-</v>
      </c>
      <c r="J15" t="str">
        <f t="shared" si="4"/>
        <v>1.3</v>
      </c>
      <c r="K15" s="1">
        <f t="shared" si="5"/>
        <v>0.79027355623100304</v>
      </c>
      <c r="L15" s="1">
        <f t="shared" si="6"/>
        <v>-8</v>
      </c>
      <c r="M15" s="1">
        <f t="shared" si="7"/>
        <v>0.79260819516141623</v>
      </c>
      <c r="N15" s="1">
        <f t="shared" si="8"/>
        <v>-10.093259253231395</v>
      </c>
      <c r="O15" t="s">
        <v>32</v>
      </c>
    </row>
    <row r="16" spans="1:16" x14ac:dyDescent="0.35">
      <c r="A16" s="16">
        <v>6</v>
      </c>
      <c r="B16" s="15" t="s">
        <v>82</v>
      </c>
      <c r="C16" s="14">
        <v>72.5</v>
      </c>
      <c r="D16" s="13" t="s">
        <v>121</v>
      </c>
      <c r="E16" s="12" t="str">
        <f t="shared" si="0"/>
        <v>Significantly Different</v>
      </c>
      <c r="G16">
        <f t="shared" si="1"/>
        <v>72.5</v>
      </c>
      <c r="H16">
        <f t="shared" si="2"/>
        <v>6</v>
      </c>
      <c r="I16" t="str">
        <f t="shared" si="3"/>
        <v>+/-</v>
      </c>
      <c r="J16" t="str">
        <f t="shared" si="4"/>
        <v>0.8</v>
      </c>
      <c r="K16" s="1">
        <f t="shared" si="5"/>
        <v>0.48632218844984804</v>
      </c>
      <c r="L16" s="1">
        <f t="shared" si="6"/>
        <v>-7.2999999999999972</v>
      </c>
      <c r="M16" s="1">
        <f t="shared" si="7"/>
        <v>0.49010685399991183</v>
      </c>
      <c r="N16" s="1">
        <f t="shared" si="8"/>
        <v>-14.894711103145092</v>
      </c>
      <c r="O16" t="s">
        <v>75</v>
      </c>
    </row>
    <row r="17" spans="1:15" x14ac:dyDescent="0.35">
      <c r="A17" s="16">
        <v>7</v>
      </c>
      <c r="B17" s="15" t="s">
        <v>67</v>
      </c>
      <c r="C17" s="14">
        <v>72.400000000000006</v>
      </c>
      <c r="D17" s="13" t="s">
        <v>120</v>
      </c>
      <c r="E17" s="12" t="str">
        <f t="shared" si="0"/>
        <v>Significantly Different</v>
      </c>
      <c r="G17">
        <f t="shared" si="1"/>
        <v>72.400000000000006</v>
      </c>
      <c r="H17">
        <f t="shared" si="2"/>
        <v>6</v>
      </c>
      <c r="I17" t="str">
        <f t="shared" si="3"/>
        <v>+/-</v>
      </c>
      <c r="J17" t="str">
        <f t="shared" si="4"/>
        <v>0.9</v>
      </c>
      <c r="K17" s="1">
        <f t="shared" si="5"/>
        <v>0.54711246200607899</v>
      </c>
      <c r="L17" s="1">
        <f t="shared" si="6"/>
        <v>-7.2000000000000028</v>
      </c>
      <c r="M17" s="1">
        <f t="shared" si="7"/>
        <v>0.55047933970440222</v>
      </c>
      <c r="N17" s="1">
        <f t="shared" si="8"/>
        <v>-13.07950994830483</v>
      </c>
      <c r="O17" t="s">
        <v>66</v>
      </c>
    </row>
    <row r="18" spans="1:15" x14ac:dyDescent="0.35">
      <c r="A18" s="16">
        <v>7</v>
      </c>
      <c r="B18" s="15" t="s">
        <v>50</v>
      </c>
      <c r="C18" s="14">
        <v>72.400000000000006</v>
      </c>
      <c r="D18" s="13" t="s">
        <v>43</v>
      </c>
      <c r="E18" s="12" t="str">
        <f t="shared" si="0"/>
        <v>Significantly Different</v>
      </c>
      <c r="G18">
        <f t="shared" si="1"/>
        <v>72.400000000000006</v>
      </c>
      <c r="H18">
        <f t="shared" si="2"/>
        <v>6</v>
      </c>
      <c r="I18" t="str">
        <f t="shared" si="3"/>
        <v>+/-</v>
      </c>
      <c r="J18" t="str">
        <f t="shared" si="4"/>
        <v>0.5</v>
      </c>
      <c r="K18" s="1">
        <f t="shared" si="5"/>
        <v>0.303951367781155</v>
      </c>
      <c r="L18" s="1">
        <f t="shared" si="6"/>
        <v>-7.2000000000000028</v>
      </c>
      <c r="M18" s="1">
        <f t="shared" si="7"/>
        <v>0.30997079109986531</v>
      </c>
      <c r="N18" s="1">
        <f t="shared" si="8"/>
        <v>-23.22799504576653</v>
      </c>
      <c r="O18" t="s">
        <v>60</v>
      </c>
    </row>
    <row r="19" spans="1:15" x14ac:dyDescent="0.35">
      <c r="A19" s="16">
        <v>9</v>
      </c>
      <c r="B19" s="15" t="s">
        <v>74</v>
      </c>
      <c r="C19" s="14">
        <v>72</v>
      </c>
      <c r="D19" s="13" t="s">
        <v>43</v>
      </c>
      <c r="E19" s="12" t="str">
        <f t="shared" si="0"/>
        <v>Significantly Different</v>
      </c>
      <c r="G19">
        <f t="shared" si="1"/>
        <v>72</v>
      </c>
      <c r="H19">
        <f t="shared" si="2"/>
        <v>6</v>
      </c>
      <c r="I19" t="str">
        <f t="shared" si="3"/>
        <v>+/-</v>
      </c>
      <c r="J19" t="str">
        <f t="shared" si="4"/>
        <v>0.5</v>
      </c>
      <c r="K19" s="1">
        <f t="shared" si="5"/>
        <v>0.303951367781155</v>
      </c>
      <c r="L19" s="1">
        <f t="shared" si="6"/>
        <v>-6.7999999999999972</v>
      </c>
      <c r="M19" s="1">
        <f t="shared" si="7"/>
        <v>0.30997079109986531</v>
      </c>
      <c r="N19" s="1">
        <f t="shared" si="8"/>
        <v>-21.93755087655726</v>
      </c>
      <c r="O19" t="s">
        <v>35</v>
      </c>
    </row>
    <row r="20" spans="1:15" x14ac:dyDescent="0.35">
      <c r="A20" s="16">
        <v>10</v>
      </c>
      <c r="B20" s="15" t="s">
        <v>80</v>
      </c>
      <c r="C20" s="14">
        <v>71.8</v>
      </c>
      <c r="D20" s="17" t="s">
        <v>26</v>
      </c>
      <c r="E20" s="12" t="str">
        <f t="shared" si="0"/>
        <v>Significantly Different</v>
      </c>
      <c r="G20">
        <f t="shared" si="1"/>
        <v>71.8</v>
      </c>
      <c r="H20">
        <f t="shared" si="2"/>
        <v>6</v>
      </c>
      <c r="I20" t="str">
        <f t="shared" si="3"/>
        <v>+/-</v>
      </c>
      <c r="J20" t="str">
        <f t="shared" si="4"/>
        <v>0.6</v>
      </c>
      <c r="K20" s="1">
        <f t="shared" si="5"/>
        <v>0.36474164133738601</v>
      </c>
      <c r="L20" s="1">
        <f t="shared" si="6"/>
        <v>-6.5999999999999943</v>
      </c>
      <c r="M20" s="1">
        <f t="shared" si="7"/>
        <v>0.36977279819442066</v>
      </c>
      <c r="N20" s="1">
        <f t="shared" si="8"/>
        <v>-17.848798051742627</v>
      </c>
      <c r="O20" t="s">
        <v>51</v>
      </c>
    </row>
    <row r="21" spans="1:15" x14ac:dyDescent="0.35">
      <c r="A21" s="16">
        <v>11</v>
      </c>
      <c r="B21" s="15" t="s">
        <v>27</v>
      </c>
      <c r="C21" s="14">
        <v>71.2</v>
      </c>
      <c r="D21" s="13" t="s">
        <v>139</v>
      </c>
      <c r="E21" s="12" t="str">
        <f t="shared" si="0"/>
        <v>Significantly Different</v>
      </c>
      <c r="G21">
        <f t="shared" si="1"/>
        <v>71.2</v>
      </c>
      <c r="H21">
        <f t="shared" si="2"/>
        <v>6</v>
      </c>
      <c r="I21" t="str">
        <f t="shared" si="3"/>
        <v>+/-</v>
      </c>
      <c r="J21" t="str">
        <f t="shared" si="4"/>
        <v>1.5</v>
      </c>
      <c r="K21" s="1">
        <f t="shared" si="5"/>
        <v>0.91185410334346506</v>
      </c>
      <c r="L21" s="1">
        <f t="shared" si="6"/>
        <v>-6</v>
      </c>
      <c r="M21" s="1">
        <f t="shared" si="7"/>
        <v>0.91387819929318592</v>
      </c>
      <c r="N21" s="1">
        <f t="shared" si="8"/>
        <v>-6.5654263386964873</v>
      </c>
      <c r="O21" t="s">
        <v>45</v>
      </c>
    </row>
    <row r="22" spans="1:15" x14ac:dyDescent="0.35">
      <c r="A22" s="16">
        <v>12</v>
      </c>
      <c r="B22" s="15" t="s">
        <v>53</v>
      </c>
      <c r="C22" s="14">
        <v>71.099999999999994</v>
      </c>
      <c r="D22" s="13" t="s">
        <v>121</v>
      </c>
      <c r="E22" s="12" t="str">
        <f t="shared" si="0"/>
        <v>Significantly Different</v>
      </c>
      <c r="G22">
        <f t="shared" si="1"/>
        <v>71.099999999999994</v>
      </c>
      <c r="H22">
        <f t="shared" si="2"/>
        <v>6</v>
      </c>
      <c r="I22" t="str">
        <f t="shared" si="3"/>
        <v>+/-</v>
      </c>
      <c r="J22" t="str">
        <f t="shared" si="4"/>
        <v>0.8</v>
      </c>
      <c r="K22" s="1">
        <f t="shared" si="5"/>
        <v>0.48632218844984804</v>
      </c>
      <c r="L22" s="1">
        <f t="shared" si="6"/>
        <v>-5.8999999999999915</v>
      </c>
      <c r="M22" s="1">
        <f t="shared" si="7"/>
        <v>0.49010685399991183</v>
      </c>
      <c r="N22" s="1">
        <f t="shared" si="8"/>
        <v>-12.03819116555561</v>
      </c>
      <c r="O22" t="s">
        <v>29</v>
      </c>
    </row>
    <row r="23" spans="1:15" x14ac:dyDescent="0.35">
      <c r="A23" s="16">
        <v>13</v>
      </c>
      <c r="B23" s="15" t="s">
        <v>81</v>
      </c>
      <c r="C23" s="14">
        <v>70.400000000000006</v>
      </c>
      <c r="D23" s="13" t="s">
        <v>43</v>
      </c>
      <c r="E23" s="12" t="str">
        <f t="shared" si="0"/>
        <v>Significantly Different</v>
      </c>
      <c r="G23">
        <f t="shared" si="1"/>
        <v>70.400000000000006</v>
      </c>
      <c r="H23">
        <f t="shared" si="2"/>
        <v>6</v>
      </c>
      <c r="I23" t="str">
        <f t="shared" si="3"/>
        <v>+/-</v>
      </c>
      <c r="J23" t="str">
        <f t="shared" si="4"/>
        <v>0.5</v>
      </c>
      <c r="K23" s="1">
        <f t="shared" si="5"/>
        <v>0.303951367781155</v>
      </c>
      <c r="L23" s="1">
        <f t="shared" si="6"/>
        <v>-5.2000000000000028</v>
      </c>
      <c r="M23" s="1">
        <f t="shared" si="7"/>
        <v>0.30997079109986531</v>
      </c>
      <c r="N23" s="1">
        <f t="shared" si="8"/>
        <v>-16.775774199720274</v>
      </c>
      <c r="O23" t="s">
        <v>82</v>
      </c>
    </row>
    <row r="24" spans="1:15" x14ac:dyDescent="0.35">
      <c r="A24" s="16">
        <v>14</v>
      </c>
      <c r="B24" s="15" t="s">
        <v>68</v>
      </c>
      <c r="C24" s="14">
        <v>70.099999999999994</v>
      </c>
      <c r="D24" s="13" t="s">
        <v>43</v>
      </c>
      <c r="E24" s="12" t="str">
        <f t="shared" si="0"/>
        <v>Significantly Different</v>
      </c>
      <c r="G24">
        <f t="shared" si="1"/>
        <v>70.099999999999994</v>
      </c>
      <c r="H24">
        <f t="shared" si="2"/>
        <v>6</v>
      </c>
      <c r="I24" t="str">
        <f t="shared" si="3"/>
        <v>+/-</v>
      </c>
      <c r="J24" t="str">
        <f t="shared" si="4"/>
        <v>0.5</v>
      </c>
      <c r="K24" s="1">
        <f t="shared" si="5"/>
        <v>0.303951367781155</v>
      </c>
      <c r="L24" s="1">
        <f t="shared" si="6"/>
        <v>-4.8999999999999915</v>
      </c>
      <c r="M24" s="1">
        <f t="shared" si="7"/>
        <v>0.30997079109986531</v>
      </c>
      <c r="N24" s="1">
        <f t="shared" si="8"/>
        <v>-15.807941072813298</v>
      </c>
      <c r="O24" t="s">
        <v>65</v>
      </c>
    </row>
    <row r="25" spans="1:15" x14ac:dyDescent="0.35">
      <c r="A25" s="16">
        <v>14</v>
      </c>
      <c r="B25" s="15" t="s">
        <v>42</v>
      </c>
      <c r="C25" s="14">
        <v>70.099999999999994</v>
      </c>
      <c r="D25" s="13" t="s">
        <v>83</v>
      </c>
      <c r="E25" s="12" t="str">
        <f t="shared" si="0"/>
        <v>Significantly Different</v>
      </c>
      <c r="G25">
        <f t="shared" si="1"/>
        <v>70.099999999999994</v>
      </c>
      <c r="H25">
        <f t="shared" si="2"/>
        <v>6</v>
      </c>
      <c r="I25" t="str">
        <f t="shared" si="3"/>
        <v>+/-</v>
      </c>
      <c r="J25" t="str">
        <f t="shared" si="4"/>
        <v>0.7</v>
      </c>
      <c r="K25" s="1">
        <f t="shared" si="5"/>
        <v>0.42553191489361697</v>
      </c>
      <c r="L25" s="1">
        <f t="shared" si="6"/>
        <v>-4.8999999999999915</v>
      </c>
      <c r="M25" s="1">
        <f t="shared" si="7"/>
        <v>0.42985214661796195</v>
      </c>
      <c r="N25" s="1">
        <f t="shared" si="8"/>
        <v>-11.399268419508315</v>
      </c>
      <c r="O25" t="s">
        <v>81</v>
      </c>
    </row>
    <row r="26" spans="1:15" x14ac:dyDescent="0.35">
      <c r="A26" s="16">
        <v>16</v>
      </c>
      <c r="B26" s="15" t="s">
        <v>54</v>
      </c>
      <c r="C26" s="14">
        <v>69.5</v>
      </c>
      <c r="D26" s="13" t="s">
        <v>57</v>
      </c>
      <c r="E26" s="12" t="str">
        <f t="shared" si="0"/>
        <v>Significantly Different</v>
      </c>
      <c r="G26">
        <f t="shared" si="1"/>
        <v>69.5</v>
      </c>
      <c r="H26">
        <f t="shared" si="2"/>
        <v>6</v>
      </c>
      <c r="I26" t="str">
        <f t="shared" si="3"/>
        <v>+/-</v>
      </c>
      <c r="J26" t="str">
        <f t="shared" si="4"/>
        <v>0.3</v>
      </c>
      <c r="K26" s="1">
        <f t="shared" si="5"/>
        <v>0.18237082066869301</v>
      </c>
      <c r="L26" s="1">
        <f t="shared" si="6"/>
        <v>-4.2999999999999972</v>
      </c>
      <c r="M26" s="1">
        <f t="shared" si="7"/>
        <v>0.19223572402239389</v>
      </c>
      <c r="N26" s="1">
        <f t="shared" si="8"/>
        <v>-22.368371029201015</v>
      </c>
      <c r="O26" t="s">
        <v>80</v>
      </c>
    </row>
    <row r="27" spans="1:15" x14ac:dyDescent="0.35">
      <c r="A27" s="16">
        <v>17</v>
      </c>
      <c r="B27" s="15" t="s">
        <v>48</v>
      </c>
      <c r="C27" s="14">
        <v>69.400000000000006</v>
      </c>
      <c r="D27" s="13" t="s">
        <v>141</v>
      </c>
      <c r="E27" s="12" t="str">
        <f t="shared" si="0"/>
        <v>Significantly Different</v>
      </c>
      <c r="G27">
        <f t="shared" si="1"/>
        <v>69.400000000000006</v>
      </c>
      <c r="H27">
        <f t="shared" si="2"/>
        <v>6</v>
      </c>
      <c r="I27" t="str">
        <f t="shared" si="3"/>
        <v>+/-</v>
      </c>
      <c r="J27" t="str">
        <f t="shared" si="4"/>
        <v>1.1</v>
      </c>
      <c r="K27" s="1">
        <f t="shared" si="5"/>
        <v>0.66869300911854113</v>
      </c>
      <c r="L27" s="1">
        <f t="shared" si="6"/>
        <v>-4.2000000000000028</v>
      </c>
      <c r="M27" s="1">
        <f t="shared" si="7"/>
        <v>0.67145051776214359</v>
      </c>
      <c r="N27" s="1">
        <f t="shared" si="8"/>
        <v>-6.2551146940776086</v>
      </c>
      <c r="O27" t="s">
        <v>78</v>
      </c>
    </row>
    <row r="28" spans="1:15" x14ac:dyDescent="0.35">
      <c r="A28" s="16">
        <v>18</v>
      </c>
      <c r="B28" s="15" t="s">
        <v>37</v>
      </c>
      <c r="C28" s="14">
        <v>69.3</v>
      </c>
      <c r="D28" s="13" t="s">
        <v>120</v>
      </c>
      <c r="E28" s="12" t="str">
        <f t="shared" si="0"/>
        <v>Significantly Different</v>
      </c>
      <c r="G28">
        <f t="shared" si="1"/>
        <v>69.3</v>
      </c>
      <c r="H28">
        <f t="shared" si="2"/>
        <v>6</v>
      </c>
      <c r="I28" t="str">
        <f t="shared" si="3"/>
        <v>+/-</v>
      </c>
      <c r="J28" t="str">
        <f t="shared" si="4"/>
        <v>0.9</v>
      </c>
      <c r="K28" s="1">
        <f t="shared" si="5"/>
        <v>0.54711246200607899</v>
      </c>
      <c r="L28" s="1">
        <f t="shared" si="6"/>
        <v>-4.0999999999999943</v>
      </c>
      <c r="M28" s="1">
        <f t="shared" si="7"/>
        <v>0.55047933970440222</v>
      </c>
      <c r="N28" s="1">
        <f t="shared" si="8"/>
        <v>-7.4480542761180146</v>
      </c>
      <c r="O28" t="s">
        <v>79</v>
      </c>
    </row>
    <row r="29" spans="1:15" x14ac:dyDescent="0.35">
      <c r="A29" s="16">
        <v>19</v>
      </c>
      <c r="B29" s="15" t="s">
        <v>70</v>
      </c>
      <c r="C29" s="14">
        <v>69.2</v>
      </c>
      <c r="D29" s="13" t="s">
        <v>141</v>
      </c>
      <c r="E29" s="12" t="str">
        <f t="shared" si="0"/>
        <v>Significantly Different</v>
      </c>
      <c r="G29">
        <f t="shared" si="1"/>
        <v>69.2</v>
      </c>
      <c r="H29">
        <f t="shared" si="2"/>
        <v>6</v>
      </c>
      <c r="I29" t="str">
        <f t="shared" si="3"/>
        <v>+/-</v>
      </c>
      <c r="J29" t="str">
        <f t="shared" si="4"/>
        <v>1.1</v>
      </c>
      <c r="K29" s="1">
        <f t="shared" si="5"/>
        <v>0.66869300911854113</v>
      </c>
      <c r="L29" s="1">
        <f t="shared" si="6"/>
        <v>-4</v>
      </c>
      <c r="M29" s="1">
        <f t="shared" si="7"/>
        <v>0.67145051776214359</v>
      </c>
      <c r="N29" s="1">
        <f t="shared" si="8"/>
        <v>-5.957252089597719</v>
      </c>
      <c r="O29" t="s">
        <v>55</v>
      </c>
    </row>
    <row r="30" spans="1:15" x14ac:dyDescent="0.35">
      <c r="A30" s="16">
        <v>20</v>
      </c>
      <c r="B30" s="15" t="s">
        <v>79</v>
      </c>
      <c r="C30" s="14">
        <v>68.8</v>
      </c>
      <c r="D30" s="13" t="s">
        <v>43</v>
      </c>
      <c r="E30" s="12" t="str">
        <f t="shared" si="0"/>
        <v>Significantly Different</v>
      </c>
      <c r="G30">
        <f t="shared" si="1"/>
        <v>68.8</v>
      </c>
      <c r="H30">
        <f t="shared" si="2"/>
        <v>6</v>
      </c>
      <c r="I30" t="str">
        <f t="shared" si="3"/>
        <v>+/-</v>
      </c>
      <c r="J30" t="str">
        <f t="shared" si="4"/>
        <v>0.5</v>
      </c>
      <c r="K30" s="1">
        <f t="shared" si="5"/>
        <v>0.303951367781155</v>
      </c>
      <c r="L30" s="1">
        <f t="shared" si="6"/>
        <v>-3.5999999999999943</v>
      </c>
      <c r="M30" s="1">
        <f t="shared" si="7"/>
        <v>0.30997079109986531</v>
      </c>
      <c r="N30" s="1">
        <f t="shared" si="8"/>
        <v>-11.613997522883242</v>
      </c>
      <c r="O30" t="s">
        <v>77</v>
      </c>
    </row>
    <row r="31" spans="1:15" x14ac:dyDescent="0.35">
      <c r="A31" s="16">
        <v>20</v>
      </c>
      <c r="B31" s="15" t="s">
        <v>72</v>
      </c>
      <c r="C31" s="14">
        <v>68.8</v>
      </c>
      <c r="D31" s="13" t="s">
        <v>34</v>
      </c>
      <c r="E31" s="12" t="str">
        <f t="shared" si="0"/>
        <v>Significantly Different</v>
      </c>
      <c r="G31">
        <f t="shared" si="1"/>
        <v>68.8</v>
      </c>
      <c r="H31">
        <f t="shared" si="2"/>
        <v>6</v>
      </c>
      <c r="I31" t="str">
        <f t="shared" si="3"/>
        <v>+/-</v>
      </c>
      <c r="J31" t="str">
        <f t="shared" si="4"/>
        <v>0.4</v>
      </c>
      <c r="K31" s="1">
        <f t="shared" si="5"/>
        <v>0.24316109422492402</v>
      </c>
      <c r="L31" s="1">
        <f t="shared" si="6"/>
        <v>-3.5999999999999943</v>
      </c>
      <c r="M31" s="1">
        <f t="shared" si="7"/>
        <v>0.25064471888253259</v>
      </c>
      <c r="N31" s="1">
        <f t="shared" si="8"/>
        <v>-14.362959714651614</v>
      </c>
      <c r="O31" t="s">
        <v>41</v>
      </c>
    </row>
    <row r="32" spans="1:15" x14ac:dyDescent="0.35">
      <c r="A32" s="16">
        <v>22</v>
      </c>
      <c r="B32" s="15" t="s">
        <v>51</v>
      </c>
      <c r="C32" s="14">
        <v>68.099999999999994</v>
      </c>
      <c r="D32" s="13" t="s">
        <v>57</v>
      </c>
      <c r="E32" s="12" t="str">
        <f t="shared" si="0"/>
        <v>Significantly Different</v>
      </c>
      <c r="G32">
        <f t="shared" si="1"/>
        <v>68.099999999999994</v>
      </c>
      <c r="H32">
        <f t="shared" si="2"/>
        <v>6</v>
      </c>
      <c r="I32" t="str">
        <f t="shared" si="3"/>
        <v>+/-</v>
      </c>
      <c r="J32" t="str">
        <f t="shared" si="4"/>
        <v>0.3</v>
      </c>
      <c r="K32" s="1">
        <f t="shared" si="5"/>
        <v>0.18237082066869301</v>
      </c>
      <c r="L32" s="1">
        <f t="shared" si="6"/>
        <v>-2.8999999999999915</v>
      </c>
      <c r="M32" s="1">
        <f t="shared" si="7"/>
        <v>0.19223572402239389</v>
      </c>
      <c r="N32" s="1">
        <f t="shared" si="8"/>
        <v>-15.085645577833208</v>
      </c>
      <c r="O32" t="s">
        <v>71</v>
      </c>
    </row>
    <row r="33" spans="1:15" x14ac:dyDescent="0.35">
      <c r="A33" s="16">
        <v>22</v>
      </c>
      <c r="B33" s="15" t="s">
        <v>55</v>
      </c>
      <c r="C33" s="14">
        <v>68.099999999999994</v>
      </c>
      <c r="D33" s="13" t="s">
        <v>83</v>
      </c>
      <c r="E33" s="12" t="str">
        <f t="shared" si="0"/>
        <v>Significantly Different</v>
      </c>
      <c r="G33">
        <f t="shared" si="1"/>
        <v>68.099999999999994</v>
      </c>
      <c r="H33">
        <f t="shared" si="2"/>
        <v>6</v>
      </c>
      <c r="I33" t="str">
        <f t="shared" si="3"/>
        <v>+/-</v>
      </c>
      <c r="J33" t="str">
        <f t="shared" si="4"/>
        <v>0.7</v>
      </c>
      <c r="K33" s="1">
        <f t="shared" si="5"/>
        <v>0.42553191489361697</v>
      </c>
      <c r="L33" s="1">
        <f t="shared" si="6"/>
        <v>-2.8999999999999915</v>
      </c>
      <c r="M33" s="1">
        <f t="shared" si="7"/>
        <v>0.42985214661796195</v>
      </c>
      <c r="N33" s="1">
        <f t="shared" si="8"/>
        <v>-6.7465057993008308</v>
      </c>
      <c r="O33" t="s">
        <v>76</v>
      </c>
    </row>
    <row r="34" spans="1:15" x14ac:dyDescent="0.35">
      <c r="A34" s="16">
        <v>24</v>
      </c>
      <c r="B34" s="15" t="s">
        <v>41</v>
      </c>
      <c r="C34" s="14">
        <v>67.900000000000006</v>
      </c>
      <c r="D34" s="13" t="s">
        <v>43</v>
      </c>
      <c r="E34" s="12" t="str">
        <f t="shared" si="0"/>
        <v>Significantly Different</v>
      </c>
      <c r="G34">
        <f t="shared" si="1"/>
        <v>67.900000000000006</v>
      </c>
      <c r="H34">
        <f t="shared" si="2"/>
        <v>6</v>
      </c>
      <c r="I34" t="str">
        <f t="shared" si="3"/>
        <v>+/-</v>
      </c>
      <c r="J34" t="str">
        <f t="shared" si="4"/>
        <v>0.5</v>
      </c>
      <c r="K34" s="1">
        <f t="shared" si="5"/>
        <v>0.303951367781155</v>
      </c>
      <c r="L34" s="1">
        <f t="shared" si="6"/>
        <v>-2.7000000000000028</v>
      </c>
      <c r="M34" s="1">
        <f t="shared" si="7"/>
        <v>0.30997079109986531</v>
      </c>
      <c r="N34" s="1">
        <f t="shared" si="8"/>
        <v>-8.7104981421624537</v>
      </c>
      <c r="O34" t="s">
        <v>74</v>
      </c>
    </row>
    <row r="35" spans="1:15" x14ac:dyDescent="0.35">
      <c r="A35" s="16">
        <v>24</v>
      </c>
      <c r="B35" s="15" t="s">
        <v>30</v>
      </c>
      <c r="C35" s="14">
        <v>67.900000000000006</v>
      </c>
      <c r="D35" s="13" t="s">
        <v>43</v>
      </c>
      <c r="E35" s="12" t="str">
        <f t="shared" si="0"/>
        <v>Significantly Different</v>
      </c>
      <c r="G35">
        <f t="shared" si="1"/>
        <v>67.900000000000006</v>
      </c>
      <c r="H35">
        <f t="shared" si="2"/>
        <v>6</v>
      </c>
      <c r="I35" t="str">
        <f t="shared" si="3"/>
        <v>+/-</v>
      </c>
      <c r="J35" t="str">
        <f t="shared" si="4"/>
        <v>0.5</v>
      </c>
      <c r="K35" s="1">
        <f t="shared" si="5"/>
        <v>0.303951367781155</v>
      </c>
      <c r="L35" s="1">
        <f t="shared" si="6"/>
        <v>-2.7000000000000028</v>
      </c>
      <c r="M35" s="1">
        <f t="shared" si="7"/>
        <v>0.30997079109986531</v>
      </c>
      <c r="N35" s="1">
        <f t="shared" si="8"/>
        <v>-8.7104981421624537</v>
      </c>
      <c r="O35" t="s">
        <v>53</v>
      </c>
    </row>
    <row r="36" spans="1:15" x14ac:dyDescent="0.35">
      <c r="A36" s="16">
        <v>26</v>
      </c>
      <c r="B36" s="15" t="s">
        <v>38</v>
      </c>
      <c r="C36" s="14">
        <v>67.8</v>
      </c>
      <c r="D36" s="13" t="s">
        <v>34</v>
      </c>
      <c r="E36" s="12" t="str">
        <f t="shared" si="0"/>
        <v>Significantly Different</v>
      </c>
      <c r="G36">
        <f t="shared" si="1"/>
        <v>67.8</v>
      </c>
      <c r="H36">
        <f t="shared" si="2"/>
        <v>6</v>
      </c>
      <c r="I36" t="str">
        <f t="shared" si="3"/>
        <v>+/-</v>
      </c>
      <c r="J36" t="str">
        <f t="shared" si="4"/>
        <v>0.4</v>
      </c>
      <c r="K36" s="1">
        <f t="shared" si="5"/>
        <v>0.24316109422492402</v>
      </c>
      <c r="L36" s="1">
        <f t="shared" si="6"/>
        <v>-2.5999999999999943</v>
      </c>
      <c r="M36" s="1">
        <f t="shared" si="7"/>
        <v>0.25064471888253259</v>
      </c>
      <c r="N36" s="1">
        <f t="shared" si="8"/>
        <v>-10.373248682803936</v>
      </c>
      <c r="O36" t="s">
        <v>72</v>
      </c>
    </row>
    <row r="37" spans="1:15" x14ac:dyDescent="0.35">
      <c r="A37" s="16">
        <v>27</v>
      </c>
      <c r="B37" s="15" t="s">
        <v>58</v>
      </c>
      <c r="C37" s="14">
        <v>67.7</v>
      </c>
      <c r="D37" s="13" t="s">
        <v>43</v>
      </c>
      <c r="E37" s="12" t="str">
        <f t="shared" si="0"/>
        <v>Significantly Different</v>
      </c>
      <c r="G37">
        <f t="shared" si="1"/>
        <v>67.7</v>
      </c>
      <c r="H37">
        <f t="shared" si="2"/>
        <v>6</v>
      </c>
      <c r="I37" t="str">
        <f t="shared" si="3"/>
        <v>+/-</v>
      </c>
      <c r="J37" t="str">
        <f t="shared" si="4"/>
        <v>0.5</v>
      </c>
      <c r="K37" s="1">
        <f t="shared" si="5"/>
        <v>0.303951367781155</v>
      </c>
      <c r="L37" s="1">
        <f t="shared" si="6"/>
        <v>-2.5</v>
      </c>
      <c r="M37" s="1">
        <f t="shared" si="7"/>
        <v>0.30997079109986531</v>
      </c>
      <c r="N37" s="1">
        <f t="shared" si="8"/>
        <v>-8.0652760575578188</v>
      </c>
      <c r="O37" t="s">
        <v>70</v>
      </c>
    </row>
    <row r="38" spans="1:15" x14ac:dyDescent="0.35">
      <c r="A38" s="16">
        <v>28</v>
      </c>
      <c r="B38" s="15" t="s">
        <v>65</v>
      </c>
      <c r="C38" s="14">
        <v>67.400000000000006</v>
      </c>
      <c r="D38" s="13" t="s">
        <v>34</v>
      </c>
      <c r="E38" s="12" t="str">
        <f t="shared" si="0"/>
        <v>Significantly Different</v>
      </c>
      <c r="G38">
        <f t="shared" si="1"/>
        <v>67.400000000000006</v>
      </c>
      <c r="H38">
        <f t="shared" si="2"/>
        <v>6</v>
      </c>
      <c r="I38" t="str">
        <f t="shared" si="3"/>
        <v>+/-</v>
      </c>
      <c r="J38" t="str">
        <f t="shared" si="4"/>
        <v>0.4</v>
      </c>
      <c r="K38" s="1">
        <f t="shared" si="5"/>
        <v>0.24316109422492402</v>
      </c>
      <c r="L38" s="1">
        <f t="shared" si="6"/>
        <v>-2.2000000000000028</v>
      </c>
      <c r="M38" s="1">
        <f t="shared" si="7"/>
        <v>0.25064471888253259</v>
      </c>
      <c r="N38" s="1">
        <f t="shared" si="8"/>
        <v>-8.7773642700649006</v>
      </c>
      <c r="O38" t="s">
        <v>69</v>
      </c>
    </row>
    <row r="39" spans="1:15" x14ac:dyDescent="0.35">
      <c r="A39" s="16">
        <v>29</v>
      </c>
      <c r="B39" s="15" t="s">
        <v>46</v>
      </c>
      <c r="C39" s="14">
        <v>67.3</v>
      </c>
      <c r="D39" s="13" t="s">
        <v>26</v>
      </c>
      <c r="E39" s="12" t="str">
        <f t="shared" si="0"/>
        <v>Significantly Different</v>
      </c>
      <c r="G39">
        <f t="shared" si="1"/>
        <v>67.3</v>
      </c>
      <c r="H39">
        <f t="shared" si="2"/>
        <v>6</v>
      </c>
      <c r="I39" t="str">
        <f t="shared" si="3"/>
        <v>+/-</v>
      </c>
      <c r="J39" t="str">
        <f t="shared" si="4"/>
        <v>0.6</v>
      </c>
      <c r="K39" s="1">
        <f t="shared" si="5"/>
        <v>0.36474164133738601</v>
      </c>
      <c r="L39" s="1">
        <f t="shared" si="6"/>
        <v>-2.0999999999999943</v>
      </c>
      <c r="M39" s="1">
        <f t="shared" si="7"/>
        <v>0.36977279819442066</v>
      </c>
      <c r="N39" s="1">
        <f t="shared" si="8"/>
        <v>-5.6791630164635523</v>
      </c>
      <c r="O39" t="s">
        <v>44</v>
      </c>
    </row>
    <row r="40" spans="1:15" x14ac:dyDescent="0.35">
      <c r="A40" s="16">
        <v>30</v>
      </c>
      <c r="B40" s="15" t="s">
        <v>61</v>
      </c>
      <c r="C40" s="14">
        <v>67.099999999999994</v>
      </c>
      <c r="D40" s="13" t="s">
        <v>34</v>
      </c>
      <c r="E40" s="12" t="str">
        <f t="shared" si="0"/>
        <v>Significantly Different</v>
      </c>
      <c r="G40">
        <f t="shared" si="1"/>
        <v>67.099999999999994</v>
      </c>
      <c r="H40">
        <f t="shared" si="2"/>
        <v>6</v>
      </c>
      <c r="I40" t="str">
        <f t="shared" si="3"/>
        <v>+/-</v>
      </c>
      <c r="J40" t="str">
        <f t="shared" si="4"/>
        <v>0.4</v>
      </c>
      <c r="K40" s="1">
        <f t="shared" si="5"/>
        <v>0.24316109422492402</v>
      </c>
      <c r="L40" s="1">
        <f t="shared" si="6"/>
        <v>-1.8999999999999915</v>
      </c>
      <c r="M40" s="1">
        <f t="shared" si="7"/>
        <v>0.25064471888253259</v>
      </c>
      <c r="N40" s="1">
        <f t="shared" si="8"/>
        <v>-7.5804509605105519</v>
      </c>
      <c r="O40" t="s">
        <v>67</v>
      </c>
    </row>
    <row r="41" spans="1:15" x14ac:dyDescent="0.35">
      <c r="A41" s="16">
        <v>31</v>
      </c>
      <c r="B41" s="15" t="s">
        <v>78</v>
      </c>
      <c r="C41" s="14">
        <v>66.7</v>
      </c>
      <c r="D41" s="13" t="s">
        <v>26</v>
      </c>
      <c r="E41" s="12" t="str">
        <f t="shared" si="0"/>
        <v>Significantly Different</v>
      </c>
      <c r="G41">
        <f t="shared" si="1"/>
        <v>66.7</v>
      </c>
      <c r="H41">
        <f t="shared" si="2"/>
        <v>6</v>
      </c>
      <c r="I41" t="str">
        <f t="shared" si="3"/>
        <v>+/-</v>
      </c>
      <c r="J41" t="str">
        <f t="shared" si="4"/>
        <v>0.6</v>
      </c>
      <c r="K41" s="1">
        <f t="shared" si="5"/>
        <v>0.36474164133738601</v>
      </c>
      <c r="L41" s="1">
        <f t="shared" si="6"/>
        <v>-1.5</v>
      </c>
      <c r="M41" s="1">
        <f t="shared" si="7"/>
        <v>0.36977279819442066</v>
      </c>
      <c r="N41" s="1">
        <f t="shared" si="8"/>
        <v>-4.0565450117596908</v>
      </c>
      <c r="O41" t="s">
        <v>47</v>
      </c>
    </row>
    <row r="42" spans="1:15" x14ac:dyDescent="0.35">
      <c r="A42" s="16">
        <v>32</v>
      </c>
      <c r="B42" s="15" t="s">
        <v>62</v>
      </c>
      <c r="C42" s="14">
        <v>66.3</v>
      </c>
      <c r="D42" s="13" t="s">
        <v>135</v>
      </c>
      <c r="E42" s="12" t="str">
        <f t="shared" si="0"/>
        <v>Not Significantly Different</v>
      </c>
      <c r="G42">
        <f t="shared" si="1"/>
        <v>66.3</v>
      </c>
      <c r="H42">
        <f t="shared" si="2"/>
        <v>6</v>
      </c>
      <c r="I42" t="str">
        <f t="shared" si="3"/>
        <v>+/-</v>
      </c>
      <c r="J42" t="str">
        <f t="shared" si="4"/>
        <v>1.3</v>
      </c>
      <c r="K42" s="1">
        <f t="shared" si="5"/>
        <v>0.79027355623100304</v>
      </c>
      <c r="L42" s="1">
        <f t="shared" si="6"/>
        <v>-1.0999999999999943</v>
      </c>
      <c r="M42" s="1">
        <f t="shared" si="7"/>
        <v>0.79260819516141623</v>
      </c>
      <c r="N42" s="1">
        <f t="shared" si="8"/>
        <v>-1.3878231473193097</v>
      </c>
      <c r="O42" t="s">
        <v>37</v>
      </c>
    </row>
    <row r="43" spans="1:15" x14ac:dyDescent="0.35">
      <c r="A43" s="16">
        <v>32</v>
      </c>
      <c r="B43" s="15" t="s">
        <v>69</v>
      </c>
      <c r="C43" s="14">
        <v>66.3</v>
      </c>
      <c r="D43" s="13" t="s">
        <v>83</v>
      </c>
      <c r="E43" s="12" t="str">
        <f t="shared" si="0"/>
        <v>Significantly Different</v>
      </c>
      <c r="G43">
        <f t="shared" si="1"/>
        <v>66.3</v>
      </c>
      <c r="H43">
        <f t="shared" si="2"/>
        <v>6</v>
      </c>
      <c r="I43" t="str">
        <f t="shared" si="3"/>
        <v>+/-</v>
      </c>
      <c r="J43" t="str">
        <f t="shared" si="4"/>
        <v>0.7</v>
      </c>
      <c r="K43" s="1">
        <f t="shared" si="5"/>
        <v>0.42553191489361697</v>
      </c>
      <c r="L43" s="1">
        <f t="shared" si="6"/>
        <v>-1.0999999999999943</v>
      </c>
      <c r="M43" s="1">
        <f t="shared" si="7"/>
        <v>0.42985214661796195</v>
      </c>
      <c r="N43" s="1">
        <f t="shared" si="8"/>
        <v>-2.5590194411141027</v>
      </c>
      <c r="O43" t="s">
        <v>49</v>
      </c>
    </row>
    <row r="44" spans="1:15" x14ac:dyDescent="0.35">
      <c r="A44" s="16">
        <v>32</v>
      </c>
      <c r="B44" s="15" t="s">
        <v>64</v>
      </c>
      <c r="C44" s="14">
        <v>66.3</v>
      </c>
      <c r="D44" s="13" t="s">
        <v>34</v>
      </c>
      <c r="E44" s="12" t="str">
        <f t="shared" si="0"/>
        <v>Significantly Different</v>
      </c>
      <c r="G44">
        <f t="shared" si="1"/>
        <v>66.3</v>
      </c>
      <c r="H44">
        <f t="shared" si="2"/>
        <v>6</v>
      </c>
      <c r="I44" t="str">
        <f t="shared" si="3"/>
        <v>+/-</v>
      </c>
      <c r="J44" t="str">
        <f t="shared" si="4"/>
        <v>0.4</v>
      </c>
      <c r="K44" s="1">
        <f t="shared" si="5"/>
        <v>0.24316109422492402</v>
      </c>
      <c r="L44" s="1">
        <f t="shared" si="6"/>
        <v>-1.0999999999999943</v>
      </c>
      <c r="M44" s="1">
        <f t="shared" si="7"/>
        <v>0.25064471888253259</v>
      </c>
      <c r="N44" s="1">
        <f t="shared" si="8"/>
        <v>-4.3886821350324219</v>
      </c>
      <c r="O44" t="s">
        <v>64</v>
      </c>
    </row>
    <row r="45" spans="1:15" x14ac:dyDescent="0.35">
      <c r="A45" s="16">
        <v>35</v>
      </c>
      <c r="B45" s="15" t="s">
        <v>73</v>
      </c>
      <c r="C45" s="14">
        <v>66.2</v>
      </c>
      <c r="D45" s="13" t="s">
        <v>83</v>
      </c>
      <c r="E45" s="12" t="str">
        <f t="shared" si="0"/>
        <v>Significantly Different</v>
      </c>
      <c r="G45">
        <f t="shared" si="1"/>
        <v>66.2</v>
      </c>
      <c r="H45">
        <f t="shared" si="2"/>
        <v>6</v>
      </c>
      <c r="I45" t="str">
        <f t="shared" si="3"/>
        <v>+/-</v>
      </c>
      <c r="J45" t="str">
        <f t="shared" si="4"/>
        <v>0.7</v>
      </c>
      <c r="K45" s="1">
        <f t="shared" si="5"/>
        <v>0.42553191489361697</v>
      </c>
      <c r="L45" s="1">
        <f t="shared" si="6"/>
        <v>-1</v>
      </c>
      <c r="M45" s="1">
        <f t="shared" si="7"/>
        <v>0.42985214661796195</v>
      </c>
      <c r="N45" s="1">
        <f t="shared" si="8"/>
        <v>-2.3263813101037418</v>
      </c>
      <c r="O45" t="s">
        <v>63</v>
      </c>
    </row>
    <row r="46" spans="1:15" x14ac:dyDescent="0.35">
      <c r="A46" s="16">
        <v>36</v>
      </c>
      <c r="B46" s="15" t="s">
        <v>45</v>
      </c>
      <c r="C46" s="14">
        <v>66.099999999999994</v>
      </c>
      <c r="D46" s="13" t="s">
        <v>34</v>
      </c>
      <c r="E46" s="12" t="str">
        <f t="shared" si="0"/>
        <v>Significantly Different</v>
      </c>
      <c r="G46">
        <f t="shared" si="1"/>
        <v>66.099999999999994</v>
      </c>
      <c r="H46">
        <f t="shared" si="2"/>
        <v>6</v>
      </c>
      <c r="I46" t="str">
        <f t="shared" si="3"/>
        <v>+/-</v>
      </c>
      <c r="J46" t="str">
        <f t="shared" si="4"/>
        <v>0.4</v>
      </c>
      <c r="K46" s="1">
        <f t="shared" si="5"/>
        <v>0.24316109422492402</v>
      </c>
      <c r="L46" s="1">
        <f t="shared" si="6"/>
        <v>-0.89999999999999147</v>
      </c>
      <c r="M46" s="1">
        <f t="shared" si="7"/>
        <v>0.25064471888253259</v>
      </c>
      <c r="N46" s="1">
        <f t="shared" si="8"/>
        <v>-3.5907399286628752</v>
      </c>
      <c r="O46" t="s">
        <v>61</v>
      </c>
    </row>
    <row r="47" spans="1:15" x14ac:dyDescent="0.35">
      <c r="A47" s="16">
        <v>37</v>
      </c>
      <c r="B47" s="15" t="s">
        <v>75</v>
      </c>
      <c r="C47" s="14">
        <v>65.7</v>
      </c>
      <c r="D47" s="13" t="s">
        <v>43</v>
      </c>
      <c r="E47" s="12" t="str">
        <f t="shared" si="0"/>
        <v>Not Significantly Different</v>
      </c>
      <c r="G47">
        <f t="shared" si="1"/>
        <v>65.7</v>
      </c>
      <c r="H47">
        <f t="shared" si="2"/>
        <v>6</v>
      </c>
      <c r="I47" t="str">
        <f t="shared" si="3"/>
        <v>+/-</v>
      </c>
      <c r="J47" t="str">
        <f t="shared" si="4"/>
        <v>0.5</v>
      </c>
      <c r="K47" s="1">
        <f t="shared" si="5"/>
        <v>0.303951367781155</v>
      </c>
      <c r="L47" s="1">
        <f t="shared" si="6"/>
        <v>-0.5</v>
      </c>
      <c r="M47" s="1">
        <f t="shared" si="7"/>
        <v>0.30997079109986531</v>
      </c>
      <c r="N47" s="1">
        <f t="shared" si="8"/>
        <v>-1.6130552115115637</v>
      </c>
      <c r="O47" t="s">
        <v>59</v>
      </c>
    </row>
    <row r="48" spans="1:15" x14ac:dyDescent="0.35">
      <c r="A48" s="16">
        <v>37</v>
      </c>
      <c r="B48" s="15" t="s">
        <v>66</v>
      </c>
      <c r="C48" s="14">
        <v>65.7</v>
      </c>
      <c r="D48" s="13" t="s">
        <v>26</v>
      </c>
      <c r="E48" s="12" t="str">
        <f t="shared" si="0"/>
        <v>Not Significantly Different</v>
      </c>
      <c r="G48">
        <f t="shared" si="1"/>
        <v>65.7</v>
      </c>
      <c r="H48">
        <f t="shared" si="2"/>
        <v>6</v>
      </c>
      <c r="I48" t="str">
        <f t="shared" si="3"/>
        <v>+/-</v>
      </c>
      <c r="J48" t="str">
        <f t="shared" si="4"/>
        <v>0.6</v>
      </c>
      <c r="K48" s="1">
        <f t="shared" si="5"/>
        <v>0.36474164133738601</v>
      </c>
      <c r="L48" s="1">
        <f t="shared" si="6"/>
        <v>-0.5</v>
      </c>
      <c r="M48" s="1">
        <f t="shared" si="7"/>
        <v>0.36977279819442066</v>
      </c>
      <c r="N48" s="1">
        <f t="shared" si="8"/>
        <v>-1.3521816705865637</v>
      </c>
      <c r="O48" t="s">
        <v>56</v>
      </c>
    </row>
    <row r="49" spans="1:15" x14ac:dyDescent="0.35">
      <c r="A49" s="16">
        <v>39</v>
      </c>
      <c r="B49" s="15" t="s">
        <v>59</v>
      </c>
      <c r="C49" s="14">
        <v>65.099999999999994</v>
      </c>
      <c r="D49" s="13" t="s">
        <v>43</v>
      </c>
      <c r="E49" s="12" t="str">
        <f t="shared" si="0"/>
        <v>Not Significantly Different</v>
      </c>
      <c r="G49">
        <f t="shared" si="1"/>
        <v>65.099999999999994</v>
      </c>
      <c r="H49">
        <f t="shared" si="2"/>
        <v>6</v>
      </c>
      <c r="I49" t="str">
        <f t="shared" si="3"/>
        <v>+/-</v>
      </c>
      <c r="J49" t="str">
        <f t="shared" si="4"/>
        <v>0.5</v>
      </c>
      <c r="K49" s="1">
        <f t="shared" si="5"/>
        <v>0.303951367781155</v>
      </c>
      <c r="L49" s="1">
        <f t="shared" si="6"/>
        <v>0.10000000000000853</v>
      </c>
      <c r="M49" s="1">
        <f t="shared" si="7"/>
        <v>0.30997079109986531</v>
      </c>
      <c r="N49" s="1">
        <f t="shared" si="8"/>
        <v>0.32261104230234028</v>
      </c>
      <c r="O49" t="s">
        <v>54</v>
      </c>
    </row>
    <row r="50" spans="1:15" x14ac:dyDescent="0.35">
      <c r="A50" s="16">
        <v>40</v>
      </c>
      <c r="B50" s="15" t="s">
        <v>52</v>
      </c>
      <c r="C50" s="14">
        <v>64</v>
      </c>
      <c r="D50" s="13" t="s">
        <v>133</v>
      </c>
      <c r="E50" s="12" t="str">
        <f t="shared" si="0"/>
        <v>Not Significantly Different</v>
      </c>
      <c r="G50">
        <f t="shared" si="1"/>
        <v>64</v>
      </c>
      <c r="H50">
        <f t="shared" si="2"/>
        <v>6</v>
      </c>
      <c r="I50" t="str">
        <f t="shared" si="3"/>
        <v>+/-</v>
      </c>
      <c r="J50" t="str">
        <f t="shared" si="4"/>
        <v>1.2</v>
      </c>
      <c r="K50" s="1">
        <f t="shared" si="5"/>
        <v>0.72948328267477203</v>
      </c>
      <c r="L50" s="1">
        <f t="shared" si="6"/>
        <v>1.2000000000000028</v>
      </c>
      <c r="M50" s="1">
        <f t="shared" si="7"/>
        <v>0.73201182849801194</v>
      </c>
      <c r="N50" s="1">
        <f t="shared" si="8"/>
        <v>1.6393177723128307</v>
      </c>
      <c r="O50" t="s">
        <v>52</v>
      </c>
    </row>
    <row r="51" spans="1:15" x14ac:dyDescent="0.35">
      <c r="A51" s="16">
        <v>41</v>
      </c>
      <c r="B51" s="15" t="s">
        <v>47</v>
      </c>
      <c r="C51" s="14">
        <v>63.7</v>
      </c>
      <c r="D51" s="13" t="s">
        <v>34</v>
      </c>
      <c r="E51" s="12" t="str">
        <f t="shared" si="0"/>
        <v>Significantly Different</v>
      </c>
      <c r="G51">
        <f t="shared" si="1"/>
        <v>63.7</v>
      </c>
      <c r="H51">
        <f t="shared" si="2"/>
        <v>6</v>
      </c>
      <c r="I51" t="str">
        <f t="shared" si="3"/>
        <v>+/-</v>
      </c>
      <c r="J51" t="str">
        <f t="shared" si="4"/>
        <v>0.4</v>
      </c>
      <c r="K51" s="1">
        <f t="shared" si="5"/>
        <v>0.24316109422492402</v>
      </c>
      <c r="L51" s="1">
        <f t="shared" si="6"/>
        <v>1.5</v>
      </c>
      <c r="M51" s="1">
        <f t="shared" si="7"/>
        <v>0.25064471888253259</v>
      </c>
      <c r="N51" s="1">
        <f t="shared" si="8"/>
        <v>5.9845665477715153</v>
      </c>
      <c r="O51" t="s">
        <v>50</v>
      </c>
    </row>
    <row r="52" spans="1:15" x14ac:dyDescent="0.35">
      <c r="A52" s="16">
        <v>41</v>
      </c>
      <c r="B52" s="15" t="s">
        <v>63</v>
      </c>
      <c r="C52" s="14">
        <v>63.7</v>
      </c>
      <c r="D52" s="13" t="s">
        <v>133</v>
      </c>
      <c r="E52" s="12" t="str">
        <f t="shared" si="0"/>
        <v>Significantly Different</v>
      </c>
      <c r="G52">
        <f t="shared" si="1"/>
        <v>63.7</v>
      </c>
      <c r="H52">
        <f t="shared" si="2"/>
        <v>6</v>
      </c>
      <c r="I52" t="str">
        <f t="shared" si="3"/>
        <v>+/-</v>
      </c>
      <c r="J52" t="str">
        <f t="shared" si="4"/>
        <v>1.2</v>
      </c>
      <c r="K52" s="1">
        <f t="shared" si="5"/>
        <v>0.72948328267477203</v>
      </c>
      <c r="L52" s="1">
        <f t="shared" si="6"/>
        <v>1.5</v>
      </c>
      <c r="M52" s="1">
        <f t="shared" si="7"/>
        <v>0.73201182849801194</v>
      </c>
      <c r="N52" s="1">
        <f t="shared" si="8"/>
        <v>2.0491472153910335</v>
      </c>
      <c r="O52" t="s">
        <v>48</v>
      </c>
    </row>
    <row r="53" spans="1:15" x14ac:dyDescent="0.35">
      <c r="A53" s="16">
        <v>41</v>
      </c>
      <c r="B53" s="15" t="s">
        <v>36</v>
      </c>
      <c r="C53" s="14">
        <v>63.7</v>
      </c>
      <c r="D53" s="13" t="s">
        <v>34</v>
      </c>
      <c r="E53" s="12" t="str">
        <f t="shared" si="0"/>
        <v>Significantly Different</v>
      </c>
      <c r="G53">
        <f t="shared" si="1"/>
        <v>63.7</v>
      </c>
      <c r="H53">
        <f t="shared" si="2"/>
        <v>6</v>
      </c>
      <c r="I53" t="str">
        <f t="shared" si="3"/>
        <v>+/-</v>
      </c>
      <c r="J53" t="str">
        <f t="shared" si="4"/>
        <v>0.4</v>
      </c>
      <c r="K53" s="1">
        <f t="shared" si="5"/>
        <v>0.24316109422492402</v>
      </c>
      <c r="L53" s="1">
        <f t="shared" si="6"/>
        <v>1.5</v>
      </c>
      <c r="M53" s="1">
        <f t="shared" si="7"/>
        <v>0.25064471888253259</v>
      </c>
      <c r="N53" s="1">
        <f t="shared" si="8"/>
        <v>5.9845665477715153</v>
      </c>
      <c r="O53" t="s">
        <v>46</v>
      </c>
    </row>
    <row r="54" spans="1:15" x14ac:dyDescent="0.35">
      <c r="A54" s="16">
        <v>44</v>
      </c>
      <c r="B54" s="15" t="s">
        <v>56</v>
      </c>
      <c r="C54" s="14">
        <v>63.4</v>
      </c>
      <c r="D54" s="13" t="s">
        <v>26</v>
      </c>
      <c r="E54" s="12" t="str">
        <f t="shared" si="0"/>
        <v>Significantly Different</v>
      </c>
      <c r="G54">
        <f t="shared" si="1"/>
        <v>63.4</v>
      </c>
      <c r="H54">
        <f t="shared" si="2"/>
        <v>6</v>
      </c>
      <c r="I54" t="str">
        <f t="shared" si="3"/>
        <v>+/-</v>
      </c>
      <c r="J54" t="str">
        <f t="shared" si="4"/>
        <v>0.6</v>
      </c>
      <c r="K54" s="1">
        <f t="shared" si="5"/>
        <v>0.36474164133738601</v>
      </c>
      <c r="L54" s="1">
        <f t="shared" si="6"/>
        <v>1.8000000000000043</v>
      </c>
      <c r="M54" s="1">
        <f t="shared" si="7"/>
        <v>0.36977279819442066</v>
      </c>
      <c r="N54" s="1">
        <f t="shared" si="8"/>
        <v>4.8678540141116411</v>
      </c>
      <c r="O54" t="s">
        <v>39</v>
      </c>
    </row>
    <row r="55" spans="1:15" x14ac:dyDescent="0.35">
      <c r="A55" s="16">
        <v>45</v>
      </c>
      <c r="B55" s="15" t="s">
        <v>39</v>
      </c>
      <c r="C55" s="14">
        <v>62.6</v>
      </c>
      <c r="D55" s="13" t="s">
        <v>57</v>
      </c>
      <c r="E55" s="12" t="str">
        <f t="shared" si="0"/>
        <v>Significantly Different</v>
      </c>
      <c r="G55">
        <f t="shared" si="1"/>
        <v>62.6</v>
      </c>
      <c r="H55">
        <f t="shared" si="2"/>
        <v>6</v>
      </c>
      <c r="I55" t="str">
        <f t="shared" si="3"/>
        <v>+/-</v>
      </c>
      <c r="J55" t="str">
        <f t="shared" si="4"/>
        <v>0.3</v>
      </c>
      <c r="K55" s="1">
        <f t="shared" si="5"/>
        <v>0.18237082066869301</v>
      </c>
      <c r="L55" s="1">
        <f t="shared" si="6"/>
        <v>2.6000000000000014</v>
      </c>
      <c r="M55" s="1">
        <f t="shared" si="7"/>
        <v>0.19223572402239389</v>
      </c>
      <c r="N55" s="1">
        <f t="shared" si="8"/>
        <v>13.525061552540166</v>
      </c>
      <c r="O55" t="s">
        <v>42</v>
      </c>
    </row>
    <row r="56" spans="1:15" x14ac:dyDescent="0.35">
      <c r="A56" s="16">
        <v>46</v>
      </c>
      <c r="B56" s="15" t="s">
        <v>29</v>
      </c>
      <c r="C56" s="14">
        <v>62.4</v>
      </c>
      <c r="D56" s="13" t="s">
        <v>141</v>
      </c>
      <c r="E56" s="12" t="str">
        <f t="shared" si="0"/>
        <v>Significantly Different</v>
      </c>
      <c r="G56">
        <f t="shared" si="1"/>
        <v>62.4</v>
      </c>
      <c r="H56">
        <f t="shared" si="2"/>
        <v>6</v>
      </c>
      <c r="I56" t="str">
        <f t="shared" si="3"/>
        <v>+/-</v>
      </c>
      <c r="J56" t="str">
        <f t="shared" si="4"/>
        <v>1.1</v>
      </c>
      <c r="K56" s="1">
        <f t="shared" si="5"/>
        <v>0.66869300911854113</v>
      </c>
      <c r="L56" s="1">
        <f t="shared" si="6"/>
        <v>2.8000000000000043</v>
      </c>
      <c r="M56" s="1">
        <f t="shared" si="7"/>
        <v>0.67145051776214359</v>
      </c>
      <c r="N56" s="1">
        <f t="shared" si="8"/>
        <v>4.1700764627184093</v>
      </c>
      <c r="O56" t="s">
        <v>40</v>
      </c>
    </row>
    <row r="57" spans="1:15" x14ac:dyDescent="0.35">
      <c r="A57" s="16">
        <v>47</v>
      </c>
      <c r="B57" s="15" t="s">
        <v>71</v>
      </c>
      <c r="C57" s="14">
        <v>62.3</v>
      </c>
      <c r="D57" s="13" t="s">
        <v>43</v>
      </c>
      <c r="E57" s="12" t="str">
        <f t="shared" si="0"/>
        <v>Significantly Different</v>
      </c>
      <c r="G57">
        <f t="shared" si="1"/>
        <v>62.3</v>
      </c>
      <c r="H57">
        <f t="shared" si="2"/>
        <v>6</v>
      </c>
      <c r="I57" t="str">
        <f t="shared" si="3"/>
        <v>+/-</v>
      </c>
      <c r="J57" t="str">
        <f t="shared" si="4"/>
        <v>0.5</v>
      </c>
      <c r="K57" s="1">
        <f t="shared" si="5"/>
        <v>0.303951367781155</v>
      </c>
      <c r="L57" s="1">
        <f t="shared" si="6"/>
        <v>2.9000000000000057</v>
      </c>
      <c r="M57" s="1">
        <f t="shared" si="7"/>
        <v>0.30997079109986531</v>
      </c>
      <c r="N57" s="1">
        <f t="shared" si="8"/>
        <v>9.3557202267670885</v>
      </c>
      <c r="O57" t="s">
        <v>38</v>
      </c>
    </row>
    <row r="58" spans="1:15" x14ac:dyDescent="0.35">
      <c r="A58" s="16">
        <v>48</v>
      </c>
      <c r="B58" s="15" t="s">
        <v>44</v>
      </c>
      <c r="C58" s="14">
        <v>60.4</v>
      </c>
      <c r="D58" s="13" t="s">
        <v>121</v>
      </c>
      <c r="E58" s="12" t="str">
        <f t="shared" si="0"/>
        <v>Significantly Different</v>
      </c>
      <c r="G58">
        <f t="shared" si="1"/>
        <v>60.4</v>
      </c>
      <c r="H58">
        <f t="shared" si="2"/>
        <v>6</v>
      </c>
      <c r="I58" t="str">
        <f t="shared" si="3"/>
        <v>+/-</v>
      </c>
      <c r="J58" t="str">
        <f t="shared" si="4"/>
        <v>0.8</v>
      </c>
      <c r="K58" s="1">
        <f t="shared" si="5"/>
        <v>0.48632218844984804</v>
      </c>
      <c r="L58" s="1">
        <f t="shared" si="6"/>
        <v>4.8000000000000043</v>
      </c>
      <c r="M58" s="1">
        <f t="shared" si="7"/>
        <v>0.49010685399991183</v>
      </c>
      <c r="N58" s="1">
        <f t="shared" si="8"/>
        <v>9.7937826431639081</v>
      </c>
      <c r="O58" t="s">
        <v>36</v>
      </c>
    </row>
    <row r="59" spans="1:15" x14ac:dyDescent="0.35">
      <c r="A59" s="16">
        <v>49</v>
      </c>
      <c r="B59" s="15" t="s">
        <v>32</v>
      </c>
      <c r="C59" s="14">
        <v>55.9</v>
      </c>
      <c r="D59" s="13" t="s">
        <v>28</v>
      </c>
      <c r="E59" s="12" t="str">
        <f t="shared" si="0"/>
        <v>Significantly Different</v>
      </c>
      <c r="G59">
        <f t="shared" si="1"/>
        <v>55.9</v>
      </c>
      <c r="H59">
        <f t="shared" si="2"/>
        <v>6</v>
      </c>
      <c r="I59" t="str">
        <f t="shared" si="3"/>
        <v>+/-</v>
      </c>
      <c r="J59" t="str">
        <f t="shared" si="4"/>
        <v>0.2</v>
      </c>
      <c r="K59" s="1">
        <f t="shared" si="5"/>
        <v>0.12158054711246201</v>
      </c>
      <c r="L59" s="1">
        <f t="shared" si="6"/>
        <v>9.3000000000000043</v>
      </c>
      <c r="M59" s="1">
        <f t="shared" si="7"/>
        <v>0.1359311840425404</v>
      </c>
      <c r="N59" s="1">
        <f t="shared" si="8"/>
        <v>68.416971907561106</v>
      </c>
      <c r="O59" t="s">
        <v>33</v>
      </c>
    </row>
    <row r="60" spans="1:15" x14ac:dyDescent="0.35">
      <c r="A60" s="16">
        <v>50</v>
      </c>
      <c r="B60" s="15" t="s">
        <v>49</v>
      </c>
      <c r="C60" s="14">
        <v>54.1</v>
      </c>
      <c r="D60" s="13" t="s">
        <v>34</v>
      </c>
      <c r="E60" s="12" t="str">
        <f t="shared" si="0"/>
        <v>Significantly Different</v>
      </c>
      <c r="G60">
        <f t="shared" si="1"/>
        <v>54.1</v>
      </c>
      <c r="H60">
        <f t="shared" si="2"/>
        <v>6</v>
      </c>
      <c r="I60" t="str">
        <f t="shared" si="3"/>
        <v>+/-</v>
      </c>
      <c r="J60" t="str">
        <f t="shared" si="4"/>
        <v>0.4</v>
      </c>
      <c r="K60" s="1">
        <f t="shared" si="5"/>
        <v>0.24316109422492402</v>
      </c>
      <c r="L60" s="1">
        <f t="shared" si="6"/>
        <v>11.100000000000001</v>
      </c>
      <c r="M60" s="1">
        <f t="shared" si="7"/>
        <v>0.25064471888253259</v>
      </c>
      <c r="N60" s="1">
        <f t="shared" si="8"/>
        <v>44.285792453509217</v>
      </c>
      <c r="O60" t="s">
        <v>30</v>
      </c>
    </row>
    <row r="61" spans="1:15" x14ac:dyDescent="0.35">
      <c r="A61" s="16">
        <v>51</v>
      </c>
      <c r="B61" s="15" t="s">
        <v>35</v>
      </c>
      <c r="C61" s="14">
        <v>39.1</v>
      </c>
      <c r="D61" s="13" t="s">
        <v>135</v>
      </c>
      <c r="E61" s="12" t="str">
        <f t="shared" si="0"/>
        <v>Significantly Different</v>
      </c>
      <c r="G61">
        <f t="shared" si="1"/>
        <v>39.1</v>
      </c>
      <c r="H61">
        <f t="shared" si="2"/>
        <v>6</v>
      </c>
      <c r="I61" t="str">
        <f t="shared" si="3"/>
        <v>+/-</v>
      </c>
      <c r="J61" t="str">
        <f t="shared" si="4"/>
        <v>1.3</v>
      </c>
      <c r="K61" s="1">
        <f t="shared" si="5"/>
        <v>0.79027355623100304</v>
      </c>
      <c r="L61" s="1">
        <f t="shared" si="6"/>
        <v>26.1</v>
      </c>
      <c r="M61" s="1">
        <f t="shared" si="7"/>
        <v>0.79260819516141623</v>
      </c>
      <c r="N61" s="1">
        <f t="shared" si="8"/>
        <v>32.929258313667432</v>
      </c>
      <c r="O61" t="s">
        <v>27</v>
      </c>
    </row>
    <row r="62" spans="1:15" ht="15" thickBot="1" x14ac:dyDescent="0.4">
      <c r="A62" s="11"/>
      <c r="B62" s="10" t="s">
        <v>25</v>
      </c>
      <c r="C62" s="9">
        <v>68.400000000000006</v>
      </c>
      <c r="D62" s="8" t="s">
        <v>83</v>
      </c>
      <c r="E62" s="7" t="str">
        <f t="shared" si="0"/>
        <v>Significantly Different</v>
      </c>
      <c r="G62">
        <f t="shared" si="1"/>
        <v>68.400000000000006</v>
      </c>
      <c r="H62">
        <f t="shared" si="2"/>
        <v>6</v>
      </c>
      <c r="I62" t="str">
        <f t="shared" si="3"/>
        <v>+/-</v>
      </c>
      <c r="J62" t="str">
        <f t="shared" si="4"/>
        <v>0.7</v>
      </c>
      <c r="K62" s="1">
        <f t="shared" si="5"/>
        <v>0.42553191489361697</v>
      </c>
      <c r="L62" s="1">
        <f t="shared" si="6"/>
        <v>-3.2000000000000028</v>
      </c>
      <c r="M62" s="1">
        <f t="shared" si="7"/>
        <v>0.42985214661796195</v>
      </c>
      <c r="N62" s="1">
        <f t="shared" si="8"/>
        <v>-7.4444201923319806</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34" priority="1" operator="equal">
      <formula>"OTHER ERROR"</formula>
    </cfRule>
    <cfRule type="cellIs" dxfId="33" priority="2" operator="equal">
      <formula>"Statistical Test not applicable"</formula>
    </cfRule>
    <cfRule type="cellIs" dxfId="32" priority="3" operator="equal">
      <formula>"Geography Selected"</formula>
    </cfRule>
  </conditionalFormatting>
  <conditionalFormatting sqref="E10:J62">
    <cfRule type="cellIs" dxfId="31" priority="4" operator="equal">
      <formula>"Not Significantly Different"</formula>
    </cfRule>
  </conditionalFormatting>
  <conditionalFormatting sqref="F10:J62">
    <cfRule type="cellIs" dxfId="3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65FBC10-957B-4B0F-AEC2-22187AF03F92}">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B5541303-E59E-463F-AECB-9A35A60656F1}"/>
    <hyperlink ref="A68" r:id="rId2" xr:uid="{2526CBDA-BC66-40E0-981F-B2650E373990}"/>
    <hyperlink ref="A66" r:id="rId3" xr:uid="{766376BF-7004-4FDF-8EFA-E0CA9C948452}"/>
    <hyperlink ref="A67" r:id="rId4" xr:uid="{96DB5B56-CA70-4DC4-A29B-33FD7CDFF2E4}"/>
  </hyperlinks>
  <pageMargins left="0.7" right="0.7" top="0.75" bottom="0.75" header="0.3" footer="0.3"/>
  <pageSetup orientation="portrait" r:id="rId5"/>
  <drawing r:id="rId6"/>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E5127-4233-491F-ADD2-512205A16795}">
  <sheetPr codeName="Sheet86"/>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694</v>
      </c>
    </row>
    <row r="2" spans="1:16" x14ac:dyDescent="0.35">
      <c r="A2" s="30" t="s">
        <v>108</v>
      </c>
      <c r="B2" t="s">
        <v>695</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28.5</v>
      </c>
      <c r="C6" t="s">
        <v>102</v>
      </c>
      <c r="H6" s="18" t="s">
        <v>101</v>
      </c>
      <c r="I6">
        <f>VLOOKUP($B$4,$B$9:$K$62,6,FALSE)</f>
        <v>28.5</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28.5</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28.5</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29</v>
      </c>
      <c r="C11" s="14">
        <v>40.200000000000003</v>
      </c>
      <c r="D11" s="17" t="s">
        <v>138</v>
      </c>
      <c r="E11" s="12"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40.200000000000003</v>
      </c>
      <c r="H11">
        <f t="shared" ref="H11:H62" si="2">LEN(TRIM(D11))</f>
        <v>6</v>
      </c>
      <c r="I11" t="str">
        <f t="shared" ref="I11:I62" si="3">IF(H11&gt;=3,MID(TRIM(D11),1,3),"NO")</f>
        <v>+/-</v>
      </c>
      <c r="J11" t="str">
        <f t="shared" ref="J11:J62" si="4">IF(TRIM(I11)="+/-",MID(TRIM(D11),4,H11-3),D11)</f>
        <v>1.8</v>
      </c>
      <c r="K11" s="1">
        <f t="shared" ref="K11:K62" si="5">IF(TRIM(J11)="*****",0,IF(ISERROR(VALUE(J11)),"NA",VALUE(J11/$I$4)))</f>
        <v>1.094224924012158</v>
      </c>
      <c r="L11" s="1">
        <f t="shared" ref="L11:L62" si="6">IF(AND(ISNUMBER(G11),ISNUMBER($I$6)),$I$6-G11,"N/A")</f>
        <v>-11.700000000000003</v>
      </c>
      <c r="M11" s="1">
        <f t="shared" ref="M11:M62" si="7">IF(AND(ISNUMBER(K11),ISNUMBER($I$7)),SQRT(K11^2+($I$7)^2),"N/A")</f>
        <v>1.0959122417823675</v>
      </c>
      <c r="N11" s="1">
        <f>IF(AND(ISNUMBER(L11),ISNUMBER(M11),M11&lt;&gt;0),L11/M11,"NA")</f>
        <v>-10.676037326648876</v>
      </c>
      <c r="O11" t="s">
        <v>68</v>
      </c>
    </row>
    <row r="12" spans="1:16" x14ac:dyDescent="0.35">
      <c r="A12" s="16">
        <v>2</v>
      </c>
      <c r="B12" s="15" t="s">
        <v>32</v>
      </c>
      <c r="C12" s="14">
        <v>38.4</v>
      </c>
      <c r="D12" s="13" t="s">
        <v>57</v>
      </c>
      <c r="E12" s="12" t="str">
        <f t="shared" si="0"/>
        <v>Significantly Different</v>
      </c>
      <c r="G12">
        <f t="shared" si="1"/>
        <v>38.4</v>
      </c>
      <c r="H12">
        <f t="shared" si="2"/>
        <v>6</v>
      </c>
      <c r="I12" t="str">
        <f t="shared" si="3"/>
        <v>+/-</v>
      </c>
      <c r="J12" t="str">
        <f t="shared" si="4"/>
        <v>0.3</v>
      </c>
      <c r="K12" s="1">
        <f t="shared" si="5"/>
        <v>0.18237082066869301</v>
      </c>
      <c r="L12" s="1">
        <f t="shared" si="6"/>
        <v>-9.8999999999999986</v>
      </c>
      <c r="M12" s="1">
        <f t="shared" si="7"/>
        <v>0.19223572402239389</v>
      </c>
      <c r="N12" s="1">
        <f t="shared" ref="N12:N62" si="8">IF(AND(ISNUMBER(L12),ISNUMBER(M12),M12&lt;&gt;0),L12/M12,"NA")</f>
        <v>-51.499272834672134</v>
      </c>
      <c r="O12" t="s">
        <v>62</v>
      </c>
    </row>
    <row r="13" spans="1:16" x14ac:dyDescent="0.35">
      <c r="A13" s="16">
        <v>3</v>
      </c>
      <c r="B13" s="15" t="s">
        <v>51</v>
      </c>
      <c r="C13" s="14">
        <v>36.200000000000003</v>
      </c>
      <c r="D13" s="13" t="s">
        <v>43</v>
      </c>
      <c r="E13" s="12" t="str">
        <f t="shared" si="0"/>
        <v>Significantly Different</v>
      </c>
      <c r="G13">
        <f t="shared" si="1"/>
        <v>36.200000000000003</v>
      </c>
      <c r="H13">
        <f t="shared" si="2"/>
        <v>6</v>
      </c>
      <c r="I13" t="str">
        <f t="shared" si="3"/>
        <v>+/-</v>
      </c>
      <c r="J13" t="str">
        <f t="shared" si="4"/>
        <v>0.5</v>
      </c>
      <c r="K13" s="1">
        <f t="shared" si="5"/>
        <v>0.303951367781155</v>
      </c>
      <c r="L13" s="1">
        <f t="shared" si="6"/>
        <v>-7.7000000000000028</v>
      </c>
      <c r="M13" s="1">
        <f t="shared" si="7"/>
        <v>0.30997079109986531</v>
      </c>
      <c r="N13" s="1">
        <f t="shared" si="8"/>
        <v>-24.841050257278091</v>
      </c>
      <c r="O13" t="s">
        <v>58</v>
      </c>
    </row>
    <row r="14" spans="1:16" x14ac:dyDescent="0.35">
      <c r="A14" s="16">
        <v>4</v>
      </c>
      <c r="B14" s="15" t="s">
        <v>49</v>
      </c>
      <c r="C14" s="14">
        <v>33.700000000000003</v>
      </c>
      <c r="D14" s="13" t="s">
        <v>43</v>
      </c>
      <c r="E14" s="12" t="str">
        <f t="shared" si="0"/>
        <v>Significantly Different</v>
      </c>
      <c r="G14">
        <f t="shared" si="1"/>
        <v>33.700000000000003</v>
      </c>
      <c r="H14">
        <f t="shared" si="2"/>
        <v>6</v>
      </c>
      <c r="I14" t="str">
        <f t="shared" si="3"/>
        <v>+/-</v>
      </c>
      <c r="J14" t="str">
        <f t="shared" si="4"/>
        <v>0.5</v>
      </c>
      <c r="K14" s="1">
        <f t="shared" si="5"/>
        <v>0.303951367781155</v>
      </c>
      <c r="L14" s="1">
        <f t="shared" si="6"/>
        <v>-5.2000000000000028</v>
      </c>
      <c r="M14" s="1">
        <f t="shared" si="7"/>
        <v>0.30997079109986531</v>
      </c>
      <c r="N14" s="1">
        <f t="shared" si="8"/>
        <v>-16.775774199720274</v>
      </c>
      <c r="O14" t="s">
        <v>73</v>
      </c>
    </row>
    <row r="15" spans="1:16" x14ac:dyDescent="0.35">
      <c r="A15" s="16">
        <v>5</v>
      </c>
      <c r="B15" s="15" t="s">
        <v>47</v>
      </c>
      <c r="C15" s="14">
        <v>31.7</v>
      </c>
      <c r="D15" s="13" t="s">
        <v>83</v>
      </c>
      <c r="E15" s="12" t="str">
        <f t="shared" si="0"/>
        <v>Significantly Different</v>
      </c>
      <c r="G15">
        <f t="shared" si="1"/>
        <v>31.7</v>
      </c>
      <c r="H15">
        <f t="shared" si="2"/>
        <v>6</v>
      </c>
      <c r="I15" t="str">
        <f t="shared" si="3"/>
        <v>+/-</v>
      </c>
      <c r="J15" t="str">
        <f t="shared" si="4"/>
        <v>0.7</v>
      </c>
      <c r="K15" s="1">
        <f t="shared" si="5"/>
        <v>0.42553191489361697</v>
      </c>
      <c r="L15" s="1">
        <f t="shared" si="6"/>
        <v>-3.1999999999999993</v>
      </c>
      <c r="M15" s="1">
        <f t="shared" si="7"/>
        <v>0.42985214661796195</v>
      </c>
      <c r="N15" s="1">
        <f t="shared" si="8"/>
        <v>-7.4444201923319717</v>
      </c>
      <c r="O15" t="s">
        <v>32</v>
      </c>
    </row>
    <row r="16" spans="1:16" x14ac:dyDescent="0.35">
      <c r="A16" s="16">
        <v>6</v>
      </c>
      <c r="B16" s="15" t="s">
        <v>56</v>
      </c>
      <c r="C16" s="14">
        <v>31.6</v>
      </c>
      <c r="D16" s="13" t="s">
        <v>120</v>
      </c>
      <c r="E16" s="12" t="str">
        <f t="shared" si="0"/>
        <v>Significantly Different</v>
      </c>
      <c r="G16">
        <f t="shared" si="1"/>
        <v>31.6</v>
      </c>
      <c r="H16">
        <f t="shared" si="2"/>
        <v>6</v>
      </c>
      <c r="I16" t="str">
        <f t="shared" si="3"/>
        <v>+/-</v>
      </c>
      <c r="J16" t="str">
        <f t="shared" si="4"/>
        <v>0.9</v>
      </c>
      <c r="K16" s="1">
        <f t="shared" si="5"/>
        <v>0.54711246200607899</v>
      </c>
      <c r="L16" s="1">
        <f t="shared" si="6"/>
        <v>-3.1000000000000014</v>
      </c>
      <c r="M16" s="1">
        <f t="shared" si="7"/>
        <v>0.55047933970440222</v>
      </c>
      <c r="N16" s="1">
        <f t="shared" si="8"/>
        <v>-5.6314556721868021</v>
      </c>
      <c r="O16" t="s">
        <v>75</v>
      </c>
    </row>
    <row r="17" spans="1:15" x14ac:dyDescent="0.35">
      <c r="A17" s="16">
        <v>7</v>
      </c>
      <c r="B17" s="15" t="s">
        <v>75</v>
      </c>
      <c r="C17" s="14">
        <v>30.9</v>
      </c>
      <c r="D17" s="13" t="s">
        <v>121</v>
      </c>
      <c r="E17" s="12" t="str">
        <f t="shared" si="0"/>
        <v>Significantly Different</v>
      </c>
      <c r="G17">
        <f t="shared" si="1"/>
        <v>30.9</v>
      </c>
      <c r="H17">
        <f t="shared" si="2"/>
        <v>6</v>
      </c>
      <c r="I17" t="str">
        <f t="shared" si="3"/>
        <v>+/-</v>
      </c>
      <c r="J17" t="str">
        <f t="shared" si="4"/>
        <v>0.8</v>
      </c>
      <c r="K17" s="1">
        <f t="shared" si="5"/>
        <v>0.48632218844984804</v>
      </c>
      <c r="L17" s="1">
        <f t="shared" si="6"/>
        <v>-2.3999999999999986</v>
      </c>
      <c r="M17" s="1">
        <f t="shared" si="7"/>
        <v>0.49010685399991183</v>
      </c>
      <c r="N17" s="1">
        <f t="shared" si="8"/>
        <v>-4.896891321581947</v>
      </c>
      <c r="O17" t="s">
        <v>66</v>
      </c>
    </row>
    <row r="18" spans="1:15" x14ac:dyDescent="0.35">
      <c r="A18" s="16">
        <v>8</v>
      </c>
      <c r="B18" s="15" t="s">
        <v>44</v>
      </c>
      <c r="C18" s="14">
        <v>30.8</v>
      </c>
      <c r="D18" s="13" t="s">
        <v>141</v>
      </c>
      <c r="E18" s="12" t="str">
        <f t="shared" si="0"/>
        <v>Significantly Different</v>
      </c>
      <c r="G18">
        <f t="shared" si="1"/>
        <v>30.8</v>
      </c>
      <c r="H18">
        <f t="shared" si="2"/>
        <v>6</v>
      </c>
      <c r="I18" t="str">
        <f t="shared" si="3"/>
        <v>+/-</v>
      </c>
      <c r="J18" t="str">
        <f t="shared" si="4"/>
        <v>1.1</v>
      </c>
      <c r="K18" s="1">
        <f t="shared" si="5"/>
        <v>0.66869300911854113</v>
      </c>
      <c r="L18" s="1">
        <f t="shared" si="6"/>
        <v>-2.3000000000000007</v>
      </c>
      <c r="M18" s="1">
        <f t="shared" si="7"/>
        <v>0.67145051776214359</v>
      </c>
      <c r="N18" s="1">
        <f t="shared" si="8"/>
        <v>-3.4254199515186894</v>
      </c>
      <c r="O18" t="s">
        <v>60</v>
      </c>
    </row>
    <row r="19" spans="1:15" x14ac:dyDescent="0.35">
      <c r="A19" s="16">
        <v>9</v>
      </c>
      <c r="B19" s="15" t="s">
        <v>71</v>
      </c>
      <c r="C19" s="14">
        <v>30.7</v>
      </c>
      <c r="D19" s="13" t="s">
        <v>83</v>
      </c>
      <c r="E19" s="12" t="str">
        <f t="shared" si="0"/>
        <v>Significantly Different</v>
      </c>
      <c r="G19">
        <f t="shared" si="1"/>
        <v>30.7</v>
      </c>
      <c r="H19">
        <f t="shared" si="2"/>
        <v>6</v>
      </c>
      <c r="I19" t="str">
        <f t="shared" si="3"/>
        <v>+/-</v>
      </c>
      <c r="J19" t="str">
        <f t="shared" si="4"/>
        <v>0.7</v>
      </c>
      <c r="K19" s="1">
        <f t="shared" si="5"/>
        <v>0.42553191489361697</v>
      </c>
      <c r="L19" s="1">
        <f t="shared" si="6"/>
        <v>-2.1999999999999993</v>
      </c>
      <c r="M19" s="1">
        <f t="shared" si="7"/>
        <v>0.42985214661796195</v>
      </c>
      <c r="N19" s="1">
        <f t="shared" si="8"/>
        <v>-5.1180388822282303</v>
      </c>
      <c r="O19" t="s">
        <v>35</v>
      </c>
    </row>
    <row r="20" spans="1:15" x14ac:dyDescent="0.35">
      <c r="A20" s="16">
        <v>10</v>
      </c>
      <c r="B20" s="15" t="s">
        <v>70</v>
      </c>
      <c r="C20" s="14">
        <v>30.4</v>
      </c>
      <c r="D20" s="17" t="s">
        <v>152</v>
      </c>
      <c r="E20" s="12" t="str">
        <f t="shared" si="0"/>
        <v>Not Significantly Different</v>
      </c>
      <c r="G20">
        <f t="shared" si="1"/>
        <v>30.4</v>
      </c>
      <c r="H20">
        <f t="shared" si="2"/>
        <v>6</v>
      </c>
      <c r="I20" t="str">
        <f t="shared" si="3"/>
        <v>+/-</v>
      </c>
      <c r="J20" t="str">
        <f t="shared" si="4"/>
        <v>2.1</v>
      </c>
      <c r="K20" s="1">
        <f t="shared" si="5"/>
        <v>1.2765957446808511</v>
      </c>
      <c r="L20" s="1">
        <f t="shared" si="6"/>
        <v>-1.8999999999999986</v>
      </c>
      <c r="M20" s="1">
        <f t="shared" si="7"/>
        <v>1.2780423125610114</v>
      </c>
      <c r="N20" s="1">
        <f t="shared" si="8"/>
        <v>-1.4866487449798702</v>
      </c>
      <c r="O20" t="s">
        <v>51</v>
      </c>
    </row>
    <row r="21" spans="1:15" x14ac:dyDescent="0.35">
      <c r="A21" s="16">
        <v>10</v>
      </c>
      <c r="B21" s="15" t="s">
        <v>36</v>
      </c>
      <c r="C21" s="14">
        <v>30.4</v>
      </c>
      <c r="D21" s="13" t="s">
        <v>83</v>
      </c>
      <c r="E21" s="12" t="str">
        <f t="shared" si="0"/>
        <v>Significantly Different</v>
      </c>
      <c r="G21">
        <f t="shared" si="1"/>
        <v>30.4</v>
      </c>
      <c r="H21">
        <f t="shared" si="2"/>
        <v>6</v>
      </c>
      <c r="I21" t="str">
        <f t="shared" si="3"/>
        <v>+/-</v>
      </c>
      <c r="J21" t="str">
        <f t="shared" si="4"/>
        <v>0.7</v>
      </c>
      <c r="K21" s="1">
        <f t="shared" si="5"/>
        <v>0.42553191489361697</v>
      </c>
      <c r="L21" s="1">
        <f t="shared" si="6"/>
        <v>-1.8999999999999986</v>
      </c>
      <c r="M21" s="1">
        <f t="shared" si="7"/>
        <v>0.42985214661796195</v>
      </c>
      <c r="N21" s="1">
        <f t="shared" si="8"/>
        <v>-4.4201244891971063</v>
      </c>
      <c r="O21" t="s">
        <v>45</v>
      </c>
    </row>
    <row r="22" spans="1:15" x14ac:dyDescent="0.35">
      <c r="A22" s="16">
        <v>12</v>
      </c>
      <c r="B22" s="15" t="s">
        <v>39</v>
      </c>
      <c r="C22" s="14">
        <v>30.2</v>
      </c>
      <c r="D22" s="13" t="s">
        <v>43</v>
      </c>
      <c r="E22" s="12" t="str">
        <f t="shared" si="0"/>
        <v>Significantly Different</v>
      </c>
      <c r="G22">
        <f t="shared" si="1"/>
        <v>30.2</v>
      </c>
      <c r="H22">
        <f t="shared" si="2"/>
        <v>6</v>
      </c>
      <c r="I22" t="str">
        <f t="shared" si="3"/>
        <v>+/-</v>
      </c>
      <c r="J22" t="str">
        <f t="shared" si="4"/>
        <v>0.5</v>
      </c>
      <c r="K22" s="1">
        <f t="shared" si="5"/>
        <v>0.303951367781155</v>
      </c>
      <c r="L22" s="1">
        <f t="shared" si="6"/>
        <v>-1.6999999999999993</v>
      </c>
      <c r="M22" s="1">
        <f t="shared" si="7"/>
        <v>0.30997079109986531</v>
      </c>
      <c r="N22" s="1">
        <f t="shared" si="8"/>
        <v>-5.4843877191393151</v>
      </c>
      <c r="O22" t="s">
        <v>29</v>
      </c>
    </row>
    <row r="23" spans="1:15" x14ac:dyDescent="0.35">
      <c r="A23" s="16">
        <v>13</v>
      </c>
      <c r="B23" s="15" t="s">
        <v>62</v>
      </c>
      <c r="C23" s="14">
        <v>29.7</v>
      </c>
      <c r="D23" s="13" t="s">
        <v>144</v>
      </c>
      <c r="E23" s="12" t="str">
        <f t="shared" si="0"/>
        <v>Not Significantly Different</v>
      </c>
      <c r="G23">
        <f t="shared" si="1"/>
        <v>29.7</v>
      </c>
      <c r="H23">
        <f t="shared" si="2"/>
        <v>6</v>
      </c>
      <c r="I23" t="str">
        <f t="shared" si="3"/>
        <v>+/-</v>
      </c>
      <c r="J23" t="str">
        <f t="shared" si="4"/>
        <v>2.2</v>
      </c>
      <c r="K23" s="1">
        <f t="shared" si="5"/>
        <v>1.3373860182370823</v>
      </c>
      <c r="L23" s="1">
        <f t="shared" si="6"/>
        <v>-1.1999999999999993</v>
      </c>
      <c r="M23" s="1">
        <f t="shared" si="7"/>
        <v>1.3387669024647564</v>
      </c>
      <c r="N23" s="1">
        <f t="shared" si="8"/>
        <v>-0.89634722653415</v>
      </c>
      <c r="O23" t="s">
        <v>82</v>
      </c>
    </row>
    <row r="24" spans="1:15" x14ac:dyDescent="0.35">
      <c r="A24" s="16">
        <v>13</v>
      </c>
      <c r="B24" s="15" t="s">
        <v>66</v>
      </c>
      <c r="C24" s="14">
        <v>29.7</v>
      </c>
      <c r="D24" s="13" t="s">
        <v>141</v>
      </c>
      <c r="E24" s="12" t="str">
        <f t="shared" si="0"/>
        <v>Significantly Different</v>
      </c>
      <c r="G24">
        <f t="shared" si="1"/>
        <v>29.7</v>
      </c>
      <c r="H24">
        <f t="shared" si="2"/>
        <v>6</v>
      </c>
      <c r="I24" t="str">
        <f t="shared" si="3"/>
        <v>+/-</v>
      </c>
      <c r="J24" t="str">
        <f t="shared" si="4"/>
        <v>1.1</v>
      </c>
      <c r="K24" s="1">
        <f t="shared" si="5"/>
        <v>0.66869300911854113</v>
      </c>
      <c r="L24" s="1">
        <f t="shared" si="6"/>
        <v>-1.1999999999999993</v>
      </c>
      <c r="M24" s="1">
        <f t="shared" si="7"/>
        <v>0.67145051776214359</v>
      </c>
      <c r="N24" s="1">
        <f t="shared" si="8"/>
        <v>-1.7871756268793144</v>
      </c>
      <c r="O24" t="s">
        <v>65</v>
      </c>
    </row>
    <row r="25" spans="1:15" x14ac:dyDescent="0.35">
      <c r="A25" s="16">
        <v>15</v>
      </c>
      <c r="B25" s="15" t="s">
        <v>52</v>
      </c>
      <c r="C25" s="14">
        <v>29.4</v>
      </c>
      <c r="D25" s="13" t="s">
        <v>156</v>
      </c>
      <c r="E25" s="12" t="str">
        <f t="shared" si="0"/>
        <v>Not Significantly Different</v>
      </c>
      <c r="G25">
        <f t="shared" si="1"/>
        <v>29.4</v>
      </c>
      <c r="H25">
        <f t="shared" si="2"/>
        <v>6</v>
      </c>
      <c r="I25" t="str">
        <f t="shared" si="3"/>
        <v>+/-</v>
      </c>
      <c r="J25" t="str">
        <f t="shared" si="4"/>
        <v>2.0</v>
      </c>
      <c r="K25" s="1">
        <f t="shared" si="5"/>
        <v>1.21580547112462</v>
      </c>
      <c r="L25" s="1">
        <f t="shared" si="6"/>
        <v>-0.89999999999999858</v>
      </c>
      <c r="M25" s="1">
        <f t="shared" si="7"/>
        <v>1.2173242793009595</v>
      </c>
      <c r="N25" s="1">
        <f t="shared" si="8"/>
        <v>-0.73932641885432338</v>
      </c>
      <c r="O25" t="s">
        <v>81</v>
      </c>
    </row>
    <row r="26" spans="1:15" x14ac:dyDescent="0.35">
      <c r="A26" s="16">
        <v>16</v>
      </c>
      <c r="B26" s="15" t="s">
        <v>55</v>
      </c>
      <c r="C26" s="14">
        <v>28.8</v>
      </c>
      <c r="D26" s="13" t="s">
        <v>111</v>
      </c>
      <c r="E26" s="12" t="str">
        <f t="shared" si="0"/>
        <v>Not Significantly Different</v>
      </c>
      <c r="G26">
        <f t="shared" si="1"/>
        <v>28.8</v>
      </c>
      <c r="H26">
        <f t="shared" si="2"/>
        <v>6</v>
      </c>
      <c r="I26" t="str">
        <f t="shared" si="3"/>
        <v>+/-</v>
      </c>
      <c r="J26" t="str">
        <f t="shared" si="4"/>
        <v>1.0</v>
      </c>
      <c r="K26" s="1">
        <f t="shared" si="5"/>
        <v>0.60790273556231</v>
      </c>
      <c r="L26" s="1">
        <f t="shared" si="6"/>
        <v>-0.30000000000000071</v>
      </c>
      <c r="M26" s="1">
        <f t="shared" si="7"/>
        <v>0.61093468821403585</v>
      </c>
      <c r="N26" s="1">
        <f t="shared" si="8"/>
        <v>-0.4910508533686308</v>
      </c>
      <c r="O26" t="s">
        <v>80</v>
      </c>
    </row>
    <row r="27" spans="1:15" x14ac:dyDescent="0.35">
      <c r="A27" s="16">
        <v>16</v>
      </c>
      <c r="B27" s="15" t="s">
        <v>77</v>
      </c>
      <c r="C27" s="14">
        <v>28.8</v>
      </c>
      <c r="D27" s="13" t="s">
        <v>153</v>
      </c>
      <c r="E27" s="12" t="str">
        <f t="shared" si="0"/>
        <v>Not Significantly Different</v>
      </c>
      <c r="G27">
        <f t="shared" si="1"/>
        <v>28.8</v>
      </c>
      <c r="H27">
        <f t="shared" si="2"/>
        <v>6</v>
      </c>
      <c r="I27" t="str">
        <f t="shared" si="3"/>
        <v>+/-</v>
      </c>
      <c r="J27" t="str">
        <f t="shared" si="4"/>
        <v>1.7</v>
      </c>
      <c r="K27" s="1">
        <f t="shared" si="5"/>
        <v>1.0334346504559271</v>
      </c>
      <c r="L27" s="1">
        <f t="shared" si="6"/>
        <v>-0.30000000000000071</v>
      </c>
      <c r="M27" s="1">
        <f t="shared" si="7"/>
        <v>1.0352210556794166</v>
      </c>
      <c r="N27" s="1">
        <f t="shared" si="8"/>
        <v>-0.28979317833050683</v>
      </c>
      <c r="O27" t="s">
        <v>78</v>
      </c>
    </row>
    <row r="28" spans="1:15" x14ac:dyDescent="0.35">
      <c r="A28" s="16">
        <v>18</v>
      </c>
      <c r="B28" s="15" t="s">
        <v>82</v>
      </c>
      <c r="C28" s="14">
        <v>28.5</v>
      </c>
      <c r="D28" s="13" t="s">
        <v>135</v>
      </c>
      <c r="E28" s="12" t="str">
        <f t="shared" si="0"/>
        <v>Not Significantly Different</v>
      </c>
      <c r="G28">
        <f t="shared" si="1"/>
        <v>28.5</v>
      </c>
      <c r="H28">
        <f t="shared" si="2"/>
        <v>6</v>
      </c>
      <c r="I28" t="str">
        <f t="shared" si="3"/>
        <v>+/-</v>
      </c>
      <c r="J28" t="str">
        <f t="shared" si="4"/>
        <v>1.3</v>
      </c>
      <c r="K28" s="1">
        <f t="shared" si="5"/>
        <v>0.79027355623100304</v>
      </c>
      <c r="L28" s="1">
        <f t="shared" si="6"/>
        <v>0</v>
      </c>
      <c r="M28" s="1">
        <f t="shared" si="7"/>
        <v>0.79260819516141623</v>
      </c>
      <c r="N28" s="1">
        <f t="shared" si="8"/>
        <v>0</v>
      </c>
      <c r="O28" t="s">
        <v>79</v>
      </c>
    </row>
    <row r="29" spans="1:15" x14ac:dyDescent="0.35">
      <c r="A29" s="16">
        <v>19</v>
      </c>
      <c r="B29" s="15" t="s">
        <v>37</v>
      </c>
      <c r="C29" s="14">
        <v>28.2</v>
      </c>
      <c r="D29" s="13" t="s">
        <v>140</v>
      </c>
      <c r="E29" s="12" t="str">
        <f t="shared" si="0"/>
        <v>Not Significantly Different</v>
      </c>
      <c r="G29">
        <f t="shared" si="1"/>
        <v>28.2</v>
      </c>
      <c r="H29">
        <f t="shared" si="2"/>
        <v>6</v>
      </c>
      <c r="I29" t="str">
        <f t="shared" si="3"/>
        <v>+/-</v>
      </c>
      <c r="J29" t="str">
        <f t="shared" si="4"/>
        <v>1.6</v>
      </c>
      <c r="K29" s="1">
        <f t="shared" si="5"/>
        <v>0.97264437689969607</v>
      </c>
      <c r="L29" s="1">
        <f t="shared" si="6"/>
        <v>0.30000000000000071</v>
      </c>
      <c r="M29" s="1">
        <f t="shared" si="7"/>
        <v>0.97454222139096647</v>
      </c>
      <c r="N29" s="1">
        <f t="shared" si="8"/>
        <v>0.30783684217581664</v>
      </c>
      <c r="O29" t="s">
        <v>55</v>
      </c>
    </row>
    <row r="30" spans="1:15" x14ac:dyDescent="0.35">
      <c r="A30" s="16">
        <v>19</v>
      </c>
      <c r="B30" s="15" t="s">
        <v>40</v>
      </c>
      <c r="C30" s="14">
        <v>28.2</v>
      </c>
      <c r="D30" s="13" t="s">
        <v>153</v>
      </c>
      <c r="E30" s="12" t="str">
        <f t="shared" si="0"/>
        <v>Not Significantly Different</v>
      </c>
      <c r="G30">
        <f t="shared" si="1"/>
        <v>28.2</v>
      </c>
      <c r="H30">
        <f t="shared" si="2"/>
        <v>6</v>
      </c>
      <c r="I30" t="str">
        <f t="shared" si="3"/>
        <v>+/-</v>
      </c>
      <c r="J30" t="str">
        <f t="shared" si="4"/>
        <v>1.7</v>
      </c>
      <c r="K30" s="1">
        <f t="shared" si="5"/>
        <v>1.0334346504559271</v>
      </c>
      <c r="L30" s="1">
        <f t="shared" si="6"/>
        <v>0.30000000000000071</v>
      </c>
      <c r="M30" s="1">
        <f t="shared" si="7"/>
        <v>1.0352210556794166</v>
      </c>
      <c r="N30" s="1">
        <f t="shared" si="8"/>
        <v>0.28979317833050683</v>
      </c>
      <c r="O30" t="s">
        <v>77</v>
      </c>
    </row>
    <row r="31" spans="1:15" x14ac:dyDescent="0.35">
      <c r="A31" s="16">
        <v>21</v>
      </c>
      <c r="B31" s="15" t="s">
        <v>67</v>
      </c>
      <c r="C31" s="14">
        <v>28.1</v>
      </c>
      <c r="D31" s="13" t="s">
        <v>135</v>
      </c>
      <c r="E31" s="12" t="str">
        <f t="shared" si="0"/>
        <v>Not Significantly Different</v>
      </c>
      <c r="G31">
        <f t="shared" si="1"/>
        <v>28.1</v>
      </c>
      <c r="H31">
        <f t="shared" si="2"/>
        <v>6</v>
      </c>
      <c r="I31" t="str">
        <f t="shared" si="3"/>
        <v>+/-</v>
      </c>
      <c r="J31" t="str">
        <f t="shared" si="4"/>
        <v>1.3</v>
      </c>
      <c r="K31" s="1">
        <f t="shared" si="5"/>
        <v>0.79027355623100304</v>
      </c>
      <c r="L31" s="1">
        <f t="shared" si="6"/>
        <v>0.39999999999999858</v>
      </c>
      <c r="M31" s="1">
        <f t="shared" si="7"/>
        <v>0.79260819516141623</v>
      </c>
      <c r="N31" s="1">
        <f t="shared" si="8"/>
        <v>0.50466296266156796</v>
      </c>
      <c r="O31" t="s">
        <v>41</v>
      </c>
    </row>
    <row r="32" spans="1:15" x14ac:dyDescent="0.35">
      <c r="A32" s="16">
        <v>22</v>
      </c>
      <c r="B32" s="15" t="s">
        <v>27</v>
      </c>
      <c r="C32" s="14">
        <v>27.8</v>
      </c>
      <c r="D32" s="13" t="s">
        <v>176</v>
      </c>
      <c r="E32" s="12" t="str">
        <f t="shared" si="0"/>
        <v>Not Significantly Different</v>
      </c>
      <c r="G32">
        <f t="shared" si="1"/>
        <v>27.8</v>
      </c>
      <c r="H32">
        <f t="shared" si="2"/>
        <v>6</v>
      </c>
      <c r="I32" t="str">
        <f t="shared" si="3"/>
        <v>+/-</v>
      </c>
      <c r="J32" t="str">
        <f t="shared" si="4"/>
        <v>2.9</v>
      </c>
      <c r="K32" s="1">
        <f t="shared" si="5"/>
        <v>1.762917933130699</v>
      </c>
      <c r="L32" s="1">
        <f t="shared" si="6"/>
        <v>0.69999999999999929</v>
      </c>
      <c r="M32" s="1">
        <f t="shared" si="7"/>
        <v>1.7639657299145177</v>
      </c>
      <c r="N32" s="1">
        <f t="shared" si="8"/>
        <v>0.39683310629505342</v>
      </c>
      <c r="O32" t="s">
        <v>71</v>
      </c>
    </row>
    <row r="33" spans="1:15" x14ac:dyDescent="0.35">
      <c r="A33" s="16">
        <v>23</v>
      </c>
      <c r="B33" s="15" t="s">
        <v>58</v>
      </c>
      <c r="C33" s="14">
        <v>27.6</v>
      </c>
      <c r="D33" s="13" t="s">
        <v>121</v>
      </c>
      <c r="E33" s="12" t="str">
        <f t="shared" si="0"/>
        <v>Significantly Different</v>
      </c>
      <c r="G33">
        <f t="shared" si="1"/>
        <v>27.6</v>
      </c>
      <c r="H33">
        <f t="shared" si="2"/>
        <v>6</v>
      </c>
      <c r="I33" t="str">
        <f t="shared" si="3"/>
        <v>+/-</v>
      </c>
      <c r="J33" t="str">
        <f t="shared" si="4"/>
        <v>0.8</v>
      </c>
      <c r="K33" s="1">
        <f t="shared" si="5"/>
        <v>0.48632218844984804</v>
      </c>
      <c r="L33" s="1">
        <f t="shared" si="6"/>
        <v>0.89999999999999858</v>
      </c>
      <c r="M33" s="1">
        <f t="shared" si="7"/>
        <v>0.49010685399991183</v>
      </c>
      <c r="N33" s="1">
        <f t="shared" si="8"/>
        <v>1.8363342455932283</v>
      </c>
      <c r="O33" t="s">
        <v>76</v>
      </c>
    </row>
    <row r="34" spans="1:15" x14ac:dyDescent="0.35">
      <c r="A34" s="16">
        <v>24</v>
      </c>
      <c r="B34" s="15" t="s">
        <v>45</v>
      </c>
      <c r="C34" s="14">
        <v>27</v>
      </c>
      <c r="D34" s="13" t="s">
        <v>26</v>
      </c>
      <c r="E34" s="12" t="str">
        <f t="shared" si="0"/>
        <v>Significantly Different</v>
      </c>
      <c r="G34">
        <f t="shared" si="1"/>
        <v>27</v>
      </c>
      <c r="H34">
        <f t="shared" si="2"/>
        <v>6</v>
      </c>
      <c r="I34" t="str">
        <f t="shared" si="3"/>
        <v>+/-</v>
      </c>
      <c r="J34" t="str">
        <f t="shared" si="4"/>
        <v>0.6</v>
      </c>
      <c r="K34" s="1">
        <f t="shared" si="5"/>
        <v>0.36474164133738601</v>
      </c>
      <c r="L34" s="1">
        <f t="shared" si="6"/>
        <v>1.5</v>
      </c>
      <c r="M34" s="1">
        <f t="shared" si="7"/>
        <v>0.36977279819442066</v>
      </c>
      <c r="N34" s="1">
        <f t="shared" si="8"/>
        <v>4.0565450117596908</v>
      </c>
      <c r="O34" t="s">
        <v>74</v>
      </c>
    </row>
    <row r="35" spans="1:15" x14ac:dyDescent="0.35">
      <c r="A35" s="16">
        <v>25</v>
      </c>
      <c r="B35" s="15" t="s">
        <v>65</v>
      </c>
      <c r="C35" s="14">
        <v>26.8</v>
      </c>
      <c r="D35" s="13" t="s">
        <v>26</v>
      </c>
      <c r="E35" s="12" t="str">
        <f t="shared" si="0"/>
        <v>Significantly Different</v>
      </c>
      <c r="G35">
        <f t="shared" si="1"/>
        <v>26.8</v>
      </c>
      <c r="H35">
        <f t="shared" si="2"/>
        <v>6</v>
      </c>
      <c r="I35" t="str">
        <f t="shared" si="3"/>
        <v>+/-</v>
      </c>
      <c r="J35" t="str">
        <f t="shared" si="4"/>
        <v>0.6</v>
      </c>
      <c r="K35" s="1">
        <f t="shared" si="5"/>
        <v>0.36474164133738601</v>
      </c>
      <c r="L35" s="1">
        <f t="shared" si="6"/>
        <v>1.6999999999999993</v>
      </c>
      <c r="M35" s="1">
        <f t="shared" si="7"/>
        <v>0.36977279819442066</v>
      </c>
      <c r="N35" s="1">
        <f t="shared" si="8"/>
        <v>4.5974176799943143</v>
      </c>
      <c r="O35" t="s">
        <v>53</v>
      </c>
    </row>
    <row r="36" spans="1:15" x14ac:dyDescent="0.35">
      <c r="A36" s="16">
        <v>26</v>
      </c>
      <c r="B36" s="15" t="s">
        <v>41</v>
      </c>
      <c r="C36" s="14">
        <v>26.7</v>
      </c>
      <c r="D36" s="13" t="s">
        <v>83</v>
      </c>
      <c r="E36" s="12" t="str">
        <f t="shared" si="0"/>
        <v>Significantly Different</v>
      </c>
      <c r="G36">
        <f t="shared" si="1"/>
        <v>26.7</v>
      </c>
      <c r="H36">
        <f t="shared" si="2"/>
        <v>6</v>
      </c>
      <c r="I36" t="str">
        <f t="shared" si="3"/>
        <v>+/-</v>
      </c>
      <c r="J36" t="str">
        <f t="shared" si="4"/>
        <v>0.7</v>
      </c>
      <c r="K36" s="1">
        <f t="shared" si="5"/>
        <v>0.42553191489361697</v>
      </c>
      <c r="L36" s="1">
        <f t="shared" si="6"/>
        <v>1.8000000000000007</v>
      </c>
      <c r="M36" s="1">
        <f t="shared" si="7"/>
        <v>0.42985214661796195</v>
      </c>
      <c r="N36" s="1">
        <f t="shared" si="8"/>
        <v>4.187486358186737</v>
      </c>
      <c r="O36" t="s">
        <v>72</v>
      </c>
    </row>
    <row r="37" spans="1:15" x14ac:dyDescent="0.35">
      <c r="A37" s="16">
        <v>26</v>
      </c>
      <c r="B37" s="15" t="s">
        <v>53</v>
      </c>
      <c r="C37" s="14">
        <v>26.7</v>
      </c>
      <c r="D37" s="13" t="s">
        <v>135</v>
      </c>
      <c r="E37" s="12" t="str">
        <f t="shared" si="0"/>
        <v>Significantly Different</v>
      </c>
      <c r="G37">
        <f t="shared" si="1"/>
        <v>26.7</v>
      </c>
      <c r="H37">
        <f t="shared" si="2"/>
        <v>6</v>
      </c>
      <c r="I37" t="str">
        <f t="shared" si="3"/>
        <v>+/-</v>
      </c>
      <c r="J37" t="str">
        <f t="shared" si="4"/>
        <v>1.3</v>
      </c>
      <c r="K37" s="1">
        <f t="shared" si="5"/>
        <v>0.79027355623100304</v>
      </c>
      <c r="L37" s="1">
        <f t="shared" si="6"/>
        <v>1.8000000000000007</v>
      </c>
      <c r="M37" s="1">
        <f t="shared" si="7"/>
        <v>0.79260819516141623</v>
      </c>
      <c r="N37" s="1">
        <f t="shared" si="8"/>
        <v>2.2709833319770647</v>
      </c>
      <c r="O37" t="s">
        <v>70</v>
      </c>
    </row>
    <row r="38" spans="1:15" x14ac:dyDescent="0.35">
      <c r="A38" s="16">
        <v>28</v>
      </c>
      <c r="B38" s="15" t="s">
        <v>42</v>
      </c>
      <c r="C38" s="14">
        <v>26.5</v>
      </c>
      <c r="D38" s="13" t="s">
        <v>111</v>
      </c>
      <c r="E38" s="12" t="str">
        <f t="shared" si="0"/>
        <v>Significantly Different</v>
      </c>
      <c r="G38">
        <f t="shared" si="1"/>
        <v>26.5</v>
      </c>
      <c r="H38">
        <f t="shared" si="2"/>
        <v>6</v>
      </c>
      <c r="I38" t="str">
        <f t="shared" si="3"/>
        <v>+/-</v>
      </c>
      <c r="J38" t="str">
        <f t="shared" si="4"/>
        <v>1.0</v>
      </c>
      <c r="K38" s="1">
        <f t="shared" si="5"/>
        <v>0.60790273556231</v>
      </c>
      <c r="L38" s="1">
        <f t="shared" si="6"/>
        <v>2</v>
      </c>
      <c r="M38" s="1">
        <f t="shared" si="7"/>
        <v>0.61093468821403585</v>
      </c>
      <c r="N38" s="1">
        <f t="shared" si="8"/>
        <v>3.2736723557908642</v>
      </c>
      <c r="O38" t="s">
        <v>69</v>
      </c>
    </row>
    <row r="39" spans="1:15" x14ac:dyDescent="0.35">
      <c r="A39" s="16">
        <v>29</v>
      </c>
      <c r="B39" s="15" t="s">
        <v>60</v>
      </c>
      <c r="C39" s="14">
        <v>26.1</v>
      </c>
      <c r="D39" s="13" t="s">
        <v>158</v>
      </c>
      <c r="E39" s="12" t="str">
        <f t="shared" si="0"/>
        <v>Significantly Different</v>
      </c>
      <c r="G39">
        <f t="shared" si="1"/>
        <v>26.1</v>
      </c>
      <c r="H39">
        <f t="shared" si="2"/>
        <v>6</v>
      </c>
      <c r="I39" t="str">
        <f t="shared" si="3"/>
        <v>+/-</v>
      </c>
      <c r="J39" t="str">
        <f t="shared" si="4"/>
        <v>1.9</v>
      </c>
      <c r="K39" s="1">
        <f t="shared" si="5"/>
        <v>1.1550151975683889</v>
      </c>
      <c r="L39" s="1">
        <f t="shared" si="6"/>
        <v>2.3999999999999986</v>
      </c>
      <c r="M39" s="1">
        <f t="shared" si="7"/>
        <v>1.1566138352851334</v>
      </c>
      <c r="N39" s="1">
        <f t="shared" si="8"/>
        <v>2.0750227316867087</v>
      </c>
      <c r="O39" t="s">
        <v>44</v>
      </c>
    </row>
    <row r="40" spans="1:15" x14ac:dyDescent="0.35">
      <c r="A40" s="16">
        <v>30</v>
      </c>
      <c r="B40" s="15" t="s">
        <v>59</v>
      </c>
      <c r="C40" s="14">
        <v>25.3</v>
      </c>
      <c r="D40" s="13" t="s">
        <v>120</v>
      </c>
      <c r="E40" s="12" t="str">
        <f t="shared" si="0"/>
        <v>Significantly Different</v>
      </c>
      <c r="G40">
        <f t="shared" si="1"/>
        <v>25.3</v>
      </c>
      <c r="H40">
        <f t="shared" si="2"/>
        <v>6</v>
      </c>
      <c r="I40" t="str">
        <f t="shared" si="3"/>
        <v>+/-</v>
      </c>
      <c r="J40" t="str">
        <f t="shared" si="4"/>
        <v>0.9</v>
      </c>
      <c r="K40" s="1">
        <f t="shared" si="5"/>
        <v>0.54711246200607899</v>
      </c>
      <c r="L40" s="1">
        <f t="shared" si="6"/>
        <v>3.1999999999999993</v>
      </c>
      <c r="M40" s="1">
        <f t="shared" si="7"/>
        <v>0.55047933970440222</v>
      </c>
      <c r="N40" s="1">
        <f t="shared" si="8"/>
        <v>5.8131155325799213</v>
      </c>
      <c r="O40" t="s">
        <v>67</v>
      </c>
    </row>
    <row r="41" spans="1:15" x14ac:dyDescent="0.35">
      <c r="A41" s="16">
        <v>31</v>
      </c>
      <c r="B41" s="15" t="s">
        <v>38</v>
      </c>
      <c r="C41" s="14">
        <v>25.2</v>
      </c>
      <c r="D41" s="13" t="s">
        <v>26</v>
      </c>
      <c r="E41" s="12" t="str">
        <f t="shared" si="0"/>
        <v>Significantly Different</v>
      </c>
      <c r="G41">
        <f t="shared" si="1"/>
        <v>25.2</v>
      </c>
      <c r="H41">
        <f t="shared" si="2"/>
        <v>6</v>
      </c>
      <c r="I41" t="str">
        <f t="shared" si="3"/>
        <v>+/-</v>
      </c>
      <c r="J41" t="str">
        <f t="shared" si="4"/>
        <v>0.6</v>
      </c>
      <c r="K41" s="1">
        <f t="shared" si="5"/>
        <v>0.36474164133738601</v>
      </c>
      <c r="L41" s="1">
        <f t="shared" si="6"/>
        <v>3.3000000000000007</v>
      </c>
      <c r="M41" s="1">
        <f t="shared" si="7"/>
        <v>0.36977279819442066</v>
      </c>
      <c r="N41" s="1">
        <f t="shared" si="8"/>
        <v>8.9243990258713222</v>
      </c>
      <c r="O41" t="s">
        <v>47</v>
      </c>
    </row>
    <row r="42" spans="1:15" x14ac:dyDescent="0.35">
      <c r="A42" s="16">
        <v>32</v>
      </c>
      <c r="B42" s="15" t="s">
        <v>64</v>
      </c>
      <c r="C42" s="14">
        <v>24.9</v>
      </c>
      <c r="D42" s="13" t="s">
        <v>43</v>
      </c>
      <c r="E42" s="12" t="str">
        <f t="shared" si="0"/>
        <v>Significantly Different</v>
      </c>
      <c r="G42">
        <f t="shared" si="1"/>
        <v>24.9</v>
      </c>
      <c r="H42">
        <f t="shared" si="2"/>
        <v>6</v>
      </c>
      <c r="I42" t="str">
        <f t="shared" si="3"/>
        <v>+/-</v>
      </c>
      <c r="J42" t="str">
        <f t="shared" si="4"/>
        <v>0.5</v>
      </c>
      <c r="K42" s="1">
        <f t="shared" si="5"/>
        <v>0.303951367781155</v>
      </c>
      <c r="L42" s="1">
        <f t="shared" si="6"/>
        <v>3.6000000000000014</v>
      </c>
      <c r="M42" s="1">
        <f t="shared" si="7"/>
        <v>0.30997079109986531</v>
      </c>
      <c r="N42" s="1">
        <f t="shared" si="8"/>
        <v>11.613997522883265</v>
      </c>
      <c r="O42" t="s">
        <v>37</v>
      </c>
    </row>
    <row r="43" spans="1:15" x14ac:dyDescent="0.35">
      <c r="A43" s="16">
        <v>33</v>
      </c>
      <c r="B43" s="15" t="s">
        <v>48</v>
      </c>
      <c r="C43" s="14">
        <v>24.6</v>
      </c>
      <c r="D43" s="13" t="s">
        <v>158</v>
      </c>
      <c r="E43" s="12" t="str">
        <f t="shared" si="0"/>
        <v>Significantly Different</v>
      </c>
      <c r="G43">
        <f t="shared" si="1"/>
        <v>24.6</v>
      </c>
      <c r="H43">
        <f t="shared" si="2"/>
        <v>6</v>
      </c>
      <c r="I43" t="str">
        <f t="shared" si="3"/>
        <v>+/-</v>
      </c>
      <c r="J43" t="str">
        <f t="shared" si="4"/>
        <v>1.9</v>
      </c>
      <c r="K43" s="1">
        <f t="shared" si="5"/>
        <v>1.1550151975683889</v>
      </c>
      <c r="L43" s="1">
        <f t="shared" si="6"/>
        <v>3.8999999999999986</v>
      </c>
      <c r="M43" s="1">
        <f t="shared" si="7"/>
        <v>1.1566138352851334</v>
      </c>
      <c r="N43" s="1">
        <f t="shared" si="8"/>
        <v>3.3719119389909027</v>
      </c>
      <c r="O43" t="s">
        <v>49</v>
      </c>
    </row>
    <row r="44" spans="1:15" x14ac:dyDescent="0.35">
      <c r="A44" s="16">
        <v>33</v>
      </c>
      <c r="B44" s="15" t="s">
        <v>46</v>
      </c>
      <c r="C44" s="14">
        <v>24.6</v>
      </c>
      <c r="D44" s="13" t="s">
        <v>83</v>
      </c>
      <c r="E44" s="12" t="str">
        <f t="shared" si="0"/>
        <v>Significantly Different</v>
      </c>
      <c r="G44">
        <f t="shared" si="1"/>
        <v>24.6</v>
      </c>
      <c r="H44">
        <f t="shared" si="2"/>
        <v>6</v>
      </c>
      <c r="I44" t="str">
        <f t="shared" si="3"/>
        <v>+/-</v>
      </c>
      <c r="J44" t="str">
        <f t="shared" si="4"/>
        <v>0.7</v>
      </c>
      <c r="K44" s="1">
        <f t="shared" si="5"/>
        <v>0.42553191489361697</v>
      </c>
      <c r="L44" s="1">
        <f t="shared" si="6"/>
        <v>3.8999999999999986</v>
      </c>
      <c r="M44" s="1">
        <f t="shared" si="7"/>
        <v>0.42985214661796195</v>
      </c>
      <c r="N44" s="1">
        <f t="shared" si="8"/>
        <v>9.07288710940459</v>
      </c>
      <c r="O44" t="s">
        <v>64</v>
      </c>
    </row>
    <row r="45" spans="1:15" x14ac:dyDescent="0.35">
      <c r="A45" s="16">
        <v>35</v>
      </c>
      <c r="B45" s="15" t="s">
        <v>78</v>
      </c>
      <c r="C45" s="14">
        <v>24.3</v>
      </c>
      <c r="D45" s="13" t="s">
        <v>111</v>
      </c>
      <c r="E45" s="12" t="str">
        <f t="shared" si="0"/>
        <v>Significantly Different</v>
      </c>
      <c r="G45">
        <f t="shared" si="1"/>
        <v>24.3</v>
      </c>
      <c r="H45">
        <f t="shared" si="2"/>
        <v>6</v>
      </c>
      <c r="I45" t="str">
        <f t="shared" si="3"/>
        <v>+/-</v>
      </c>
      <c r="J45" t="str">
        <f t="shared" si="4"/>
        <v>1.0</v>
      </c>
      <c r="K45" s="1">
        <f t="shared" si="5"/>
        <v>0.60790273556231</v>
      </c>
      <c r="L45" s="1">
        <f t="shared" si="6"/>
        <v>4.1999999999999993</v>
      </c>
      <c r="M45" s="1">
        <f t="shared" si="7"/>
        <v>0.61093468821403585</v>
      </c>
      <c r="N45" s="1">
        <f t="shared" si="8"/>
        <v>6.8747119471608142</v>
      </c>
      <c r="O45" t="s">
        <v>63</v>
      </c>
    </row>
    <row r="46" spans="1:15" x14ac:dyDescent="0.35">
      <c r="A46" s="16">
        <v>35</v>
      </c>
      <c r="B46" s="15" t="s">
        <v>50</v>
      </c>
      <c r="C46" s="14">
        <v>24.3</v>
      </c>
      <c r="D46" s="13" t="s">
        <v>121</v>
      </c>
      <c r="E46" s="12" t="str">
        <f t="shared" si="0"/>
        <v>Significantly Different</v>
      </c>
      <c r="G46">
        <f t="shared" si="1"/>
        <v>24.3</v>
      </c>
      <c r="H46">
        <f t="shared" si="2"/>
        <v>6</v>
      </c>
      <c r="I46" t="str">
        <f t="shared" si="3"/>
        <v>+/-</v>
      </c>
      <c r="J46" t="str">
        <f t="shared" si="4"/>
        <v>0.8</v>
      </c>
      <c r="K46" s="1">
        <f t="shared" si="5"/>
        <v>0.48632218844984804</v>
      </c>
      <c r="L46" s="1">
        <f t="shared" si="6"/>
        <v>4.1999999999999993</v>
      </c>
      <c r="M46" s="1">
        <f t="shared" si="7"/>
        <v>0.49010685399991183</v>
      </c>
      <c r="N46" s="1">
        <f t="shared" si="8"/>
        <v>8.5695598127684107</v>
      </c>
      <c r="O46" t="s">
        <v>61</v>
      </c>
    </row>
    <row r="47" spans="1:15" x14ac:dyDescent="0.35">
      <c r="A47" s="16">
        <v>37</v>
      </c>
      <c r="B47" s="15" t="s">
        <v>74</v>
      </c>
      <c r="C47" s="14">
        <v>24.2</v>
      </c>
      <c r="D47" s="13" t="s">
        <v>26</v>
      </c>
      <c r="E47" s="12" t="str">
        <f t="shared" si="0"/>
        <v>Significantly Different</v>
      </c>
      <c r="G47">
        <f t="shared" si="1"/>
        <v>24.2</v>
      </c>
      <c r="H47">
        <f t="shared" si="2"/>
        <v>6</v>
      </c>
      <c r="I47" t="str">
        <f t="shared" si="3"/>
        <v>+/-</v>
      </c>
      <c r="J47" t="str">
        <f t="shared" si="4"/>
        <v>0.6</v>
      </c>
      <c r="K47" s="1">
        <f t="shared" si="5"/>
        <v>0.36474164133738601</v>
      </c>
      <c r="L47" s="1">
        <f t="shared" si="6"/>
        <v>4.3000000000000007</v>
      </c>
      <c r="M47" s="1">
        <f t="shared" si="7"/>
        <v>0.36977279819442066</v>
      </c>
      <c r="N47" s="1">
        <f t="shared" si="8"/>
        <v>11.62876236704445</v>
      </c>
      <c r="O47" t="s">
        <v>59</v>
      </c>
    </row>
    <row r="48" spans="1:15" x14ac:dyDescent="0.35">
      <c r="A48" s="16">
        <v>37</v>
      </c>
      <c r="B48" s="15" t="s">
        <v>54</v>
      </c>
      <c r="C48" s="14">
        <v>24.2</v>
      </c>
      <c r="D48" s="13" t="s">
        <v>43</v>
      </c>
      <c r="E48" s="12" t="str">
        <f t="shared" si="0"/>
        <v>Significantly Different</v>
      </c>
      <c r="G48">
        <f t="shared" si="1"/>
        <v>24.2</v>
      </c>
      <c r="H48">
        <f t="shared" si="2"/>
        <v>6</v>
      </c>
      <c r="I48" t="str">
        <f t="shared" si="3"/>
        <v>+/-</v>
      </c>
      <c r="J48" t="str">
        <f t="shared" si="4"/>
        <v>0.5</v>
      </c>
      <c r="K48" s="1">
        <f t="shared" si="5"/>
        <v>0.303951367781155</v>
      </c>
      <c r="L48" s="1">
        <f t="shared" si="6"/>
        <v>4.3000000000000007</v>
      </c>
      <c r="M48" s="1">
        <f t="shared" si="7"/>
        <v>0.30997079109986531</v>
      </c>
      <c r="N48" s="1">
        <f t="shared" si="8"/>
        <v>13.87227481899945</v>
      </c>
      <c r="O48" t="s">
        <v>56</v>
      </c>
    </row>
    <row r="49" spans="1:15" x14ac:dyDescent="0.35">
      <c r="A49" s="16">
        <v>39</v>
      </c>
      <c r="B49" s="15" t="s">
        <v>76</v>
      </c>
      <c r="C49" s="14">
        <v>24</v>
      </c>
      <c r="D49" s="13" t="s">
        <v>26</v>
      </c>
      <c r="E49" s="12" t="str">
        <f t="shared" si="0"/>
        <v>Significantly Different</v>
      </c>
      <c r="G49">
        <f t="shared" si="1"/>
        <v>24</v>
      </c>
      <c r="H49">
        <f t="shared" si="2"/>
        <v>6</v>
      </c>
      <c r="I49" t="str">
        <f t="shared" si="3"/>
        <v>+/-</v>
      </c>
      <c r="J49" t="str">
        <f t="shared" si="4"/>
        <v>0.6</v>
      </c>
      <c r="K49" s="1">
        <f t="shared" si="5"/>
        <v>0.36474164133738601</v>
      </c>
      <c r="L49" s="1">
        <f t="shared" si="6"/>
        <v>4.5</v>
      </c>
      <c r="M49" s="1">
        <f t="shared" si="7"/>
        <v>0.36977279819442066</v>
      </c>
      <c r="N49" s="1">
        <f t="shared" si="8"/>
        <v>12.169635035279073</v>
      </c>
      <c r="O49" t="s">
        <v>54</v>
      </c>
    </row>
    <row r="50" spans="1:15" x14ac:dyDescent="0.35">
      <c r="A50" s="16">
        <v>40</v>
      </c>
      <c r="B50" s="15" t="s">
        <v>35</v>
      </c>
      <c r="C50" s="14">
        <v>23.3</v>
      </c>
      <c r="D50" s="13" t="s">
        <v>142</v>
      </c>
      <c r="E50" s="12" t="str">
        <f t="shared" si="0"/>
        <v>Significantly Different</v>
      </c>
      <c r="G50">
        <f t="shared" si="1"/>
        <v>23.3</v>
      </c>
      <c r="H50">
        <f t="shared" si="2"/>
        <v>6</v>
      </c>
      <c r="I50" t="str">
        <f t="shared" si="3"/>
        <v>+/-</v>
      </c>
      <c r="J50" t="str">
        <f t="shared" si="4"/>
        <v>2.6</v>
      </c>
      <c r="K50" s="1">
        <f t="shared" si="5"/>
        <v>1.5805471124620061</v>
      </c>
      <c r="L50" s="1">
        <f t="shared" si="6"/>
        <v>5.1999999999999993</v>
      </c>
      <c r="M50" s="1">
        <f t="shared" si="7"/>
        <v>1.5817157241650683</v>
      </c>
      <c r="N50" s="1">
        <f t="shared" si="8"/>
        <v>3.2875692645370234</v>
      </c>
      <c r="O50" t="s">
        <v>52</v>
      </c>
    </row>
    <row r="51" spans="1:15" x14ac:dyDescent="0.35">
      <c r="A51" s="16">
        <v>41</v>
      </c>
      <c r="B51" s="15" t="s">
        <v>68</v>
      </c>
      <c r="C51" s="14">
        <v>23.2</v>
      </c>
      <c r="D51" s="13" t="s">
        <v>121</v>
      </c>
      <c r="E51" s="12" t="str">
        <f t="shared" si="0"/>
        <v>Significantly Different</v>
      </c>
      <c r="G51">
        <f t="shared" si="1"/>
        <v>23.2</v>
      </c>
      <c r="H51">
        <f t="shared" si="2"/>
        <v>6</v>
      </c>
      <c r="I51" t="str">
        <f t="shared" si="3"/>
        <v>+/-</v>
      </c>
      <c r="J51" t="str">
        <f t="shared" si="4"/>
        <v>0.8</v>
      </c>
      <c r="K51" s="1">
        <f t="shared" si="5"/>
        <v>0.48632218844984804</v>
      </c>
      <c r="L51" s="1">
        <f t="shared" si="6"/>
        <v>5.3000000000000007</v>
      </c>
      <c r="M51" s="1">
        <f t="shared" si="7"/>
        <v>0.49010685399991183</v>
      </c>
      <c r="N51" s="1">
        <f t="shared" si="8"/>
        <v>10.813968335160141</v>
      </c>
      <c r="O51" t="s">
        <v>50</v>
      </c>
    </row>
    <row r="52" spans="1:15" x14ac:dyDescent="0.35">
      <c r="A52" s="16">
        <v>42</v>
      </c>
      <c r="B52" s="15" t="s">
        <v>73</v>
      </c>
      <c r="C52" s="14">
        <v>22.8</v>
      </c>
      <c r="D52" s="13" t="s">
        <v>141</v>
      </c>
      <c r="E52" s="12" t="str">
        <f t="shared" si="0"/>
        <v>Significantly Different</v>
      </c>
      <c r="G52">
        <f t="shared" si="1"/>
        <v>22.8</v>
      </c>
      <c r="H52">
        <f t="shared" si="2"/>
        <v>6</v>
      </c>
      <c r="I52" t="str">
        <f t="shared" si="3"/>
        <v>+/-</v>
      </c>
      <c r="J52" t="str">
        <f t="shared" si="4"/>
        <v>1.1</v>
      </c>
      <c r="K52" s="1">
        <f t="shared" si="5"/>
        <v>0.66869300911854113</v>
      </c>
      <c r="L52" s="1">
        <f t="shared" si="6"/>
        <v>5.6999999999999993</v>
      </c>
      <c r="M52" s="1">
        <f t="shared" si="7"/>
        <v>0.67145051776214359</v>
      </c>
      <c r="N52" s="1">
        <f t="shared" si="8"/>
        <v>8.4890842276767486</v>
      </c>
      <c r="O52" t="s">
        <v>48</v>
      </c>
    </row>
    <row r="53" spans="1:15" x14ac:dyDescent="0.35">
      <c r="A53" s="16">
        <v>42</v>
      </c>
      <c r="B53" s="15" t="s">
        <v>30</v>
      </c>
      <c r="C53" s="14">
        <v>22.8</v>
      </c>
      <c r="D53" s="13" t="s">
        <v>26</v>
      </c>
      <c r="E53" s="12" t="str">
        <f t="shared" si="0"/>
        <v>Significantly Different</v>
      </c>
      <c r="G53">
        <f t="shared" si="1"/>
        <v>22.8</v>
      </c>
      <c r="H53">
        <f t="shared" si="2"/>
        <v>6</v>
      </c>
      <c r="I53" t="str">
        <f t="shared" si="3"/>
        <v>+/-</v>
      </c>
      <c r="J53" t="str">
        <f t="shared" si="4"/>
        <v>0.6</v>
      </c>
      <c r="K53" s="1">
        <f t="shared" si="5"/>
        <v>0.36474164133738601</v>
      </c>
      <c r="L53" s="1">
        <f t="shared" si="6"/>
        <v>5.6999999999999993</v>
      </c>
      <c r="M53" s="1">
        <f t="shared" si="7"/>
        <v>0.36977279819442066</v>
      </c>
      <c r="N53" s="1">
        <f t="shared" si="8"/>
        <v>15.414871044686825</v>
      </c>
      <c r="O53" t="s">
        <v>46</v>
      </c>
    </row>
    <row r="54" spans="1:15" x14ac:dyDescent="0.35">
      <c r="A54" s="16">
        <v>44</v>
      </c>
      <c r="B54" s="15" t="s">
        <v>79</v>
      </c>
      <c r="C54" s="14">
        <v>22.7</v>
      </c>
      <c r="D54" s="13" t="s">
        <v>120</v>
      </c>
      <c r="E54" s="12" t="str">
        <f t="shared" si="0"/>
        <v>Significantly Different</v>
      </c>
      <c r="G54">
        <f t="shared" si="1"/>
        <v>22.7</v>
      </c>
      <c r="H54">
        <f t="shared" si="2"/>
        <v>6</v>
      </c>
      <c r="I54" t="str">
        <f t="shared" si="3"/>
        <v>+/-</v>
      </c>
      <c r="J54" t="str">
        <f t="shared" si="4"/>
        <v>0.9</v>
      </c>
      <c r="K54" s="1">
        <f t="shared" si="5"/>
        <v>0.54711246200607899</v>
      </c>
      <c r="L54" s="1">
        <f t="shared" si="6"/>
        <v>5.8000000000000007</v>
      </c>
      <c r="M54" s="1">
        <f t="shared" si="7"/>
        <v>0.55047933970440222</v>
      </c>
      <c r="N54" s="1">
        <f t="shared" si="8"/>
        <v>10.53627190280111</v>
      </c>
      <c r="O54" t="s">
        <v>39</v>
      </c>
    </row>
    <row r="55" spans="1:15" x14ac:dyDescent="0.35">
      <c r="A55" s="16">
        <v>45</v>
      </c>
      <c r="B55" s="15" t="s">
        <v>69</v>
      </c>
      <c r="C55" s="14">
        <v>22.4</v>
      </c>
      <c r="D55" s="13" t="s">
        <v>141</v>
      </c>
      <c r="E55" s="12" t="str">
        <f t="shared" si="0"/>
        <v>Significantly Different</v>
      </c>
      <c r="G55">
        <f t="shared" si="1"/>
        <v>22.4</v>
      </c>
      <c r="H55">
        <f t="shared" si="2"/>
        <v>6</v>
      </c>
      <c r="I55" t="str">
        <f t="shared" si="3"/>
        <v>+/-</v>
      </c>
      <c r="J55" t="str">
        <f t="shared" si="4"/>
        <v>1.1</v>
      </c>
      <c r="K55" s="1">
        <f t="shared" si="5"/>
        <v>0.66869300911854113</v>
      </c>
      <c r="L55" s="1">
        <f t="shared" si="6"/>
        <v>6.1000000000000014</v>
      </c>
      <c r="M55" s="1">
        <f t="shared" si="7"/>
        <v>0.67145051776214359</v>
      </c>
      <c r="N55" s="1">
        <f t="shared" si="8"/>
        <v>9.0848094366365224</v>
      </c>
      <c r="O55" t="s">
        <v>42</v>
      </c>
    </row>
    <row r="56" spans="1:15" x14ac:dyDescent="0.35">
      <c r="A56" s="16">
        <v>46</v>
      </c>
      <c r="B56" s="15" t="s">
        <v>72</v>
      </c>
      <c r="C56" s="14">
        <v>21.9</v>
      </c>
      <c r="D56" s="13" t="s">
        <v>83</v>
      </c>
      <c r="E56" s="12" t="str">
        <f t="shared" si="0"/>
        <v>Significantly Different</v>
      </c>
      <c r="G56">
        <f t="shared" si="1"/>
        <v>21.9</v>
      </c>
      <c r="H56">
        <f t="shared" si="2"/>
        <v>6</v>
      </c>
      <c r="I56" t="str">
        <f t="shared" si="3"/>
        <v>+/-</v>
      </c>
      <c r="J56" t="str">
        <f t="shared" si="4"/>
        <v>0.7</v>
      </c>
      <c r="K56" s="1">
        <f t="shared" si="5"/>
        <v>0.42553191489361697</v>
      </c>
      <c r="L56" s="1">
        <f t="shared" si="6"/>
        <v>6.6000000000000014</v>
      </c>
      <c r="M56" s="1">
        <f t="shared" si="7"/>
        <v>0.42985214661796195</v>
      </c>
      <c r="N56" s="1">
        <f t="shared" si="8"/>
        <v>15.354116646684698</v>
      </c>
      <c r="O56" t="s">
        <v>40</v>
      </c>
    </row>
    <row r="57" spans="1:15" x14ac:dyDescent="0.35">
      <c r="A57" s="16">
        <v>47</v>
      </c>
      <c r="B57" s="15" t="s">
        <v>80</v>
      </c>
      <c r="C57" s="14">
        <v>21.6</v>
      </c>
      <c r="D57" s="13" t="s">
        <v>120</v>
      </c>
      <c r="E57" s="12" t="str">
        <f t="shared" si="0"/>
        <v>Significantly Different</v>
      </c>
      <c r="G57">
        <f t="shared" si="1"/>
        <v>21.6</v>
      </c>
      <c r="H57">
        <f t="shared" si="2"/>
        <v>6</v>
      </c>
      <c r="I57" t="str">
        <f t="shared" si="3"/>
        <v>+/-</v>
      </c>
      <c r="J57" t="str">
        <f t="shared" si="4"/>
        <v>0.9</v>
      </c>
      <c r="K57" s="1">
        <f t="shared" si="5"/>
        <v>0.54711246200607899</v>
      </c>
      <c r="L57" s="1">
        <f t="shared" si="6"/>
        <v>6.8999999999999986</v>
      </c>
      <c r="M57" s="1">
        <f t="shared" si="7"/>
        <v>0.55047933970440222</v>
      </c>
      <c r="N57" s="1">
        <f t="shared" si="8"/>
        <v>12.534530367125456</v>
      </c>
      <c r="O57" t="s">
        <v>38</v>
      </c>
    </row>
    <row r="58" spans="1:15" x14ac:dyDescent="0.35">
      <c r="A58" s="16">
        <v>48</v>
      </c>
      <c r="B58" s="15" t="s">
        <v>61</v>
      </c>
      <c r="C58" s="14">
        <v>21.2</v>
      </c>
      <c r="D58" s="13" t="s">
        <v>43</v>
      </c>
      <c r="E58" s="12" t="str">
        <f t="shared" si="0"/>
        <v>Significantly Different</v>
      </c>
      <c r="G58">
        <f t="shared" si="1"/>
        <v>21.2</v>
      </c>
      <c r="H58">
        <f t="shared" si="2"/>
        <v>6</v>
      </c>
      <c r="I58" t="str">
        <f t="shared" si="3"/>
        <v>+/-</v>
      </c>
      <c r="J58" t="str">
        <f t="shared" si="4"/>
        <v>0.5</v>
      </c>
      <c r="K58" s="1">
        <f t="shared" si="5"/>
        <v>0.303951367781155</v>
      </c>
      <c r="L58" s="1">
        <f t="shared" si="6"/>
        <v>7.3000000000000007</v>
      </c>
      <c r="M58" s="1">
        <f t="shared" si="7"/>
        <v>0.30997079109986531</v>
      </c>
      <c r="N58" s="1">
        <f t="shared" si="8"/>
        <v>23.550606088068836</v>
      </c>
      <c r="O58" t="s">
        <v>36</v>
      </c>
    </row>
    <row r="59" spans="1:15" x14ac:dyDescent="0.35">
      <c r="A59" s="16">
        <v>49</v>
      </c>
      <c r="B59" s="15" t="s">
        <v>81</v>
      </c>
      <c r="C59" s="14">
        <v>21</v>
      </c>
      <c r="D59" s="13" t="s">
        <v>83</v>
      </c>
      <c r="E59" s="12" t="str">
        <f t="shared" si="0"/>
        <v>Significantly Different</v>
      </c>
      <c r="G59">
        <f t="shared" si="1"/>
        <v>21</v>
      </c>
      <c r="H59">
        <f t="shared" si="2"/>
        <v>6</v>
      </c>
      <c r="I59" t="str">
        <f t="shared" si="3"/>
        <v>+/-</v>
      </c>
      <c r="J59" t="str">
        <f t="shared" si="4"/>
        <v>0.7</v>
      </c>
      <c r="K59" s="1">
        <f t="shared" si="5"/>
        <v>0.42553191489361697</v>
      </c>
      <c r="L59" s="1">
        <f t="shared" si="6"/>
        <v>7.5</v>
      </c>
      <c r="M59" s="1">
        <f t="shared" si="7"/>
        <v>0.42985214661796195</v>
      </c>
      <c r="N59" s="1">
        <f t="shared" si="8"/>
        <v>17.447859825778064</v>
      </c>
      <c r="O59" t="s">
        <v>33</v>
      </c>
    </row>
    <row r="60" spans="1:15" x14ac:dyDescent="0.35">
      <c r="A60" s="16">
        <v>50</v>
      </c>
      <c r="B60" s="15" t="s">
        <v>33</v>
      </c>
      <c r="C60" s="14">
        <v>19.8</v>
      </c>
      <c r="D60" s="13" t="s">
        <v>134</v>
      </c>
      <c r="E60" s="12" t="str">
        <f t="shared" si="0"/>
        <v>Significantly Different</v>
      </c>
      <c r="G60">
        <f t="shared" si="1"/>
        <v>19.8</v>
      </c>
      <c r="H60">
        <f t="shared" si="2"/>
        <v>6</v>
      </c>
      <c r="I60" t="str">
        <f t="shared" si="3"/>
        <v>+/-</v>
      </c>
      <c r="J60" t="str">
        <f t="shared" si="4"/>
        <v>1.4</v>
      </c>
      <c r="K60" s="1">
        <f t="shared" si="5"/>
        <v>0.85106382978723394</v>
      </c>
      <c r="L60" s="1">
        <f t="shared" si="6"/>
        <v>8.6999999999999993</v>
      </c>
      <c r="M60" s="1">
        <f t="shared" si="7"/>
        <v>0.85323214879137987</v>
      </c>
      <c r="N60" s="1">
        <f t="shared" si="8"/>
        <v>10.196521559019688</v>
      </c>
      <c r="O60" t="s">
        <v>30</v>
      </c>
    </row>
    <row r="61" spans="1:15" x14ac:dyDescent="0.35">
      <c r="A61" s="16">
        <v>51</v>
      </c>
      <c r="B61" s="15" t="s">
        <v>63</v>
      </c>
      <c r="C61" s="14">
        <v>19.399999999999999</v>
      </c>
      <c r="D61" s="13" t="s">
        <v>138</v>
      </c>
      <c r="E61" s="12" t="str">
        <f t="shared" si="0"/>
        <v>Significantly Different</v>
      </c>
      <c r="G61">
        <f t="shared" si="1"/>
        <v>19.399999999999999</v>
      </c>
      <c r="H61">
        <f t="shared" si="2"/>
        <v>6</v>
      </c>
      <c r="I61" t="str">
        <f t="shared" si="3"/>
        <v>+/-</v>
      </c>
      <c r="J61" t="str">
        <f t="shared" si="4"/>
        <v>1.8</v>
      </c>
      <c r="K61" s="1">
        <f t="shared" si="5"/>
        <v>1.094224924012158</v>
      </c>
      <c r="L61" s="1">
        <f t="shared" si="6"/>
        <v>9.1000000000000014</v>
      </c>
      <c r="M61" s="1">
        <f t="shared" si="7"/>
        <v>1.0959122417823675</v>
      </c>
      <c r="N61" s="1">
        <f t="shared" si="8"/>
        <v>8.3035845873935692</v>
      </c>
      <c r="O61" t="s">
        <v>27</v>
      </c>
    </row>
    <row r="62" spans="1:15" ht="15" thickBot="1" x14ac:dyDescent="0.4">
      <c r="A62" s="11"/>
      <c r="B62" s="10" t="s">
        <v>25</v>
      </c>
      <c r="C62" s="9">
        <v>33.700000000000003</v>
      </c>
      <c r="D62" s="8" t="s">
        <v>139</v>
      </c>
      <c r="E62" s="7" t="str">
        <f t="shared" si="0"/>
        <v>Significantly Different</v>
      </c>
      <c r="G62">
        <f t="shared" si="1"/>
        <v>33.700000000000003</v>
      </c>
      <c r="H62">
        <f t="shared" si="2"/>
        <v>6</v>
      </c>
      <c r="I62" t="str">
        <f t="shared" si="3"/>
        <v>+/-</v>
      </c>
      <c r="J62" t="str">
        <f t="shared" si="4"/>
        <v>1.5</v>
      </c>
      <c r="K62" s="1">
        <f t="shared" si="5"/>
        <v>0.91185410334346506</v>
      </c>
      <c r="L62" s="1">
        <f t="shared" si="6"/>
        <v>-5.2000000000000028</v>
      </c>
      <c r="M62" s="1">
        <f t="shared" si="7"/>
        <v>0.91387819929318592</v>
      </c>
      <c r="N62" s="1">
        <f t="shared" si="8"/>
        <v>-5.6900361602036247</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29" priority="1" operator="equal">
      <formula>"OTHER ERROR"</formula>
    </cfRule>
    <cfRule type="cellIs" dxfId="28" priority="2" operator="equal">
      <formula>"Statistical Test not applicable"</formula>
    </cfRule>
    <cfRule type="cellIs" dxfId="27" priority="3" operator="equal">
      <formula>"Geography Selected"</formula>
    </cfRule>
  </conditionalFormatting>
  <conditionalFormatting sqref="E10:J62">
    <cfRule type="cellIs" dxfId="26" priority="4" operator="equal">
      <formula>"Not Significantly Different"</formula>
    </cfRule>
  </conditionalFormatting>
  <conditionalFormatting sqref="F10:J62">
    <cfRule type="cellIs" dxfId="2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40873B1A-5B13-4076-A05E-EB1B96A97B2E}">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938C30BD-CC06-44EA-9734-7D72C23EDBA0}"/>
    <hyperlink ref="A68" r:id="rId2" xr:uid="{57AFDE07-960A-4C75-AA6D-109929B0911C}"/>
    <hyperlink ref="A66" r:id="rId3" xr:uid="{10A962DD-237F-4595-8691-B1557D1AA2B2}"/>
    <hyperlink ref="A67" r:id="rId4" xr:uid="{35216325-94FB-4896-8BF5-3DCF0BE4A78B}"/>
  </hyperlinks>
  <pageMargins left="0.7" right="0.7" top="0.75" bottom="0.75" header="0.3" footer="0.3"/>
  <pageSetup orientation="portrait" r:id="rId5"/>
  <drawing r:id="rId6"/>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428DE-AAAF-4CE9-9F92-88E16777C7E9}">
  <sheetPr codeName="Sheet87"/>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style="43"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696</v>
      </c>
    </row>
    <row r="2" spans="1:16" x14ac:dyDescent="0.35">
      <c r="A2" s="30" t="s">
        <v>108</v>
      </c>
      <c r="B2" t="s">
        <v>697</v>
      </c>
    </row>
    <row r="3" spans="1:16" ht="15" thickBot="1" x14ac:dyDescent="0.4"/>
    <row r="4" spans="1:16" ht="15" thickBot="1" x14ac:dyDescent="0.4">
      <c r="A4" s="25" t="s">
        <v>106</v>
      </c>
      <c r="B4" s="29" t="s">
        <v>84</v>
      </c>
      <c r="C4" s="48" t="s">
        <v>105</v>
      </c>
      <c r="D4" s="27"/>
      <c r="H4" s="18" t="s">
        <v>104</v>
      </c>
      <c r="I4">
        <v>1.645</v>
      </c>
    </row>
    <row r="5" spans="1:16" ht="15" thickBot="1" x14ac:dyDescent="0.4">
      <c r="A5" s="25"/>
    </row>
    <row r="6" spans="1:16" x14ac:dyDescent="0.35">
      <c r="A6" s="25" t="s">
        <v>103</v>
      </c>
      <c r="B6" s="47">
        <f>VLOOKUP($B$4,$B$10:$D$62,2,FALSE)</f>
        <v>1406</v>
      </c>
      <c r="C6" s="43" t="s">
        <v>102</v>
      </c>
      <c r="H6" s="18" t="s">
        <v>101</v>
      </c>
      <c r="I6">
        <f>VLOOKUP($B$4,$B$9:$K$62,6,FALSE)</f>
        <v>1406</v>
      </c>
      <c r="K6" s="19"/>
    </row>
    <row r="7" spans="1:16" ht="15" thickBot="1" x14ac:dyDescent="0.4">
      <c r="A7" s="25" t="s">
        <v>100</v>
      </c>
      <c r="B7" s="24" t="str">
        <f>VLOOKUP($B$4,$B$10:$D$62,3,FALSE)</f>
        <v>+/-3</v>
      </c>
      <c r="C7" s="43" t="s">
        <v>99</v>
      </c>
      <c r="H7" s="18" t="s">
        <v>98</v>
      </c>
      <c r="I7" s="23">
        <f>VLOOKUP($B$4,$B$9:$K$62,10,FALSE)</f>
        <v>1.8237082066869301</v>
      </c>
      <c r="K7" s="19"/>
    </row>
    <row r="8" spans="1:16" ht="15" thickBot="1" x14ac:dyDescent="0.4"/>
    <row r="9" spans="1:16" ht="15" thickBot="1" x14ac:dyDescent="0.4">
      <c r="A9" s="22" t="s">
        <v>97</v>
      </c>
      <c r="B9" s="21" t="s">
        <v>96</v>
      </c>
      <c r="C9" s="46"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45">
        <v>1406</v>
      </c>
      <c r="D10" s="13" t="s">
        <v>262</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1406</v>
      </c>
      <c r="H10">
        <f>LEN(TRIM(D10))</f>
        <v>4</v>
      </c>
      <c r="I10" t="str">
        <f>IF(H10&gt;=3,MID(TRIM(D10),1,3),"NO")</f>
        <v>+/-</v>
      </c>
      <c r="J10" t="str">
        <f>IF(TRIM(I10)="+/-",MID(TRIM(D10),4,H10-3),D10)</f>
        <v>3</v>
      </c>
      <c r="K10" s="1">
        <f>IF(TRIM(J10)="*****",0,IF(ISERROR(VALUE(J10)),"NA",VALUE(J10/$I$4)))</f>
        <v>1.8237082066869301</v>
      </c>
      <c r="L10" s="1">
        <f>IF(AND(ISNUMBER(G10),ISNUMBER($I$6)),$I$6-G10,"N/A")</f>
        <v>0</v>
      </c>
      <c r="M10" s="1">
        <f>IF(AND(ISNUMBER(K10),ISNUMBER($I$7)),SQRT(K10^2+($I$7)^2),"N/A")</f>
        <v>2.5791128797077723</v>
      </c>
      <c r="N10" s="1">
        <f>IF(AND(ISNUMBER(L10),ISNUMBER(M10),M10&lt;&gt;0),L10/M10,"NA")</f>
        <v>0</v>
      </c>
      <c r="O10" t="s">
        <v>84</v>
      </c>
    </row>
    <row r="11" spans="1:16" x14ac:dyDescent="0.35">
      <c r="A11" s="16">
        <v>1</v>
      </c>
      <c r="B11" s="15" t="s">
        <v>32</v>
      </c>
      <c r="C11" s="45">
        <v>1992</v>
      </c>
      <c r="D11" s="17" t="s">
        <v>261</v>
      </c>
      <c r="E11" s="12"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1992</v>
      </c>
      <c r="H11">
        <f t="shared" ref="H11:H62" si="2">LEN(TRIM(D11))</f>
        <v>4</v>
      </c>
      <c r="I11" t="str">
        <f t="shared" ref="I11:I62" si="3">IF(H11&gt;=3,MID(TRIM(D11),1,3),"NO")</f>
        <v>+/-</v>
      </c>
      <c r="J11" t="str">
        <f t="shared" ref="J11:J62" si="4">IF(TRIM(I11)="+/-",MID(TRIM(D11),4,H11-3),D11)</f>
        <v>8</v>
      </c>
      <c r="K11" s="1">
        <f t="shared" ref="K11:K62" si="5">IF(TRIM(J11)="*****",0,IF(ISERROR(VALUE(J11)),"NA",VALUE(J11/$I$4)))</f>
        <v>4.86322188449848</v>
      </c>
      <c r="L11" s="1">
        <f t="shared" ref="L11:L62" si="6">IF(AND(ISNUMBER(G11),ISNUMBER($I$6)),$I$6-G11,"N/A")</f>
        <v>-586</v>
      </c>
      <c r="M11" s="1">
        <f t="shared" ref="M11:M62" si="7">IF(AND(ISNUMBER(K11),ISNUMBER($I$7)),SQRT(K11^2+($I$7)^2),"N/A")</f>
        <v>5.1939232494331495</v>
      </c>
      <c r="N11" s="1">
        <f>IF(AND(ISNUMBER(L11),ISNUMBER(M11),M11&lt;&gt;0),L11/M11,"NA")</f>
        <v>-112.82415466265398</v>
      </c>
      <c r="O11" t="s">
        <v>68</v>
      </c>
    </row>
    <row r="12" spans="1:16" x14ac:dyDescent="0.35">
      <c r="A12" s="16">
        <v>2</v>
      </c>
      <c r="B12" s="15" t="s">
        <v>29</v>
      </c>
      <c r="C12" s="45">
        <v>1940</v>
      </c>
      <c r="D12" s="13" t="s">
        <v>676</v>
      </c>
      <c r="E12" s="12" t="str">
        <f t="shared" si="0"/>
        <v>Significantly Different</v>
      </c>
      <c r="G12">
        <f t="shared" si="1"/>
        <v>1940</v>
      </c>
      <c r="H12">
        <f t="shared" si="2"/>
        <v>5</v>
      </c>
      <c r="I12" t="str">
        <f t="shared" si="3"/>
        <v>+/-</v>
      </c>
      <c r="J12" t="str">
        <f t="shared" si="4"/>
        <v>41</v>
      </c>
      <c r="K12" s="1">
        <f t="shared" si="5"/>
        <v>24.924012158054712</v>
      </c>
      <c r="L12" s="1">
        <f t="shared" si="6"/>
        <v>-534</v>
      </c>
      <c r="M12" s="1">
        <f t="shared" si="7"/>
        <v>24.990644122911206</v>
      </c>
      <c r="N12" s="1">
        <f t="shared" ref="N12:N62" si="8">IF(AND(ISNUMBER(L12),ISNUMBER(M12),M12&lt;&gt;0),L12/M12,"NA")</f>
        <v>-21.367996654013147</v>
      </c>
      <c r="O12" t="s">
        <v>62</v>
      </c>
    </row>
    <row r="13" spans="1:16" x14ac:dyDescent="0.35">
      <c r="A13" s="16">
        <v>3</v>
      </c>
      <c r="B13" s="15" t="s">
        <v>35</v>
      </c>
      <c r="C13" s="45">
        <v>1904</v>
      </c>
      <c r="D13" s="13" t="s">
        <v>281</v>
      </c>
      <c r="E13" s="12" t="str">
        <f t="shared" si="0"/>
        <v>Significantly Different</v>
      </c>
      <c r="G13">
        <f t="shared" si="1"/>
        <v>1904</v>
      </c>
      <c r="H13">
        <f t="shared" si="2"/>
        <v>5</v>
      </c>
      <c r="I13" t="str">
        <f t="shared" si="3"/>
        <v>+/-</v>
      </c>
      <c r="J13" t="str">
        <f t="shared" si="4"/>
        <v>48</v>
      </c>
      <c r="K13" s="1">
        <f t="shared" si="5"/>
        <v>29.179331306990882</v>
      </c>
      <c r="L13" s="1">
        <f t="shared" si="6"/>
        <v>-498</v>
      </c>
      <c r="M13" s="1">
        <f t="shared" si="7"/>
        <v>29.236266641728992</v>
      </c>
      <c r="N13" s="1">
        <f t="shared" si="8"/>
        <v>-17.033638600395147</v>
      </c>
      <c r="O13" t="s">
        <v>58</v>
      </c>
    </row>
    <row r="14" spans="1:16" x14ac:dyDescent="0.35">
      <c r="A14" s="16">
        <v>4</v>
      </c>
      <c r="B14" s="15" t="s">
        <v>75</v>
      </c>
      <c r="C14" s="45">
        <v>1771</v>
      </c>
      <c r="D14" s="13" t="s">
        <v>688</v>
      </c>
      <c r="E14" s="12" t="str">
        <f t="shared" si="0"/>
        <v>Significantly Different</v>
      </c>
      <c r="G14">
        <f t="shared" si="1"/>
        <v>1771</v>
      </c>
      <c r="H14">
        <f t="shared" si="2"/>
        <v>5</v>
      </c>
      <c r="I14" t="str">
        <f t="shared" si="3"/>
        <v>+/-</v>
      </c>
      <c r="J14" t="str">
        <f t="shared" si="4"/>
        <v>16</v>
      </c>
      <c r="K14" s="1">
        <f t="shared" si="5"/>
        <v>9.7264437689969601</v>
      </c>
      <c r="L14" s="1">
        <f t="shared" si="6"/>
        <v>-365</v>
      </c>
      <c r="M14" s="1">
        <f t="shared" si="7"/>
        <v>9.8959395720970864</v>
      </c>
      <c r="N14" s="1">
        <f t="shared" si="8"/>
        <v>-36.883814552502514</v>
      </c>
      <c r="O14" t="s">
        <v>73</v>
      </c>
    </row>
    <row r="15" spans="1:16" x14ac:dyDescent="0.35">
      <c r="A15" s="16">
        <v>5</v>
      </c>
      <c r="B15" s="15" t="s">
        <v>71</v>
      </c>
      <c r="C15" s="45">
        <v>1757</v>
      </c>
      <c r="D15" s="13" t="s">
        <v>674</v>
      </c>
      <c r="E15" s="12" t="str">
        <f t="shared" si="0"/>
        <v>Significantly Different</v>
      </c>
      <c r="G15">
        <f t="shared" si="1"/>
        <v>1757</v>
      </c>
      <c r="H15">
        <f t="shared" si="2"/>
        <v>5</v>
      </c>
      <c r="I15" t="str">
        <f t="shared" si="3"/>
        <v>+/-</v>
      </c>
      <c r="J15" t="str">
        <f t="shared" si="4"/>
        <v>18</v>
      </c>
      <c r="K15" s="1">
        <f t="shared" si="5"/>
        <v>10.94224924012158</v>
      </c>
      <c r="L15" s="1">
        <f t="shared" si="6"/>
        <v>-351</v>
      </c>
      <c r="M15" s="1">
        <f t="shared" si="7"/>
        <v>11.093183945832619</v>
      </c>
      <c r="N15" s="1">
        <f t="shared" si="8"/>
        <v>-31.641051091725593</v>
      </c>
      <c r="O15" t="s">
        <v>32</v>
      </c>
    </row>
    <row r="16" spans="1:16" x14ac:dyDescent="0.35">
      <c r="A16" s="16">
        <v>6</v>
      </c>
      <c r="B16" s="15" t="s">
        <v>36</v>
      </c>
      <c r="C16" s="45">
        <v>1731</v>
      </c>
      <c r="D16" s="13" t="s">
        <v>675</v>
      </c>
      <c r="E16" s="12" t="str">
        <f t="shared" si="0"/>
        <v>Significantly Different</v>
      </c>
      <c r="G16">
        <f t="shared" si="1"/>
        <v>1731</v>
      </c>
      <c r="H16">
        <f t="shared" si="2"/>
        <v>5</v>
      </c>
      <c r="I16" t="str">
        <f t="shared" si="3"/>
        <v>+/-</v>
      </c>
      <c r="J16" t="str">
        <f t="shared" si="4"/>
        <v>15</v>
      </c>
      <c r="K16" s="1">
        <f t="shared" si="5"/>
        <v>9.1185410334346511</v>
      </c>
      <c r="L16" s="1">
        <f t="shared" si="6"/>
        <v>-325</v>
      </c>
      <c r="M16" s="1">
        <f t="shared" si="7"/>
        <v>9.2991237329959606</v>
      </c>
      <c r="N16" s="1">
        <f t="shared" si="8"/>
        <v>-34.949529582750543</v>
      </c>
      <c r="O16" t="s">
        <v>75</v>
      </c>
    </row>
    <row r="17" spans="1:15" x14ac:dyDescent="0.35">
      <c r="A17" s="16">
        <v>7</v>
      </c>
      <c r="B17" s="15" t="s">
        <v>51</v>
      </c>
      <c r="C17" s="45">
        <v>1719</v>
      </c>
      <c r="D17" s="13" t="s">
        <v>258</v>
      </c>
      <c r="E17" s="12" t="str">
        <f t="shared" si="0"/>
        <v>Significantly Different</v>
      </c>
      <c r="G17">
        <f t="shared" si="1"/>
        <v>1719</v>
      </c>
      <c r="H17">
        <f t="shared" si="2"/>
        <v>5</v>
      </c>
      <c r="I17" t="str">
        <f t="shared" si="3"/>
        <v>+/-</v>
      </c>
      <c r="J17" t="str">
        <f t="shared" si="4"/>
        <v>10</v>
      </c>
      <c r="K17" s="1">
        <f t="shared" si="5"/>
        <v>6.0790273556230998</v>
      </c>
      <c r="L17" s="1">
        <f t="shared" si="6"/>
        <v>-313</v>
      </c>
      <c r="M17" s="1">
        <f t="shared" si="7"/>
        <v>6.3466908868757139</v>
      </c>
      <c r="N17" s="1">
        <f t="shared" si="8"/>
        <v>-49.317038686609258</v>
      </c>
      <c r="O17" t="s">
        <v>66</v>
      </c>
    </row>
    <row r="18" spans="1:15" x14ac:dyDescent="0.35">
      <c r="A18" s="16">
        <v>8</v>
      </c>
      <c r="B18" s="15" t="s">
        <v>47</v>
      </c>
      <c r="C18" s="45">
        <v>1667</v>
      </c>
      <c r="D18" s="13" t="s">
        <v>691</v>
      </c>
      <c r="E18" s="12" t="str">
        <f t="shared" si="0"/>
        <v>Significantly Different</v>
      </c>
      <c r="G18">
        <f t="shared" si="1"/>
        <v>1667</v>
      </c>
      <c r="H18">
        <f t="shared" si="2"/>
        <v>5</v>
      </c>
      <c r="I18" t="str">
        <f t="shared" si="3"/>
        <v>+/-</v>
      </c>
      <c r="J18" t="str">
        <f t="shared" si="4"/>
        <v>13</v>
      </c>
      <c r="K18" s="1">
        <f t="shared" si="5"/>
        <v>7.9027355623100304</v>
      </c>
      <c r="L18" s="1">
        <f t="shared" si="6"/>
        <v>-261</v>
      </c>
      <c r="M18" s="1">
        <f t="shared" si="7"/>
        <v>8.1104340815357663</v>
      </c>
      <c r="N18" s="1">
        <f t="shared" si="8"/>
        <v>-32.180768301192806</v>
      </c>
      <c r="O18" t="s">
        <v>60</v>
      </c>
    </row>
    <row r="19" spans="1:15" x14ac:dyDescent="0.35">
      <c r="A19" s="16">
        <v>9</v>
      </c>
      <c r="B19" s="15" t="s">
        <v>41</v>
      </c>
      <c r="C19" s="45">
        <v>1651</v>
      </c>
      <c r="D19" s="13" t="s">
        <v>670</v>
      </c>
      <c r="E19" s="12" t="str">
        <f t="shared" si="0"/>
        <v>Significantly Different</v>
      </c>
      <c r="G19">
        <f t="shared" si="1"/>
        <v>1651</v>
      </c>
      <c r="H19">
        <f t="shared" si="2"/>
        <v>5</v>
      </c>
      <c r="I19" t="str">
        <f t="shared" si="3"/>
        <v>+/-</v>
      </c>
      <c r="J19" t="str">
        <f t="shared" si="4"/>
        <v>20</v>
      </c>
      <c r="K19" s="1">
        <f t="shared" si="5"/>
        <v>12.1580547112462</v>
      </c>
      <c r="L19" s="1">
        <f t="shared" si="6"/>
        <v>-245</v>
      </c>
      <c r="M19" s="1">
        <f t="shared" si="7"/>
        <v>12.294071985505584</v>
      </c>
      <c r="N19" s="1">
        <f t="shared" si="8"/>
        <v>-19.92830368073728</v>
      </c>
      <c r="O19" t="s">
        <v>35</v>
      </c>
    </row>
    <row r="20" spans="1:15" x14ac:dyDescent="0.35">
      <c r="A20" s="16">
        <v>10</v>
      </c>
      <c r="B20" s="15" t="s">
        <v>44</v>
      </c>
      <c r="C20" s="45">
        <v>1622</v>
      </c>
      <c r="D20" s="17" t="s">
        <v>321</v>
      </c>
      <c r="E20" s="12" t="str">
        <f t="shared" si="0"/>
        <v>Significantly Different</v>
      </c>
      <c r="G20">
        <f t="shared" si="1"/>
        <v>1622</v>
      </c>
      <c r="H20">
        <f t="shared" si="2"/>
        <v>5</v>
      </c>
      <c r="I20" t="str">
        <f t="shared" si="3"/>
        <v>+/-</v>
      </c>
      <c r="J20" t="str">
        <f t="shared" si="4"/>
        <v>19</v>
      </c>
      <c r="K20" s="1">
        <f t="shared" si="5"/>
        <v>11.550151975683891</v>
      </c>
      <c r="L20" s="1">
        <f t="shared" si="6"/>
        <v>-216</v>
      </c>
      <c r="M20" s="1">
        <f t="shared" si="7"/>
        <v>11.693242590681667</v>
      </c>
      <c r="N20" s="1">
        <f t="shared" si="8"/>
        <v>-18.472207202143416</v>
      </c>
      <c r="O20" t="s">
        <v>51</v>
      </c>
    </row>
    <row r="21" spans="1:15" x14ac:dyDescent="0.35">
      <c r="A21" s="16">
        <v>11</v>
      </c>
      <c r="B21" s="15" t="s">
        <v>58</v>
      </c>
      <c r="C21" s="45">
        <v>1608</v>
      </c>
      <c r="D21" s="13" t="s">
        <v>688</v>
      </c>
      <c r="E21" s="12" t="str">
        <f t="shared" si="0"/>
        <v>Significantly Different</v>
      </c>
      <c r="G21">
        <f t="shared" si="1"/>
        <v>1608</v>
      </c>
      <c r="H21">
        <f t="shared" si="2"/>
        <v>5</v>
      </c>
      <c r="I21" t="str">
        <f t="shared" si="3"/>
        <v>+/-</v>
      </c>
      <c r="J21" t="str">
        <f t="shared" si="4"/>
        <v>16</v>
      </c>
      <c r="K21" s="1">
        <f t="shared" si="5"/>
        <v>9.7264437689969601</v>
      </c>
      <c r="L21" s="1">
        <f t="shared" si="6"/>
        <v>-202</v>
      </c>
      <c r="M21" s="1">
        <f t="shared" si="7"/>
        <v>9.8959395720970864</v>
      </c>
      <c r="N21" s="1">
        <f t="shared" si="8"/>
        <v>-20.412412437275364</v>
      </c>
      <c r="O21" t="s">
        <v>45</v>
      </c>
    </row>
    <row r="22" spans="1:15" x14ac:dyDescent="0.35">
      <c r="A22" s="16">
        <v>12</v>
      </c>
      <c r="B22" s="15" t="s">
        <v>38</v>
      </c>
      <c r="C22" s="45">
        <v>1567</v>
      </c>
      <c r="D22" s="13" t="s">
        <v>689</v>
      </c>
      <c r="E22" s="12" t="str">
        <f t="shared" si="0"/>
        <v>Significantly Different</v>
      </c>
      <c r="G22">
        <f t="shared" si="1"/>
        <v>1567</v>
      </c>
      <c r="H22">
        <f t="shared" si="2"/>
        <v>5</v>
      </c>
      <c r="I22" t="str">
        <f t="shared" si="3"/>
        <v>+/-</v>
      </c>
      <c r="J22" t="str">
        <f t="shared" si="4"/>
        <v>17</v>
      </c>
      <c r="K22" s="1">
        <f t="shared" si="5"/>
        <v>10.334346504559271</v>
      </c>
      <c r="L22" s="1">
        <f t="shared" si="6"/>
        <v>-161</v>
      </c>
      <c r="M22" s="1">
        <f t="shared" si="7"/>
        <v>10.494028268469343</v>
      </c>
      <c r="N22" s="1">
        <f t="shared" si="8"/>
        <v>-15.34205891971391</v>
      </c>
      <c r="O22" t="s">
        <v>29</v>
      </c>
    </row>
    <row r="23" spans="1:15" x14ac:dyDescent="0.35">
      <c r="A23" s="16">
        <v>13</v>
      </c>
      <c r="B23" s="15" t="s">
        <v>49</v>
      </c>
      <c r="C23" s="45">
        <v>1561</v>
      </c>
      <c r="D23" s="13" t="s">
        <v>267</v>
      </c>
      <c r="E23" s="12" t="str">
        <f t="shared" si="0"/>
        <v>Significantly Different</v>
      </c>
      <c r="G23">
        <f t="shared" si="1"/>
        <v>1561</v>
      </c>
      <c r="H23">
        <f t="shared" si="2"/>
        <v>5</v>
      </c>
      <c r="I23" t="str">
        <f t="shared" si="3"/>
        <v>+/-</v>
      </c>
      <c r="J23" t="str">
        <f t="shared" si="4"/>
        <v>12</v>
      </c>
      <c r="K23" s="1">
        <f t="shared" si="5"/>
        <v>7.2948328267477205</v>
      </c>
      <c r="L23" s="1">
        <f t="shared" si="6"/>
        <v>-155</v>
      </c>
      <c r="M23" s="1">
        <f t="shared" si="7"/>
        <v>7.5193415664759771</v>
      </c>
      <c r="N23" s="1">
        <f t="shared" si="8"/>
        <v>-20.613506997879664</v>
      </c>
      <c r="O23" t="s">
        <v>82</v>
      </c>
    </row>
    <row r="24" spans="1:15" x14ac:dyDescent="0.35">
      <c r="A24" s="16">
        <v>14</v>
      </c>
      <c r="B24" s="15" t="s">
        <v>42</v>
      </c>
      <c r="C24" s="45">
        <v>1551</v>
      </c>
      <c r="D24" s="13" t="s">
        <v>679</v>
      </c>
      <c r="E24" s="12" t="str">
        <f t="shared" si="0"/>
        <v>Significantly Different</v>
      </c>
      <c r="G24">
        <f t="shared" si="1"/>
        <v>1551</v>
      </c>
      <c r="H24">
        <f t="shared" si="2"/>
        <v>5</v>
      </c>
      <c r="I24" t="str">
        <f t="shared" si="3"/>
        <v>+/-</v>
      </c>
      <c r="J24" t="str">
        <f t="shared" si="4"/>
        <v>25</v>
      </c>
      <c r="K24" s="1">
        <f t="shared" si="5"/>
        <v>15.19756838905775</v>
      </c>
      <c r="L24" s="1">
        <f t="shared" si="6"/>
        <v>-145</v>
      </c>
      <c r="M24" s="1">
        <f t="shared" si="7"/>
        <v>15.3065997714458</v>
      </c>
      <c r="N24" s="1">
        <f t="shared" si="8"/>
        <v>-9.4730379160037241</v>
      </c>
      <c r="O24" t="s">
        <v>65</v>
      </c>
    </row>
    <row r="25" spans="1:15" x14ac:dyDescent="0.35">
      <c r="A25" s="16">
        <v>15</v>
      </c>
      <c r="B25" s="15" t="s">
        <v>67</v>
      </c>
      <c r="C25" s="45">
        <v>1517</v>
      </c>
      <c r="D25" s="13" t="s">
        <v>676</v>
      </c>
      <c r="E25" s="12" t="str">
        <f t="shared" si="0"/>
        <v>Significantly Different</v>
      </c>
      <c r="G25">
        <f t="shared" si="1"/>
        <v>1517</v>
      </c>
      <c r="H25">
        <f t="shared" si="2"/>
        <v>5</v>
      </c>
      <c r="I25" t="str">
        <f t="shared" si="3"/>
        <v>+/-</v>
      </c>
      <c r="J25" t="str">
        <f t="shared" si="4"/>
        <v>41</v>
      </c>
      <c r="K25" s="1">
        <f t="shared" si="5"/>
        <v>24.924012158054712</v>
      </c>
      <c r="L25" s="1">
        <f t="shared" si="6"/>
        <v>-111</v>
      </c>
      <c r="M25" s="1">
        <f t="shared" si="7"/>
        <v>24.990644122911206</v>
      </c>
      <c r="N25" s="1">
        <f t="shared" si="8"/>
        <v>-4.441662225834194</v>
      </c>
      <c r="O25" t="s">
        <v>81</v>
      </c>
    </row>
    <row r="26" spans="1:15" x14ac:dyDescent="0.35">
      <c r="A26" s="16">
        <v>16</v>
      </c>
      <c r="B26" s="15" t="s">
        <v>56</v>
      </c>
      <c r="C26" s="45">
        <v>1481</v>
      </c>
      <c r="D26" s="13" t="s">
        <v>689</v>
      </c>
      <c r="E26" s="12" t="str">
        <f t="shared" si="0"/>
        <v>Significantly Different</v>
      </c>
      <c r="G26">
        <f t="shared" si="1"/>
        <v>1481</v>
      </c>
      <c r="H26">
        <f t="shared" si="2"/>
        <v>5</v>
      </c>
      <c r="I26" t="str">
        <f t="shared" si="3"/>
        <v>+/-</v>
      </c>
      <c r="J26" t="str">
        <f t="shared" si="4"/>
        <v>17</v>
      </c>
      <c r="K26" s="1">
        <f t="shared" si="5"/>
        <v>10.334346504559271</v>
      </c>
      <c r="L26" s="1">
        <f t="shared" si="6"/>
        <v>-75</v>
      </c>
      <c r="M26" s="1">
        <f t="shared" si="7"/>
        <v>10.494028268469343</v>
      </c>
      <c r="N26" s="1">
        <f t="shared" si="8"/>
        <v>-7.1469218570095858</v>
      </c>
      <c r="O26" t="s">
        <v>80</v>
      </c>
    </row>
    <row r="27" spans="1:15" x14ac:dyDescent="0.35">
      <c r="A27" s="16">
        <v>17</v>
      </c>
      <c r="B27" s="15" t="s">
        <v>66</v>
      </c>
      <c r="C27" s="45">
        <v>1463</v>
      </c>
      <c r="D27" s="13" t="s">
        <v>689</v>
      </c>
      <c r="E27" s="12" t="str">
        <f t="shared" si="0"/>
        <v>Significantly Different</v>
      </c>
      <c r="G27">
        <f t="shared" si="1"/>
        <v>1463</v>
      </c>
      <c r="H27">
        <f t="shared" si="2"/>
        <v>5</v>
      </c>
      <c r="I27" t="str">
        <f t="shared" si="3"/>
        <v>+/-</v>
      </c>
      <c r="J27" t="str">
        <f t="shared" si="4"/>
        <v>17</v>
      </c>
      <c r="K27" s="1">
        <f t="shared" si="5"/>
        <v>10.334346504559271</v>
      </c>
      <c r="L27" s="1">
        <f t="shared" si="6"/>
        <v>-57</v>
      </c>
      <c r="M27" s="1">
        <f t="shared" si="7"/>
        <v>10.494028268469343</v>
      </c>
      <c r="N27" s="1">
        <f t="shared" si="8"/>
        <v>-5.4316606113272847</v>
      </c>
      <c r="O27" t="s">
        <v>78</v>
      </c>
    </row>
    <row r="28" spans="1:15" x14ac:dyDescent="0.35">
      <c r="A28" s="16">
        <v>18</v>
      </c>
      <c r="B28" s="15" t="s">
        <v>39</v>
      </c>
      <c r="C28" s="45">
        <v>1413</v>
      </c>
      <c r="D28" s="13" t="s">
        <v>266</v>
      </c>
      <c r="E28" s="12" t="str">
        <f t="shared" si="0"/>
        <v>Not Significantly Different</v>
      </c>
      <c r="G28">
        <f t="shared" si="1"/>
        <v>1413</v>
      </c>
      <c r="H28">
        <f t="shared" si="2"/>
        <v>4</v>
      </c>
      <c r="I28" t="str">
        <f t="shared" si="3"/>
        <v>+/-</v>
      </c>
      <c r="J28" t="str">
        <f t="shared" si="4"/>
        <v>7</v>
      </c>
      <c r="K28" s="1">
        <f t="shared" si="5"/>
        <v>4.2553191489361701</v>
      </c>
      <c r="L28" s="1">
        <f t="shared" si="6"/>
        <v>-7</v>
      </c>
      <c r="M28" s="1">
        <f t="shared" si="7"/>
        <v>4.6296493044765397</v>
      </c>
      <c r="N28" s="1">
        <f t="shared" si="8"/>
        <v>-1.5119935743797053</v>
      </c>
      <c r="O28" t="s">
        <v>79</v>
      </c>
    </row>
    <row r="29" spans="1:15" x14ac:dyDescent="0.35">
      <c r="A29" s="16">
        <v>19</v>
      </c>
      <c r="B29" s="15" t="s">
        <v>45</v>
      </c>
      <c r="C29" s="45">
        <v>1400</v>
      </c>
      <c r="D29" s="13" t="s">
        <v>678</v>
      </c>
      <c r="E29" s="12" t="str">
        <f t="shared" si="0"/>
        <v>Not Significantly Different</v>
      </c>
      <c r="G29">
        <f t="shared" si="1"/>
        <v>1400</v>
      </c>
      <c r="H29">
        <f t="shared" si="2"/>
        <v>5</v>
      </c>
      <c r="I29" t="str">
        <f t="shared" si="3"/>
        <v>+/-</v>
      </c>
      <c r="J29" t="str">
        <f t="shared" si="4"/>
        <v>14</v>
      </c>
      <c r="K29" s="1">
        <f t="shared" si="5"/>
        <v>8.5106382978723403</v>
      </c>
      <c r="L29" s="1">
        <f t="shared" si="6"/>
        <v>6</v>
      </c>
      <c r="M29" s="1">
        <f t="shared" si="7"/>
        <v>8.7038425916573576</v>
      </c>
      <c r="N29" s="1">
        <f t="shared" si="8"/>
        <v>0.68935070192457371</v>
      </c>
      <c r="O29" t="s">
        <v>55</v>
      </c>
    </row>
    <row r="30" spans="1:15" x14ac:dyDescent="0.35">
      <c r="A30" s="16">
        <v>20</v>
      </c>
      <c r="B30" s="15" t="s">
        <v>62</v>
      </c>
      <c r="C30" s="45">
        <v>1373</v>
      </c>
      <c r="D30" s="13" t="s">
        <v>681</v>
      </c>
      <c r="E30" s="12" t="str">
        <f t="shared" si="0"/>
        <v>Not Significantly Different</v>
      </c>
      <c r="G30">
        <f t="shared" si="1"/>
        <v>1373</v>
      </c>
      <c r="H30">
        <f t="shared" si="2"/>
        <v>5</v>
      </c>
      <c r="I30" t="str">
        <f t="shared" si="3"/>
        <v>+/-</v>
      </c>
      <c r="J30" t="str">
        <f t="shared" si="4"/>
        <v>37</v>
      </c>
      <c r="K30" s="1">
        <f t="shared" si="5"/>
        <v>22.492401215805472</v>
      </c>
      <c r="L30" s="1">
        <f t="shared" si="6"/>
        <v>33</v>
      </c>
      <c r="M30" s="1">
        <f t="shared" si="7"/>
        <v>22.566214216742356</v>
      </c>
      <c r="N30" s="1">
        <f t="shared" si="8"/>
        <v>1.4623631453217614</v>
      </c>
      <c r="O30" t="s">
        <v>77</v>
      </c>
    </row>
    <row r="31" spans="1:15" x14ac:dyDescent="0.35">
      <c r="A31" s="16">
        <v>21</v>
      </c>
      <c r="B31" s="15" t="s">
        <v>52</v>
      </c>
      <c r="C31" s="45">
        <v>1365</v>
      </c>
      <c r="D31" s="13" t="s">
        <v>698</v>
      </c>
      <c r="E31" s="12" t="str">
        <f t="shared" si="0"/>
        <v>Significantly Different</v>
      </c>
      <c r="G31">
        <f t="shared" si="1"/>
        <v>1365</v>
      </c>
      <c r="H31">
        <f t="shared" si="2"/>
        <v>5</v>
      </c>
      <c r="I31" t="str">
        <f t="shared" si="3"/>
        <v>+/-</v>
      </c>
      <c r="J31" t="str">
        <f t="shared" si="4"/>
        <v>34</v>
      </c>
      <c r="K31" s="1">
        <f t="shared" si="5"/>
        <v>20.668693009118542</v>
      </c>
      <c r="L31" s="1">
        <f t="shared" si="6"/>
        <v>41</v>
      </c>
      <c r="M31" s="1">
        <f t="shared" si="7"/>
        <v>20.748994730548343</v>
      </c>
      <c r="N31" s="1">
        <f t="shared" si="8"/>
        <v>1.9759993451459359</v>
      </c>
      <c r="O31" t="s">
        <v>41</v>
      </c>
    </row>
    <row r="32" spans="1:15" x14ac:dyDescent="0.35">
      <c r="A32" s="16">
        <v>22</v>
      </c>
      <c r="B32" s="15" t="s">
        <v>60</v>
      </c>
      <c r="C32" s="45">
        <v>1358</v>
      </c>
      <c r="D32" s="13" t="s">
        <v>680</v>
      </c>
      <c r="E32" s="12" t="str">
        <f t="shared" si="0"/>
        <v>Significantly Different</v>
      </c>
      <c r="G32">
        <f t="shared" si="1"/>
        <v>1358</v>
      </c>
      <c r="H32">
        <f t="shared" si="2"/>
        <v>5</v>
      </c>
      <c r="I32" t="str">
        <f t="shared" si="3"/>
        <v>+/-</v>
      </c>
      <c r="J32" t="str">
        <f t="shared" si="4"/>
        <v>38</v>
      </c>
      <c r="K32" s="1">
        <f t="shared" si="5"/>
        <v>23.100303951367781</v>
      </c>
      <c r="L32" s="1">
        <f t="shared" si="6"/>
        <v>48</v>
      </c>
      <c r="M32" s="1">
        <f t="shared" si="7"/>
        <v>23.172180610998076</v>
      </c>
      <c r="N32" s="1">
        <f t="shared" si="8"/>
        <v>2.0714494162546808</v>
      </c>
      <c r="O32" t="s">
        <v>71</v>
      </c>
    </row>
    <row r="33" spans="1:15" x14ac:dyDescent="0.35">
      <c r="A33" s="16">
        <v>23</v>
      </c>
      <c r="B33" s="15" t="s">
        <v>74</v>
      </c>
      <c r="C33" s="45">
        <v>1264</v>
      </c>
      <c r="D33" s="13" t="s">
        <v>321</v>
      </c>
      <c r="E33" s="12" t="str">
        <f t="shared" si="0"/>
        <v>Significantly Different</v>
      </c>
      <c r="G33">
        <f t="shared" si="1"/>
        <v>1264</v>
      </c>
      <c r="H33">
        <f t="shared" si="2"/>
        <v>5</v>
      </c>
      <c r="I33" t="str">
        <f t="shared" si="3"/>
        <v>+/-</v>
      </c>
      <c r="J33" t="str">
        <f t="shared" si="4"/>
        <v>19</v>
      </c>
      <c r="K33" s="1">
        <f t="shared" si="5"/>
        <v>11.550151975683891</v>
      </c>
      <c r="L33" s="1">
        <f t="shared" si="6"/>
        <v>142</v>
      </c>
      <c r="M33" s="1">
        <f t="shared" si="7"/>
        <v>11.693242590681667</v>
      </c>
      <c r="N33" s="1">
        <f t="shared" si="8"/>
        <v>12.14376584585354</v>
      </c>
      <c r="O33" t="s">
        <v>76</v>
      </c>
    </row>
    <row r="34" spans="1:15" x14ac:dyDescent="0.35">
      <c r="A34" s="16">
        <v>24</v>
      </c>
      <c r="B34" s="15" t="s">
        <v>82</v>
      </c>
      <c r="C34" s="45">
        <v>1256</v>
      </c>
      <c r="D34" s="13" t="s">
        <v>673</v>
      </c>
      <c r="E34" s="12" t="str">
        <f t="shared" si="0"/>
        <v>Significantly Different</v>
      </c>
      <c r="G34">
        <f t="shared" si="1"/>
        <v>1256</v>
      </c>
      <c r="H34">
        <f t="shared" si="2"/>
        <v>5</v>
      </c>
      <c r="I34" t="str">
        <f t="shared" si="3"/>
        <v>+/-</v>
      </c>
      <c r="J34" t="str">
        <f t="shared" si="4"/>
        <v>28</v>
      </c>
      <c r="K34" s="1">
        <f t="shared" si="5"/>
        <v>17.021276595744681</v>
      </c>
      <c r="L34" s="1">
        <f t="shared" si="6"/>
        <v>150</v>
      </c>
      <c r="M34" s="1">
        <f t="shared" si="7"/>
        <v>17.11869646240574</v>
      </c>
      <c r="N34" s="1">
        <f t="shared" si="8"/>
        <v>8.7623494189183173</v>
      </c>
      <c r="O34" t="s">
        <v>74</v>
      </c>
    </row>
    <row r="35" spans="1:15" x14ac:dyDescent="0.35">
      <c r="A35" s="16">
        <v>25</v>
      </c>
      <c r="B35" s="15" t="s">
        <v>64</v>
      </c>
      <c r="C35" s="45">
        <v>1245</v>
      </c>
      <c r="D35" s="13" t="s">
        <v>691</v>
      </c>
      <c r="E35" s="12" t="str">
        <f t="shared" si="0"/>
        <v>Significantly Different</v>
      </c>
      <c r="G35">
        <f t="shared" si="1"/>
        <v>1245</v>
      </c>
      <c r="H35">
        <f t="shared" si="2"/>
        <v>5</v>
      </c>
      <c r="I35" t="str">
        <f t="shared" si="3"/>
        <v>+/-</v>
      </c>
      <c r="J35" t="str">
        <f t="shared" si="4"/>
        <v>13</v>
      </c>
      <c r="K35" s="1">
        <f t="shared" si="5"/>
        <v>7.9027355623100304</v>
      </c>
      <c r="L35" s="1">
        <f t="shared" si="6"/>
        <v>161</v>
      </c>
      <c r="M35" s="1">
        <f t="shared" si="7"/>
        <v>8.1104340815357663</v>
      </c>
      <c r="N35" s="1">
        <f t="shared" si="8"/>
        <v>19.850972017210889</v>
      </c>
      <c r="O35" t="s">
        <v>53</v>
      </c>
    </row>
    <row r="36" spans="1:15" x14ac:dyDescent="0.35">
      <c r="A36" s="16">
        <v>26</v>
      </c>
      <c r="B36" s="15" t="s">
        <v>65</v>
      </c>
      <c r="C36" s="45">
        <v>1238</v>
      </c>
      <c r="D36" s="13" t="s">
        <v>267</v>
      </c>
      <c r="E36" s="12" t="str">
        <f t="shared" si="0"/>
        <v>Significantly Different</v>
      </c>
      <c r="G36">
        <f t="shared" si="1"/>
        <v>1238</v>
      </c>
      <c r="H36">
        <f t="shared" si="2"/>
        <v>5</v>
      </c>
      <c r="I36" t="str">
        <f t="shared" si="3"/>
        <v>+/-</v>
      </c>
      <c r="J36" t="str">
        <f t="shared" si="4"/>
        <v>12</v>
      </c>
      <c r="K36" s="1">
        <f t="shared" si="5"/>
        <v>7.2948328267477205</v>
      </c>
      <c r="L36" s="1">
        <f t="shared" si="6"/>
        <v>168</v>
      </c>
      <c r="M36" s="1">
        <f t="shared" si="7"/>
        <v>7.5193415664759771</v>
      </c>
      <c r="N36" s="1">
        <f t="shared" si="8"/>
        <v>22.342381778346994</v>
      </c>
      <c r="O36" t="s">
        <v>72</v>
      </c>
    </row>
    <row r="37" spans="1:15" x14ac:dyDescent="0.35">
      <c r="A37" s="16">
        <v>27</v>
      </c>
      <c r="B37" s="15" t="s">
        <v>46</v>
      </c>
      <c r="C37" s="45">
        <v>1214</v>
      </c>
      <c r="D37" s="13" t="s">
        <v>675</v>
      </c>
      <c r="E37" s="12" t="str">
        <f t="shared" si="0"/>
        <v>Significantly Different</v>
      </c>
      <c r="G37">
        <f t="shared" si="1"/>
        <v>1214</v>
      </c>
      <c r="H37">
        <f t="shared" si="2"/>
        <v>5</v>
      </c>
      <c r="I37" t="str">
        <f t="shared" si="3"/>
        <v>+/-</v>
      </c>
      <c r="J37" t="str">
        <f t="shared" si="4"/>
        <v>15</v>
      </c>
      <c r="K37" s="1">
        <f t="shared" si="5"/>
        <v>9.1185410334346511</v>
      </c>
      <c r="L37" s="1">
        <f t="shared" si="6"/>
        <v>192</v>
      </c>
      <c r="M37" s="1">
        <f t="shared" si="7"/>
        <v>9.2991237329959606</v>
      </c>
      <c r="N37" s="1">
        <f t="shared" si="8"/>
        <v>20.647106707348012</v>
      </c>
      <c r="O37" t="s">
        <v>70</v>
      </c>
    </row>
    <row r="38" spans="1:15" x14ac:dyDescent="0.35">
      <c r="A38" s="16">
        <v>28</v>
      </c>
      <c r="B38" s="15" t="s">
        <v>40</v>
      </c>
      <c r="C38" s="45">
        <v>1202</v>
      </c>
      <c r="D38" s="13" t="s">
        <v>698</v>
      </c>
      <c r="E38" s="12" t="str">
        <f t="shared" si="0"/>
        <v>Significantly Different</v>
      </c>
      <c r="G38">
        <f t="shared" si="1"/>
        <v>1202</v>
      </c>
      <c r="H38">
        <f t="shared" si="2"/>
        <v>5</v>
      </c>
      <c r="I38" t="str">
        <f t="shared" si="3"/>
        <v>+/-</v>
      </c>
      <c r="J38" t="str">
        <f t="shared" si="4"/>
        <v>34</v>
      </c>
      <c r="K38" s="1">
        <f t="shared" si="5"/>
        <v>20.668693009118542</v>
      </c>
      <c r="L38" s="1">
        <f t="shared" si="6"/>
        <v>204</v>
      </c>
      <c r="M38" s="1">
        <f t="shared" si="7"/>
        <v>20.748994730548343</v>
      </c>
      <c r="N38" s="1">
        <f t="shared" si="8"/>
        <v>9.8318016197505109</v>
      </c>
      <c r="O38" t="s">
        <v>69</v>
      </c>
    </row>
    <row r="39" spans="1:15" x14ac:dyDescent="0.35">
      <c r="A39" s="16">
        <v>29</v>
      </c>
      <c r="B39" s="15" t="s">
        <v>54</v>
      </c>
      <c r="C39" s="45">
        <v>1197</v>
      </c>
      <c r="D39" s="13" t="s">
        <v>268</v>
      </c>
      <c r="E39" s="12" t="str">
        <f t="shared" si="0"/>
        <v>Significantly Different</v>
      </c>
      <c r="G39">
        <f t="shared" si="1"/>
        <v>1197</v>
      </c>
      <c r="H39">
        <f t="shared" si="2"/>
        <v>5</v>
      </c>
      <c r="I39" t="str">
        <f t="shared" si="3"/>
        <v>+/-</v>
      </c>
      <c r="J39" t="str">
        <f t="shared" si="4"/>
        <v>11</v>
      </c>
      <c r="K39" s="1">
        <f t="shared" si="5"/>
        <v>6.6869300911854106</v>
      </c>
      <c r="L39" s="1">
        <f t="shared" si="6"/>
        <v>209</v>
      </c>
      <c r="M39" s="1">
        <f t="shared" si="7"/>
        <v>6.9311575993868573</v>
      </c>
      <c r="N39" s="1">
        <f t="shared" si="8"/>
        <v>30.153693232785315</v>
      </c>
      <c r="O39" t="s">
        <v>44</v>
      </c>
    </row>
    <row r="40" spans="1:15" x14ac:dyDescent="0.35">
      <c r="A40" s="16">
        <v>30</v>
      </c>
      <c r="B40" s="15" t="s">
        <v>77</v>
      </c>
      <c r="C40" s="45">
        <v>1189</v>
      </c>
      <c r="D40" s="13" t="s">
        <v>699</v>
      </c>
      <c r="E40" s="12" t="str">
        <f t="shared" si="0"/>
        <v>Significantly Different</v>
      </c>
      <c r="G40">
        <f t="shared" si="1"/>
        <v>1189</v>
      </c>
      <c r="H40">
        <f t="shared" si="2"/>
        <v>5</v>
      </c>
      <c r="I40" t="str">
        <f t="shared" si="3"/>
        <v>+/-</v>
      </c>
      <c r="J40" t="str">
        <f t="shared" si="4"/>
        <v>33</v>
      </c>
      <c r="K40" s="1">
        <f t="shared" si="5"/>
        <v>20.060790273556229</v>
      </c>
      <c r="L40" s="1">
        <f t="shared" si="6"/>
        <v>217</v>
      </c>
      <c r="M40" s="1">
        <f t="shared" si="7"/>
        <v>20.143515532864303</v>
      </c>
      <c r="N40" s="1">
        <f t="shared" si="8"/>
        <v>10.772697528689211</v>
      </c>
      <c r="O40" t="s">
        <v>67</v>
      </c>
    </row>
    <row r="41" spans="1:15" x14ac:dyDescent="0.35">
      <c r="A41" s="16">
        <v>31</v>
      </c>
      <c r="B41" s="15" t="s">
        <v>50</v>
      </c>
      <c r="C41" s="45">
        <v>1170</v>
      </c>
      <c r="D41" s="13" t="s">
        <v>688</v>
      </c>
      <c r="E41" s="12" t="str">
        <f t="shared" si="0"/>
        <v>Significantly Different</v>
      </c>
      <c r="G41">
        <f t="shared" si="1"/>
        <v>1170</v>
      </c>
      <c r="H41">
        <f t="shared" si="2"/>
        <v>5</v>
      </c>
      <c r="I41" t="str">
        <f t="shared" si="3"/>
        <v>+/-</v>
      </c>
      <c r="J41" t="str">
        <f t="shared" si="4"/>
        <v>16</v>
      </c>
      <c r="K41" s="1">
        <f t="shared" si="5"/>
        <v>9.7264437689969601</v>
      </c>
      <c r="L41" s="1">
        <f t="shared" si="6"/>
        <v>236</v>
      </c>
      <c r="M41" s="1">
        <f t="shared" si="7"/>
        <v>9.8959395720970864</v>
      </c>
      <c r="N41" s="1">
        <f t="shared" si="8"/>
        <v>23.848165025727653</v>
      </c>
      <c r="O41" t="s">
        <v>47</v>
      </c>
    </row>
    <row r="42" spans="1:15" x14ac:dyDescent="0.35">
      <c r="A42" s="16">
        <v>32</v>
      </c>
      <c r="B42" s="15" t="s">
        <v>76</v>
      </c>
      <c r="C42" s="45">
        <v>1101</v>
      </c>
      <c r="D42" s="13" t="s">
        <v>259</v>
      </c>
      <c r="E42" s="12" t="str">
        <f t="shared" si="0"/>
        <v>Significantly Different</v>
      </c>
      <c r="G42">
        <f t="shared" si="1"/>
        <v>1101</v>
      </c>
      <c r="H42">
        <f t="shared" si="2"/>
        <v>4</v>
      </c>
      <c r="I42" t="str">
        <f t="shared" si="3"/>
        <v>+/-</v>
      </c>
      <c r="J42" t="str">
        <f t="shared" si="4"/>
        <v>9</v>
      </c>
      <c r="K42" s="1">
        <f t="shared" si="5"/>
        <v>5.4711246200607899</v>
      </c>
      <c r="L42" s="1">
        <f t="shared" si="6"/>
        <v>305</v>
      </c>
      <c r="M42" s="1">
        <f t="shared" si="7"/>
        <v>5.7670717206718161</v>
      </c>
      <c r="N42" s="1">
        <f t="shared" si="8"/>
        <v>52.886458634932673</v>
      </c>
      <c r="O42" t="s">
        <v>37</v>
      </c>
    </row>
    <row r="43" spans="1:15" x14ac:dyDescent="0.35">
      <c r="A43" s="16">
        <v>33</v>
      </c>
      <c r="B43" s="15" t="s">
        <v>37</v>
      </c>
      <c r="C43" s="45">
        <v>1084</v>
      </c>
      <c r="D43" s="13" t="s">
        <v>321</v>
      </c>
      <c r="E43" s="12" t="str">
        <f t="shared" si="0"/>
        <v>Significantly Different</v>
      </c>
      <c r="G43">
        <f t="shared" si="1"/>
        <v>1084</v>
      </c>
      <c r="H43">
        <f t="shared" si="2"/>
        <v>5</v>
      </c>
      <c r="I43" t="str">
        <f t="shared" si="3"/>
        <v>+/-</v>
      </c>
      <c r="J43" t="str">
        <f t="shared" si="4"/>
        <v>19</v>
      </c>
      <c r="K43" s="1">
        <f t="shared" si="5"/>
        <v>11.550151975683891</v>
      </c>
      <c r="L43" s="1">
        <f t="shared" si="6"/>
        <v>322</v>
      </c>
      <c r="M43" s="1">
        <f t="shared" si="7"/>
        <v>11.693242590681667</v>
      </c>
      <c r="N43" s="1">
        <f t="shared" si="8"/>
        <v>27.537271847639719</v>
      </c>
      <c r="O43" t="s">
        <v>49</v>
      </c>
    </row>
    <row r="44" spans="1:15" x14ac:dyDescent="0.35">
      <c r="A44" s="16">
        <v>34</v>
      </c>
      <c r="B44" s="15" t="s">
        <v>70</v>
      </c>
      <c r="C44" s="45">
        <v>1083</v>
      </c>
      <c r="D44" s="13" t="s">
        <v>690</v>
      </c>
      <c r="E44" s="12" t="str">
        <f t="shared" si="0"/>
        <v>Significantly Different</v>
      </c>
      <c r="G44">
        <f t="shared" si="1"/>
        <v>1083</v>
      </c>
      <c r="H44">
        <f t="shared" si="2"/>
        <v>5</v>
      </c>
      <c r="I44" t="str">
        <f t="shared" si="3"/>
        <v>+/-</v>
      </c>
      <c r="J44" t="str">
        <f t="shared" si="4"/>
        <v>30</v>
      </c>
      <c r="K44" s="1">
        <f t="shared" si="5"/>
        <v>18.237082066869302</v>
      </c>
      <c r="L44" s="1">
        <f t="shared" si="6"/>
        <v>323</v>
      </c>
      <c r="M44" s="1">
        <f t="shared" si="7"/>
        <v>18.328040646421076</v>
      </c>
      <c r="N44" s="1">
        <f t="shared" si="8"/>
        <v>17.623269515340819</v>
      </c>
      <c r="O44" t="s">
        <v>64</v>
      </c>
    </row>
    <row r="45" spans="1:15" x14ac:dyDescent="0.35">
      <c r="A45" s="16">
        <v>35</v>
      </c>
      <c r="B45" s="15" t="s">
        <v>30</v>
      </c>
      <c r="C45" s="45">
        <v>1071</v>
      </c>
      <c r="D45" s="13" t="s">
        <v>258</v>
      </c>
      <c r="E45" s="12" t="str">
        <f t="shared" si="0"/>
        <v>Significantly Different</v>
      </c>
      <c r="G45">
        <f t="shared" si="1"/>
        <v>1071</v>
      </c>
      <c r="H45">
        <f t="shared" si="2"/>
        <v>5</v>
      </c>
      <c r="I45" t="str">
        <f t="shared" si="3"/>
        <v>+/-</v>
      </c>
      <c r="J45" t="str">
        <f t="shared" si="4"/>
        <v>10</v>
      </c>
      <c r="K45" s="1">
        <f t="shared" si="5"/>
        <v>6.0790273556230998</v>
      </c>
      <c r="L45" s="1">
        <f t="shared" si="6"/>
        <v>335</v>
      </c>
      <c r="M45" s="1">
        <f t="shared" si="7"/>
        <v>6.3466908868757139</v>
      </c>
      <c r="N45" s="1">
        <f t="shared" si="8"/>
        <v>52.783412012824606</v>
      </c>
      <c r="O45" t="s">
        <v>63</v>
      </c>
    </row>
    <row r="46" spans="1:15" x14ac:dyDescent="0.35">
      <c r="A46" s="16">
        <v>36</v>
      </c>
      <c r="B46" s="15" t="s">
        <v>81</v>
      </c>
      <c r="C46" s="45">
        <v>1044</v>
      </c>
      <c r="D46" s="13" t="s">
        <v>267</v>
      </c>
      <c r="E46" s="12" t="str">
        <f t="shared" si="0"/>
        <v>Significantly Different</v>
      </c>
      <c r="G46">
        <f t="shared" si="1"/>
        <v>1044</v>
      </c>
      <c r="H46">
        <f t="shared" si="2"/>
        <v>5</v>
      </c>
      <c r="I46" t="str">
        <f t="shared" si="3"/>
        <v>+/-</v>
      </c>
      <c r="J46" t="str">
        <f t="shared" si="4"/>
        <v>12</v>
      </c>
      <c r="K46" s="1">
        <f t="shared" si="5"/>
        <v>7.2948328267477205</v>
      </c>
      <c r="L46" s="1">
        <f t="shared" si="6"/>
        <v>362</v>
      </c>
      <c r="M46" s="1">
        <f t="shared" si="7"/>
        <v>7.5193415664759771</v>
      </c>
      <c r="N46" s="1">
        <f t="shared" si="8"/>
        <v>48.142513117628638</v>
      </c>
      <c r="O46" t="s">
        <v>61</v>
      </c>
    </row>
    <row r="47" spans="1:15" x14ac:dyDescent="0.35">
      <c r="A47" s="16">
        <v>37</v>
      </c>
      <c r="B47" s="15" t="s">
        <v>69</v>
      </c>
      <c r="C47" s="45">
        <v>1042</v>
      </c>
      <c r="D47" s="13" t="s">
        <v>321</v>
      </c>
      <c r="E47" s="12" t="str">
        <f t="shared" si="0"/>
        <v>Significantly Different</v>
      </c>
      <c r="G47">
        <f t="shared" si="1"/>
        <v>1042</v>
      </c>
      <c r="H47">
        <f t="shared" si="2"/>
        <v>5</v>
      </c>
      <c r="I47" t="str">
        <f t="shared" si="3"/>
        <v>+/-</v>
      </c>
      <c r="J47" t="str">
        <f t="shared" si="4"/>
        <v>19</v>
      </c>
      <c r="K47" s="1">
        <f t="shared" si="5"/>
        <v>11.550151975683891</v>
      </c>
      <c r="L47" s="1">
        <f t="shared" si="6"/>
        <v>364</v>
      </c>
      <c r="M47" s="1">
        <f t="shared" si="7"/>
        <v>11.693242590681667</v>
      </c>
      <c r="N47" s="1">
        <f t="shared" si="8"/>
        <v>31.12908991472316</v>
      </c>
      <c r="O47" t="s">
        <v>59</v>
      </c>
    </row>
    <row r="48" spans="1:15" x14ac:dyDescent="0.35">
      <c r="A48" s="16">
        <v>38</v>
      </c>
      <c r="B48" s="15" t="s">
        <v>78</v>
      </c>
      <c r="C48" s="45">
        <v>1036</v>
      </c>
      <c r="D48" s="13" t="s">
        <v>691</v>
      </c>
      <c r="E48" s="12" t="str">
        <f t="shared" si="0"/>
        <v>Significantly Different</v>
      </c>
      <c r="G48">
        <f t="shared" si="1"/>
        <v>1036</v>
      </c>
      <c r="H48">
        <f t="shared" si="2"/>
        <v>5</v>
      </c>
      <c r="I48" t="str">
        <f t="shared" si="3"/>
        <v>+/-</v>
      </c>
      <c r="J48" t="str">
        <f t="shared" si="4"/>
        <v>13</v>
      </c>
      <c r="K48" s="1">
        <f t="shared" si="5"/>
        <v>7.9027355623100304</v>
      </c>
      <c r="L48" s="1">
        <f t="shared" si="6"/>
        <v>370</v>
      </c>
      <c r="M48" s="1">
        <f t="shared" si="7"/>
        <v>8.1104340815357663</v>
      </c>
      <c r="N48" s="1">
        <f t="shared" si="8"/>
        <v>45.620246250733103</v>
      </c>
      <c r="O48" t="s">
        <v>56</v>
      </c>
    </row>
    <row r="49" spans="1:15" x14ac:dyDescent="0.35">
      <c r="A49" s="16">
        <v>39</v>
      </c>
      <c r="B49" s="15" t="s">
        <v>55</v>
      </c>
      <c r="C49" s="45">
        <v>1020</v>
      </c>
      <c r="D49" s="13" t="s">
        <v>675</v>
      </c>
      <c r="E49" s="12" t="str">
        <f t="shared" si="0"/>
        <v>Significantly Different</v>
      </c>
      <c r="G49">
        <f t="shared" si="1"/>
        <v>1020</v>
      </c>
      <c r="H49">
        <f t="shared" si="2"/>
        <v>5</v>
      </c>
      <c r="I49" t="str">
        <f t="shared" si="3"/>
        <v>+/-</v>
      </c>
      <c r="J49" t="str">
        <f t="shared" si="4"/>
        <v>15</v>
      </c>
      <c r="K49" s="1">
        <f t="shared" si="5"/>
        <v>9.1185410334346511</v>
      </c>
      <c r="L49" s="1">
        <f t="shared" si="6"/>
        <v>386</v>
      </c>
      <c r="M49" s="1">
        <f t="shared" si="7"/>
        <v>9.2991237329959606</v>
      </c>
      <c r="N49" s="1">
        <f t="shared" si="8"/>
        <v>41.509287442897566</v>
      </c>
      <c r="O49" t="s">
        <v>54</v>
      </c>
    </row>
    <row r="50" spans="1:15" x14ac:dyDescent="0.35">
      <c r="A50" s="16">
        <v>39</v>
      </c>
      <c r="B50" s="15" t="s">
        <v>59</v>
      </c>
      <c r="C50" s="45">
        <v>1020</v>
      </c>
      <c r="D50" s="13" t="s">
        <v>268</v>
      </c>
      <c r="E50" s="12" t="str">
        <f t="shared" si="0"/>
        <v>Significantly Different</v>
      </c>
      <c r="G50">
        <f t="shared" si="1"/>
        <v>1020</v>
      </c>
      <c r="H50">
        <f t="shared" si="2"/>
        <v>5</v>
      </c>
      <c r="I50" t="str">
        <f t="shared" si="3"/>
        <v>+/-</v>
      </c>
      <c r="J50" t="str">
        <f t="shared" si="4"/>
        <v>11</v>
      </c>
      <c r="K50" s="1">
        <f t="shared" si="5"/>
        <v>6.6869300911854106</v>
      </c>
      <c r="L50" s="1">
        <f t="shared" si="6"/>
        <v>386</v>
      </c>
      <c r="M50" s="1">
        <f t="shared" si="7"/>
        <v>6.9311575993868573</v>
      </c>
      <c r="N50" s="1">
        <f t="shared" si="8"/>
        <v>55.69055305193843</v>
      </c>
      <c r="O50" t="s">
        <v>52</v>
      </c>
    </row>
    <row r="51" spans="1:15" x14ac:dyDescent="0.35">
      <c r="A51" s="16">
        <v>41</v>
      </c>
      <c r="B51" s="15" t="s">
        <v>72</v>
      </c>
      <c r="C51" s="45">
        <v>1019</v>
      </c>
      <c r="D51" s="13" t="s">
        <v>267</v>
      </c>
      <c r="E51" s="12" t="str">
        <f t="shared" si="0"/>
        <v>Significantly Different</v>
      </c>
      <c r="G51">
        <f t="shared" si="1"/>
        <v>1019</v>
      </c>
      <c r="H51">
        <f t="shared" si="2"/>
        <v>5</v>
      </c>
      <c r="I51" t="str">
        <f t="shared" si="3"/>
        <v>+/-</v>
      </c>
      <c r="J51" t="str">
        <f t="shared" si="4"/>
        <v>12</v>
      </c>
      <c r="K51" s="1">
        <f t="shared" si="5"/>
        <v>7.2948328267477205</v>
      </c>
      <c r="L51" s="1">
        <f t="shared" si="6"/>
        <v>387</v>
      </c>
      <c r="M51" s="1">
        <f t="shared" si="7"/>
        <v>7.5193415664759771</v>
      </c>
      <c r="N51" s="1">
        <f t="shared" si="8"/>
        <v>51.467272310835035</v>
      </c>
      <c r="O51" t="s">
        <v>50</v>
      </c>
    </row>
    <row r="52" spans="1:15" x14ac:dyDescent="0.35">
      <c r="A52" s="16">
        <v>42</v>
      </c>
      <c r="B52" s="15" t="s">
        <v>61</v>
      </c>
      <c r="C52" s="45">
        <v>1014</v>
      </c>
      <c r="D52" s="13" t="s">
        <v>258</v>
      </c>
      <c r="E52" s="12" t="str">
        <f t="shared" si="0"/>
        <v>Significantly Different</v>
      </c>
      <c r="G52">
        <f t="shared" si="1"/>
        <v>1014</v>
      </c>
      <c r="H52">
        <f t="shared" si="2"/>
        <v>5</v>
      </c>
      <c r="I52" t="str">
        <f t="shared" si="3"/>
        <v>+/-</v>
      </c>
      <c r="J52" t="str">
        <f t="shared" si="4"/>
        <v>10</v>
      </c>
      <c r="K52" s="1">
        <f t="shared" si="5"/>
        <v>6.0790273556230998</v>
      </c>
      <c r="L52" s="1">
        <f t="shared" si="6"/>
        <v>392</v>
      </c>
      <c r="M52" s="1">
        <f t="shared" si="7"/>
        <v>6.3466908868757139</v>
      </c>
      <c r="N52" s="1">
        <f t="shared" si="8"/>
        <v>61.764470176200732</v>
      </c>
      <c r="O52" t="s">
        <v>48</v>
      </c>
    </row>
    <row r="53" spans="1:15" x14ac:dyDescent="0.35">
      <c r="A53" s="16">
        <v>43</v>
      </c>
      <c r="B53" s="15" t="s">
        <v>27</v>
      </c>
      <c r="C53" s="45">
        <v>1000</v>
      </c>
      <c r="D53" s="13" t="s">
        <v>682</v>
      </c>
      <c r="E53" s="12" t="str">
        <f t="shared" si="0"/>
        <v>Significantly Different</v>
      </c>
      <c r="G53">
        <f t="shared" si="1"/>
        <v>1000</v>
      </c>
      <c r="H53">
        <f t="shared" si="2"/>
        <v>5</v>
      </c>
      <c r="I53" t="str">
        <f t="shared" si="3"/>
        <v>+/-</v>
      </c>
      <c r="J53" t="str">
        <f t="shared" si="4"/>
        <v>42</v>
      </c>
      <c r="K53" s="1">
        <f t="shared" si="5"/>
        <v>25.531914893617021</v>
      </c>
      <c r="L53" s="1">
        <f t="shared" si="6"/>
        <v>406</v>
      </c>
      <c r="M53" s="1">
        <f t="shared" si="7"/>
        <v>25.596964463741397</v>
      </c>
      <c r="N53" s="1">
        <f t="shared" si="8"/>
        <v>15.861255758475071</v>
      </c>
      <c r="O53" t="s">
        <v>46</v>
      </c>
    </row>
    <row r="54" spans="1:15" x14ac:dyDescent="0.35">
      <c r="A54" s="16">
        <v>44</v>
      </c>
      <c r="B54" s="15" t="s">
        <v>68</v>
      </c>
      <c r="C54" s="45">
        <v>982</v>
      </c>
      <c r="D54" s="13" t="s">
        <v>678</v>
      </c>
      <c r="E54" s="12" t="str">
        <f t="shared" si="0"/>
        <v>Significantly Different</v>
      </c>
      <c r="G54">
        <f t="shared" si="1"/>
        <v>982</v>
      </c>
      <c r="H54">
        <f t="shared" si="2"/>
        <v>5</v>
      </c>
      <c r="I54" t="str">
        <f t="shared" si="3"/>
        <v>+/-</v>
      </c>
      <c r="J54" t="str">
        <f t="shared" si="4"/>
        <v>14</v>
      </c>
      <c r="K54" s="1">
        <f t="shared" si="5"/>
        <v>8.5106382978723403</v>
      </c>
      <c r="L54" s="1">
        <f t="shared" si="6"/>
        <v>424</v>
      </c>
      <c r="M54" s="1">
        <f t="shared" si="7"/>
        <v>8.7038425916573576</v>
      </c>
      <c r="N54" s="1">
        <f t="shared" si="8"/>
        <v>48.714116269336543</v>
      </c>
      <c r="O54" t="s">
        <v>39</v>
      </c>
    </row>
    <row r="55" spans="1:15" x14ac:dyDescent="0.35">
      <c r="A55" s="16">
        <v>45</v>
      </c>
      <c r="B55" s="15" t="s">
        <v>80</v>
      </c>
      <c r="C55" s="45">
        <v>949</v>
      </c>
      <c r="D55" s="13" t="s">
        <v>267</v>
      </c>
      <c r="E55" s="12" t="str">
        <f t="shared" si="0"/>
        <v>Significantly Different</v>
      </c>
      <c r="G55">
        <f t="shared" si="1"/>
        <v>949</v>
      </c>
      <c r="H55">
        <f t="shared" si="2"/>
        <v>5</v>
      </c>
      <c r="I55" t="str">
        <f t="shared" si="3"/>
        <v>+/-</v>
      </c>
      <c r="J55" t="str">
        <f t="shared" si="4"/>
        <v>12</v>
      </c>
      <c r="K55" s="1">
        <f t="shared" si="5"/>
        <v>7.2948328267477205</v>
      </c>
      <c r="L55" s="1">
        <f t="shared" si="6"/>
        <v>457</v>
      </c>
      <c r="M55" s="1">
        <f t="shared" si="7"/>
        <v>7.5193415664759771</v>
      </c>
      <c r="N55" s="1">
        <f t="shared" si="8"/>
        <v>60.776598051812947</v>
      </c>
      <c r="O55" t="s">
        <v>42</v>
      </c>
    </row>
    <row r="56" spans="1:15" x14ac:dyDescent="0.35">
      <c r="A56" s="16">
        <v>46</v>
      </c>
      <c r="B56" s="15" t="s">
        <v>73</v>
      </c>
      <c r="C56" s="45">
        <v>933</v>
      </c>
      <c r="D56" s="13" t="s">
        <v>268</v>
      </c>
      <c r="E56" s="12" t="str">
        <f t="shared" si="0"/>
        <v>Significantly Different</v>
      </c>
      <c r="G56">
        <f t="shared" si="1"/>
        <v>933</v>
      </c>
      <c r="H56">
        <f t="shared" si="2"/>
        <v>5</v>
      </c>
      <c r="I56" t="str">
        <f t="shared" si="3"/>
        <v>+/-</v>
      </c>
      <c r="J56" t="str">
        <f t="shared" si="4"/>
        <v>11</v>
      </c>
      <c r="K56" s="1">
        <f t="shared" si="5"/>
        <v>6.6869300911854106</v>
      </c>
      <c r="L56" s="1">
        <f t="shared" si="6"/>
        <v>473</v>
      </c>
      <c r="M56" s="1">
        <f t="shared" si="7"/>
        <v>6.9311575993868573</v>
      </c>
      <c r="N56" s="1">
        <f t="shared" si="8"/>
        <v>68.242568895250983</v>
      </c>
      <c r="O56" t="s">
        <v>40</v>
      </c>
    </row>
    <row r="57" spans="1:15" x14ac:dyDescent="0.35">
      <c r="A57" s="16">
        <v>47</v>
      </c>
      <c r="B57" s="15" t="s">
        <v>79</v>
      </c>
      <c r="C57" s="45">
        <v>929</v>
      </c>
      <c r="D57" s="13" t="s">
        <v>267</v>
      </c>
      <c r="E57" s="12" t="str">
        <f t="shared" si="0"/>
        <v>Significantly Different</v>
      </c>
      <c r="G57">
        <f t="shared" si="1"/>
        <v>929</v>
      </c>
      <c r="H57">
        <f t="shared" si="2"/>
        <v>5</v>
      </c>
      <c r="I57" t="str">
        <f t="shared" si="3"/>
        <v>+/-</v>
      </c>
      <c r="J57" t="str">
        <f t="shared" si="4"/>
        <v>12</v>
      </c>
      <c r="K57" s="1">
        <f t="shared" si="5"/>
        <v>7.2948328267477205</v>
      </c>
      <c r="L57" s="1">
        <f t="shared" si="6"/>
        <v>477</v>
      </c>
      <c r="M57" s="1">
        <f t="shared" si="7"/>
        <v>7.5193415664759771</v>
      </c>
      <c r="N57" s="1">
        <f t="shared" si="8"/>
        <v>63.436405406378064</v>
      </c>
      <c r="O57" t="s">
        <v>38</v>
      </c>
    </row>
    <row r="58" spans="1:15" x14ac:dyDescent="0.35">
      <c r="A58" s="16">
        <v>48</v>
      </c>
      <c r="B58" s="15" t="s">
        <v>48</v>
      </c>
      <c r="C58" s="45">
        <v>921</v>
      </c>
      <c r="D58" s="13" t="s">
        <v>683</v>
      </c>
      <c r="E58" s="12" t="str">
        <f t="shared" si="0"/>
        <v>Significantly Different</v>
      </c>
      <c r="G58">
        <f t="shared" si="1"/>
        <v>921</v>
      </c>
      <c r="H58">
        <f t="shared" si="2"/>
        <v>5</v>
      </c>
      <c r="I58" t="str">
        <f t="shared" si="3"/>
        <v>+/-</v>
      </c>
      <c r="J58" t="str">
        <f t="shared" si="4"/>
        <v>23</v>
      </c>
      <c r="K58" s="1">
        <f t="shared" si="5"/>
        <v>13.98176291793313</v>
      </c>
      <c r="L58" s="1">
        <f t="shared" si="6"/>
        <v>485</v>
      </c>
      <c r="M58" s="1">
        <f t="shared" si="7"/>
        <v>14.10019878996134</v>
      </c>
      <c r="N58" s="1">
        <f t="shared" si="8"/>
        <v>34.396678176289015</v>
      </c>
      <c r="O58" t="s">
        <v>36</v>
      </c>
    </row>
    <row r="59" spans="1:15" x14ac:dyDescent="0.35">
      <c r="A59" s="16">
        <v>49</v>
      </c>
      <c r="B59" s="15" t="s">
        <v>63</v>
      </c>
      <c r="C59" s="45">
        <v>916</v>
      </c>
      <c r="D59" s="13" t="s">
        <v>679</v>
      </c>
      <c r="E59" s="12" t="str">
        <f t="shared" si="0"/>
        <v>Significantly Different</v>
      </c>
      <c r="G59">
        <f t="shared" si="1"/>
        <v>916</v>
      </c>
      <c r="H59">
        <f t="shared" si="2"/>
        <v>5</v>
      </c>
      <c r="I59" t="str">
        <f t="shared" si="3"/>
        <v>+/-</v>
      </c>
      <c r="J59" t="str">
        <f t="shared" si="4"/>
        <v>25</v>
      </c>
      <c r="K59" s="1">
        <f t="shared" si="5"/>
        <v>15.19756838905775</v>
      </c>
      <c r="L59" s="1">
        <f t="shared" si="6"/>
        <v>490</v>
      </c>
      <c r="M59" s="1">
        <f t="shared" si="7"/>
        <v>15.3065997714458</v>
      </c>
      <c r="N59" s="1">
        <f t="shared" si="8"/>
        <v>32.012335026495343</v>
      </c>
      <c r="O59" t="s">
        <v>33</v>
      </c>
    </row>
    <row r="60" spans="1:15" x14ac:dyDescent="0.35">
      <c r="A60" s="16">
        <v>50</v>
      </c>
      <c r="B60" s="15" t="s">
        <v>53</v>
      </c>
      <c r="C60" s="45">
        <v>898</v>
      </c>
      <c r="D60" s="13" t="s">
        <v>688</v>
      </c>
      <c r="E60" s="12" t="str">
        <f t="shared" si="0"/>
        <v>Significantly Different</v>
      </c>
      <c r="G60">
        <f t="shared" si="1"/>
        <v>898</v>
      </c>
      <c r="H60">
        <f t="shared" si="2"/>
        <v>5</v>
      </c>
      <c r="I60" t="str">
        <f t="shared" si="3"/>
        <v>+/-</v>
      </c>
      <c r="J60" t="str">
        <f t="shared" si="4"/>
        <v>16</v>
      </c>
      <c r="K60" s="1">
        <f t="shared" si="5"/>
        <v>9.7264437689969601</v>
      </c>
      <c r="L60" s="1">
        <f t="shared" si="6"/>
        <v>508</v>
      </c>
      <c r="M60" s="1">
        <f t="shared" si="7"/>
        <v>9.8959395720970864</v>
      </c>
      <c r="N60" s="1">
        <f t="shared" si="8"/>
        <v>51.334185733345961</v>
      </c>
      <c r="O60" t="s">
        <v>30</v>
      </c>
    </row>
    <row r="61" spans="1:15" x14ac:dyDescent="0.35">
      <c r="A61" s="16">
        <v>51</v>
      </c>
      <c r="B61" s="15" t="s">
        <v>33</v>
      </c>
      <c r="C61" s="45">
        <v>850</v>
      </c>
      <c r="D61" s="13" t="s">
        <v>688</v>
      </c>
      <c r="E61" s="12" t="str">
        <f t="shared" si="0"/>
        <v>Significantly Different</v>
      </c>
      <c r="G61">
        <f t="shared" si="1"/>
        <v>850</v>
      </c>
      <c r="H61">
        <f t="shared" si="2"/>
        <v>5</v>
      </c>
      <c r="I61" t="str">
        <f t="shared" si="3"/>
        <v>+/-</v>
      </c>
      <c r="J61" t="str">
        <f t="shared" si="4"/>
        <v>16</v>
      </c>
      <c r="K61" s="1">
        <f t="shared" si="5"/>
        <v>9.7264437689969601</v>
      </c>
      <c r="L61" s="1">
        <f t="shared" si="6"/>
        <v>556</v>
      </c>
      <c r="M61" s="1">
        <f t="shared" si="7"/>
        <v>9.8959395720970864</v>
      </c>
      <c r="N61" s="1">
        <f t="shared" si="8"/>
        <v>56.184659975866843</v>
      </c>
      <c r="O61" t="s">
        <v>27</v>
      </c>
    </row>
    <row r="62" spans="1:15" ht="15" thickBot="1" x14ac:dyDescent="0.4">
      <c r="A62" s="11"/>
      <c r="B62" s="10" t="s">
        <v>25</v>
      </c>
      <c r="C62" s="44">
        <v>557</v>
      </c>
      <c r="D62" s="8" t="s">
        <v>675</v>
      </c>
      <c r="E62" s="7" t="str">
        <f t="shared" si="0"/>
        <v>Significantly Different</v>
      </c>
      <c r="G62">
        <f t="shared" si="1"/>
        <v>557</v>
      </c>
      <c r="H62">
        <f t="shared" si="2"/>
        <v>5</v>
      </c>
      <c r="I62" t="str">
        <f t="shared" si="3"/>
        <v>+/-</v>
      </c>
      <c r="J62" t="str">
        <f t="shared" si="4"/>
        <v>15</v>
      </c>
      <c r="K62" s="1">
        <f t="shared" si="5"/>
        <v>9.1185410334346511</v>
      </c>
      <c r="L62" s="1">
        <f t="shared" si="6"/>
        <v>849</v>
      </c>
      <c r="M62" s="1">
        <f t="shared" si="7"/>
        <v>9.2991237329959606</v>
      </c>
      <c r="N62" s="1">
        <f t="shared" si="8"/>
        <v>91.298924971554499</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24" priority="1" operator="equal">
      <formula>"OTHER ERROR"</formula>
    </cfRule>
    <cfRule type="cellIs" dxfId="23" priority="2" operator="equal">
      <formula>"Statistical Test not applicable"</formula>
    </cfRule>
    <cfRule type="cellIs" dxfId="22" priority="3" operator="equal">
      <formula>"Geography Selected"</formula>
    </cfRule>
  </conditionalFormatting>
  <conditionalFormatting sqref="E10:J62">
    <cfRule type="cellIs" dxfId="21" priority="4" operator="equal">
      <formula>"Not Significantly Different"</formula>
    </cfRule>
  </conditionalFormatting>
  <conditionalFormatting sqref="F10:J62">
    <cfRule type="cellIs" dxfId="2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BBD1507-7DF8-4C12-9F81-4100FC9D582E}">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D485FB36-2061-4C9D-A7E6-C63CDB313161}"/>
    <hyperlink ref="A68" r:id="rId2" xr:uid="{BDBEED53-CC81-4FB0-9889-337517715A2D}"/>
    <hyperlink ref="A66" r:id="rId3" xr:uid="{4F8941E4-D824-47D2-8A57-C3EDC4CC58BA}"/>
    <hyperlink ref="A67" r:id="rId4" xr:uid="{82A4A32E-F197-49AF-BF2F-11913257450F}"/>
  </hyperlinks>
  <pageMargins left="0.7" right="0.7" top="0.75" bottom="0.75" header="0.3" footer="0.3"/>
  <pageSetup orientation="portrait" r:id="rId5"/>
  <drawing r:id="rId6"/>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56300-6FD8-481D-A4D5-0317C33319C7}">
  <sheetPr codeName="Sheet88"/>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700</v>
      </c>
    </row>
    <row r="2" spans="1:16" x14ac:dyDescent="0.35">
      <c r="A2" s="30" t="s">
        <v>108</v>
      </c>
      <c r="B2" t="s">
        <v>701</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48.2</v>
      </c>
      <c r="C6" t="s">
        <v>102</v>
      </c>
      <c r="H6" s="18" t="s">
        <v>101</v>
      </c>
      <c r="I6">
        <f>VLOOKUP($B$4,$B$9:$K$62,6,FALSE)</f>
        <v>48.2</v>
      </c>
      <c r="K6" s="19"/>
    </row>
    <row r="7" spans="1:16" ht="15" thickBot="1" x14ac:dyDescent="0.4">
      <c r="A7" s="25" t="s">
        <v>100</v>
      </c>
      <c r="B7" s="24" t="str">
        <f>VLOOKUP($B$4,$B$10:$D$62,3,FALSE)</f>
        <v>+/-0.2</v>
      </c>
      <c r="C7" t="s">
        <v>99</v>
      </c>
      <c r="H7" s="18" t="s">
        <v>98</v>
      </c>
      <c r="I7" s="23">
        <f>VLOOKUP($B$4,$B$9:$K$62,10,FALSE)</f>
        <v>0.12158054711246201</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48.2</v>
      </c>
      <c r="D10" s="13" t="s">
        <v>28</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48.2</v>
      </c>
      <c r="H10">
        <f>LEN(TRIM(D10))</f>
        <v>6</v>
      </c>
      <c r="I10" t="str">
        <f>IF(H10&gt;=3,MID(TRIM(D10),1,3),"NO")</f>
        <v>+/-</v>
      </c>
      <c r="J10" t="str">
        <f>IF(TRIM(I10)="+/-",MID(TRIM(D10),4,H10-3),D10)</f>
        <v>0.2</v>
      </c>
      <c r="K10" s="1">
        <f>IF(TRIM(J10)="*****",0,IF(ISERROR(VALUE(J10)),"NA",VALUE(J10/$I$4)))</f>
        <v>0.12158054711246201</v>
      </c>
      <c r="L10" s="1">
        <f>IF(AND(ISNUMBER(G10),ISNUMBER($I$6)),$I$6-G10,"N/A")</f>
        <v>0</v>
      </c>
      <c r="M10" s="1">
        <f>IF(AND(ISNUMBER(K10),ISNUMBER($I$7)),SQRT(K10^2+($I$7)^2),"N/A")</f>
        <v>0.17194085864718481</v>
      </c>
      <c r="N10" s="1">
        <f>IF(AND(ISNUMBER(L10),ISNUMBER(M10),M10&lt;&gt;0),L10/M10,"NA")</f>
        <v>0</v>
      </c>
      <c r="O10" t="s">
        <v>84</v>
      </c>
    </row>
    <row r="11" spans="1:16" x14ac:dyDescent="0.35">
      <c r="A11" s="16">
        <v>1</v>
      </c>
      <c r="B11" s="15" t="s">
        <v>51</v>
      </c>
      <c r="C11" s="14">
        <v>57.9</v>
      </c>
      <c r="D11" s="17" t="s">
        <v>83</v>
      </c>
      <c r="E11" s="12"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57.9</v>
      </c>
      <c r="H11">
        <f t="shared" ref="H11:H62" si="2">LEN(TRIM(D11))</f>
        <v>6</v>
      </c>
      <c r="I11" t="str">
        <f t="shared" ref="I11:I62" si="3">IF(H11&gt;=3,MID(TRIM(D11),1,3),"NO")</f>
        <v>+/-</v>
      </c>
      <c r="J11" t="str">
        <f t="shared" ref="J11:J62" si="4">IF(TRIM(I11)="+/-",MID(TRIM(D11),4,H11-3),D11)</f>
        <v>0.7</v>
      </c>
      <c r="K11" s="1">
        <f t="shared" ref="K11:K62" si="5">IF(TRIM(J11)="*****",0,IF(ISERROR(VALUE(J11)),"NA",VALUE(J11/$I$4)))</f>
        <v>0.42553191489361697</v>
      </c>
      <c r="L11" s="1">
        <f t="shared" ref="L11:L62" si="6">IF(AND(ISNUMBER(G11),ISNUMBER($I$6)),$I$6-G11,"N/A")</f>
        <v>-9.6999999999999957</v>
      </c>
      <c r="M11" s="1">
        <f t="shared" ref="M11:M62" si="7">IF(AND(ISNUMBER(K11),ISNUMBER($I$7)),SQRT(K11^2+($I$7)^2),"N/A")</f>
        <v>0.44255987168878524</v>
      </c>
      <c r="N11" s="1">
        <f>IF(AND(ISNUMBER(L11),ISNUMBER(M11),M11&lt;&gt;0),L11/M11,"NA")</f>
        <v>-21.917938386472557</v>
      </c>
      <c r="O11" t="s">
        <v>68</v>
      </c>
    </row>
    <row r="12" spans="1:16" x14ac:dyDescent="0.35">
      <c r="A12" s="16">
        <v>2</v>
      </c>
      <c r="B12" s="15" t="s">
        <v>44</v>
      </c>
      <c r="C12" s="14">
        <v>54</v>
      </c>
      <c r="D12" s="13" t="s">
        <v>139</v>
      </c>
      <c r="E12" s="12" t="str">
        <f t="shared" si="0"/>
        <v>Significantly Different</v>
      </c>
      <c r="G12">
        <f t="shared" si="1"/>
        <v>54</v>
      </c>
      <c r="H12">
        <f t="shared" si="2"/>
        <v>6</v>
      </c>
      <c r="I12" t="str">
        <f t="shared" si="3"/>
        <v>+/-</v>
      </c>
      <c r="J12" t="str">
        <f t="shared" si="4"/>
        <v>1.5</v>
      </c>
      <c r="K12" s="1">
        <f t="shared" si="5"/>
        <v>0.91185410334346506</v>
      </c>
      <c r="L12" s="1">
        <f t="shared" si="6"/>
        <v>-5.7999999999999972</v>
      </c>
      <c r="M12" s="1">
        <f t="shared" si="7"/>
        <v>0.91992376598307335</v>
      </c>
      <c r="N12" s="1">
        <f t="shared" ref="N12:N62" si="8">IF(AND(ISNUMBER(L12),ISNUMBER(M12),M12&lt;&gt;0),L12/M12,"NA")</f>
        <v>-6.3048702669420083</v>
      </c>
      <c r="O12" t="s">
        <v>62</v>
      </c>
    </row>
    <row r="13" spans="1:16" x14ac:dyDescent="0.35">
      <c r="A13" s="16">
        <v>3</v>
      </c>
      <c r="B13" s="15" t="s">
        <v>32</v>
      </c>
      <c r="C13" s="14">
        <v>53.3</v>
      </c>
      <c r="D13" s="13" t="s">
        <v>34</v>
      </c>
      <c r="E13" s="12" t="str">
        <f t="shared" si="0"/>
        <v>Significantly Different</v>
      </c>
      <c r="G13">
        <f t="shared" si="1"/>
        <v>53.3</v>
      </c>
      <c r="H13">
        <f t="shared" si="2"/>
        <v>6</v>
      </c>
      <c r="I13" t="str">
        <f t="shared" si="3"/>
        <v>+/-</v>
      </c>
      <c r="J13" t="str">
        <f t="shared" si="4"/>
        <v>0.4</v>
      </c>
      <c r="K13" s="1">
        <f t="shared" si="5"/>
        <v>0.24316109422492402</v>
      </c>
      <c r="L13" s="1">
        <f t="shared" si="6"/>
        <v>-5.0999999999999943</v>
      </c>
      <c r="M13" s="1">
        <f t="shared" si="7"/>
        <v>0.2718623680850808</v>
      </c>
      <c r="N13" s="1">
        <f t="shared" si="8"/>
        <v>-18.759492297234466</v>
      </c>
      <c r="O13" t="s">
        <v>58</v>
      </c>
    </row>
    <row r="14" spans="1:16" x14ac:dyDescent="0.35">
      <c r="A14" s="16">
        <v>4</v>
      </c>
      <c r="B14" s="15" t="s">
        <v>29</v>
      </c>
      <c r="C14" s="14">
        <v>52.1</v>
      </c>
      <c r="D14" s="13" t="s">
        <v>152</v>
      </c>
      <c r="E14" s="12" t="str">
        <f t="shared" si="0"/>
        <v>Significantly Different</v>
      </c>
      <c r="G14">
        <f t="shared" si="1"/>
        <v>52.1</v>
      </c>
      <c r="H14">
        <f t="shared" si="2"/>
        <v>6</v>
      </c>
      <c r="I14" t="str">
        <f t="shared" si="3"/>
        <v>+/-</v>
      </c>
      <c r="J14" t="str">
        <f t="shared" si="4"/>
        <v>2.1</v>
      </c>
      <c r="K14" s="1">
        <f t="shared" si="5"/>
        <v>1.2765957446808511</v>
      </c>
      <c r="L14" s="1">
        <f t="shared" si="6"/>
        <v>-3.8999999999999986</v>
      </c>
      <c r="M14" s="1">
        <f t="shared" si="7"/>
        <v>1.2823722255154399</v>
      </c>
      <c r="N14" s="1">
        <f t="shared" si="8"/>
        <v>-3.0412386687745228</v>
      </c>
      <c r="O14" t="s">
        <v>73</v>
      </c>
    </row>
    <row r="15" spans="1:16" x14ac:dyDescent="0.35">
      <c r="A15" s="16">
        <v>5</v>
      </c>
      <c r="B15" s="15" t="s">
        <v>75</v>
      </c>
      <c r="C15" s="14">
        <v>50.7</v>
      </c>
      <c r="D15" s="13" t="s">
        <v>111</v>
      </c>
      <c r="E15" s="12" t="str">
        <f t="shared" si="0"/>
        <v>Significantly Different</v>
      </c>
      <c r="G15">
        <f t="shared" si="1"/>
        <v>50.7</v>
      </c>
      <c r="H15">
        <f t="shared" si="2"/>
        <v>6</v>
      </c>
      <c r="I15" t="str">
        <f t="shared" si="3"/>
        <v>+/-</v>
      </c>
      <c r="J15" t="str">
        <f t="shared" si="4"/>
        <v>1.0</v>
      </c>
      <c r="K15" s="1">
        <f t="shared" si="5"/>
        <v>0.60790273556231</v>
      </c>
      <c r="L15" s="1">
        <f t="shared" si="6"/>
        <v>-2.5</v>
      </c>
      <c r="M15" s="1">
        <f t="shared" si="7"/>
        <v>0.61994158219973061</v>
      </c>
      <c r="N15" s="1">
        <f t="shared" si="8"/>
        <v>-4.0326380287789094</v>
      </c>
      <c r="O15" t="s">
        <v>32</v>
      </c>
    </row>
    <row r="16" spans="1:16" x14ac:dyDescent="0.35">
      <c r="A16" s="16">
        <v>6</v>
      </c>
      <c r="B16" s="15" t="s">
        <v>58</v>
      </c>
      <c r="C16" s="14">
        <v>50.6</v>
      </c>
      <c r="D16" s="13" t="s">
        <v>141</v>
      </c>
      <c r="E16" s="12" t="str">
        <f t="shared" si="0"/>
        <v>Significantly Different</v>
      </c>
      <c r="G16">
        <f t="shared" si="1"/>
        <v>50.6</v>
      </c>
      <c r="H16">
        <f t="shared" si="2"/>
        <v>6</v>
      </c>
      <c r="I16" t="str">
        <f t="shared" si="3"/>
        <v>+/-</v>
      </c>
      <c r="J16" t="str">
        <f t="shared" si="4"/>
        <v>1.1</v>
      </c>
      <c r="K16" s="1">
        <f t="shared" si="5"/>
        <v>0.66869300911854113</v>
      </c>
      <c r="L16" s="1">
        <f t="shared" si="6"/>
        <v>-2.3999999999999986</v>
      </c>
      <c r="M16" s="1">
        <f t="shared" si="7"/>
        <v>0.67965592021270205</v>
      </c>
      <c r="N16" s="1">
        <f t="shared" si="8"/>
        <v>-3.5311985500676659</v>
      </c>
      <c r="O16" t="s">
        <v>75</v>
      </c>
    </row>
    <row r="17" spans="1:15" x14ac:dyDescent="0.35">
      <c r="A17" s="16">
        <v>6</v>
      </c>
      <c r="B17" s="15" t="s">
        <v>56</v>
      </c>
      <c r="C17" s="14">
        <v>50.6</v>
      </c>
      <c r="D17" s="13" t="s">
        <v>141</v>
      </c>
      <c r="E17" s="12" t="str">
        <f t="shared" si="0"/>
        <v>Significantly Different</v>
      </c>
      <c r="G17">
        <f t="shared" si="1"/>
        <v>50.6</v>
      </c>
      <c r="H17">
        <f t="shared" si="2"/>
        <v>6</v>
      </c>
      <c r="I17" t="str">
        <f t="shared" si="3"/>
        <v>+/-</v>
      </c>
      <c r="J17" t="str">
        <f t="shared" si="4"/>
        <v>1.1</v>
      </c>
      <c r="K17" s="1">
        <f t="shared" si="5"/>
        <v>0.66869300911854113</v>
      </c>
      <c r="L17" s="1">
        <f t="shared" si="6"/>
        <v>-2.3999999999999986</v>
      </c>
      <c r="M17" s="1">
        <f t="shared" si="7"/>
        <v>0.67965592021270205</v>
      </c>
      <c r="N17" s="1">
        <f t="shared" si="8"/>
        <v>-3.5311985500676659</v>
      </c>
      <c r="O17" t="s">
        <v>66</v>
      </c>
    </row>
    <row r="18" spans="1:15" x14ac:dyDescent="0.35">
      <c r="A18" s="16">
        <v>8</v>
      </c>
      <c r="B18" s="15" t="s">
        <v>41</v>
      </c>
      <c r="C18" s="14">
        <v>50.4</v>
      </c>
      <c r="D18" s="13" t="s">
        <v>133</v>
      </c>
      <c r="E18" s="12" t="str">
        <f t="shared" si="0"/>
        <v>Significantly Different</v>
      </c>
      <c r="G18">
        <f t="shared" si="1"/>
        <v>50.4</v>
      </c>
      <c r="H18">
        <f t="shared" si="2"/>
        <v>6</v>
      </c>
      <c r="I18" t="str">
        <f t="shared" si="3"/>
        <v>+/-</v>
      </c>
      <c r="J18" t="str">
        <f t="shared" si="4"/>
        <v>1.2</v>
      </c>
      <c r="K18" s="1">
        <f t="shared" si="5"/>
        <v>0.72948328267477203</v>
      </c>
      <c r="L18" s="1">
        <f t="shared" si="6"/>
        <v>-2.1999999999999957</v>
      </c>
      <c r="M18" s="1">
        <f t="shared" si="7"/>
        <v>0.73954559638884132</v>
      </c>
      <c r="N18" s="1">
        <f t="shared" si="8"/>
        <v>-2.9747996752904342</v>
      </c>
      <c r="O18" t="s">
        <v>60</v>
      </c>
    </row>
    <row r="19" spans="1:15" x14ac:dyDescent="0.35">
      <c r="A19" s="16">
        <v>9</v>
      </c>
      <c r="B19" s="15" t="s">
        <v>71</v>
      </c>
      <c r="C19" s="14">
        <v>50.2</v>
      </c>
      <c r="D19" s="13" t="s">
        <v>141</v>
      </c>
      <c r="E19" s="12" t="str">
        <f t="shared" si="0"/>
        <v>Significantly Different</v>
      </c>
      <c r="G19">
        <f t="shared" si="1"/>
        <v>50.2</v>
      </c>
      <c r="H19">
        <f t="shared" si="2"/>
        <v>6</v>
      </c>
      <c r="I19" t="str">
        <f t="shared" si="3"/>
        <v>+/-</v>
      </c>
      <c r="J19" t="str">
        <f t="shared" si="4"/>
        <v>1.1</v>
      </c>
      <c r="K19" s="1">
        <f t="shared" si="5"/>
        <v>0.66869300911854113</v>
      </c>
      <c r="L19" s="1">
        <f t="shared" si="6"/>
        <v>-2</v>
      </c>
      <c r="M19" s="1">
        <f t="shared" si="7"/>
        <v>0.67965592021270205</v>
      </c>
      <c r="N19" s="1">
        <f t="shared" si="8"/>
        <v>-2.9426654583897234</v>
      </c>
      <c r="O19" t="s">
        <v>35</v>
      </c>
    </row>
    <row r="20" spans="1:15" x14ac:dyDescent="0.35">
      <c r="A20" s="16">
        <v>10</v>
      </c>
      <c r="B20" s="15" t="s">
        <v>66</v>
      </c>
      <c r="C20" s="14">
        <v>49.8</v>
      </c>
      <c r="D20" s="17" t="s">
        <v>134</v>
      </c>
      <c r="E20" s="12" t="str">
        <f t="shared" si="0"/>
        <v>Significantly Different</v>
      </c>
      <c r="G20">
        <f t="shared" si="1"/>
        <v>49.8</v>
      </c>
      <c r="H20">
        <f t="shared" si="2"/>
        <v>6</v>
      </c>
      <c r="I20" t="str">
        <f t="shared" si="3"/>
        <v>+/-</v>
      </c>
      <c r="J20" t="str">
        <f t="shared" si="4"/>
        <v>1.4</v>
      </c>
      <c r="K20" s="1">
        <f t="shared" si="5"/>
        <v>0.85106382978723394</v>
      </c>
      <c r="L20" s="1">
        <f t="shared" si="6"/>
        <v>-1.5999999999999943</v>
      </c>
      <c r="M20" s="1">
        <f t="shared" si="7"/>
        <v>0.8597042932359239</v>
      </c>
      <c r="N20" s="1">
        <f t="shared" si="8"/>
        <v>-1.8611050480829867</v>
      </c>
      <c r="O20" t="s">
        <v>51</v>
      </c>
    </row>
    <row r="21" spans="1:15" x14ac:dyDescent="0.35">
      <c r="A21" s="16">
        <v>10</v>
      </c>
      <c r="B21" s="15" t="s">
        <v>39</v>
      </c>
      <c r="C21" s="14">
        <v>49.8</v>
      </c>
      <c r="D21" s="13" t="s">
        <v>26</v>
      </c>
      <c r="E21" s="12" t="str">
        <f t="shared" si="0"/>
        <v>Significantly Different</v>
      </c>
      <c r="G21">
        <f t="shared" si="1"/>
        <v>49.8</v>
      </c>
      <c r="H21">
        <f t="shared" si="2"/>
        <v>6</v>
      </c>
      <c r="I21" t="str">
        <f t="shared" si="3"/>
        <v>+/-</v>
      </c>
      <c r="J21" t="str">
        <f t="shared" si="4"/>
        <v>0.6</v>
      </c>
      <c r="K21" s="1">
        <f t="shared" si="5"/>
        <v>0.36474164133738601</v>
      </c>
      <c r="L21" s="1">
        <f t="shared" si="6"/>
        <v>-1.5999999999999943</v>
      </c>
      <c r="M21" s="1">
        <f t="shared" si="7"/>
        <v>0.38447144804478778</v>
      </c>
      <c r="N21" s="1">
        <f t="shared" si="8"/>
        <v>-4.1615574007815725</v>
      </c>
      <c r="O21" t="s">
        <v>45</v>
      </c>
    </row>
    <row r="22" spans="1:15" x14ac:dyDescent="0.35">
      <c r="A22" s="16">
        <v>12</v>
      </c>
      <c r="B22" s="15" t="s">
        <v>45</v>
      </c>
      <c r="C22" s="14">
        <v>49.4</v>
      </c>
      <c r="D22" s="13" t="s">
        <v>111</v>
      </c>
      <c r="E22" s="12" t="str">
        <f t="shared" si="0"/>
        <v>Significantly Different</v>
      </c>
      <c r="G22">
        <f t="shared" si="1"/>
        <v>49.4</v>
      </c>
      <c r="H22">
        <f t="shared" si="2"/>
        <v>6</v>
      </c>
      <c r="I22" t="str">
        <f t="shared" si="3"/>
        <v>+/-</v>
      </c>
      <c r="J22" t="str">
        <f t="shared" si="4"/>
        <v>1.0</v>
      </c>
      <c r="K22" s="1">
        <f t="shared" si="5"/>
        <v>0.60790273556231</v>
      </c>
      <c r="L22" s="1">
        <f t="shared" si="6"/>
        <v>-1.1999999999999957</v>
      </c>
      <c r="M22" s="1">
        <f t="shared" si="7"/>
        <v>0.61994158219973061</v>
      </c>
      <c r="N22" s="1">
        <f t="shared" si="8"/>
        <v>-1.9356662538138698</v>
      </c>
      <c r="O22" t="s">
        <v>29</v>
      </c>
    </row>
    <row r="23" spans="1:15" x14ac:dyDescent="0.35">
      <c r="A23" s="16">
        <v>13</v>
      </c>
      <c r="B23" s="15" t="s">
        <v>55</v>
      </c>
      <c r="C23" s="14">
        <v>49.2</v>
      </c>
      <c r="D23" s="13" t="s">
        <v>135</v>
      </c>
      <c r="E23" s="12" t="str">
        <f t="shared" si="0"/>
        <v>Not Significantly Different</v>
      </c>
      <c r="G23">
        <f t="shared" si="1"/>
        <v>49.2</v>
      </c>
      <c r="H23">
        <f t="shared" si="2"/>
        <v>6</v>
      </c>
      <c r="I23" t="str">
        <f t="shared" si="3"/>
        <v>+/-</v>
      </c>
      <c r="J23" t="str">
        <f t="shared" si="4"/>
        <v>1.3</v>
      </c>
      <c r="K23" s="1">
        <f t="shared" si="5"/>
        <v>0.79027355623100304</v>
      </c>
      <c r="L23" s="1">
        <f t="shared" si="6"/>
        <v>-1</v>
      </c>
      <c r="M23" s="1">
        <f t="shared" si="7"/>
        <v>0.79957121203440151</v>
      </c>
      <c r="N23" s="1">
        <f t="shared" si="8"/>
        <v>-1.2506703404886657</v>
      </c>
      <c r="O23" t="s">
        <v>82</v>
      </c>
    </row>
    <row r="24" spans="1:15" x14ac:dyDescent="0.35">
      <c r="A24" s="16">
        <v>14</v>
      </c>
      <c r="B24" s="15" t="s">
        <v>67</v>
      </c>
      <c r="C24" s="14">
        <v>49</v>
      </c>
      <c r="D24" s="13" t="s">
        <v>155</v>
      </c>
      <c r="E24" s="12" t="str">
        <f t="shared" si="0"/>
        <v>Not Significantly Different</v>
      </c>
      <c r="G24">
        <f t="shared" si="1"/>
        <v>49</v>
      </c>
      <c r="H24">
        <f t="shared" si="2"/>
        <v>6</v>
      </c>
      <c r="I24" t="str">
        <f t="shared" si="3"/>
        <v>+/-</v>
      </c>
      <c r="J24" t="str">
        <f t="shared" si="4"/>
        <v>2.4</v>
      </c>
      <c r="K24" s="1">
        <f t="shared" si="5"/>
        <v>1.4589665653495441</v>
      </c>
      <c r="L24" s="1">
        <f t="shared" si="6"/>
        <v>-0.79999999999999716</v>
      </c>
      <c r="M24" s="1">
        <f t="shared" si="7"/>
        <v>1.4640236569960239</v>
      </c>
      <c r="N24" s="1">
        <f t="shared" si="8"/>
        <v>-0.54643925743760702</v>
      </c>
      <c r="O24" t="s">
        <v>65</v>
      </c>
    </row>
    <row r="25" spans="1:15" x14ac:dyDescent="0.35">
      <c r="A25" s="16">
        <v>15</v>
      </c>
      <c r="B25" s="15" t="s">
        <v>47</v>
      </c>
      <c r="C25" s="14">
        <v>48.5</v>
      </c>
      <c r="D25" s="13" t="s">
        <v>111</v>
      </c>
      <c r="E25" s="12" t="str">
        <f t="shared" si="0"/>
        <v>Not Significantly Different</v>
      </c>
      <c r="G25">
        <f t="shared" si="1"/>
        <v>48.5</v>
      </c>
      <c r="H25">
        <f t="shared" si="2"/>
        <v>6</v>
      </c>
      <c r="I25" t="str">
        <f t="shared" si="3"/>
        <v>+/-</v>
      </c>
      <c r="J25" t="str">
        <f t="shared" si="4"/>
        <v>1.0</v>
      </c>
      <c r="K25" s="1">
        <f t="shared" si="5"/>
        <v>0.60790273556231</v>
      </c>
      <c r="L25" s="1">
        <f t="shared" si="6"/>
        <v>-0.29999999999999716</v>
      </c>
      <c r="M25" s="1">
        <f t="shared" si="7"/>
        <v>0.61994158219973061</v>
      </c>
      <c r="N25" s="1">
        <f t="shared" si="8"/>
        <v>-0.48391656345346457</v>
      </c>
      <c r="O25" t="s">
        <v>81</v>
      </c>
    </row>
    <row r="26" spans="1:15" x14ac:dyDescent="0.35">
      <c r="A26" s="16">
        <v>15</v>
      </c>
      <c r="B26" s="15" t="s">
        <v>49</v>
      </c>
      <c r="C26" s="14">
        <v>48.5</v>
      </c>
      <c r="D26" s="13" t="s">
        <v>26</v>
      </c>
      <c r="E26" s="12" t="str">
        <f t="shared" si="0"/>
        <v>Not Significantly Different</v>
      </c>
      <c r="G26">
        <f t="shared" si="1"/>
        <v>48.5</v>
      </c>
      <c r="H26">
        <f t="shared" si="2"/>
        <v>6</v>
      </c>
      <c r="I26" t="str">
        <f t="shared" si="3"/>
        <v>+/-</v>
      </c>
      <c r="J26" t="str">
        <f t="shared" si="4"/>
        <v>0.6</v>
      </c>
      <c r="K26" s="1">
        <f t="shared" si="5"/>
        <v>0.36474164133738601</v>
      </c>
      <c r="L26" s="1">
        <f t="shared" si="6"/>
        <v>-0.29999999999999716</v>
      </c>
      <c r="M26" s="1">
        <f t="shared" si="7"/>
        <v>0.38447144804478778</v>
      </c>
      <c r="N26" s="1">
        <f t="shared" si="8"/>
        <v>-0.78029201264654013</v>
      </c>
      <c r="O26" t="s">
        <v>80</v>
      </c>
    </row>
    <row r="27" spans="1:15" x14ac:dyDescent="0.35">
      <c r="A27" s="16">
        <v>17</v>
      </c>
      <c r="B27" s="15" t="s">
        <v>36</v>
      </c>
      <c r="C27" s="14">
        <v>48.1</v>
      </c>
      <c r="D27" s="13" t="s">
        <v>111</v>
      </c>
      <c r="E27" s="12" t="str">
        <f t="shared" si="0"/>
        <v>Not Significantly Different</v>
      </c>
      <c r="G27">
        <f t="shared" si="1"/>
        <v>48.1</v>
      </c>
      <c r="H27">
        <f t="shared" si="2"/>
        <v>6</v>
      </c>
      <c r="I27" t="str">
        <f t="shared" si="3"/>
        <v>+/-</v>
      </c>
      <c r="J27" t="str">
        <f t="shared" si="4"/>
        <v>1.0</v>
      </c>
      <c r="K27" s="1">
        <f t="shared" si="5"/>
        <v>0.60790273556231</v>
      </c>
      <c r="L27" s="1">
        <f t="shared" si="6"/>
        <v>0.10000000000000142</v>
      </c>
      <c r="M27" s="1">
        <f t="shared" si="7"/>
        <v>0.61994158219973061</v>
      </c>
      <c r="N27" s="1">
        <f t="shared" si="8"/>
        <v>0.16130552115115868</v>
      </c>
      <c r="O27" t="s">
        <v>78</v>
      </c>
    </row>
    <row r="28" spans="1:15" x14ac:dyDescent="0.35">
      <c r="A28" s="16">
        <v>18</v>
      </c>
      <c r="B28" s="15" t="s">
        <v>60</v>
      </c>
      <c r="C28" s="14">
        <v>47.5</v>
      </c>
      <c r="D28" s="13" t="s">
        <v>159</v>
      </c>
      <c r="E28" s="12" t="str">
        <f t="shared" si="0"/>
        <v>Not Significantly Different</v>
      </c>
      <c r="G28">
        <f t="shared" si="1"/>
        <v>47.5</v>
      </c>
      <c r="H28">
        <f t="shared" si="2"/>
        <v>6</v>
      </c>
      <c r="I28" t="str">
        <f t="shared" si="3"/>
        <v>+/-</v>
      </c>
      <c r="J28" t="str">
        <f t="shared" si="4"/>
        <v>3.1</v>
      </c>
      <c r="K28" s="1">
        <f t="shared" si="5"/>
        <v>1.884498480243161</v>
      </c>
      <c r="L28" s="1">
        <f t="shared" si="6"/>
        <v>0.70000000000000284</v>
      </c>
      <c r="M28" s="1">
        <f t="shared" si="7"/>
        <v>1.8884163607305855</v>
      </c>
      <c r="N28" s="1">
        <f t="shared" si="8"/>
        <v>0.37068096557328528</v>
      </c>
      <c r="O28" t="s">
        <v>79</v>
      </c>
    </row>
    <row r="29" spans="1:15" x14ac:dyDescent="0.35">
      <c r="A29" s="16">
        <v>19</v>
      </c>
      <c r="B29" s="15" t="s">
        <v>76</v>
      </c>
      <c r="C29" s="14">
        <v>47</v>
      </c>
      <c r="D29" s="13" t="s">
        <v>111</v>
      </c>
      <c r="E29" s="12" t="str">
        <f t="shared" si="0"/>
        <v>Significantly Different</v>
      </c>
      <c r="G29">
        <f t="shared" si="1"/>
        <v>47</v>
      </c>
      <c r="H29">
        <f t="shared" si="2"/>
        <v>6</v>
      </c>
      <c r="I29" t="str">
        <f t="shared" si="3"/>
        <v>+/-</v>
      </c>
      <c r="J29" t="str">
        <f t="shared" si="4"/>
        <v>1.0</v>
      </c>
      <c r="K29" s="1">
        <f t="shared" si="5"/>
        <v>0.60790273556231</v>
      </c>
      <c r="L29" s="1">
        <f t="shared" si="6"/>
        <v>1.2000000000000028</v>
      </c>
      <c r="M29" s="1">
        <f t="shared" si="7"/>
        <v>0.61994158219973061</v>
      </c>
      <c r="N29" s="1">
        <f t="shared" si="8"/>
        <v>1.9356662538138811</v>
      </c>
      <c r="O29" t="s">
        <v>55</v>
      </c>
    </row>
    <row r="30" spans="1:15" x14ac:dyDescent="0.35">
      <c r="A30" s="16">
        <v>20</v>
      </c>
      <c r="B30" s="15" t="s">
        <v>50</v>
      </c>
      <c r="C30" s="14">
        <v>46.5</v>
      </c>
      <c r="D30" s="13" t="s">
        <v>135</v>
      </c>
      <c r="E30" s="12" t="str">
        <f t="shared" si="0"/>
        <v>Significantly Different</v>
      </c>
      <c r="G30">
        <f t="shared" si="1"/>
        <v>46.5</v>
      </c>
      <c r="H30">
        <f t="shared" si="2"/>
        <v>6</v>
      </c>
      <c r="I30" t="str">
        <f t="shared" si="3"/>
        <v>+/-</v>
      </c>
      <c r="J30" t="str">
        <f t="shared" si="4"/>
        <v>1.3</v>
      </c>
      <c r="K30" s="1">
        <f t="shared" si="5"/>
        <v>0.79027355623100304</v>
      </c>
      <c r="L30" s="1">
        <f t="shared" si="6"/>
        <v>1.7000000000000028</v>
      </c>
      <c r="M30" s="1">
        <f t="shared" si="7"/>
        <v>0.79957121203440151</v>
      </c>
      <c r="N30" s="1">
        <f t="shared" si="8"/>
        <v>2.1261395788307351</v>
      </c>
      <c r="O30" t="s">
        <v>77</v>
      </c>
    </row>
    <row r="31" spans="1:15" x14ac:dyDescent="0.35">
      <c r="A31" s="16">
        <v>21</v>
      </c>
      <c r="B31" s="15" t="s">
        <v>38</v>
      </c>
      <c r="C31" s="14">
        <v>45.7</v>
      </c>
      <c r="D31" s="13" t="s">
        <v>120</v>
      </c>
      <c r="E31" s="12" t="str">
        <f t="shared" si="0"/>
        <v>Significantly Different</v>
      </c>
      <c r="G31">
        <f t="shared" si="1"/>
        <v>45.7</v>
      </c>
      <c r="H31">
        <f t="shared" si="2"/>
        <v>6</v>
      </c>
      <c r="I31" t="str">
        <f t="shared" si="3"/>
        <v>+/-</v>
      </c>
      <c r="J31" t="str">
        <f t="shared" si="4"/>
        <v>0.9</v>
      </c>
      <c r="K31" s="1">
        <f t="shared" si="5"/>
        <v>0.54711246200607899</v>
      </c>
      <c r="L31" s="1">
        <f t="shared" si="6"/>
        <v>2.5</v>
      </c>
      <c r="M31" s="1">
        <f t="shared" si="7"/>
        <v>0.5604586296226679</v>
      </c>
      <c r="N31" s="1">
        <f t="shared" si="8"/>
        <v>4.4606325388961174</v>
      </c>
      <c r="O31" t="s">
        <v>41</v>
      </c>
    </row>
    <row r="32" spans="1:15" x14ac:dyDescent="0.35">
      <c r="A32" s="16">
        <v>22</v>
      </c>
      <c r="B32" s="15" t="s">
        <v>82</v>
      </c>
      <c r="C32" s="14">
        <v>45.6</v>
      </c>
      <c r="D32" s="13" t="s">
        <v>153</v>
      </c>
      <c r="E32" s="12" t="str">
        <f t="shared" si="0"/>
        <v>Significantly Different</v>
      </c>
      <c r="G32">
        <f t="shared" si="1"/>
        <v>45.6</v>
      </c>
      <c r="H32">
        <f t="shared" si="2"/>
        <v>6</v>
      </c>
      <c r="I32" t="str">
        <f t="shared" si="3"/>
        <v>+/-</v>
      </c>
      <c r="J32" t="str">
        <f t="shared" si="4"/>
        <v>1.7</v>
      </c>
      <c r="K32" s="1">
        <f t="shared" si="5"/>
        <v>1.0334346504559271</v>
      </c>
      <c r="L32" s="1">
        <f t="shared" si="6"/>
        <v>2.6000000000000014</v>
      </c>
      <c r="M32" s="1">
        <f t="shared" si="7"/>
        <v>1.0405618704330513</v>
      </c>
      <c r="N32" s="1">
        <f t="shared" si="8"/>
        <v>2.4986500792287898</v>
      </c>
      <c r="O32" t="s">
        <v>71</v>
      </c>
    </row>
    <row r="33" spans="1:15" x14ac:dyDescent="0.35">
      <c r="A33" s="16">
        <v>23</v>
      </c>
      <c r="B33" s="15" t="s">
        <v>54</v>
      </c>
      <c r="C33" s="14">
        <v>45.5</v>
      </c>
      <c r="D33" s="13" t="s">
        <v>121</v>
      </c>
      <c r="E33" s="12" t="str">
        <f t="shared" si="0"/>
        <v>Significantly Different</v>
      </c>
      <c r="G33">
        <f t="shared" si="1"/>
        <v>45.5</v>
      </c>
      <c r="H33">
        <f t="shared" si="2"/>
        <v>6</v>
      </c>
      <c r="I33" t="str">
        <f t="shared" si="3"/>
        <v>+/-</v>
      </c>
      <c r="J33" t="str">
        <f t="shared" si="4"/>
        <v>0.8</v>
      </c>
      <c r="K33" s="1">
        <f t="shared" si="5"/>
        <v>0.48632218844984804</v>
      </c>
      <c r="L33" s="1">
        <f t="shared" si="6"/>
        <v>2.7000000000000028</v>
      </c>
      <c r="M33" s="1">
        <f t="shared" si="7"/>
        <v>0.50128943776506518</v>
      </c>
      <c r="N33" s="1">
        <f t="shared" si="8"/>
        <v>5.3861098929943694</v>
      </c>
      <c r="O33" t="s">
        <v>76</v>
      </c>
    </row>
    <row r="34" spans="1:15" x14ac:dyDescent="0.35">
      <c r="A34" s="16">
        <v>24</v>
      </c>
      <c r="B34" s="15" t="s">
        <v>81</v>
      </c>
      <c r="C34" s="14">
        <v>45.4</v>
      </c>
      <c r="D34" s="13" t="s">
        <v>141</v>
      </c>
      <c r="E34" s="12" t="str">
        <f t="shared" si="0"/>
        <v>Significantly Different</v>
      </c>
      <c r="G34">
        <f t="shared" si="1"/>
        <v>45.4</v>
      </c>
      <c r="H34">
        <f t="shared" si="2"/>
        <v>6</v>
      </c>
      <c r="I34" t="str">
        <f t="shared" si="3"/>
        <v>+/-</v>
      </c>
      <c r="J34" t="str">
        <f t="shared" si="4"/>
        <v>1.1</v>
      </c>
      <c r="K34" s="1">
        <f t="shared" si="5"/>
        <v>0.66869300911854113</v>
      </c>
      <c r="L34" s="1">
        <f t="shared" si="6"/>
        <v>2.8000000000000043</v>
      </c>
      <c r="M34" s="1">
        <f t="shared" si="7"/>
        <v>0.67965592021270205</v>
      </c>
      <c r="N34" s="1">
        <f t="shared" si="8"/>
        <v>4.1197316417456191</v>
      </c>
      <c r="O34" t="s">
        <v>74</v>
      </c>
    </row>
    <row r="35" spans="1:15" x14ac:dyDescent="0.35">
      <c r="A35" s="16">
        <v>25</v>
      </c>
      <c r="B35" s="15" t="s">
        <v>74</v>
      </c>
      <c r="C35" s="14">
        <v>45.2</v>
      </c>
      <c r="D35" s="13" t="s">
        <v>120</v>
      </c>
      <c r="E35" s="12" t="str">
        <f t="shared" si="0"/>
        <v>Significantly Different</v>
      </c>
      <c r="G35">
        <f t="shared" si="1"/>
        <v>45.2</v>
      </c>
      <c r="H35">
        <f t="shared" si="2"/>
        <v>6</v>
      </c>
      <c r="I35" t="str">
        <f t="shared" si="3"/>
        <v>+/-</v>
      </c>
      <c r="J35" t="str">
        <f t="shared" si="4"/>
        <v>0.9</v>
      </c>
      <c r="K35" s="1">
        <f t="shared" si="5"/>
        <v>0.54711246200607899</v>
      </c>
      <c r="L35" s="1">
        <f t="shared" si="6"/>
        <v>3</v>
      </c>
      <c r="M35" s="1">
        <f t="shared" si="7"/>
        <v>0.5604586296226679</v>
      </c>
      <c r="N35" s="1">
        <f t="shared" si="8"/>
        <v>5.3527590466753416</v>
      </c>
      <c r="O35" t="s">
        <v>53</v>
      </c>
    </row>
    <row r="36" spans="1:15" x14ac:dyDescent="0.35">
      <c r="A36" s="16">
        <v>26</v>
      </c>
      <c r="B36" s="15" t="s">
        <v>52</v>
      </c>
      <c r="C36" s="14">
        <v>45</v>
      </c>
      <c r="D36" s="13" t="s">
        <v>176</v>
      </c>
      <c r="E36" s="12" t="str">
        <f t="shared" si="0"/>
        <v>Significantly Different</v>
      </c>
      <c r="G36">
        <f t="shared" si="1"/>
        <v>45</v>
      </c>
      <c r="H36">
        <f t="shared" si="2"/>
        <v>6</v>
      </c>
      <c r="I36" t="str">
        <f t="shared" si="3"/>
        <v>+/-</v>
      </c>
      <c r="J36" t="str">
        <f t="shared" si="4"/>
        <v>2.9</v>
      </c>
      <c r="K36" s="1">
        <f t="shared" si="5"/>
        <v>1.762917933130699</v>
      </c>
      <c r="L36" s="1">
        <f t="shared" si="6"/>
        <v>3.2000000000000028</v>
      </c>
      <c r="M36" s="1">
        <f t="shared" si="7"/>
        <v>1.7671053925530251</v>
      </c>
      <c r="N36" s="1">
        <f t="shared" si="8"/>
        <v>1.8108710513167545</v>
      </c>
      <c r="O36" t="s">
        <v>72</v>
      </c>
    </row>
    <row r="37" spans="1:15" x14ac:dyDescent="0.35">
      <c r="A37" s="16">
        <v>27</v>
      </c>
      <c r="B37" s="15" t="s">
        <v>42</v>
      </c>
      <c r="C37" s="14">
        <v>44.9</v>
      </c>
      <c r="D37" s="13" t="s">
        <v>139</v>
      </c>
      <c r="E37" s="12" t="str">
        <f t="shared" si="0"/>
        <v>Significantly Different</v>
      </c>
      <c r="G37">
        <f t="shared" si="1"/>
        <v>44.9</v>
      </c>
      <c r="H37">
        <f t="shared" si="2"/>
        <v>6</v>
      </c>
      <c r="I37" t="str">
        <f t="shared" si="3"/>
        <v>+/-</v>
      </c>
      <c r="J37" t="str">
        <f t="shared" si="4"/>
        <v>1.5</v>
      </c>
      <c r="K37" s="1">
        <f t="shared" si="5"/>
        <v>0.91185410334346506</v>
      </c>
      <c r="L37" s="1">
        <f t="shared" si="6"/>
        <v>3.3000000000000043</v>
      </c>
      <c r="M37" s="1">
        <f t="shared" si="7"/>
        <v>0.91992376598307335</v>
      </c>
      <c r="N37" s="1">
        <f t="shared" si="8"/>
        <v>3.5872537725704592</v>
      </c>
      <c r="O37" t="s">
        <v>70</v>
      </c>
    </row>
    <row r="38" spans="1:15" x14ac:dyDescent="0.35">
      <c r="A38" s="16">
        <v>28</v>
      </c>
      <c r="B38" s="15" t="s">
        <v>64</v>
      </c>
      <c r="C38" s="14">
        <v>44.8</v>
      </c>
      <c r="D38" s="13" t="s">
        <v>120</v>
      </c>
      <c r="E38" s="12" t="str">
        <f t="shared" si="0"/>
        <v>Significantly Different</v>
      </c>
      <c r="G38">
        <f t="shared" si="1"/>
        <v>44.8</v>
      </c>
      <c r="H38">
        <f t="shared" si="2"/>
        <v>6</v>
      </c>
      <c r="I38" t="str">
        <f t="shared" si="3"/>
        <v>+/-</v>
      </c>
      <c r="J38" t="str">
        <f t="shared" si="4"/>
        <v>0.9</v>
      </c>
      <c r="K38" s="1">
        <f t="shared" si="5"/>
        <v>0.54711246200607899</v>
      </c>
      <c r="L38" s="1">
        <f t="shared" si="6"/>
        <v>3.4000000000000057</v>
      </c>
      <c r="M38" s="1">
        <f t="shared" si="7"/>
        <v>0.5604586296226679</v>
      </c>
      <c r="N38" s="1">
        <f t="shared" si="8"/>
        <v>6.0664602528987306</v>
      </c>
      <c r="O38" t="s">
        <v>69</v>
      </c>
    </row>
    <row r="39" spans="1:15" x14ac:dyDescent="0.35">
      <c r="A39" s="16">
        <v>29</v>
      </c>
      <c r="B39" s="15" t="s">
        <v>77</v>
      </c>
      <c r="C39" s="14">
        <v>44.7</v>
      </c>
      <c r="D39" s="13" t="s">
        <v>144</v>
      </c>
      <c r="E39" s="12" t="str">
        <f t="shared" si="0"/>
        <v>Significantly Different</v>
      </c>
      <c r="G39">
        <f t="shared" si="1"/>
        <v>44.7</v>
      </c>
      <c r="H39">
        <f t="shared" si="2"/>
        <v>6</v>
      </c>
      <c r="I39" t="str">
        <f t="shared" si="3"/>
        <v>+/-</v>
      </c>
      <c r="J39" t="str">
        <f t="shared" si="4"/>
        <v>2.2</v>
      </c>
      <c r="K39" s="1">
        <f t="shared" si="5"/>
        <v>1.3373860182370823</v>
      </c>
      <c r="L39" s="1">
        <f t="shared" si="6"/>
        <v>3.5</v>
      </c>
      <c r="M39" s="1">
        <f t="shared" si="7"/>
        <v>1.3429010355242872</v>
      </c>
      <c r="N39" s="1">
        <f t="shared" si="8"/>
        <v>2.6062977891990018</v>
      </c>
      <c r="O39" t="s">
        <v>44</v>
      </c>
    </row>
    <row r="40" spans="1:15" x14ac:dyDescent="0.35">
      <c r="A40" s="16">
        <v>29</v>
      </c>
      <c r="B40" s="15" t="s">
        <v>46</v>
      </c>
      <c r="C40" s="14">
        <v>44.7</v>
      </c>
      <c r="D40" s="13" t="s">
        <v>133</v>
      </c>
      <c r="E40" s="12" t="str">
        <f t="shared" si="0"/>
        <v>Significantly Different</v>
      </c>
      <c r="G40">
        <f t="shared" si="1"/>
        <v>44.7</v>
      </c>
      <c r="H40">
        <f t="shared" si="2"/>
        <v>6</v>
      </c>
      <c r="I40" t="str">
        <f t="shared" si="3"/>
        <v>+/-</v>
      </c>
      <c r="J40" t="str">
        <f t="shared" si="4"/>
        <v>1.2</v>
      </c>
      <c r="K40" s="1">
        <f t="shared" si="5"/>
        <v>0.72948328267477203</v>
      </c>
      <c r="L40" s="1">
        <f t="shared" si="6"/>
        <v>3.5</v>
      </c>
      <c r="M40" s="1">
        <f t="shared" si="7"/>
        <v>0.73954559638884132</v>
      </c>
      <c r="N40" s="1">
        <f t="shared" si="8"/>
        <v>4.7326358470529728</v>
      </c>
      <c r="O40" t="s">
        <v>67</v>
      </c>
    </row>
    <row r="41" spans="1:15" x14ac:dyDescent="0.35">
      <c r="A41" s="16">
        <v>29</v>
      </c>
      <c r="B41" s="15" t="s">
        <v>40</v>
      </c>
      <c r="C41" s="14">
        <v>44.7</v>
      </c>
      <c r="D41" s="13" t="s">
        <v>176</v>
      </c>
      <c r="E41" s="12" t="str">
        <f t="shared" si="0"/>
        <v>Significantly Different</v>
      </c>
      <c r="G41">
        <f t="shared" si="1"/>
        <v>44.7</v>
      </c>
      <c r="H41">
        <f t="shared" si="2"/>
        <v>6</v>
      </c>
      <c r="I41" t="str">
        <f t="shared" si="3"/>
        <v>+/-</v>
      </c>
      <c r="J41" t="str">
        <f t="shared" si="4"/>
        <v>2.9</v>
      </c>
      <c r="K41" s="1">
        <f t="shared" si="5"/>
        <v>1.762917933130699</v>
      </c>
      <c r="L41" s="1">
        <f t="shared" si="6"/>
        <v>3.5</v>
      </c>
      <c r="M41" s="1">
        <f t="shared" si="7"/>
        <v>1.7671053925530251</v>
      </c>
      <c r="N41" s="1">
        <f t="shared" si="8"/>
        <v>1.9806402123776985</v>
      </c>
      <c r="O41" t="s">
        <v>47</v>
      </c>
    </row>
    <row r="42" spans="1:15" x14ac:dyDescent="0.35">
      <c r="A42" s="16">
        <v>32</v>
      </c>
      <c r="B42" s="15" t="s">
        <v>61</v>
      </c>
      <c r="C42" s="14">
        <v>44.2</v>
      </c>
      <c r="D42" s="13" t="s">
        <v>121</v>
      </c>
      <c r="E42" s="12" t="str">
        <f t="shared" si="0"/>
        <v>Significantly Different</v>
      </c>
      <c r="G42">
        <f t="shared" si="1"/>
        <v>44.2</v>
      </c>
      <c r="H42">
        <f t="shared" si="2"/>
        <v>6</v>
      </c>
      <c r="I42" t="str">
        <f t="shared" si="3"/>
        <v>+/-</v>
      </c>
      <c r="J42" t="str">
        <f t="shared" si="4"/>
        <v>0.8</v>
      </c>
      <c r="K42" s="1">
        <f t="shared" si="5"/>
        <v>0.48632218844984804</v>
      </c>
      <c r="L42" s="1">
        <f t="shared" si="6"/>
        <v>4</v>
      </c>
      <c r="M42" s="1">
        <f t="shared" si="7"/>
        <v>0.50128943776506518</v>
      </c>
      <c r="N42" s="1">
        <f t="shared" si="8"/>
        <v>7.9794220636953535</v>
      </c>
      <c r="O42" t="s">
        <v>37</v>
      </c>
    </row>
    <row r="43" spans="1:15" x14ac:dyDescent="0.35">
      <c r="A43" s="16">
        <v>33</v>
      </c>
      <c r="B43" s="15" t="s">
        <v>37</v>
      </c>
      <c r="C43" s="14">
        <v>44</v>
      </c>
      <c r="D43" s="13" t="s">
        <v>153</v>
      </c>
      <c r="E43" s="12" t="str">
        <f t="shared" si="0"/>
        <v>Significantly Different</v>
      </c>
      <c r="G43">
        <f t="shared" si="1"/>
        <v>44</v>
      </c>
      <c r="H43">
        <f t="shared" si="2"/>
        <v>6</v>
      </c>
      <c r="I43" t="str">
        <f t="shared" si="3"/>
        <v>+/-</v>
      </c>
      <c r="J43" t="str">
        <f t="shared" si="4"/>
        <v>1.7</v>
      </c>
      <c r="K43" s="1">
        <f t="shared" si="5"/>
        <v>1.0334346504559271</v>
      </c>
      <c r="L43" s="1">
        <f t="shared" si="6"/>
        <v>4.2000000000000028</v>
      </c>
      <c r="M43" s="1">
        <f t="shared" si="7"/>
        <v>1.0405618704330513</v>
      </c>
      <c r="N43" s="1">
        <f t="shared" si="8"/>
        <v>4.0362808972157378</v>
      </c>
      <c r="O43" t="s">
        <v>49</v>
      </c>
    </row>
    <row r="44" spans="1:15" x14ac:dyDescent="0.35">
      <c r="A44" s="16">
        <v>34</v>
      </c>
      <c r="B44" s="15" t="s">
        <v>53</v>
      </c>
      <c r="C44" s="14">
        <v>43.9</v>
      </c>
      <c r="D44" s="13" t="s">
        <v>140</v>
      </c>
      <c r="E44" s="12" t="str">
        <f t="shared" si="0"/>
        <v>Significantly Different</v>
      </c>
      <c r="G44">
        <f t="shared" si="1"/>
        <v>43.9</v>
      </c>
      <c r="H44">
        <f t="shared" si="2"/>
        <v>6</v>
      </c>
      <c r="I44" t="str">
        <f t="shared" si="3"/>
        <v>+/-</v>
      </c>
      <c r="J44" t="str">
        <f t="shared" si="4"/>
        <v>1.6</v>
      </c>
      <c r="K44" s="1">
        <f t="shared" si="5"/>
        <v>0.97264437689969607</v>
      </c>
      <c r="L44" s="1">
        <f t="shared" si="6"/>
        <v>4.3000000000000043</v>
      </c>
      <c r="M44" s="1">
        <f t="shared" si="7"/>
        <v>0.98021370799982366</v>
      </c>
      <c r="N44" s="1">
        <f t="shared" si="8"/>
        <v>4.3867984755838343</v>
      </c>
      <c r="O44" t="s">
        <v>64</v>
      </c>
    </row>
    <row r="45" spans="1:15" x14ac:dyDescent="0.35">
      <c r="A45" s="16">
        <v>35</v>
      </c>
      <c r="B45" s="15" t="s">
        <v>68</v>
      </c>
      <c r="C45" s="14">
        <v>43.6</v>
      </c>
      <c r="D45" s="13" t="s">
        <v>135</v>
      </c>
      <c r="E45" s="12" t="str">
        <f t="shared" si="0"/>
        <v>Significantly Different</v>
      </c>
      <c r="G45">
        <f t="shared" si="1"/>
        <v>43.6</v>
      </c>
      <c r="H45">
        <f t="shared" si="2"/>
        <v>6</v>
      </c>
      <c r="I45" t="str">
        <f t="shared" si="3"/>
        <v>+/-</v>
      </c>
      <c r="J45" t="str">
        <f t="shared" si="4"/>
        <v>1.3</v>
      </c>
      <c r="K45" s="1">
        <f t="shared" si="5"/>
        <v>0.79027355623100304</v>
      </c>
      <c r="L45" s="1">
        <f t="shared" si="6"/>
        <v>4.6000000000000014</v>
      </c>
      <c r="M45" s="1">
        <f t="shared" si="7"/>
        <v>0.79957121203440151</v>
      </c>
      <c r="N45" s="1">
        <f t="shared" si="8"/>
        <v>5.7530835662478639</v>
      </c>
      <c r="O45" t="s">
        <v>63</v>
      </c>
    </row>
    <row r="46" spans="1:15" x14ac:dyDescent="0.35">
      <c r="A46" s="16">
        <v>35</v>
      </c>
      <c r="B46" s="15" t="s">
        <v>65</v>
      </c>
      <c r="C46" s="14">
        <v>43.6</v>
      </c>
      <c r="D46" s="13" t="s">
        <v>121</v>
      </c>
      <c r="E46" s="12" t="str">
        <f t="shared" si="0"/>
        <v>Significantly Different</v>
      </c>
      <c r="G46">
        <f t="shared" si="1"/>
        <v>43.6</v>
      </c>
      <c r="H46">
        <f t="shared" si="2"/>
        <v>6</v>
      </c>
      <c r="I46" t="str">
        <f t="shared" si="3"/>
        <v>+/-</v>
      </c>
      <c r="J46" t="str">
        <f t="shared" si="4"/>
        <v>0.8</v>
      </c>
      <c r="K46" s="1">
        <f t="shared" si="5"/>
        <v>0.48632218844984804</v>
      </c>
      <c r="L46" s="1">
        <f t="shared" si="6"/>
        <v>4.6000000000000014</v>
      </c>
      <c r="M46" s="1">
        <f t="shared" si="7"/>
        <v>0.50128943776506518</v>
      </c>
      <c r="N46" s="1">
        <f t="shared" si="8"/>
        <v>9.1763353732496604</v>
      </c>
      <c r="O46" t="s">
        <v>61</v>
      </c>
    </row>
    <row r="47" spans="1:15" x14ac:dyDescent="0.35">
      <c r="A47" s="16">
        <v>37</v>
      </c>
      <c r="B47" s="15" t="s">
        <v>59</v>
      </c>
      <c r="C47" s="14">
        <v>42.8</v>
      </c>
      <c r="D47" s="13" t="s">
        <v>141</v>
      </c>
      <c r="E47" s="12" t="str">
        <f t="shared" si="0"/>
        <v>Significantly Different</v>
      </c>
      <c r="G47">
        <f t="shared" si="1"/>
        <v>42.8</v>
      </c>
      <c r="H47">
        <f t="shared" si="2"/>
        <v>6</v>
      </c>
      <c r="I47" t="str">
        <f t="shared" si="3"/>
        <v>+/-</v>
      </c>
      <c r="J47" t="str">
        <f t="shared" si="4"/>
        <v>1.1</v>
      </c>
      <c r="K47" s="1">
        <f t="shared" si="5"/>
        <v>0.66869300911854113</v>
      </c>
      <c r="L47" s="1">
        <f t="shared" si="6"/>
        <v>5.4000000000000057</v>
      </c>
      <c r="M47" s="1">
        <f t="shared" si="7"/>
        <v>0.67965592021270205</v>
      </c>
      <c r="N47" s="1">
        <f t="shared" si="8"/>
        <v>7.9451967376522612</v>
      </c>
      <c r="O47" t="s">
        <v>59</v>
      </c>
    </row>
    <row r="48" spans="1:15" x14ac:dyDescent="0.35">
      <c r="A48" s="16">
        <v>38</v>
      </c>
      <c r="B48" s="15" t="s">
        <v>35</v>
      </c>
      <c r="C48" s="14">
        <v>42.5</v>
      </c>
      <c r="D48" s="13" t="s">
        <v>155</v>
      </c>
      <c r="E48" s="12" t="str">
        <f t="shared" si="0"/>
        <v>Significantly Different</v>
      </c>
      <c r="G48">
        <f t="shared" si="1"/>
        <v>42.5</v>
      </c>
      <c r="H48">
        <f t="shared" si="2"/>
        <v>6</v>
      </c>
      <c r="I48" t="str">
        <f t="shared" si="3"/>
        <v>+/-</v>
      </c>
      <c r="J48" t="str">
        <f t="shared" si="4"/>
        <v>2.4</v>
      </c>
      <c r="K48" s="1">
        <f t="shared" si="5"/>
        <v>1.4589665653495441</v>
      </c>
      <c r="L48" s="1">
        <f t="shared" si="6"/>
        <v>5.7000000000000028</v>
      </c>
      <c r="M48" s="1">
        <f t="shared" si="7"/>
        <v>1.4640236569960239</v>
      </c>
      <c r="N48" s="1">
        <f t="shared" si="8"/>
        <v>3.8933797092429656</v>
      </c>
      <c r="O48" t="s">
        <v>56</v>
      </c>
    </row>
    <row r="49" spans="1:15" x14ac:dyDescent="0.35">
      <c r="A49" s="16">
        <v>39</v>
      </c>
      <c r="B49" s="15" t="s">
        <v>79</v>
      </c>
      <c r="C49" s="14">
        <v>42.2</v>
      </c>
      <c r="D49" s="13" t="s">
        <v>135</v>
      </c>
      <c r="E49" s="12" t="str">
        <f t="shared" si="0"/>
        <v>Significantly Different</v>
      </c>
      <c r="G49">
        <f t="shared" si="1"/>
        <v>42.2</v>
      </c>
      <c r="H49">
        <f t="shared" si="2"/>
        <v>6</v>
      </c>
      <c r="I49" t="str">
        <f t="shared" si="3"/>
        <v>+/-</v>
      </c>
      <c r="J49" t="str">
        <f t="shared" si="4"/>
        <v>1.3</v>
      </c>
      <c r="K49" s="1">
        <f t="shared" si="5"/>
        <v>0.79027355623100304</v>
      </c>
      <c r="L49" s="1">
        <f t="shared" si="6"/>
        <v>6</v>
      </c>
      <c r="M49" s="1">
        <f t="shared" si="7"/>
        <v>0.79957121203440151</v>
      </c>
      <c r="N49" s="1">
        <f t="shared" si="8"/>
        <v>7.5040220429319939</v>
      </c>
      <c r="O49" t="s">
        <v>54</v>
      </c>
    </row>
    <row r="50" spans="1:15" x14ac:dyDescent="0.35">
      <c r="A50" s="16">
        <v>40</v>
      </c>
      <c r="B50" s="15" t="s">
        <v>72</v>
      </c>
      <c r="C50" s="14">
        <v>42.1</v>
      </c>
      <c r="D50" s="13" t="s">
        <v>135</v>
      </c>
      <c r="E50" s="12" t="str">
        <f t="shared" si="0"/>
        <v>Significantly Different</v>
      </c>
      <c r="G50">
        <f t="shared" si="1"/>
        <v>42.1</v>
      </c>
      <c r="H50">
        <f t="shared" si="2"/>
        <v>6</v>
      </c>
      <c r="I50" t="str">
        <f t="shared" si="3"/>
        <v>+/-</v>
      </c>
      <c r="J50" t="str">
        <f t="shared" si="4"/>
        <v>1.3</v>
      </c>
      <c r="K50" s="1">
        <f t="shared" si="5"/>
        <v>0.79027355623100304</v>
      </c>
      <c r="L50" s="1">
        <f t="shared" si="6"/>
        <v>6.1000000000000014</v>
      </c>
      <c r="M50" s="1">
        <f t="shared" si="7"/>
        <v>0.79957121203440151</v>
      </c>
      <c r="N50" s="1">
        <f t="shared" si="8"/>
        <v>7.6290890769808621</v>
      </c>
      <c r="O50" t="s">
        <v>52</v>
      </c>
    </row>
    <row r="51" spans="1:15" x14ac:dyDescent="0.35">
      <c r="A51" s="16">
        <v>41</v>
      </c>
      <c r="B51" s="15" t="s">
        <v>70</v>
      </c>
      <c r="C51" s="14">
        <v>41.8</v>
      </c>
      <c r="D51" s="13" t="s">
        <v>152</v>
      </c>
      <c r="E51" s="12" t="str">
        <f t="shared" si="0"/>
        <v>Significantly Different</v>
      </c>
      <c r="G51">
        <f t="shared" si="1"/>
        <v>41.8</v>
      </c>
      <c r="H51">
        <f t="shared" si="2"/>
        <v>6</v>
      </c>
      <c r="I51" t="str">
        <f t="shared" si="3"/>
        <v>+/-</v>
      </c>
      <c r="J51" t="str">
        <f t="shared" si="4"/>
        <v>2.1</v>
      </c>
      <c r="K51" s="1">
        <f t="shared" si="5"/>
        <v>1.2765957446808511</v>
      </c>
      <c r="L51" s="1">
        <f t="shared" si="6"/>
        <v>6.4000000000000057</v>
      </c>
      <c r="M51" s="1">
        <f t="shared" si="7"/>
        <v>1.2823722255154399</v>
      </c>
      <c r="N51" s="1">
        <f t="shared" si="8"/>
        <v>4.9907506359376841</v>
      </c>
      <c r="O51" t="s">
        <v>50</v>
      </c>
    </row>
    <row r="52" spans="1:15" x14ac:dyDescent="0.35">
      <c r="A52" s="16">
        <v>42</v>
      </c>
      <c r="B52" s="15" t="s">
        <v>30</v>
      </c>
      <c r="C52" s="14">
        <v>41.4</v>
      </c>
      <c r="D52" s="13" t="s">
        <v>111</v>
      </c>
      <c r="E52" s="12" t="str">
        <f t="shared" si="0"/>
        <v>Significantly Different</v>
      </c>
      <c r="G52">
        <f t="shared" si="1"/>
        <v>41.4</v>
      </c>
      <c r="H52">
        <f t="shared" si="2"/>
        <v>6</v>
      </c>
      <c r="I52" t="str">
        <f t="shared" si="3"/>
        <v>+/-</v>
      </c>
      <c r="J52" t="str">
        <f t="shared" si="4"/>
        <v>1.0</v>
      </c>
      <c r="K52" s="1">
        <f t="shared" si="5"/>
        <v>0.60790273556231</v>
      </c>
      <c r="L52" s="1">
        <f t="shared" si="6"/>
        <v>6.8000000000000043</v>
      </c>
      <c r="M52" s="1">
        <f t="shared" si="7"/>
        <v>0.61994158219973061</v>
      </c>
      <c r="N52" s="1">
        <f t="shared" si="8"/>
        <v>10.968775438278641</v>
      </c>
      <c r="O52" t="s">
        <v>48</v>
      </c>
    </row>
    <row r="53" spans="1:15" x14ac:dyDescent="0.35">
      <c r="A53" s="16">
        <v>43</v>
      </c>
      <c r="B53" s="15" t="s">
        <v>73</v>
      </c>
      <c r="C53" s="14">
        <v>41.2</v>
      </c>
      <c r="D53" s="13" t="s">
        <v>153</v>
      </c>
      <c r="E53" s="12" t="str">
        <f t="shared" si="0"/>
        <v>Significantly Different</v>
      </c>
      <c r="G53">
        <f t="shared" si="1"/>
        <v>41.2</v>
      </c>
      <c r="H53">
        <f t="shared" si="2"/>
        <v>6</v>
      </c>
      <c r="I53" t="str">
        <f t="shared" si="3"/>
        <v>+/-</v>
      </c>
      <c r="J53" t="str">
        <f t="shared" si="4"/>
        <v>1.7</v>
      </c>
      <c r="K53" s="1">
        <f t="shared" si="5"/>
        <v>1.0334346504559271</v>
      </c>
      <c r="L53" s="1">
        <f t="shared" si="6"/>
        <v>7</v>
      </c>
      <c r="M53" s="1">
        <f t="shared" si="7"/>
        <v>1.0405618704330513</v>
      </c>
      <c r="N53" s="1">
        <f t="shared" si="8"/>
        <v>6.7271348286928925</v>
      </c>
      <c r="O53" t="s">
        <v>46</v>
      </c>
    </row>
    <row r="54" spans="1:15" x14ac:dyDescent="0.35">
      <c r="A54" s="16">
        <v>44</v>
      </c>
      <c r="B54" s="15" t="s">
        <v>69</v>
      </c>
      <c r="C54" s="14">
        <v>40.9</v>
      </c>
      <c r="D54" s="13" t="s">
        <v>140</v>
      </c>
      <c r="E54" s="12" t="str">
        <f t="shared" si="0"/>
        <v>Significantly Different</v>
      </c>
      <c r="G54">
        <f t="shared" si="1"/>
        <v>40.9</v>
      </c>
      <c r="H54">
        <f t="shared" si="2"/>
        <v>6</v>
      </c>
      <c r="I54" t="str">
        <f t="shared" si="3"/>
        <v>+/-</v>
      </c>
      <c r="J54" t="str">
        <f t="shared" si="4"/>
        <v>1.6</v>
      </c>
      <c r="K54" s="1">
        <f t="shared" si="5"/>
        <v>0.97264437689969607</v>
      </c>
      <c r="L54" s="1">
        <f t="shared" si="6"/>
        <v>7.3000000000000043</v>
      </c>
      <c r="M54" s="1">
        <f t="shared" si="7"/>
        <v>0.98021370799982366</v>
      </c>
      <c r="N54" s="1">
        <f t="shared" si="8"/>
        <v>7.4473555515725529</v>
      </c>
      <c r="O54" t="s">
        <v>39</v>
      </c>
    </row>
    <row r="55" spans="1:15" x14ac:dyDescent="0.35">
      <c r="A55" s="16">
        <v>45</v>
      </c>
      <c r="B55" s="15" t="s">
        <v>80</v>
      </c>
      <c r="C55" s="14">
        <v>40.6</v>
      </c>
      <c r="D55" s="13" t="s">
        <v>139</v>
      </c>
      <c r="E55" s="12" t="str">
        <f t="shared" si="0"/>
        <v>Significantly Different</v>
      </c>
      <c r="G55">
        <f t="shared" si="1"/>
        <v>40.6</v>
      </c>
      <c r="H55">
        <f t="shared" si="2"/>
        <v>6</v>
      </c>
      <c r="I55" t="str">
        <f t="shared" si="3"/>
        <v>+/-</v>
      </c>
      <c r="J55" t="str">
        <f t="shared" si="4"/>
        <v>1.5</v>
      </c>
      <c r="K55" s="1">
        <f t="shared" si="5"/>
        <v>0.91185410334346506</v>
      </c>
      <c r="L55" s="1">
        <f t="shared" si="6"/>
        <v>7.6000000000000014</v>
      </c>
      <c r="M55" s="1">
        <f t="shared" si="7"/>
        <v>0.91992376598307335</v>
      </c>
      <c r="N55" s="1">
        <f t="shared" si="8"/>
        <v>8.2615541428895334</v>
      </c>
      <c r="O55" t="s">
        <v>42</v>
      </c>
    </row>
    <row r="56" spans="1:15" x14ac:dyDescent="0.35">
      <c r="A56" s="16">
        <v>46</v>
      </c>
      <c r="B56" s="15" t="s">
        <v>62</v>
      </c>
      <c r="C56" s="14">
        <v>40.5</v>
      </c>
      <c r="D56" s="13" t="s">
        <v>171</v>
      </c>
      <c r="E56" s="12" t="str">
        <f t="shared" si="0"/>
        <v>Significantly Different</v>
      </c>
      <c r="G56">
        <f t="shared" si="1"/>
        <v>40.5</v>
      </c>
      <c r="H56">
        <f t="shared" si="2"/>
        <v>6</v>
      </c>
      <c r="I56" t="str">
        <f t="shared" si="3"/>
        <v>+/-</v>
      </c>
      <c r="J56" t="str">
        <f t="shared" si="4"/>
        <v>2.5</v>
      </c>
      <c r="K56" s="1">
        <f t="shared" si="5"/>
        <v>1.519756838905775</v>
      </c>
      <c r="L56" s="1">
        <f t="shared" si="6"/>
        <v>7.7000000000000028</v>
      </c>
      <c r="M56" s="1">
        <f t="shared" si="7"/>
        <v>1.5246123044357995</v>
      </c>
      <c r="N56" s="1">
        <f t="shared" si="8"/>
        <v>5.0504642902311332</v>
      </c>
      <c r="O56" t="s">
        <v>40</v>
      </c>
    </row>
    <row r="57" spans="1:15" x14ac:dyDescent="0.35">
      <c r="A57" s="16">
        <v>47</v>
      </c>
      <c r="B57" s="15" t="s">
        <v>78</v>
      </c>
      <c r="C57" s="14">
        <v>40.4</v>
      </c>
      <c r="D57" s="13" t="s">
        <v>134</v>
      </c>
      <c r="E57" s="12" t="str">
        <f t="shared" si="0"/>
        <v>Significantly Different</v>
      </c>
      <c r="G57">
        <f t="shared" si="1"/>
        <v>40.4</v>
      </c>
      <c r="H57">
        <f t="shared" si="2"/>
        <v>6</v>
      </c>
      <c r="I57" t="str">
        <f t="shared" si="3"/>
        <v>+/-</v>
      </c>
      <c r="J57" t="str">
        <f t="shared" si="4"/>
        <v>1.4</v>
      </c>
      <c r="K57" s="1">
        <f t="shared" si="5"/>
        <v>0.85106382978723394</v>
      </c>
      <c r="L57" s="1">
        <f t="shared" si="6"/>
        <v>7.8000000000000043</v>
      </c>
      <c r="M57" s="1">
        <f t="shared" si="7"/>
        <v>0.8597042932359239</v>
      </c>
      <c r="N57" s="1">
        <f t="shared" si="8"/>
        <v>9.0728871094045971</v>
      </c>
      <c r="O57" t="s">
        <v>38</v>
      </c>
    </row>
    <row r="58" spans="1:15" x14ac:dyDescent="0.35">
      <c r="A58" s="16">
        <v>48</v>
      </c>
      <c r="B58" s="15" t="s">
        <v>33</v>
      </c>
      <c r="C58" s="14">
        <v>38.700000000000003</v>
      </c>
      <c r="D58" s="13" t="s">
        <v>152</v>
      </c>
      <c r="E58" s="12" t="str">
        <f t="shared" si="0"/>
        <v>Significantly Different</v>
      </c>
      <c r="G58">
        <f t="shared" si="1"/>
        <v>38.700000000000003</v>
      </c>
      <c r="H58">
        <f t="shared" si="2"/>
        <v>6</v>
      </c>
      <c r="I58" t="str">
        <f t="shared" si="3"/>
        <v>+/-</v>
      </c>
      <c r="J58" t="str">
        <f t="shared" si="4"/>
        <v>2.1</v>
      </c>
      <c r="K58" s="1">
        <f t="shared" si="5"/>
        <v>1.2765957446808511</v>
      </c>
      <c r="L58" s="1">
        <f t="shared" si="6"/>
        <v>9.5</v>
      </c>
      <c r="M58" s="1">
        <f t="shared" si="7"/>
        <v>1.2823722255154399</v>
      </c>
      <c r="N58" s="1">
        <f t="shared" si="8"/>
        <v>7.4081454752199942</v>
      </c>
      <c r="O58" t="s">
        <v>36</v>
      </c>
    </row>
    <row r="59" spans="1:15" x14ac:dyDescent="0.35">
      <c r="A59" s="16">
        <v>49</v>
      </c>
      <c r="B59" s="15" t="s">
        <v>48</v>
      </c>
      <c r="C59" s="14">
        <v>38.1</v>
      </c>
      <c r="D59" s="13" t="s">
        <v>171</v>
      </c>
      <c r="E59" s="12" t="str">
        <f t="shared" si="0"/>
        <v>Significantly Different</v>
      </c>
      <c r="G59">
        <f t="shared" si="1"/>
        <v>38.1</v>
      </c>
      <c r="H59">
        <f t="shared" si="2"/>
        <v>6</v>
      </c>
      <c r="I59" t="str">
        <f t="shared" si="3"/>
        <v>+/-</v>
      </c>
      <c r="J59" t="str">
        <f t="shared" si="4"/>
        <v>2.5</v>
      </c>
      <c r="K59" s="1">
        <f t="shared" si="5"/>
        <v>1.519756838905775</v>
      </c>
      <c r="L59" s="1">
        <f t="shared" si="6"/>
        <v>10.100000000000001</v>
      </c>
      <c r="M59" s="1">
        <f t="shared" si="7"/>
        <v>1.5246123044357995</v>
      </c>
      <c r="N59" s="1">
        <f t="shared" si="8"/>
        <v>6.624634978095381</v>
      </c>
      <c r="O59" t="s">
        <v>33</v>
      </c>
    </row>
    <row r="60" spans="1:15" x14ac:dyDescent="0.35">
      <c r="A60" s="16">
        <v>50</v>
      </c>
      <c r="B60" s="15" t="s">
        <v>27</v>
      </c>
      <c r="C60" s="14">
        <v>37.4</v>
      </c>
      <c r="D60" s="13" t="s">
        <v>166</v>
      </c>
      <c r="E60" s="12" t="str">
        <f t="shared" si="0"/>
        <v>Significantly Different</v>
      </c>
      <c r="G60">
        <f t="shared" si="1"/>
        <v>37.4</v>
      </c>
      <c r="H60">
        <f t="shared" si="2"/>
        <v>6</v>
      </c>
      <c r="I60" t="str">
        <f t="shared" si="3"/>
        <v>+/-</v>
      </c>
      <c r="J60" t="str">
        <f t="shared" si="4"/>
        <v>3.6</v>
      </c>
      <c r="K60" s="1">
        <f t="shared" si="5"/>
        <v>2.188449848024316</v>
      </c>
      <c r="L60" s="1">
        <f t="shared" si="6"/>
        <v>10.800000000000004</v>
      </c>
      <c r="M60" s="1">
        <f t="shared" si="7"/>
        <v>2.1918244835647349</v>
      </c>
      <c r="N60" s="1">
        <f t="shared" si="8"/>
        <v>4.9274018430687123</v>
      </c>
      <c r="O60" t="s">
        <v>30</v>
      </c>
    </row>
    <row r="61" spans="1:15" x14ac:dyDescent="0.35">
      <c r="A61" s="16">
        <v>51</v>
      </c>
      <c r="B61" s="15" t="s">
        <v>63</v>
      </c>
      <c r="C61" s="14">
        <v>34.1</v>
      </c>
      <c r="D61" s="13" t="s">
        <v>171</v>
      </c>
      <c r="E61" s="12" t="str">
        <f t="shared" si="0"/>
        <v>Significantly Different</v>
      </c>
      <c r="G61">
        <f t="shared" si="1"/>
        <v>34.1</v>
      </c>
      <c r="H61">
        <f t="shared" si="2"/>
        <v>6</v>
      </c>
      <c r="I61" t="str">
        <f t="shared" si="3"/>
        <v>+/-</v>
      </c>
      <c r="J61" t="str">
        <f t="shared" si="4"/>
        <v>2.5</v>
      </c>
      <c r="K61" s="1">
        <f t="shared" si="5"/>
        <v>1.519756838905775</v>
      </c>
      <c r="L61" s="1">
        <f t="shared" si="6"/>
        <v>14.100000000000001</v>
      </c>
      <c r="M61" s="1">
        <f t="shared" si="7"/>
        <v>1.5246123044357995</v>
      </c>
      <c r="N61" s="1">
        <f t="shared" si="8"/>
        <v>9.2482527912024626</v>
      </c>
      <c r="O61" t="s">
        <v>27</v>
      </c>
    </row>
    <row r="62" spans="1:15" ht="15" thickBot="1" x14ac:dyDescent="0.4">
      <c r="A62" s="11"/>
      <c r="B62" s="10" t="s">
        <v>25</v>
      </c>
      <c r="C62" s="9">
        <v>29.3</v>
      </c>
      <c r="D62" s="8" t="s">
        <v>135</v>
      </c>
      <c r="E62" s="7" t="str">
        <f t="shared" si="0"/>
        <v>Significantly Different</v>
      </c>
      <c r="G62">
        <f t="shared" si="1"/>
        <v>29.3</v>
      </c>
      <c r="H62">
        <f t="shared" si="2"/>
        <v>6</v>
      </c>
      <c r="I62" t="str">
        <f t="shared" si="3"/>
        <v>+/-</v>
      </c>
      <c r="J62" t="str">
        <f t="shared" si="4"/>
        <v>1.3</v>
      </c>
      <c r="K62" s="1">
        <f t="shared" si="5"/>
        <v>0.79027355623100304</v>
      </c>
      <c r="L62" s="1">
        <f t="shared" si="6"/>
        <v>18.900000000000002</v>
      </c>
      <c r="M62" s="1">
        <f t="shared" si="7"/>
        <v>0.79957121203440151</v>
      </c>
      <c r="N62" s="1">
        <f t="shared" si="8"/>
        <v>23.637669435235782</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19" priority="1" operator="equal">
      <formula>"OTHER ERROR"</formula>
    </cfRule>
    <cfRule type="cellIs" dxfId="18" priority="2" operator="equal">
      <formula>"Statistical Test not applicable"</formula>
    </cfRule>
    <cfRule type="cellIs" dxfId="17" priority="3" operator="equal">
      <formula>"Geography Selected"</formula>
    </cfRule>
  </conditionalFormatting>
  <conditionalFormatting sqref="E10:J62">
    <cfRule type="cellIs" dxfId="16" priority="4" operator="equal">
      <formula>"Not Significantly Different"</formula>
    </cfRule>
  </conditionalFormatting>
  <conditionalFormatting sqref="F10:J62">
    <cfRule type="cellIs" dxfId="1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B124F9FE-8FCA-4599-9917-9FE27495C633}">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D8F1788E-517F-49E8-93A7-A16B879A2922}"/>
    <hyperlink ref="A68" r:id="rId2" xr:uid="{E13DDDF8-743B-427C-9369-91E8CC9C8910}"/>
    <hyperlink ref="A66" r:id="rId3" xr:uid="{A233830F-FAF3-4716-8245-0F108287AD4E}"/>
    <hyperlink ref="A67" r:id="rId4" xr:uid="{C0DE02FD-2059-4A60-B054-6B3F8590D536}"/>
  </hyperlinks>
  <pageMargins left="0.7" right="0.7" top="0.75" bottom="0.75" header="0.3" footer="0.3"/>
  <pageSetup orientation="portrait" r:id="rId5"/>
  <drawing r:id="rId6"/>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886AD-8C35-438F-9B9C-9430C3D9AEF8}">
  <sheetPr codeName="Sheet89"/>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702</v>
      </c>
    </row>
    <row r="2" spans="1:16" x14ac:dyDescent="0.35">
      <c r="A2" s="30" t="s">
        <v>108</v>
      </c>
      <c r="B2" t="s">
        <v>703</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7.9</v>
      </c>
      <c r="C6" t="s">
        <v>102</v>
      </c>
      <c r="H6" s="18" t="s">
        <v>101</v>
      </c>
      <c r="I6">
        <f>VLOOKUP($B$4,$B$9:$K$62,6,FALSE)</f>
        <v>7.9</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7.9</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7.9</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39</v>
      </c>
      <c r="C11" s="14">
        <v>16.399999999999999</v>
      </c>
      <c r="D11" s="17" t="s">
        <v>28</v>
      </c>
      <c r="E11" s="12"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16.399999999999999</v>
      </c>
      <c r="H11">
        <f t="shared" ref="H11:H62" si="2">LEN(TRIM(D11))</f>
        <v>6</v>
      </c>
      <c r="I11" t="str">
        <f t="shared" ref="I11:I62" si="3">IF(H11&gt;=3,MID(TRIM(D11),1,3),"NO")</f>
        <v>+/-</v>
      </c>
      <c r="J11" t="str">
        <f t="shared" ref="J11:J62" si="4">IF(TRIM(I11)="+/-",MID(TRIM(D11),4,H11-3),D11)</f>
        <v>0.2</v>
      </c>
      <c r="K11" s="1">
        <f t="shared" ref="K11:K62" si="5">IF(TRIM(J11)="*****",0,IF(ISERROR(VALUE(J11)),"NA",VALUE(J11/$I$4)))</f>
        <v>0.12158054711246201</v>
      </c>
      <c r="L11" s="1">
        <f t="shared" ref="L11:L62" si="6">IF(AND(ISNUMBER(G11),ISNUMBER($I$6)),$I$6-G11,"N/A")</f>
        <v>-8.4999999999999982</v>
      </c>
      <c r="M11" s="1">
        <f t="shared" ref="M11:M62" si="7">IF(AND(ISNUMBER(K11),ISNUMBER($I$7)),SQRT(K11^2+($I$7)^2),"N/A")</f>
        <v>0.1359311840425404</v>
      </c>
      <c r="N11" s="1">
        <f>IF(AND(ISNUMBER(L11),ISNUMBER(M11),M11&lt;&gt;0),L11/M11,"NA")</f>
        <v>-62.531640990781611</v>
      </c>
      <c r="O11" t="s">
        <v>68</v>
      </c>
    </row>
    <row r="12" spans="1:16" x14ac:dyDescent="0.35">
      <c r="A12" s="16">
        <v>2</v>
      </c>
      <c r="B12" s="15" t="s">
        <v>45</v>
      </c>
      <c r="C12" s="14">
        <v>11.4</v>
      </c>
      <c r="D12" s="13" t="s">
        <v>28</v>
      </c>
      <c r="E12" s="12" t="str">
        <f t="shared" si="0"/>
        <v>Significantly Different</v>
      </c>
      <c r="G12">
        <f t="shared" si="1"/>
        <v>11.4</v>
      </c>
      <c r="H12">
        <f t="shared" si="2"/>
        <v>6</v>
      </c>
      <c r="I12" t="str">
        <f t="shared" si="3"/>
        <v>+/-</v>
      </c>
      <c r="J12" t="str">
        <f t="shared" si="4"/>
        <v>0.2</v>
      </c>
      <c r="K12" s="1">
        <f t="shared" si="5"/>
        <v>0.12158054711246201</v>
      </c>
      <c r="L12" s="1">
        <f t="shared" si="6"/>
        <v>-3.5</v>
      </c>
      <c r="M12" s="1">
        <f t="shared" si="7"/>
        <v>0.1359311840425404</v>
      </c>
      <c r="N12" s="1">
        <f t="shared" ref="N12:N62" si="8">IF(AND(ISNUMBER(L12),ISNUMBER(M12),M12&lt;&gt;0),L12/M12,"NA")</f>
        <v>-25.748322760910082</v>
      </c>
      <c r="O12" t="s">
        <v>62</v>
      </c>
    </row>
    <row r="13" spans="1:16" x14ac:dyDescent="0.35">
      <c r="A13" s="16">
        <v>2</v>
      </c>
      <c r="B13" s="15" t="s">
        <v>59</v>
      </c>
      <c r="C13" s="14">
        <v>11.4</v>
      </c>
      <c r="D13" s="13" t="s">
        <v>57</v>
      </c>
      <c r="E13" s="12" t="str">
        <f t="shared" si="0"/>
        <v>Significantly Different</v>
      </c>
      <c r="G13">
        <f t="shared" si="1"/>
        <v>11.4</v>
      </c>
      <c r="H13">
        <f t="shared" si="2"/>
        <v>6</v>
      </c>
      <c r="I13" t="str">
        <f t="shared" si="3"/>
        <v>+/-</v>
      </c>
      <c r="J13" t="str">
        <f t="shared" si="4"/>
        <v>0.3</v>
      </c>
      <c r="K13" s="1">
        <f t="shared" si="5"/>
        <v>0.18237082066869301</v>
      </c>
      <c r="L13" s="1">
        <f t="shared" si="6"/>
        <v>-3.5</v>
      </c>
      <c r="M13" s="1">
        <f t="shared" si="7"/>
        <v>0.19223572402239389</v>
      </c>
      <c r="N13" s="1">
        <f t="shared" si="8"/>
        <v>-18.206813628419443</v>
      </c>
      <c r="O13" t="s">
        <v>58</v>
      </c>
    </row>
    <row r="14" spans="1:16" x14ac:dyDescent="0.35">
      <c r="A14" s="16">
        <v>4</v>
      </c>
      <c r="B14" s="15" t="s">
        <v>44</v>
      </c>
      <c r="C14" s="14">
        <v>10.8</v>
      </c>
      <c r="D14" s="13" t="s">
        <v>43</v>
      </c>
      <c r="E14" s="12" t="str">
        <f t="shared" si="0"/>
        <v>Significantly Different</v>
      </c>
      <c r="G14">
        <f t="shared" si="1"/>
        <v>10.8</v>
      </c>
      <c r="H14">
        <f t="shared" si="2"/>
        <v>6</v>
      </c>
      <c r="I14" t="str">
        <f t="shared" si="3"/>
        <v>+/-</v>
      </c>
      <c r="J14" t="str">
        <f t="shared" si="4"/>
        <v>0.5</v>
      </c>
      <c r="K14" s="1">
        <f t="shared" si="5"/>
        <v>0.303951367781155</v>
      </c>
      <c r="L14" s="1">
        <f t="shared" si="6"/>
        <v>-2.9000000000000004</v>
      </c>
      <c r="M14" s="1">
        <f t="shared" si="7"/>
        <v>0.30997079109986531</v>
      </c>
      <c r="N14" s="1">
        <f t="shared" si="8"/>
        <v>-9.3557202267670707</v>
      </c>
      <c r="O14" t="s">
        <v>73</v>
      </c>
    </row>
    <row r="15" spans="1:16" x14ac:dyDescent="0.35">
      <c r="A15" s="16">
        <v>5</v>
      </c>
      <c r="B15" s="15" t="s">
        <v>51</v>
      </c>
      <c r="C15" s="14">
        <v>10.7</v>
      </c>
      <c r="D15" s="13" t="s">
        <v>28</v>
      </c>
      <c r="E15" s="12" t="str">
        <f t="shared" si="0"/>
        <v>Significantly Different</v>
      </c>
      <c r="G15">
        <f t="shared" si="1"/>
        <v>10.7</v>
      </c>
      <c r="H15">
        <f t="shared" si="2"/>
        <v>6</v>
      </c>
      <c r="I15" t="str">
        <f t="shared" si="3"/>
        <v>+/-</v>
      </c>
      <c r="J15" t="str">
        <f t="shared" si="4"/>
        <v>0.2</v>
      </c>
      <c r="K15" s="1">
        <f t="shared" si="5"/>
        <v>0.12158054711246201</v>
      </c>
      <c r="L15" s="1">
        <f t="shared" si="6"/>
        <v>-2.7999999999999989</v>
      </c>
      <c r="M15" s="1">
        <f t="shared" si="7"/>
        <v>0.1359311840425404</v>
      </c>
      <c r="N15" s="1">
        <f t="shared" si="8"/>
        <v>-20.598658208728057</v>
      </c>
      <c r="O15" t="s">
        <v>32</v>
      </c>
    </row>
    <row r="16" spans="1:16" x14ac:dyDescent="0.35">
      <c r="A16" s="16">
        <v>5</v>
      </c>
      <c r="B16" s="15" t="s">
        <v>27</v>
      </c>
      <c r="C16" s="14">
        <v>10.7</v>
      </c>
      <c r="D16" s="13" t="s">
        <v>111</v>
      </c>
      <c r="E16" s="12" t="str">
        <f t="shared" si="0"/>
        <v>Significantly Different</v>
      </c>
      <c r="G16">
        <f t="shared" si="1"/>
        <v>10.7</v>
      </c>
      <c r="H16">
        <f t="shared" si="2"/>
        <v>6</v>
      </c>
      <c r="I16" t="str">
        <f t="shared" si="3"/>
        <v>+/-</v>
      </c>
      <c r="J16" t="str">
        <f t="shared" si="4"/>
        <v>1.0</v>
      </c>
      <c r="K16" s="1">
        <f t="shared" si="5"/>
        <v>0.60790273556231</v>
      </c>
      <c r="L16" s="1">
        <f t="shared" si="6"/>
        <v>-2.7999999999999989</v>
      </c>
      <c r="M16" s="1">
        <f t="shared" si="7"/>
        <v>0.61093468821403585</v>
      </c>
      <c r="N16" s="1">
        <f t="shared" si="8"/>
        <v>-4.5831412981072086</v>
      </c>
      <c r="O16" t="s">
        <v>75</v>
      </c>
    </row>
    <row r="17" spans="1:15" x14ac:dyDescent="0.35">
      <c r="A17" s="16">
        <v>7</v>
      </c>
      <c r="B17" s="15" t="s">
        <v>62</v>
      </c>
      <c r="C17" s="14">
        <v>10.4</v>
      </c>
      <c r="D17" s="13" t="s">
        <v>83</v>
      </c>
      <c r="E17" s="12" t="str">
        <f t="shared" si="0"/>
        <v>Significantly Different</v>
      </c>
      <c r="G17">
        <f t="shared" si="1"/>
        <v>10.4</v>
      </c>
      <c r="H17">
        <f t="shared" si="2"/>
        <v>6</v>
      </c>
      <c r="I17" t="str">
        <f t="shared" si="3"/>
        <v>+/-</v>
      </c>
      <c r="J17" t="str">
        <f t="shared" si="4"/>
        <v>0.7</v>
      </c>
      <c r="K17" s="1">
        <f t="shared" si="5"/>
        <v>0.42553191489361697</v>
      </c>
      <c r="L17" s="1">
        <f t="shared" si="6"/>
        <v>-2.5</v>
      </c>
      <c r="M17" s="1">
        <f t="shared" si="7"/>
        <v>0.42985214661796195</v>
      </c>
      <c r="N17" s="1">
        <f t="shared" si="8"/>
        <v>-5.8159532752593543</v>
      </c>
      <c r="O17" t="s">
        <v>66</v>
      </c>
    </row>
    <row r="18" spans="1:15" x14ac:dyDescent="0.35">
      <c r="A18" s="16">
        <v>8</v>
      </c>
      <c r="B18" s="15" t="s">
        <v>53</v>
      </c>
      <c r="C18" s="14">
        <v>10.3</v>
      </c>
      <c r="D18" s="13" t="s">
        <v>43</v>
      </c>
      <c r="E18" s="12" t="str">
        <f t="shared" si="0"/>
        <v>Significantly Different</v>
      </c>
      <c r="G18">
        <f t="shared" si="1"/>
        <v>10.3</v>
      </c>
      <c r="H18">
        <f t="shared" si="2"/>
        <v>6</v>
      </c>
      <c r="I18" t="str">
        <f t="shared" si="3"/>
        <v>+/-</v>
      </c>
      <c r="J18" t="str">
        <f t="shared" si="4"/>
        <v>0.5</v>
      </c>
      <c r="K18" s="1">
        <f t="shared" si="5"/>
        <v>0.303951367781155</v>
      </c>
      <c r="L18" s="1">
        <f t="shared" si="6"/>
        <v>-2.4000000000000004</v>
      </c>
      <c r="M18" s="1">
        <f t="shared" si="7"/>
        <v>0.30997079109986531</v>
      </c>
      <c r="N18" s="1">
        <f t="shared" si="8"/>
        <v>-7.7426650152555077</v>
      </c>
      <c r="O18" t="s">
        <v>60</v>
      </c>
    </row>
    <row r="19" spans="1:15" x14ac:dyDescent="0.35">
      <c r="A19" s="16">
        <v>9</v>
      </c>
      <c r="B19" s="15" t="s">
        <v>58</v>
      </c>
      <c r="C19" s="14">
        <v>9.9</v>
      </c>
      <c r="D19" s="13" t="s">
        <v>57</v>
      </c>
      <c r="E19" s="12" t="str">
        <f t="shared" si="0"/>
        <v>Significantly Different</v>
      </c>
      <c r="G19">
        <f t="shared" si="1"/>
        <v>9.9</v>
      </c>
      <c r="H19">
        <f t="shared" si="2"/>
        <v>6</v>
      </c>
      <c r="I19" t="str">
        <f t="shared" si="3"/>
        <v>+/-</v>
      </c>
      <c r="J19" t="str">
        <f t="shared" si="4"/>
        <v>0.3</v>
      </c>
      <c r="K19" s="1">
        <f t="shared" si="5"/>
        <v>0.18237082066869301</v>
      </c>
      <c r="L19" s="1">
        <f t="shared" si="6"/>
        <v>-2</v>
      </c>
      <c r="M19" s="1">
        <f t="shared" si="7"/>
        <v>0.19223572402239389</v>
      </c>
      <c r="N19" s="1">
        <f t="shared" si="8"/>
        <v>-10.403893501953968</v>
      </c>
      <c r="O19" t="s">
        <v>35</v>
      </c>
    </row>
    <row r="20" spans="1:15" x14ac:dyDescent="0.35">
      <c r="A20" s="16">
        <v>10</v>
      </c>
      <c r="B20" s="15" t="s">
        <v>46</v>
      </c>
      <c r="C20" s="14">
        <v>9.3000000000000007</v>
      </c>
      <c r="D20" s="17" t="s">
        <v>57</v>
      </c>
      <c r="E20" s="12" t="str">
        <f t="shared" si="0"/>
        <v>Significantly Different</v>
      </c>
      <c r="G20">
        <f t="shared" si="1"/>
        <v>9.3000000000000007</v>
      </c>
      <c r="H20">
        <f t="shared" si="2"/>
        <v>6</v>
      </c>
      <c r="I20" t="str">
        <f t="shared" si="3"/>
        <v>+/-</v>
      </c>
      <c r="J20" t="str">
        <f t="shared" si="4"/>
        <v>0.3</v>
      </c>
      <c r="K20" s="1">
        <f t="shared" si="5"/>
        <v>0.18237082066869301</v>
      </c>
      <c r="L20" s="1">
        <f t="shared" si="6"/>
        <v>-1.4000000000000004</v>
      </c>
      <c r="M20" s="1">
        <f t="shared" si="7"/>
        <v>0.19223572402239389</v>
      </c>
      <c r="N20" s="1">
        <f t="shared" si="8"/>
        <v>-7.2827254513677788</v>
      </c>
      <c r="O20" t="s">
        <v>51</v>
      </c>
    </row>
    <row r="21" spans="1:15" x14ac:dyDescent="0.35">
      <c r="A21" s="16">
        <v>11</v>
      </c>
      <c r="B21" s="15" t="s">
        <v>64</v>
      </c>
      <c r="C21" s="14">
        <v>9.1999999999999993</v>
      </c>
      <c r="D21" s="13" t="s">
        <v>57</v>
      </c>
      <c r="E21" s="12" t="str">
        <f t="shared" si="0"/>
        <v>Significantly Different</v>
      </c>
      <c r="G21">
        <f t="shared" si="1"/>
        <v>9.1999999999999993</v>
      </c>
      <c r="H21">
        <f t="shared" si="2"/>
        <v>6</v>
      </c>
      <c r="I21" t="str">
        <f t="shared" si="3"/>
        <v>+/-</v>
      </c>
      <c r="J21" t="str">
        <f t="shared" si="4"/>
        <v>0.3</v>
      </c>
      <c r="K21" s="1">
        <f t="shared" si="5"/>
        <v>0.18237082066869301</v>
      </c>
      <c r="L21" s="1">
        <f t="shared" si="6"/>
        <v>-1.2999999999999989</v>
      </c>
      <c r="M21" s="1">
        <f t="shared" si="7"/>
        <v>0.19223572402239389</v>
      </c>
      <c r="N21" s="1">
        <f t="shared" si="8"/>
        <v>-6.762530776270073</v>
      </c>
      <c r="O21" t="s">
        <v>45</v>
      </c>
    </row>
    <row r="22" spans="1:15" x14ac:dyDescent="0.35">
      <c r="A22" s="16">
        <v>12</v>
      </c>
      <c r="B22" s="15" t="s">
        <v>37</v>
      </c>
      <c r="C22" s="14">
        <v>9.1</v>
      </c>
      <c r="D22" s="13" t="s">
        <v>43</v>
      </c>
      <c r="E22" s="12" t="str">
        <f t="shared" si="0"/>
        <v>Significantly Different</v>
      </c>
      <c r="G22">
        <f t="shared" si="1"/>
        <v>9.1</v>
      </c>
      <c r="H22">
        <f t="shared" si="2"/>
        <v>6</v>
      </c>
      <c r="I22" t="str">
        <f t="shared" si="3"/>
        <v>+/-</v>
      </c>
      <c r="J22" t="str">
        <f t="shared" si="4"/>
        <v>0.5</v>
      </c>
      <c r="K22" s="1">
        <f t="shared" si="5"/>
        <v>0.303951367781155</v>
      </c>
      <c r="L22" s="1">
        <f t="shared" si="6"/>
        <v>-1.1999999999999993</v>
      </c>
      <c r="M22" s="1">
        <f t="shared" si="7"/>
        <v>0.30997079109986531</v>
      </c>
      <c r="N22" s="1">
        <f t="shared" si="8"/>
        <v>-3.8713325076277507</v>
      </c>
      <c r="O22" t="s">
        <v>29</v>
      </c>
    </row>
    <row r="23" spans="1:15" x14ac:dyDescent="0.35">
      <c r="A23" s="16">
        <v>12</v>
      </c>
      <c r="B23" s="15" t="s">
        <v>50</v>
      </c>
      <c r="C23" s="14">
        <v>9.1</v>
      </c>
      <c r="D23" s="13" t="s">
        <v>57</v>
      </c>
      <c r="E23" s="12" t="str">
        <f t="shared" si="0"/>
        <v>Significantly Different</v>
      </c>
      <c r="G23">
        <f t="shared" si="1"/>
        <v>9.1</v>
      </c>
      <c r="H23">
        <f t="shared" si="2"/>
        <v>6</v>
      </c>
      <c r="I23" t="str">
        <f t="shared" si="3"/>
        <v>+/-</v>
      </c>
      <c r="J23" t="str">
        <f t="shared" si="4"/>
        <v>0.3</v>
      </c>
      <c r="K23" s="1">
        <f t="shared" si="5"/>
        <v>0.18237082066869301</v>
      </c>
      <c r="L23" s="1">
        <f t="shared" si="6"/>
        <v>-1.1999999999999993</v>
      </c>
      <c r="M23" s="1">
        <f t="shared" si="7"/>
        <v>0.19223572402239389</v>
      </c>
      <c r="N23" s="1">
        <f t="shared" si="8"/>
        <v>-6.242336101172377</v>
      </c>
      <c r="O23" t="s">
        <v>82</v>
      </c>
    </row>
    <row r="24" spans="1:15" x14ac:dyDescent="0.35">
      <c r="A24" s="16">
        <v>14</v>
      </c>
      <c r="B24" s="15" t="s">
        <v>73</v>
      </c>
      <c r="C24" s="14">
        <v>8.9</v>
      </c>
      <c r="D24" s="13" t="s">
        <v>34</v>
      </c>
      <c r="E24" s="12" t="str">
        <f t="shared" si="0"/>
        <v>Significantly Different</v>
      </c>
      <c r="G24">
        <f t="shared" si="1"/>
        <v>8.9</v>
      </c>
      <c r="H24">
        <f t="shared" si="2"/>
        <v>6</v>
      </c>
      <c r="I24" t="str">
        <f t="shared" si="3"/>
        <v>+/-</v>
      </c>
      <c r="J24" t="str">
        <f t="shared" si="4"/>
        <v>0.4</v>
      </c>
      <c r="K24" s="1">
        <f t="shared" si="5"/>
        <v>0.24316109422492402</v>
      </c>
      <c r="L24" s="1">
        <f t="shared" si="6"/>
        <v>-1</v>
      </c>
      <c r="M24" s="1">
        <f t="shared" si="7"/>
        <v>0.25064471888253259</v>
      </c>
      <c r="N24" s="1">
        <f t="shared" si="8"/>
        <v>-3.9897110318476767</v>
      </c>
      <c r="O24" t="s">
        <v>65</v>
      </c>
    </row>
    <row r="25" spans="1:15" x14ac:dyDescent="0.35">
      <c r="A25" s="16">
        <v>14</v>
      </c>
      <c r="B25" s="15" t="s">
        <v>82</v>
      </c>
      <c r="C25" s="14">
        <v>8.9</v>
      </c>
      <c r="D25" s="13" t="s">
        <v>43</v>
      </c>
      <c r="E25" s="12" t="str">
        <f t="shared" si="0"/>
        <v>Significantly Different</v>
      </c>
      <c r="G25">
        <f t="shared" si="1"/>
        <v>8.9</v>
      </c>
      <c r="H25">
        <f t="shared" si="2"/>
        <v>6</v>
      </c>
      <c r="I25" t="str">
        <f t="shared" si="3"/>
        <v>+/-</v>
      </c>
      <c r="J25" t="str">
        <f t="shared" si="4"/>
        <v>0.5</v>
      </c>
      <c r="K25" s="1">
        <f t="shared" si="5"/>
        <v>0.303951367781155</v>
      </c>
      <c r="L25" s="1">
        <f t="shared" si="6"/>
        <v>-1</v>
      </c>
      <c r="M25" s="1">
        <f t="shared" si="7"/>
        <v>0.30997079109986531</v>
      </c>
      <c r="N25" s="1">
        <f t="shared" si="8"/>
        <v>-3.2261104230231274</v>
      </c>
      <c r="O25" t="s">
        <v>81</v>
      </c>
    </row>
    <row r="26" spans="1:15" x14ac:dyDescent="0.35">
      <c r="A26" s="16">
        <v>16</v>
      </c>
      <c r="B26" s="15" t="s">
        <v>68</v>
      </c>
      <c r="C26" s="14">
        <v>8.5</v>
      </c>
      <c r="D26" s="13" t="s">
        <v>57</v>
      </c>
      <c r="E26" s="12" t="str">
        <f t="shared" si="0"/>
        <v>Significantly Different</v>
      </c>
      <c r="G26">
        <f t="shared" si="1"/>
        <v>8.5</v>
      </c>
      <c r="H26">
        <f t="shared" si="2"/>
        <v>6</v>
      </c>
      <c r="I26" t="str">
        <f t="shared" si="3"/>
        <v>+/-</v>
      </c>
      <c r="J26" t="str">
        <f t="shared" si="4"/>
        <v>0.3</v>
      </c>
      <c r="K26" s="1">
        <f t="shared" si="5"/>
        <v>0.18237082066869301</v>
      </c>
      <c r="L26" s="1">
        <f t="shared" si="6"/>
        <v>-0.59999999999999964</v>
      </c>
      <c r="M26" s="1">
        <f t="shared" si="7"/>
        <v>0.19223572402239389</v>
      </c>
      <c r="N26" s="1">
        <f t="shared" si="8"/>
        <v>-3.1211680505861885</v>
      </c>
      <c r="O26" t="s">
        <v>80</v>
      </c>
    </row>
    <row r="27" spans="1:15" x14ac:dyDescent="0.35">
      <c r="A27" s="16">
        <v>17</v>
      </c>
      <c r="B27" s="15" t="s">
        <v>78</v>
      </c>
      <c r="C27" s="14">
        <v>8.4</v>
      </c>
      <c r="D27" s="13" t="s">
        <v>34</v>
      </c>
      <c r="E27" s="12" t="str">
        <f t="shared" si="0"/>
        <v>Significantly Different</v>
      </c>
      <c r="G27">
        <f t="shared" si="1"/>
        <v>8.4</v>
      </c>
      <c r="H27">
        <f t="shared" si="2"/>
        <v>6</v>
      </c>
      <c r="I27" t="str">
        <f t="shared" si="3"/>
        <v>+/-</v>
      </c>
      <c r="J27" t="str">
        <f t="shared" si="4"/>
        <v>0.4</v>
      </c>
      <c r="K27" s="1">
        <f t="shared" si="5"/>
        <v>0.24316109422492402</v>
      </c>
      <c r="L27" s="1">
        <f t="shared" si="6"/>
        <v>-0.5</v>
      </c>
      <c r="M27" s="1">
        <f t="shared" si="7"/>
        <v>0.25064471888253259</v>
      </c>
      <c r="N27" s="1">
        <f t="shared" si="8"/>
        <v>-1.9948555159238384</v>
      </c>
      <c r="O27" t="s">
        <v>78</v>
      </c>
    </row>
    <row r="28" spans="1:15" x14ac:dyDescent="0.35">
      <c r="A28" s="16">
        <v>17</v>
      </c>
      <c r="B28" s="15" t="s">
        <v>70</v>
      </c>
      <c r="C28" s="14">
        <v>8.4</v>
      </c>
      <c r="D28" s="13" t="s">
        <v>26</v>
      </c>
      <c r="E28" s="12" t="str">
        <f t="shared" si="0"/>
        <v>Not Significantly Different</v>
      </c>
      <c r="G28">
        <f t="shared" si="1"/>
        <v>8.4</v>
      </c>
      <c r="H28">
        <f t="shared" si="2"/>
        <v>6</v>
      </c>
      <c r="I28" t="str">
        <f t="shared" si="3"/>
        <v>+/-</v>
      </c>
      <c r="J28" t="str">
        <f t="shared" si="4"/>
        <v>0.6</v>
      </c>
      <c r="K28" s="1">
        <f t="shared" si="5"/>
        <v>0.36474164133738601</v>
      </c>
      <c r="L28" s="1">
        <f t="shared" si="6"/>
        <v>-0.5</v>
      </c>
      <c r="M28" s="1">
        <f t="shared" si="7"/>
        <v>0.36977279819442066</v>
      </c>
      <c r="N28" s="1">
        <f t="shared" si="8"/>
        <v>-1.3521816705865637</v>
      </c>
      <c r="O28" t="s">
        <v>79</v>
      </c>
    </row>
    <row r="29" spans="1:15" x14ac:dyDescent="0.35">
      <c r="A29" s="16">
        <v>19</v>
      </c>
      <c r="B29" s="15" t="s">
        <v>48</v>
      </c>
      <c r="C29" s="14">
        <v>8.3000000000000007</v>
      </c>
      <c r="D29" s="13" t="s">
        <v>83</v>
      </c>
      <c r="E29" s="12" t="str">
        <f t="shared" si="0"/>
        <v>Not Significantly Different</v>
      </c>
      <c r="G29">
        <f t="shared" si="1"/>
        <v>8.3000000000000007</v>
      </c>
      <c r="H29">
        <f t="shared" si="2"/>
        <v>6</v>
      </c>
      <c r="I29" t="str">
        <f t="shared" si="3"/>
        <v>+/-</v>
      </c>
      <c r="J29" t="str">
        <f t="shared" si="4"/>
        <v>0.7</v>
      </c>
      <c r="K29" s="1">
        <f t="shared" si="5"/>
        <v>0.42553191489361697</v>
      </c>
      <c r="L29" s="1">
        <f t="shared" si="6"/>
        <v>-0.40000000000000036</v>
      </c>
      <c r="M29" s="1">
        <f t="shared" si="7"/>
        <v>0.42985214661796195</v>
      </c>
      <c r="N29" s="1">
        <f t="shared" si="8"/>
        <v>-0.93055252404149758</v>
      </c>
      <c r="O29" t="s">
        <v>55</v>
      </c>
    </row>
    <row r="30" spans="1:15" x14ac:dyDescent="0.35">
      <c r="A30" s="16">
        <v>20</v>
      </c>
      <c r="B30" s="15" t="s">
        <v>42</v>
      </c>
      <c r="C30" s="14">
        <v>8</v>
      </c>
      <c r="D30" s="13" t="s">
        <v>34</v>
      </c>
      <c r="E30" s="12" t="str">
        <f t="shared" si="0"/>
        <v>Not Significantly Different</v>
      </c>
      <c r="G30">
        <f t="shared" si="1"/>
        <v>8</v>
      </c>
      <c r="H30">
        <f t="shared" si="2"/>
        <v>6</v>
      </c>
      <c r="I30" t="str">
        <f t="shared" si="3"/>
        <v>+/-</v>
      </c>
      <c r="J30" t="str">
        <f t="shared" si="4"/>
        <v>0.4</v>
      </c>
      <c r="K30" s="1">
        <f t="shared" si="5"/>
        <v>0.24316109422492402</v>
      </c>
      <c r="L30" s="1">
        <f t="shared" si="6"/>
        <v>-9.9999999999999645E-2</v>
      </c>
      <c r="M30" s="1">
        <f t="shared" si="7"/>
        <v>0.25064471888253259</v>
      </c>
      <c r="N30" s="1">
        <f t="shared" si="8"/>
        <v>-0.39897110318476625</v>
      </c>
      <c r="O30" t="s">
        <v>77</v>
      </c>
    </row>
    <row r="31" spans="1:15" x14ac:dyDescent="0.35">
      <c r="A31" s="16">
        <v>21</v>
      </c>
      <c r="B31" s="15" t="s">
        <v>72</v>
      </c>
      <c r="C31" s="14">
        <v>7.5</v>
      </c>
      <c r="D31" s="13" t="s">
        <v>57</v>
      </c>
      <c r="E31" s="12" t="str">
        <f t="shared" si="0"/>
        <v>Significantly Different</v>
      </c>
      <c r="G31">
        <f t="shared" si="1"/>
        <v>7.5</v>
      </c>
      <c r="H31">
        <f t="shared" si="2"/>
        <v>6</v>
      </c>
      <c r="I31" t="str">
        <f t="shared" si="3"/>
        <v>+/-</v>
      </c>
      <c r="J31" t="str">
        <f t="shared" si="4"/>
        <v>0.3</v>
      </c>
      <c r="K31" s="1">
        <f t="shared" si="5"/>
        <v>0.18237082066869301</v>
      </c>
      <c r="L31" s="1">
        <f t="shared" si="6"/>
        <v>0.40000000000000036</v>
      </c>
      <c r="M31" s="1">
        <f t="shared" si="7"/>
        <v>0.19223572402239389</v>
      </c>
      <c r="N31" s="1">
        <f t="shared" si="8"/>
        <v>2.0807787003907952</v>
      </c>
      <c r="O31" t="s">
        <v>41</v>
      </c>
    </row>
    <row r="32" spans="1:15" x14ac:dyDescent="0.35">
      <c r="A32" s="16">
        <v>22</v>
      </c>
      <c r="B32" s="15" t="s">
        <v>47</v>
      </c>
      <c r="C32" s="14">
        <v>7.2</v>
      </c>
      <c r="D32" s="13" t="s">
        <v>28</v>
      </c>
      <c r="E32" s="12" t="str">
        <f t="shared" si="0"/>
        <v>Significantly Different</v>
      </c>
      <c r="G32">
        <f t="shared" si="1"/>
        <v>7.2</v>
      </c>
      <c r="H32">
        <f t="shared" si="2"/>
        <v>6</v>
      </c>
      <c r="I32" t="str">
        <f t="shared" si="3"/>
        <v>+/-</v>
      </c>
      <c r="J32" t="str">
        <f t="shared" si="4"/>
        <v>0.2</v>
      </c>
      <c r="K32" s="1">
        <f t="shared" si="5"/>
        <v>0.12158054711246201</v>
      </c>
      <c r="L32" s="1">
        <f t="shared" si="6"/>
        <v>0.70000000000000018</v>
      </c>
      <c r="M32" s="1">
        <f t="shared" si="7"/>
        <v>0.1359311840425404</v>
      </c>
      <c r="N32" s="1">
        <f t="shared" si="8"/>
        <v>5.149664552182017</v>
      </c>
      <c r="O32" t="s">
        <v>71</v>
      </c>
    </row>
    <row r="33" spans="1:15" x14ac:dyDescent="0.35">
      <c r="A33" s="16">
        <v>23</v>
      </c>
      <c r="B33" s="15" t="s">
        <v>81</v>
      </c>
      <c r="C33" s="14">
        <v>6.9</v>
      </c>
      <c r="D33" s="13" t="s">
        <v>57</v>
      </c>
      <c r="E33" s="12" t="str">
        <f t="shared" si="0"/>
        <v>Significantly Different</v>
      </c>
      <c r="G33">
        <f t="shared" si="1"/>
        <v>6.9</v>
      </c>
      <c r="H33">
        <f t="shared" si="2"/>
        <v>6</v>
      </c>
      <c r="I33" t="str">
        <f t="shared" si="3"/>
        <v>+/-</v>
      </c>
      <c r="J33" t="str">
        <f t="shared" si="4"/>
        <v>0.3</v>
      </c>
      <c r="K33" s="1">
        <f t="shared" si="5"/>
        <v>0.18237082066869301</v>
      </c>
      <c r="L33" s="1">
        <f t="shared" si="6"/>
        <v>1</v>
      </c>
      <c r="M33" s="1">
        <f t="shared" si="7"/>
        <v>0.19223572402239389</v>
      </c>
      <c r="N33" s="1">
        <f t="shared" si="8"/>
        <v>5.2019467509769841</v>
      </c>
      <c r="O33" t="s">
        <v>76</v>
      </c>
    </row>
    <row r="34" spans="1:15" x14ac:dyDescent="0.35">
      <c r="A34" s="16">
        <v>23</v>
      </c>
      <c r="B34" s="15" t="s">
        <v>55</v>
      </c>
      <c r="C34" s="14">
        <v>6.9</v>
      </c>
      <c r="D34" s="13" t="s">
        <v>57</v>
      </c>
      <c r="E34" s="12" t="str">
        <f t="shared" si="0"/>
        <v>Significantly Different</v>
      </c>
      <c r="G34">
        <f t="shared" si="1"/>
        <v>6.9</v>
      </c>
      <c r="H34">
        <f t="shared" si="2"/>
        <v>6</v>
      </c>
      <c r="I34" t="str">
        <f t="shared" si="3"/>
        <v>+/-</v>
      </c>
      <c r="J34" t="str">
        <f t="shared" si="4"/>
        <v>0.3</v>
      </c>
      <c r="K34" s="1">
        <f t="shared" si="5"/>
        <v>0.18237082066869301</v>
      </c>
      <c r="L34" s="1">
        <f t="shared" si="6"/>
        <v>1</v>
      </c>
      <c r="M34" s="1">
        <f t="shared" si="7"/>
        <v>0.19223572402239389</v>
      </c>
      <c r="N34" s="1">
        <f t="shared" si="8"/>
        <v>5.2019467509769841</v>
      </c>
      <c r="O34" t="s">
        <v>74</v>
      </c>
    </row>
    <row r="35" spans="1:15" x14ac:dyDescent="0.35">
      <c r="A35" s="16">
        <v>25</v>
      </c>
      <c r="B35" s="15" t="s">
        <v>75</v>
      </c>
      <c r="C35" s="14">
        <v>6.7</v>
      </c>
      <c r="D35" s="13" t="s">
        <v>28</v>
      </c>
      <c r="E35" s="12" t="str">
        <f t="shared" si="0"/>
        <v>Significantly Different</v>
      </c>
      <c r="G35">
        <f t="shared" si="1"/>
        <v>6.7</v>
      </c>
      <c r="H35">
        <f t="shared" si="2"/>
        <v>6</v>
      </c>
      <c r="I35" t="str">
        <f t="shared" si="3"/>
        <v>+/-</v>
      </c>
      <c r="J35" t="str">
        <f t="shared" si="4"/>
        <v>0.2</v>
      </c>
      <c r="K35" s="1">
        <f t="shared" si="5"/>
        <v>0.12158054711246201</v>
      </c>
      <c r="L35" s="1">
        <f t="shared" si="6"/>
        <v>1.2000000000000002</v>
      </c>
      <c r="M35" s="1">
        <f t="shared" si="7"/>
        <v>0.1359311840425404</v>
      </c>
      <c r="N35" s="1">
        <f t="shared" si="8"/>
        <v>8.827996375169171</v>
      </c>
      <c r="O35" t="s">
        <v>53</v>
      </c>
    </row>
    <row r="36" spans="1:15" x14ac:dyDescent="0.35">
      <c r="A36" s="16">
        <v>26</v>
      </c>
      <c r="B36" s="15" t="s">
        <v>60</v>
      </c>
      <c r="C36" s="14">
        <v>6.5</v>
      </c>
      <c r="D36" s="13" t="s">
        <v>121</v>
      </c>
      <c r="E36" s="12" t="str">
        <f t="shared" si="0"/>
        <v>Significantly Different</v>
      </c>
      <c r="G36">
        <f t="shared" si="1"/>
        <v>6.5</v>
      </c>
      <c r="H36">
        <f t="shared" si="2"/>
        <v>6</v>
      </c>
      <c r="I36" t="str">
        <f t="shared" si="3"/>
        <v>+/-</v>
      </c>
      <c r="J36" t="str">
        <f t="shared" si="4"/>
        <v>0.8</v>
      </c>
      <c r="K36" s="1">
        <f t="shared" si="5"/>
        <v>0.48632218844984804</v>
      </c>
      <c r="L36" s="1">
        <f t="shared" si="6"/>
        <v>1.4000000000000004</v>
      </c>
      <c r="M36" s="1">
        <f t="shared" si="7"/>
        <v>0.49010685399991183</v>
      </c>
      <c r="N36" s="1">
        <f t="shared" si="8"/>
        <v>2.8565199375894714</v>
      </c>
      <c r="O36" t="s">
        <v>72</v>
      </c>
    </row>
    <row r="37" spans="1:15" x14ac:dyDescent="0.35">
      <c r="A37" s="16">
        <v>27</v>
      </c>
      <c r="B37" s="15" t="s">
        <v>32</v>
      </c>
      <c r="C37" s="14">
        <v>6.4</v>
      </c>
      <c r="D37" s="13" t="s">
        <v>31</v>
      </c>
      <c r="E37" s="12" t="str">
        <f t="shared" si="0"/>
        <v>Significantly Different</v>
      </c>
      <c r="G37">
        <f t="shared" si="1"/>
        <v>6.4</v>
      </c>
      <c r="H37">
        <f t="shared" si="2"/>
        <v>6</v>
      </c>
      <c r="I37" t="str">
        <f t="shared" si="3"/>
        <v>+/-</v>
      </c>
      <c r="J37" t="str">
        <f t="shared" si="4"/>
        <v>0.1</v>
      </c>
      <c r="K37" s="1">
        <f t="shared" si="5"/>
        <v>6.0790273556231005E-2</v>
      </c>
      <c r="L37" s="1">
        <f t="shared" si="6"/>
        <v>1.5</v>
      </c>
      <c r="M37" s="1">
        <f t="shared" si="7"/>
        <v>8.5970429323592404E-2</v>
      </c>
      <c r="N37" s="1">
        <f t="shared" si="8"/>
        <v>17.44785982577806</v>
      </c>
      <c r="O37" t="s">
        <v>70</v>
      </c>
    </row>
    <row r="38" spans="1:15" x14ac:dyDescent="0.35">
      <c r="A38" s="16">
        <v>27</v>
      </c>
      <c r="B38" s="15" t="s">
        <v>38</v>
      </c>
      <c r="C38" s="14">
        <v>6.4</v>
      </c>
      <c r="D38" s="13" t="s">
        <v>28</v>
      </c>
      <c r="E38" s="12" t="str">
        <f t="shared" si="0"/>
        <v>Significantly Different</v>
      </c>
      <c r="G38">
        <f t="shared" si="1"/>
        <v>6.4</v>
      </c>
      <c r="H38">
        <f t="shared" si="2"/>
        <v>6</v>
      </c>
      <c r="I38" t="str">
        <f t="shared" si="3"/>
        <v>+/-</v>
      </c>
      <c r="J38" t="str">
        <f t="shared" si="4"/>
        <v>0.2</v>
      </c>
      <c r="K38" s="1">
        <f t="shared" si="5"/>
        <v>0.12158054711246201</v>
      </c>
      <c r="L38" s="1">
        <f t="shared" si="6"/>
        <v>1.5</v>
      </c>
      <c r="M38" s="1">
        <f t="shared" si="7"/>
        <v>0.1359311840425404</v>
      </c>
      <c r="N38" s="1">
        <f t="shared" si="8"/>
        <v>11.034995468961462</v>
      </c>
      <c r="O38" t="s">
        <v>69</v>
      </c>
    </row>
    <row r="39" spans="1:15" x14ac:dyDescent="0.35">
      <c r="A39" s="16">
        <v>29</v>
      </c>
      <c r="B39" s="15" t="s">
        <v>41</v>
      </c>
      <c r="C39" s="14">
        <v>6.3</v>
      </c>
      <c r="D39" s="13" t="s">
        <v>57</v>
      </c>
      <c r="E39" s="12" t="str">
        <f t="shared" si="0"/>
        <v>Significantly Different</v>
      </c>
      <c r="G39">
        <f t="shared" si="1"/>
        <v>6.3</v>
      </c>
      <c r="H39">
        <f t="shared" si="2"/>
        <v>6</v>
      </c>
      <c r="I39" t="str">
        <f t="shared" si="3"/>
        <v>+/-</v>
      </c>
      <c r="J39" t="str">
        <f t="shared" si="4"/>
        <v>0.3</v>
      </c>
      <c r="K39" s="1">
        <f t="shared" si="5"/>
        <v>0.18237082066869301</v>
      </c>
      <c r="L39" s="1">
        <f t="shared" si="6"/>
        <v>1.6000000000000005</v>
      </c>
      <c r="M39" s="1">
        <f t="shared" si="7"/>
        <v>0.19223572402239389</v>
      </c>
      <c r="N39" s="1">
        <f t="shared" si="8"/>
        <v>8.3231148015631771</v>
      </c>
      <c r="O39" t="s">
        <v>44</v>
      </c>
    </row>
    <row r="40" spans="1:15" x14ac:dyDescent="0.35">
      <c r="A40" s="16">
        <v>29</v>
      </c>
      <c r="B40" s="15" t="s">
        <v>36</v>
      </c>
      <c r="C40" s="14">
        <v>6.3</v>
      </c>
      <c r="D40" s="13" t="s">
        <v>28</v>
      </c>
      <c r="E40" s="12" t="str">
        <f t="shared" si="0"/>
        <v>Significantly Different</v>
      </c>
      <c r="G40">
        <f t="shared" si="1"/>
        <v>6.3</v>
      </c>
      <c r="H40">
        <f t="shared" si="2"/>
        <v>6</v>
      </c>
      <c r="I40" t="str">
        <f t="shared" si="3"/>
        <v>+/-</v>
      </c>
      <c r="J40" t="str">
        <f t="shared" si="4"/>
        <v>0.2</v>
      </c>
      <c r="K40" s="1">
        <f t="shared" si="5"/>
        <v>0.12158054711246201</v>
      </c>
      <c r="L40" s="1">
        <f t="shared" si="6"/>
        <v>1.6000000000000005</v>
      </c>
      <c r="M40" s="1">
        <f t="shared" si="7"/>
        <v>0.1359311840425404</v>
      </c>
      <c r="N40" s="1">
        <f t="shared" si="8"/>
        <v>11.770661833558897</v>
      </c>
      <c r="O40" t="s">
        <v>67</v>
      </c>
    </row>
    <row r="41" spans="1:15" x14ac:dyDescent="0.35">
      <c r="A41" s="16">
        <v>31</v>
      </c>
      <c r="B41" s="15" t="s">
        <v>65</v>
      </c>
      <c r="C41" s="14">
        <v>6.2</v>
      </c>
      <c r="D41" s="13" t="s">
        <v>28</v>
      </c>
      <c r="E41" s="12" t="str">
        <f t="shared" si="0"/>
        <v>Significantly Different</v>
      </c>
      <c r="G41">
        <f t="shared" si="1"/>
        <v>6.2</v>
      </c>
      <c r="H41">
        <f t="shared" si="2"/>
        <v>6</v>
      </c>
      <c r="I41" t="str">
        <f t="shared" si="3"/>
        <v>+/-</v>
      </c>
      <c r="J41" t="str">
        <f t="shared" si="4"/>
        <v>0.2</v>
      </c>
      <c r="K41" s="1">
        <f t="shared" si="5"/>
        <v>0.12158054711246201</v>
      </c>
      <c r="L41" s="1">
        <f t="shared" si="6"/>
        <v>1.7000000000000002</v>
      </c>
      <c r="M41" s="1">
        <f t="shared" si="7"/>
        <v>0.1359311840425404</v>
      </c>
      <c r="N41" s="1">
        <f t="shared" si="8"/>
        <v>12.506328198156325</v>
      </c>
      <c r="O41" t="s">
        <v>47</v>
      </c>
    </row>
    <row r="42" spans="1:15" x14ac:dyDescent="0.35">
      <c r="A42" s="16">
        <v>32</v>
      </c>
      <c r="B42" s="15" t="s">
        <v>69</v>
      </c>
      <c r="C42" s="14">
        <v>6.1</v>
      </c>
      <c r="D42" s="13" t="s">
        <v>34</v>
      </c>
      <c r="E42" s="12" t="str">
        <f t="shared" si="0"/>
        <v>Significantly Different</v>
      </c>
      <c r="G42">
        <f t="shared" si="1"/>
        <v>6.1</v>
      </c>
      <c r="H42">
        <f t="shared" si="2"/>
        <v>6</v>
      </c>
      <c r="I42" t="str">
        <f t="shared" si="3"/>
        <v>+/-</v>
      </c>
      <c r="J42" t="str">
        <f t="shared" si="4"/>
        <v>0.4</v>
      </c>
      <c r="K42" s="1">
        <f t="shared" si="5"/>
        <v>0.24316109422492402</v>
      </c>
      <c r="L42" s="1">
        <f t="shared" si="6"/>
        <v>1.8000000000000007</v>
      </c>
      <c r="M42" s="1">
        <f t="shared" si="7"/>
        <v>0.25064471888253259</v>
      </c>
      <c r="N42" s="1">
        <f t="shared" si="8"/>
        <v>7.1814798573258214</v>
      </c>
      <c r="O42" t="s">
        <v>37</v>
      </c>
    </row>
    <row r="43" spans="1:15" x14ac:dyDescent="0.35">
      <c r="A43" s="16">
        <v>32</v>
      </c>
      <c r="B43" s="15" t="s">
        <v>61</v>
      </c>
      <c r="C43" s="14">
        <v>6.1</v>
      </c>
      <c r="D43" s="13" t="s">
        <v>28</v>
      </c>
      <c r="E43" s="12" t="str">
        <f t="shared" si="0"/>
        <v>Significantly Different</v>
      </c>
      <c r="G43">
        <f t="shared" si="1"/>
        <v>6.1</v>
      </c>
      <c r="H43">
        <f t="shared" si="2"/>
        <v>6</v>
      </c>
      <c r="I43" t="str">
        <f t="shared" si="3"/>
        <v>+/-</v>
      </c>
      <c r="J43" t="str">
        <f t="shared" si="4"/>
        <v>0.2</v>
      </c>
      <c r="K43" s="1">
        <f t="shared" si="5"/>
        <v>0.12158054711246201</v>
      </c>
      <c r="L43" s="1">
        <f t="shared" si="6"/>
        <v>1.8000000000000007</v>
      </c>
      <c r="M43" s="1">
        <f t="shared" si="7"/>
        <v>0.1359311840425404</v>
      </c>
      <c r="N43" s="1">
        <f t="shared" si="8"/>
        <v>13.24199456275376</v>
      </c>
      <c r="O43" t="s">
        <v>49</v>
      </c>
    </row>
    <row r="44" spans="1:15" x14ac:dyDescent="0.35">
      <c r="A44" s="16">
        <v>34</v>
      </c>
      <c r="B44" s="15" t="s">
        <v>77</v>
      </c>
      <c r="C44" s="14">
        <v>5.9</v>
      </c>
      <c r="D44" s="13" t="s">
        <v>34</v>
      </c>
      <c r="E44" s="12" t="str">
        <f t="shared" si="0"/>
        <v>Significantly Different</v>
      </c>
      <c r="G44">
        <f t="shared" si="1"/>
        <v>5.9</v>
      </c>
      <c r="H44">
        <f t="shared" si="2"/>
        <v>6</v>
      </c>
      <c r="I44" t="str">
        <f t="shared" si="3"/>
        <v>+/-</v>
      </c>
      <c r="J44" t="str">
        <f t="shared" si="4"/>
        <v>0.4</v>
      </c>
      <c r="K44" s="1">
        <f t="shared" si="5"/>
        <v>0.24316109422492402</v>
      </c>
      <c r="L44" s="1">
        <f t="shared" si="6"/>
        <v>2</v>
      </c>
      <c r="M44" s="1">
        <f t="shared" si="7"/>
        <v>0.25064471888253259</v>
      </c>
      <c r="N44" s="1">
        <f t="shared" si="8"/>
        <v>7.9794220636953535</v>
      </c>
      <c r="O44" t="s">
        <v>64</v>
      </c>
    </row>
    <row r="45" spans="1:15" x14ac:dyDescent="0.35">
      <c r="A45" s="16">
        <v>34</v>
      </c>
      <c r="B45" s="15" t="s">
        <v>33</v>
      </c>
      <c r="C45" s="14">
        <v>5.9</v>
      </c>
      <c r="D45" s="13" t="s">
        <v>34</v>
      </c>
      <c r="E45" s="12" t="str">
        <f t="shared" si="0"/>
        <v>Significantly Different</v>
      </c>
      <c r="G45">
        <f t="shared" si="1"/>
        <v>5.9</v>
      </c>
      <c r="H45">
        <f t="shared" si="2"/>
        <v>6</v>
      </c>
      <c r="I45" t="str">
        <f t="shared" si="3"/>
        <v>+/-</v>
      </c>
      <c r="J45" t="str">
        <f t="shared" si="4"/>
        <v>0.4</v>
      </c>
      <c r="K45" s="1">
        <f t="shared" si="5"/>
        <v>0.24316109422492402</v>
      </c>
      <c r="L45" s="1">
        <f t="shared" si="6"/>
        <v>2</v>
      </c>
      <c r="M45" s="1">
        <f t="shared" si="7"/>
        <v>0.25064471888253259</v>
      </c>
      <c r="N45" s="1">
        <f t="shared" si="8"/>
        <v>7.9794220636953535</v>
      </c>
      <c r="O45" t="s">
        <v>63</v>
      </c>
    </row>
    <row r="46" spans="1:15" x14ac:dyDescent="0.35">
      <c r="A46" s="16">
        <v>36</v>
      </c>
      <c r="B46" s="15" t="s">
        <v>66</v>
      </c>
      <c r="C46" s="14">
        <v>5.7</v>
      </c>
      <c r="D46" s="13" t="s">
        <v>34</v>
      </c>
      <c r="E46" s="12" t="str">
        <f t="shared" si="0"/>
        <v>Significantly Different</v>
      </c>
      <c r="G46">
        <f t="shared" si="1"/>
        <v>5.7</v>
      </c>
      <c r="H46">
        <f t="shared" si="2"/>
        <v>6</v>
      </c>
      <c r="I46" t="str">
        <f t="shared" si="3"/>
        <v>+/-</v>
      </c>
      <c r="J46" t="str">
        <f t="shared" si="4"/>
        <v>0.4</v>
      </c>
      <c r="K46" s="1">
        <f t="shared" si="5"/>
        <v>0.24316109422492402</v>
      </c>
      <c r="L46" s="1">
        <f t="shared" si="6"/>
        <v>2.2000000000000002</v>
      </c>
      <c r="M46" s="1">
        <f t="shared" si="7"/>
        <v>0.25064471888253259</v>
      </c>
      <c r="N46" s="1">
        <f t="shared" si="8"/>
        <v>8.77736427006489</v>
      </c>
      <c r="O46" t="s">
        <v>61</v>
      </c>
    </row>
    <row r="47" spans="1:15" x14ac:dyDescent="0.35">
      <c r="A47" s="16">
        <v>37</v>
      </c>
      <c r="B47" s="15" t="s">
        <v>56</v>
      </c>
      <c r="C47" s="14">
        <v>5.5</v>
      </c>
      <c r="D47" s="13" t="s">
        <v>57</v>
      </c>
      <c r="E47" s="12" t="str">
        <f t="shared" si="0"/>
        <v>Significantly Different</v>
      </c>
      <c r="G47">
        <f t="shared" si="1"/>
        <v>5.5</v>
      </c>
      <c r="H47">
        <f t="shared" si="2"/>
        <v>6</v>
      </c>
      <c r="I47" t="str">
        <f t="shared" si="3"/>
        <v>+/-</v>
      </c>
      <c r="J47" t="str">
        <f t="shared" si="4"/>
        <v>0.3</v>
      </c>
      <c r="K47" s="1">
        <f t="shared" si="5"/>
        <v>0.18237082066869301</v>
      </c>
      <c r="L47" s="1">
        <f t="shared" si="6"/>
        <v>2.4000000000000004</v>
      </c>
      <c r="M47" s="1">
        <f t="shared" si="7"/>
        <v>0.19223572402239389</v>
      </c>
      <c r="N47" s="1">
        <f t="shared" si="8"/>
        <v>12.484672202344763</v>
      </c>
      <c r="O47" t="s">
        <v>59</v>
      </c>
    </row>
    <row r="48" spans="1:15" x14ac:dyDescent="0.35">
      <c r="A48" s="16">
        <v>38</v>
      </c>
      <c r="B48" s="15" t="s">
        <v>79</v>
      </c>
      <c r="C48" s="14">
        <v>5.4</v>
      </c>
      <c r="D48" s="13" t="s">
        <v>28</v>
      </c>
      <c r="E48" s="12" t="str">
        <f t="shared" si="0"/>
        <v>Significantly Different</v>
      </c>
      <c r="G48">
        <f t="shared" si="1"/>
        <v>5.4</v>
      </c>
      <c r="H48">
        <f t="shared" si="2"/>
        <v>6</v>
      </c>
      <c r="I48" t="str">
        <f t="shared" si="3"/>
        <v>+/-</v>
      </c>
      <c r="J48" t="str">
        <f t="shared" si="4"/>
        <v>0.2</v>
      </c>
      <c r="K48" s="1">
        <f t="shared" si="5"/>
        <v>0.12158054711246201</v>
      </c>
      <c r="L48" s="1">
        <f t="shared" si="6"/>
        <v>2.5</v>
      </c>
      <c r="M48" s="1">
        <f t="shared" si="7"/>
        <v>0.1359311840425404</v>
      </c>
      <c r="N48" s="1">
        <f t="shared" si="8"/>
        <v>18.39165911493577</v>
      </c>
      <c r="O48" t="s">
        <v>56</v>
      </c>
    </row>
    <row r="49" spans="1:15" x14ac:dyDescent="0.35">
      <c r="A49" s="16">
        <v>38</v>
      </c>
      <c r="B49" s="15" t="s">
        <v>54</v>
      </c>
      <c r="C49" s="14">
        <v>5.4</v>
      </c>
      <c r="D49" s="13" t="s">
        <v>28</v>
      </c>
      <c r="E49" s="12" t="str">
        <f t="shared" si="0"/>
        <v>Significantly Different</v>
      </c>
      <c r="G49">
        <f t="shared" si="1"/>
        <v>5.4</v>
      </c>
      <c r="H49">
        <f t="shared" si="2"/>
        <v>6</v>
      </c>
      <c r="I49" t="str">
        <f t="shared" si="3"/>
        <v>+/-</v>
      </c>
      <c r="J49" t="str">
        <f t="shared" si="4"/>
        <v>0.2</v>
      </c>
      <c r="K49" s="1">
        <f t="shared" si="5"/>
        <v>0.12158054711246201</v>
      </c>
      <c r="L49" s="1">
        <f t="shared" si="6"/>
        <v>2.5</v>
      </c>
      <c r="M49" s="1">
        <f t="shared" si="7"/>
        <v>0.1359311840425404</v>
      </c>
      <c r="N49" s="1">
        <f t="shared" si="8"/>
        <v>18.39165911493577</v>
      </c>
      <c r="O49" t="s">
        <v>54</v>
      </c>
    </row>
    <row r="50" spans="1:15" x14ac:dyDescent="0.35">
      <c r="A50" s="16">
        <v>40</v>
      </c>
      <c r="B50" s="15" t="s">
        <v>80</v>
      </c>
      <c r="C50" s="14">
        <v>5</v>
      </c>
      <c r="D50" s="13" t="s">
        <v>57</v>
      </c>
      <c r="E50" s="12" t="str">
        <f t="shared" si="0"/>
        <v>Significantly Different</v>
      </c>
      <c r="G50">
        <f t="shared" si="1"/>
        <v>5</v>
      </c>
      <c r="H50">
        <f t="shared" si="2"/>
        <v>6</v>
      </c>
      <c r="I50" t="str">
        <f t="shared" si="3"/>
        <v>+/-</v>
      </c>
      <c r="J50" t="str">
        <f t="shared" si="4"/>
        <v>0.3</v>
      </c>
      <c r="K50" s="1">
        <f t="shared" si="5"/>
        <v>0.18237082066869301</v>
      </c>
      <c r="L50" s="1">
        <f t="shared" si="6"/>
        <v>2.9000000000000004</v>
      </c>
      <c r="M50" s="1">
        <f t="shared" si="7"/>
        <v>0.19223572402239389</v>
      </c>
      <c r="N50" s="1">
        <f t="shared" si="8"/>
        <v>15.085645577833255</v>
      </c>
      <c r="O50" t="s">
        <v>52</v>
      </c>
    </row>
    <row r="51" spans="1:15" x14ac:dyDescent="0.35">
      <c r="A51" s="16">
        <v>41</v>
      </c>
      <c r="B51" s="15" t="s">
        <v>30</v>
      </c>
      <c r="C51" s="14">
        <v>4.9000000000000004</v>
      </c>
      <c r="D51" s="13" t="s">
        <v>28</v>
      </c>
      <c r="E51" s="12" t="str">
        <f t="shared" si="0"/>
        <v>Significantly Different</v>
      </c>
      <c r="G51">
        <f t="shared" si="1"/>
        <v>4.9000000000000004</v>
      </c>
      <c r="H51">
        <f t="shared" si="2"/>
        <v>6</v>
      </c>
      <c r="I51" t="str">
        <f t="shared" si="3"/>
        <v>+/-</v>
      </c>
      <c r="J51" t="str">
        <f t="shared" si="4"/>
        <v>0.2</v>
      </c>
      <c r="K51" s="1">
        <f t="shared" si="5"/>
        <v>0.12158054711246201</v>
      </c>
      <c r="L51" s="1">
        <f t="shared" si="6"/>
        <v>3</v>
      </c>
      <c r="M51" s="1">
        <f t="shared" si="7"/>
        <v>0.1359311840425404</v>
      </c>
      <c r="N51" s="1">
        <f t="shared" si="8"/>
        <v>22.069990937922924</v>
      </c>
      <c r="O51" t="s">
        <v>50</v>
      </c>
    </row>
    <row r="52" spans="1:15" x14ac:dyDescent="0.35">
      <c r="A52" s="16">
        <v>42</v>
      </c>
      <c r="B52" s="15" t="s">
        <v>49</v>
      </c>
      <c r="C52" s="14">
        <v>4.8</v>
      </c>
      <c r="D52" s="13" t="s">
        <v>31</v>
      </c>
      <c r="E52" s="12" t="str">
        <f t="shared" si="0"/>
        <v>Significantly Different</v>
      </c>
      <c r="G52">
        <f t="shared" si="1"/>
        <v>4.8</v>
      </c>
      <c r="H52">
        <f t="shared" si="2"/>
        <v>6</v>
      </c>
      <c r="I52" t="str">
        <f t="shared" si="3"/>
        <v>+/-</v>
      </c>
      <c r="J52" t="str">
        <f t="shared" si="4"/>
        <v>0.1</v>
      </c>
      <c r="K52" s="1">
        <f t="shared" si="5"/>
        <v>6.0790273556231005E-2</v>
      </c>
      <c r="L52" s="1">
        <f t="shared" si="6"/>
        <v>3.1000000000000005</v>
      </c>
      <c r="M52" s="1">
        <f t="shared" si="7"/>
        <v>8.5970429323592404E-2</v>
      </c>
      <c r="N52" s="1">
        <f t="shared" si="8"/>
        <v>36.058910306607999</v>
      </c>
      <c r="O52" t="s">
        <v>48</v>
      </c>
    </row>
    <row r="53" spans="1:15" x14ac:dyDescent="0.35">
      <c r="A53" s="16">
        <v>43</v>
      </c>
      <c r="B53" s="15" t="s">
        <v>67</v>
      </c>
      <c r="C53" s="14">
        <v>4.7</v>
      </c>
      <c r="D53" s="13" t="s">
        <v>34</v>
      </c>
      <c r="E53" s="12" t="str">
        <f t="shared" si="0"/>
        <v>Significantly Different</v>
      </c>
      <c r="G53">
        <f t="shared" si="1"/>
        <v>4.7</v>
      </c>
      <c r="H53">
        <f t="shared" si="2"/>
        <v>6</v>
      </c>
      <c r="I53" t="str">
        <f t="shared" si="3"/>
        <v>+/-</v>
      </c>
      <c r="J53" t="str">
        <f t="shared" si="4"/>
        <v>0.4</v>
      </c>
      <c r="K53" s="1">
        <f t="shared" si="5"/>
        <v>0.24316109422492402</v>
      </c>
      <c r="L53" s="1">
        <f t="shared" si="6"/>
        <v>3.2</v>
      </c>
      <c r="M53" s="1">
        <f t="shared" si="7"/>
        <v>0.25064471888253259</v>
      </c>
      <c r="N53" s="1">
        <f t="shared" si="8"/>
        <v>12.767075301912566</v>
      </c>
      <c r="O53" t="s">
        <v>46</v>
      </c>
    </row>
    <row r="54" spans="1:15" x14ac:dyDescent="0.35">
      <c r="A54" s="16">
        <v>44</v>
      </c>
      <c r="B54" s="15" t="s">
        <v>76</v>
      </c>
      <c r="C54" s="14">
        <v>4.5</v>
      </c>
      <c r="D54" s="13" t="s">
        <v>31</v>
      </c>
      <c r="E54" s="12" t="str">
        <f t="shared" si="0"/>
        <v>Significantly Different</v>
      </c>
      <c r="G54">
        <f t="shared" si="1"/>
        <v>4.5</v>
      </c>
      <c r="H54">
        <f t="shared" si="2"/>
        <v>6</v>
      </c>
      <c r="I54" t="str">
        <f t="shared" si="3"/>
        <v>+/-</v>
      </c>
      <c r="J54" t="str">
        <f t="shared" si="4"/>
        <v>0.1</v>
      </c>
      <c r="K54" s="1">
        <f t="shared" si="5"/>
        <v>6.0790273556231005E-2</v>
      </c>
      <c r="L54" s="1">
        <f t="shared" si="6"/>
        <v>3.4000000000000004</v>
      </c>
      <c r="M54" s="1">
        <f t="shared" si="7"/>
        <v>8.5970429323592404E-2</v>
      </c>
      <c r="N54" s="1">
        <f t="shared" si="8"/>
        <v>39.548482271763611</v>
      </c>
      <c r="O54" t="s">
        <v>39</v>
      </c>
    </row>
    <row r="55" spans="1:15" x14ac:dyDescent="0.35">
      <c r="A55" s="16">
        <v>44</v>
      </c>
      <c r="B55" s="15" t="s">
        <v>63</v>
      </c>
      <c r="C55" s="14">
        <v>4.5</v>
      </c>
      <c r="D55" s="13" t="s">
        <v>43</v>
      </c>
      <c r="E55" s="12" t="str">
        <f t="shared" si="0"/>
        <v>Significantly Different</v>
      </c>
      <c r="G55">
        <f t="shared" si="1"/>
        <v>4.5</v>
      </c>
      <c r="H55">
        <f t="shared" si="2"/>
        <v>6</v>
      </c>
      <c r="I55" t="str">
        <f t="shared" si="3"/>
        <v>+/-</v>
      </c>
      <c r="J55" t="str">
        <f t="shared" si="4"/>
        <v>0.5</v>
      </c>
      <c r="K55" s="1">
        <f t="shared" si="5"/>
        <v>0.303951367781155</v>
      </c>
      <c r="L55" s="1">
        <f t="shared" si="6"/>
        <v>3.4000000000000004</v>
      </c>
      <c r="M55" s="1">
        <f t="shared" si="7"/>
        <v>0.30997079109986531</v>
      </c>
      <c r="N55" s="1">
        <f t="shared" si="8"/>
        <v>10.968775438278636</v>
      </c>
      <c r="O55" t="s">
        <v>42</v>
      </c>
    </row>
    <row r="56" spans="1:15" x14ac:dyDescent="0.35">
      <c r="A56" s="16">
        <v>44</v>
      </c>
      <c r="B56" s="15" t="s">
        <v>52</v>
      </c>
      <c r="C56" s="14">
        <v>4.5</v>
      </c>
      <c r="D56" s="13" t="s">
        <v>43</v>
      </c>
      <c r="E56" s="12" t="str">
        <f t="shared" si="0"/>
        <v>Significantly Different</v>
      </c>
      <c r="G56">
        <f t="shared" si="1"/>
        <v>4.5</v>
      </c>
      <c r="H56">
        <f t="shared" si="2"/>
        <v>6</v>
      </c>
      <c r="I56" t="str">
        <f t="shared" si="3"/>
        <v>+/-</v>
      </c>
      <c r="J56" t="str">
        <f t="shared" si="4"/>
        <v>0.5</v>
      </c>
      <c r="K56" s="1">
        <f t="shared" si="5"/>
        <v>0.303951367781155</v>
      </c>
      <c r="L56" s="1">
        <f t="shared" si="6"/>
        <v>3.4000000000000004</v>
      </c>
      <c r="M56" s="1">
        <f t="shared" si="7"/>
        <v>0.30997079109986531</v>
      </c>
      <c r="N56" s="1">
        <f t="shared" si="8"/>
        <v>10.968775438278636</v>
      </c>
      <c r="O56" t="s">
        <v>40</v>
      </c>
    </row>
    <row r="57" spans="1:15" x14ac:dyDescent="0.35">
      <c r="A57" s="16">
        <v>47</v>
      </c>
      <c r="B57" s="15" t="s">
        <v>74</v>
      </c>
      <c r="C57" s="14">
        <v>4.2</v>
      </c>
      <c r="D57" s="13" t="s">
        <v>28</v>
      </c>
      <c r="E57" s="12" t="str">
        <f t="shared" si="0"/>
        <v>Significantly Different</v>
      </c>
      <c r="G57">
        <f t="shared" si="1"/>
        <v>4.2</v>
      </c>
      <c r="H57">
        <f t="shared" si="2"/>
        <v>6</v>
      </c>
      <c r="I57" t="str">
        <f t="shared" si="3"/>
        <v>+/-</v>
      </c>
      <c r="J57" t="str">
        <f t="shared" si="4"/>
        <v>0.2</v>
      </c>
      <c r="K57" s="1">
        <f t="shared" si="5"/>
        <v>0.12158054711246201</v>
      </c>
      <c r="L57" s="1">
        <f t="shared" si="6"/>
        <v>3.7</v>
      </c>
      <c r="M57" s="1">
        <f t="shared" si="7"/>
        <v>0.1359311840425404</v>
      </c>
      <c r="N57" s="1">
        <f t="shared" si="8"/>
        <v>27.219655490104945</v>
      </c>
      <c r="O57" t="s">
        <v>38</v>
      </c>
    </row>
    <row r="58" spans="1:15" x14ac:dyDescent="0.35">
      <c r="A58" s="16">
        <v>48</v>
      </c>
      <c r="B58" s="15" t="s">
        <v>40</v>
      </c>
      <c r="C58" s="14">
        <v>3.4</v>
      </c>
      <c r="D58" s="13" t="s">
        <v>34</v>
      </c>
      <c r="E58" s="12" t="str">
        <f t="shared" si="0"/>
        <v>Significantly Different</v>
      </c>
      <c r="G58">
        <f t="shared" si="1"/>
        <v>3.4</v>
      </c>
      <c r="H58">
        <f t="shared" si="2"/>
        <v>6</v>
      </c>
      <c r="I58" t="str">
        <f t="shared" si="3"/>
        <v>+/-</v>
      </c>
      <c r="J58" t="str">
        <f t="shared" si="4"/>
        <v>0.4</v>
      </c>
      <c r="K58" s="1">
        <f t="shared" si="5"/>
        <v>0.24316109422492402</v>
      </c>
      <c r="L58" s="1">
        <f t="shared" si="6"/>
        <v>4.5</v>
      </c>
      <c r="M58" s="1">
        <f t="shared" si="7"/>
        <v>0.25064471888253259</v>
      </c>
      <c r="N58" s="1">
        <f t="shared" si="8"/>
        <v>17.953699643314547</v>
      </c>
      <c r="O58" t="s">
        <v>36</v>
      </c>
    </row>
    <row r="59" spans="1:15" x14ac:dyDescent="0.35">
      <c r="A59" s="16">
        <v>49</v>
      </c>
      <c r="B59" s="15" t="s">
        <v>29</v>
      </c>
      <c r="C59" s="14">
        <v>3.2</v>
      </c>
      <c r="D59" s="13" t="s">
        <v>57</v>
      </c>
      <c r="E59" s="12" t="str">
        <f t="shared" si="0"/>
        <v>Significantly Different</v>
      </c>
      <c r="G59">
        <f t="shared" si="1"/>
        <v>3.2</v>
      </c>
      <c r="H59">
        <f t="shared" si="2"/>
        <v>6</v>
      </c>
      <c r="I59" t="str">
        <f t="shared" si="3"/>
        <v>+/-</v>
      </c>
      <c r="J59" t="str">
        <f t="shared" si="4"/>
        <v>0.3</v>
      </c>
      <c r="K59" s="1">
        <f t="shared" si="5"/>
        <v>0.18237082066869301</v>
      </c>
      <c r="L59" s="1">
        <f t="shared" si="6"/>
        <v>4.7</v>
      </c>
      <c r="M59" s="1">
        <f t="shared" si="7"/>
        <v>0.19223572402239389</v>
      </c>
      <c r="N59" s="1">
        <f t="shared" si="8"/>
        <v>24.449149729591824</v>
      </c>
      <c r="O59" t="s">
        <v>33</v>
      </c>
    </row>
    <row r="60" spans="1:15" x14ac:dyDescent="0.35">
      <c r="A60" s="16">
        <v>50</v>
      </c>
      <c r="B60" s="15" t="s">
        <v>35</v>
      </c>
      <c r="C60" s="14">
        <v>2.7</v>
      </c>
      <c r="D60" s="13" t="s">
        <v>43</v>
      </c>
      <c r="E60" s="12" t="str">
        <f t="shared" si="0"/>
        <v>Significantly Different</v>
      </c>
      <c r="G60">
        <f t="shared" si="1"/>
        <v>2.7</v>
      </c>
      <c r="H60">
        <f t="shared" si="2"/>
        <v>6</v>
      </c>
      <c r="I60" t="str">
        <f t="shared" si="3"/>
        <v>+/-</v>
      </c>
      <c r="J60" t="str">
        <f t="shared" si="4"/>
        <v>0.5</v>
      </c>
      <c r="K60" s="1">
        <f t="shared" si="5"/>
        <v>0.303951367781155</v>
      </c>
      <c r="L60" s="1">
        <f t="shared" si="6"/>
        <v>5.2</v>
      </c>
      <c r="M60" s="1">
        <f t="shared" si="7"/>
        <v>0.30997079109986531</v>
      </c>
      <c r="N60" s="1">
        <f t="shared" si="8"/>
        <v>16.775774199720264</v>
      </c>
      <c r="O60" t="s">
        <v>30</v>
      </c>
    </row>
    <row r="61" spans="1:15" x14ac:dyDescent="0.35">
      <c r="A61" s="16">
        <v>51</v>
      </c>
      <c r="B61" s="15" t="s">
        <v>71</v>
      </c>
      <c r="C61" s="14">
        <v>2.6</v>
      </c>
      <c r="D61" s="13" t="s">
        <v>28</v>
      </c>
      <c r="E61" s="12" t="str">
        <f t="shared" si="0"/>
        <v>Significantly Different</v>
      </c>
      <c r="G61">
        <f t="shared" si="1"/>
        <v>2.6</v>
      </c>
      <c r="H61">
        <f t="shared" si="2"/>
        <v>6</v>
      </c>
      <c r="I61" t="str">
        <f t="shared" si="3"/>
        <v>+/-</v>
      </c>
      <c r="J61" t="str">
        <f t="shared" si="4"/>
        <v>0.2</v>
      </c>
      <c r="K61" s="1">
        <f t="shared" si="5"/>
        <v>0.12158054711246201</v>
      </c>
      <c r="L61" s="1">
        <f t="shared" si="6"/>
        <v>5.3000000000000007</v>
      </c>
      <c r="M61" s="1">
        <f t="shared" si="7"/>
        <v>0.1359311840425404</v>
      </c>
      <c r="N61" s="1">
        <f t="shared" si="8"/>
        <v>38.990317323663838</v>
      </c>
      <c r="O61" t="s">
        <v>27</v>
      </c>
    </row>
    <row r="62" spans="1:15" ht="15" thickBot="1" x14ac:dyDescent="0.4">
      <c r="A62" s="11"/>
      <c r="B62" s="10" t="s">
        <v>25</v>
      </c>
      <c r="C62" s="9">
        <v>5.3</v>
      </c>
      <c r="D62" s="8" t="s">
        <v>57</v>
      </c>
      <c r="E62" s="7" t="str">
        <f t="shared" si="0"/>
        <v>Significantly Different</v>
      </c>
      <c r="G62">
        <f t="shared" si="1"/>
        <v>5.3</v>
      </c>
      <c r="H62">
        <f t="shared" si="2"/>
        <v>6</v>
      </c>
      <c r="I62" t="str">
        <f t="shared" si="3"/>
        <v>+/-</v>
      </c>
      <c r="J62" t="str">
        <f t="shared" si="4"/>
        <v>0.3</v>
      </c>
      <c r="K62" s="1">
        <f t="shared" si="5"/>
        <v>0.18237082066869301</v>
      </c>
      <c r="L62" s="1">
        <f t="shared" si="6"/>
        <v>2.6000000000000005</v>
      </c>
      <c r="M62" s="1">
        <f t="shared" si="7"/>
        <v>0.19223572402239389</v>
      </c>
      <c r="N62" s="1">
        <f t="shared" si="8"/>
        <v>13.52506155254016</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14" priority="1" operator="equal">
      <formula>"OTHER ERROR"</formula>
    </cfRule>
    <cfRule type="cellIs" dxfId="13" priority="2" operator="equal">
      <formula>"Statistical Test not applicable"</formula>
    </cfRule>
    <cfRule type="cellIs" dxfId="12" priority="3" operator="equal">
      <formula>"Geography Selected"</formula>
    </cfRule>
  </conditionalFormatting>
  <conditionalFormatting sqref="E10:J62">
    <cfRule type="cellIs" dxfId="11" priority="4" operator="equal">
      <formula>"Not Significantly Different"</formula>
    </cfRule>
  </conditionalFormatting>
  <conditionalFormatting sqref="F10:J62">
    <cfRule type="cellIs" dxfId="1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DB2014B-6C11-47CC-9D8A-3FFDD0B79791}">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093075CF-B238-417C-949C-8A35B06A4425}"/>
    <hyperlink ref="A68" r:id="rId2" xr:uid="{AFCDADCB-868C-4BB2-9828-8181C0D0B94F}"/>
    <hyperlink ref="A66" r:id="rId3" xr:uid="{56B4F556-402E-4CF8-8F59-34FD4BCFA028}"/>
    <hyperlink ref="A67" r:id="rId4" xr:uid="{59A9F0CD-CA1F-42DD-9C9E-0922149BF15A}"/>
  </hyperlinks>
  <pageMargins left="0.7" right="0.7" top="0.75" bottom="0.75" header="0.3" footer="0.3"/>
  <pageSetup orientation="portrait"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FCDDF-0CC1-4F1E-942F-75783D8482A4}">
  <sheetPr codeName="Sheet9"/>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125</v>
      </c>
    </row>
    <row r="2" spans="1:16" x14ac:dyDescent="0.35">
      <c r="A2" s="30" t="s">
        <v>108</v>
      </c>
      <c r="B2" t="s">
        <v>124</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12.8</v>
      </c>
      <c r="C6" t="s">
        <v>102</v>
      </c>
      <c r="H6" s="18" t="s">
        <v>101</v>
      </c>
      <c r="I6">
        <f>VLOOKUP($B$4,$B$9:$K$62,6,FALSE)</f>
        <v>12.8</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12.8</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12.8</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29</v>
      </c>
      <c r="C11" s="14">
        <v>28.2</v>
      </c>
      <c r="D11" s="17" t="s">
        <v>121</v>
      </c>
      <c r="E11" s="12" t="str">
        <f>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IF(ISNUMBER(C11),C11,"NAN")</f>
        <v>28.2</v>
      </c>
      <c r="H11">
        <f>LEN(TRIM(D11))</f>
        <v>6</v>
      </c>
      <c r="I11" t="str">
        <f>IF(H11&gt;=3,MID(TRIM(D11),1,3),"NO")</f>
        <v>+/-</v>
      </c>
      <c r="J11" t="str">
        <f>IF(TRIM(I11)="+/-",MID(TRIM(D11),4,H11-3),D11)</f>
        <v>0.8</v>
      </c>
      <c r="K11" s="1">
        <f>IF(TRIM(J11)="*****",0,IF(ISERROR(VALUE(J11)),"NA",VALUE(J11/$I$4)))</f>
        <v>0.48632218844984804</v>
      </c>
      <c r="L11" s="1">
        <f>IF(AND(ISNUMBER(G11),ISNUMBER($I$6)),$I$6-G11,"N/A")</f>
        <v>-15.399999999999999</v>
      </c>
      <c r="M11" s="1">
        <f>IF(AND(ISNUMBER(K11),ISNUMBER($I$7)),SQRT(K11^2+($I$7)^2),"N/A")</f>
        <v>0.49010685399991183</v>
      </c>
      <c r="N11" s="1">
        <f>IF(AND(ISNUMBER(L11),ISNUMBER(M11),M11&lt;&gt;0),L11/M11,"NA")</f>
        <v>-31.421719313484175</v>
      </c>
      <c r="O11" t="s">
        <v>68</v>
      </c>
    </row>
    <row r="12" spans="1:16" x14ac:dyDescent="0.35">
      <c r="A12" s="16">
        <v>2</v>
      </c>
      <c r="B12" s="15" t="s">
        <v>37</v>
      </c>
      <c r="C12" s="14">
        <v>26.1</v>
      </c>
      <c r="D12" s="13" t="s">
        <v>121</v>
      </c>
      <c r="E12" s="12" t="str">
        <f>IF($B$4=B12,"Geography Selected",
IF(AND(ISNUMBER(N12),ISNUMBER($I$4)),
IF(ABS(N12)&lt;=$I$4,"Not Significantly Different",
IF(ABS(N12)&gt;$I$4,"Significantly Different","Error - Both Z-score and Confidence Level are Numbers but Comparison Failed")),
IF(N12="NA","Statistical Test not applicable","N/A")
))</f>
        <v>Significantly Different</v>
      </c>
      <c r="G12">
        <f>IF(ISNUMBER(C12),C12,"NAN")</f>
        <v>26.1</v>
      </c>
      <c r="H12">
        <f>LEN(TRIM(D12))</f>
        <v>6</v>
      </c>
      <c r="I12" t="str">
        <f>IF(H12&gt;=3,MID(TRIM(D12),1,3),"NO")</f>
        <v>+/-</v>
      </c>
      <c r="J12" t="str">
        <f>IF(TRIM(I12)="+/-",MID(TRIM(D12),4,H12-3),D12)</f>
        <v>0.8</v>
      </c>
      <c r="K12" s="1">
        <f>IF(TRIM(J12)="*****",0,IF(ISERROR(VALUE(J12)),"NA",VALUE(J12/$I$4)))</f>
        <v>0.48632218844984804</v>
      </c>
      <c r="L12" s="1">
        <f>IF(AND(ISNUMBER(G12),ISNUMBER($I$6)),$I$6-G12,"N/A")</f>
        <v>-13.3</v>
      </c>
      <c r="M12" s="1">
        <f>IF(AND(ISNUMBER(K12),ISNUMBER($I$7)),SQRT(K12^2+($I$7)^2),"N/A")</f>
        <v>0.49010685399991183</v>
      </c>
      <c r="N12" s="1">
        <f>IF(AND(ISNUMBER(L12),ISNUMBER(M12),M12&lt;&gt;0),L12/M12,"NA")</f>
        <v>-27.136939407099973</v>
      </c>
      <c r="O12" t="s">
        <v>62</v>
      </c>
    </row>
    <row r="13" spans="1:16" x14ac:dyDescent="0.35">
      <c r="A13" s="16">
        <v>3</v>
      </c>
      <c r="B13" s="15" t="s">
        <v>39</v>
      </c>
      <c r="C13" s="14">
        <v>23.3</v>
      </c>
      <c r="D13" s="13" t="s">
        <v>57</v>
      </c>
      <c r="E13" s="12" t="str">
        <f>IF($B$4=B13,"Geography Selected",
IF(AND(ISNUMBER(N13),ISNUMBER($I$4)),
IF(ABS(N13)&lt;=$I$4,"Not Significantly Different",
IF(ABS(N13)&gt;$I$4,"Significantly Different","Error - Both Z-score and Confidence Level are Numbers but Comparison Failed")),
IF(N13="NA","Statistical Test not applicable","N/A")
))</f>
        <v>Significantly Different</v>
      </c>
      <c r="G13">
        <f>IF(ISNUMBER(C13),C13,"NAN")</f>
        <v>23.3</v>
      </c>
      <c r="H13">
        <f>LEN(TRIM(D13))</f>
        <v>6</v>
      </c>
      <c r="I13" t="str">
        <f>IF(H13&gt;=3,MID(TRIM(D13),1,3),"NO")</f>
        <v>+/-</v>
      </c>
      <c r="J13" t="str">
        <f>IF(TRIM(I13)="+/-",MID(TRIM(D13),4,H13-3),D13)</f>
        <v>0.3</v>
      </c>
      <c r="K13" s="1">
        <f>IF(TRIM(J13)="*****",0,IF(ISERROR(VALUE(J13)),"NA",VALUE(J13/$I$4)))</f>
        <v>0.18237082066869301</v>
      </c>
      <c r="L13" s="1">
        <f>IF(AND(ISNUMBER(G13),ISNUMBER($I$6)),$I$6-G13,"N/A")</f>
        <v>-10.5</v>
      </c>
      <c r="M13" s="1">
        <f>IF(AND(ISNUMBER(K13),ISNUMBER($I$7)),SQRT(K13^2+($I$7)^2),"N/A")</f>
        <v>0.19223572402239389</v>
      </c>
      <c r="N13" s="1">
        <f>IF(AND(ISNUMBER(L13),ISNUMBER(M13),M13&lt;&gt;0),L13/M13,"NA")</f>
        <v>-54.620440885258333</v>
      </c>
      <c r="O13" t="s">
        <v>58</v>
      </c>
    </row>
    <row r="14" spans="1:16" x14ac:dyDescent="0.35">
      <c r="A14" s="16">
        <v>4</v>
      </c>
      <c r="B14" s="15" t="s">
        <v>58</v>
      </c>
      <c r="C14" s="14">
        <v>19.899999999999999</v>
      </c>
      <c r="D14" s="13" t="s">
        <v>34</v>
      </c>
      <c r="E14" s="12" t="str">
        <f>IF($B$4=B14,"Geography Selected",
IF(AND(ISNUMBER(N14),ISNUMBER($I$4)),
IF(ABS(N14)&lt;=$I$4,"Not Significantly Different",
IF(ABS(N14)&gt;$I$4,"Significantly Different","Error - Both Z-score and Confidence Level are Numbers but Comparison Failed")),
IF(N14="NA","Statistical Test not applicable","N/A")
))</f>
        <v>Significantly Different</v>
      </c>
      <c r="G14">
        <f>IF(ISNUMBER(C14),C14,"NAN")</f>
        <v>19.899999999999999</v>
      </c>
      <c r="H14">
        <f>LEN(TRIM(D14))</f>
        <v>6</v>
      </c>
      <c r="I14" t="str">
        <f>IF(H14&gt;=3,MID(TRIM(D14),1,3),"NO")</f>
        <v>+/-</v>
      </c>
      <c r="J14" t="str">
        <f>IF(TRIM(I14)="+/-",MID(TRIM(D14),4,H14-3),D14)</f>
        <v>0.4</v>
      </c>
      <c r="K14" s="1">
        <f>IF(TRIM(J14)="*****",0,IF(ISERROR(VALUE(J14)),"NA",VALUE(J14/$I$4)))</f>
        <v>0.24316109422492402</v>
      </c>
      <c r="L14" s="1">
        <f>IF(AND(ISNUMBER(G14),ISNUMBER($I$6)),$I$6-G14,"N/A")</f>
        <v>-7.0999999999999979</v>
      </c>
      <c r="M14" s="1">
        <f>IF(AND(ISNUMBER(K14),ISNUMBER($I$7)),SQRT(K14^2+($I$7)^2),"N/A")</f>
        <v>0.25064471888253259</v>
      </c>
      <c r="N14" s="1">
        <f>IF(AND(ISNUMBER(L14),ISNUMBER(M14),M14&lt;&gt;0),L14/M14,"NA")</f>
        <v>-28.326948326118497</v>
      </c>
      <c r="O14" t="s">
        <v>73</v>
      </c>
    </row>
    <row r="15" spans="1:16" x14ac:dyDescent="0.35">
      <c r="A15" s="16">
        <v>5</v>
      </c>
      <c r="B15" s="15" t="s">
        <v>51</v>
      </c>
      <c r="C15" s="14">
        <v>19.3</v>
      </c>
      <c r="D15" s="13" t="s">
        <v>28</v>
      </c>
      <c r="E15" s="12" t="str">
        <f>IF($B$4=B15,"Geography Selected",
IF(AND(ISNUMBER(N15),ISNUMBER($I$4)),
IF(ABS(N15)&lt;=$I$4,"Not Significantly Different",
IF(ABS(N15)&gt;$I$4,"Significantly Different","Error - Both Z-score and Confidence Level are Numbers but Comparison Failed")),
IF(N15="NA","Statistical Test not applicable","N/A")
))</f>
        <v>Significantly Different</v>
      </c>
      <c r="G15">
        <f>IF(ISNUMBER(C15),C15,"NAN")</f>
        <v>19.3</v>
      </c>
      <c r="H15">
        <f>LEN(TRIM(D15))</f>
        <v>6</v>
      </c>
      <c r="I15" t="str">
        <f>IF(H15&gt;=3,MID(TRIM(D15),1,3),"NO")</f>
        <v>+/-</v>
      </c>
      <c r="J15" t="str">
        <f>IF(TRIM(I15)="+/-",MID(TRIM(D15),4,H15-3),D15)</f>
        <v>0.2</v>
      </c>
      <c r="K15" s="1">
        <f>IF(TRIM(J15)="*****",0,IF(ISERROR(VALUE(J15)),"NA",VALUE(J15/$I$4)))</f>
        <v>0.12158054711246201</v>
      </c>
      <c r="L15" s="1">
        <f>IF(AND(ISNUMBER(G15),ISNUMBER($I$6)),$I$6-G15,"N/A")</f>
        <v>-6.5</v>
      </c>
      <c r="M15" s="1">
        <f>IF(AND(ISNUMBER(K15),ISNUMBER($I$7)),SQRT(K15^2+($I$7)^2),"N/A")</f>
        <v>0.1359311840425404</v>
      </c>
      <c r="N15" s="1">
        <f>IF(AND(ISNUMBER(L15),ISNUMBER(M15),M15&lt;&gt;0),L15/M15,"NA")</f>
        <v>-47.818313698833009</v>
      </c>
      <c r="O15" t="s">
        <v>32</v>
      </c>
    </row>
    <row r="16" spans="1:16" x14ac:dyDescent="0.35">
      <c r="A16" s="16">
        <v>6</v>
      </c>
      <c r="B16" s="15" t="s">
        <v>32</v>
      </c>
      <c r="C16" s="14">
        <v>19</v>
      </c>
      <c r="D16" s="13" t="s">
        <v>28</v>
      </c>
      <c r="E16" s="12" t="str">
        <f>IF($B$4=B16,"Geography Selected",
IF(AND(ISNUMBER(N16),ISNUMBER($I$4)),
IF(ABS(N16)&lt;=$I$4,"Not Significantly Different",
IF(ABS(N16)&gt;$I$4,"Significantly Different","Error - Both Z-score and Confidence Level are Numbers but Comparison Failed")),
IF(N16="NA","Statistical Test not applicable","N/A")
))</f>
        <v>Significantly Different</v>
      </c>
      <c r="G16">
        <f>IF(ISNUMBER(C16),C16,"NAN")</f>
        <v>19</v>
      </c>
      <c r="H16">
        <f>LEN(TRIM(D16))</f>
        <v>6</v>
      </c>
      <c r="I16" t="str">
        <f>IF(H16&gt;=3,MID(TRIM(D16),1,3),"NO")</f>
        <v>+/-</v>
      </c>
      <c r="J16" t="str">
        <f>IF(TRIM(I16)="+/-",MID(TRIM(D16),4,H16-3),D16)</f>
        <v>0.2</v>
      </c>
      <c r="K16" s="1">
        <f>IF(TRIM(J16)="*****",0,IF(ISERROR(VALUE(J16)),"NA",VALUE(J16/$I$4)))</f>
        <v>0.12158054711246201</v>
      </c>
      <c r="L16" s="1">
        <f>IF(AND(ISNUMBER(G16),ISNUMBER($I$6)),$I$6-G16,"N/A")</f>
        <v>-6.1999999999999993</v>
      </c>
      <c r="M16" s="1">
        <f>IF(AND(ISNUMBER(K16),ISNUMBER($I$7)),SQRT(K16^2+($I$7)^2),"N/A")</f>
        <v>0.1359311840425404</v>
      </c>
      <c r="N16" s="1">
        <f>IF(AND(ISNUMBER(L16),ISNUMBER(M16),M16&lt;&gt;0),L16/M16,"NA")</f>
        <v>-45.611314605040711</v>
      </c>
      <c r="O16" t="s">
        <v>75</v>
      </c>
    </row>
    <row r="17" spans="1:15" x14ac:dyDescent="0.35">
      <c r="A17" s="16">
        <v>7</v>
      </c>
      <c r="B17" s="15" t="s">
        <v>44</v>
      </c>
      <c r="C17" s="14">
        <v>16.399999999999999</v>
      </c>
      <c r="D17" s="13" t="s">
        <v>26</v>
      </c>
      <c r="E17" s="12" t="str">
        <f>IF($B$4=B17,"Geography Selected",
IF(AND(ISNUMBER(N17),ISNUMBER($I$4)),
IF(ABS(N17)&lt;=$I$4,"Not Significantly Different",
IF(ABS(N17)&gt;$I$4,"Significantly Different","Error - Both Z-score and Confidence Level are Numbers but Comparison Failed")),
IF(N17="NA","Statistical Test not applicable","N/A")
))</f>
        <v>Significantly Different</v>
      </c>
      <c r="G17">
        <f>IF(ISNUMBER(C17),C17,"NAN")</f>
        <v>16.399999999999999</v>
      </c>
      <c r="H17">
        <f>LEN(TRIM(D17))</f>
        <v>6</v>
      </c>
      <c r="I17" t="str">
        <f>IF(H17&gt;=3,MID(TRIM(D17),1,3),"NO")</f>
        <v>+/-</v>
      </c>
      <c r="J17" t="str">
        <f>IF(TRIM(I17)="+/-",MID(TRIM(D17),4,H17-3),D17)</f>
        <v>0.6</v>
      </c>
      <c r="K17" s="1">
        <f>IF(TRIM(J17)="*****",0,IF(ISERROR(VALUE(J17)),"NA",VALUE(J17/$I$4)))</f>
        <v>0.36474164133738601</v>
      </c>
      <c r="L17" s="1">
        <f>IF(AND(ISNUMBER(G17),ISNUMBER($I$6)),$I$6-G17,"N/A")</f>
        <v>-3.5999999999999979</v>
      </c>
      <c r="M17" s="1">
        <f>IF(AND(ISNUMBER(K17),ISNUMBER($I$7)),SQRT(K17^2+($I$7)^2),"N/A")</f>
        <v>0.36977279819442066</v>
      </c>
      <c r="N17" s="1">
        <f>IF(AND(ISNUMBER(L17),ISNUMBER(M17),M17&lt;&gt;0),L17/M17,"NA")</f>
        <v>-9.735708028223252</v>
      </c>
      <c r="O17" t="s">
        <v>66</v>
      </c>
    </row>
    <row r="18" spans="1:15" x14ac:dyDescent="0.35">
      <c r="A18" s="16">
        <v>8</v>
      </c>
      <c r="B18" s="15" t="s">
        <v>59</v>
      </c>
      <c r="C18" s="14">
        <v>15</v>
      </c>
      <c r="D18" s="13" t="s">
        <v>34</v>
      </c>
      <c r="E18" s="12" t="str">
        <f>IF($B$4=B18,"Geography Selected",
IF(AND(ISNUMBER(N18),ISNUMBER($I$4)),
IF(ABS(N18)&lt;=$I$4,"Not Significantly Different",
IF(ABS(N18)&gt;$I$4,"Significantly Different","Error - Both Z-score and Confidence Level are Numbers but Comparison Failed")),
IF(N18="NA","Statistical Test not applicable","N/A")
))</f>
        <v>Significantly Different</v>
      </c>
      <c r="G18">
        <f>IF(ISNUMBER(C18),C18,"NAN")</f>
        <v>15</v>
      </c>
      <c r="H18">
        <f>LEN(TRIM(D18))</f>
        <v>6</v>
      </c>
      <c r="I18" t="str">
        <f>IF(H18&gt;=3,MID(TRIM(D18),1,3),"NO")</f>
        <v>+/-</v>
      </c>
      <c r="J18" t="str">
        <f>IF(TRIM(I18)="+/-",MID(TRIM(D18),4,H18-3),D18)</f>
        <v>0.4</v>
      </c>
      <c r="K18" s="1">
        <f>IF(TRIM(J18)="*****",0,IF(ISERROR(VALUE(J18)),"NA",VALUE(J18/$I$4)))</f>
        <v>0.24316109422492402</v>
      </c>
      <c r="L18" s="1">
        <f>IF(AND(ISNUMBER(G18),ISNUMBER($I$6)),$I$6-G18,"N/A")</f>
        <v>-2.1999999999999993</v>
      </c>
      <c r="M18" s="1">
        <f>IF(AND(ISNUMBER(K18),ISNUMBER($I$7)),SQRT(K18^2+($I$7)^2),"N/A")</f>
        <v>0.25064471888253259</v>
      </c>
      <c r="N18" s="1">
        <f>IF(AND(ISNUMBER(L18),ISNUMBER(M18),M18&lt;&gt;0),L18/M18,"NA")</f>
        <v>-8.7773642700648864</v>
      </c>
      <c r="O18" t="s">
        <v>60</v>
      </c>
    </row>
    <row r="19" spans="1:15" x14ac:dyDescent="0.35">
      <c r="A19" s="16">
        <v>9</v>
      </c>
      <c r="B19" s="15" t="s">
        <v>75</v>
      </c>
      <c r="C19" s="14">
        <v>14.7</v>
      </c>
      <c r="D19" s="13" t="s">
        <v>34</v>
      </c>
      <c r="E19" s="12" t="str">
        <f>IF($B$4=B19,"Geography Selected",
IF(AND(ISNUMBER(N19),ISNUMBER($I$4)),
IF(ABS(N19)&lt;=$I$4,"Not Significantly Different",
IF(ABS(N19)&gt;$I$4,"Significantly Different","Error - Both Z-score and Confidence Level are Numbers but Comparison Failed")),
IF(N19="NA","Statistical Test not applicable","N/A")
))</f>
        <v>Significantly Different</v>
      </c>
      <c r="G19">
        <f>IF(ISNUMBER(C19),C19,"NAN")</f>
        <v>14.7</v>
      </c>
      <c r="H19">
        <f>LEN(TRIM(D19))</f>
        <v>6</v>
      </c>
      <c r="I19" t="str">
        <f>IF(H19&gt;=3,MID(TRIM(D19),1,3),"NO")</f>
        <v>+/-</v>
      </c>
      <c r="J19" t="str">
        <f>IF(TRIM(I19)="+/-",MID(TRIM(D19),4,H19-3),D19)</f>
        <v>0.4</v>
      </c>
      <c r="K19" s="1">
        <f>IF(TRIM(J19)="*****",0,IF(ISERROR(VALUE(J19)),"NA",VALUE(J19/$I$4)))</f>
        <v>0.24316109422492402</v>
      </c>
      <c r="L19" s="1">
        <f>IF(AND(ISNUMBER(G19),ISNUMBER($I$6)),$I$6-G19,"N/A")</f>
        <v>-1.8999999999999986</v>
      </c>
      <c r="M19" s="1">
        <f>IF(AND(ISNUMBER(K19),ISNUMBER($I$7)),SQRT(K19^2+($I$7)^2),"N/A")</f>
        <v>0.25064471888253259</v>
      </c>
      <c r="N19" s="1">
        <f>IF(AND(ISNUMBER(L19),ISNUMBER(M19),M19&lt;&gt;0),L19/M19,"NA")</f>
        <v>-7.5804509605105803</v>
      </c>
      <c r="O19" t="s">
        <v>35</v>
      </c>
    </row>
    <row r="20" spans="1:15" x14ac:dyDescent="0.35">
      <c r="A20" s="16">
        <v>10</v>
      </c>
      <c r="B20" s="15" t="s">
        <v>62</v>
      </c>
      <c r="C20" s="14">
        <v>14.1</v>
      </c>
      <c r="D20" s="17" t="s">
        <v>120</v>
      </c>
      <c r="E20" s="12" t="str">
        <f>IF($B$4=B20,"Geography Selected",
IF(AND(ISNUMBER(N20),ISNUMBER($I$4)),
IF(ABS(N20)&lt;=$I$4,"Not Significantly Different",
IF(ABS(N20)&gt;$I$4,"Significantly Different","Error - Both Z-score and Confidence Level are Numbers but Comparison Failed")),
IF(N20="NA","Statistical Test not applicable","N/A")
))</f>
        <v>Significantly Different</v>
      </c>
      <c r="G20">
        <f>IF(ISNUMBER(C20),C20,"NAN")</f>
        <v>14.1</v>
      </c>
      <c r="H20">
        <f>LEN(TRIM(D20))</f>
        <v>6</v>
      </c>
      <c r="I20" t="str">
        <f>IF(H20&gt;=3,MID(TRIM(D20),1,3),"NO")</f>
        <v>+/-</v>
      </c>
      <c r="J20" t="str">
        <f>IF(TRIM(I20)="+/-",MID(TRIM(D20),4,H20-3),D20)</f>
        <v>0.9</v>
      </c>
      <c r="K20" s="1">
        <f>IF(TRIM(J20)="*****",0,IF(ISERROR(VALUE(J20)),"NA",VALUE(J20/$I$4)))</f>
        <v>0.54711246200607899</v>
      </c>
      <c r="L20" s="1">
        <f>IF(AND(ISNUMBER(G20),ISNUMBER($I$6)),$I$6-G20,"N/A")</f>
        <v>-1.2999999999999989</v>
      </c>
      <c r="M20" s="1">
        <f>IF(AND(ISNUMBER(K20),ISNUMBER($I$7)),SQRT(K20^2+($I$7)^2),"N/A")</f>
        <v>0.55047933970440222</v>
      </c>
      <c r="N20" s="1">
        <f>IF(AND(ISNUMBER(L20),ISNUMBER(M20),M20&lt;&gt;0),L20/M20,"NA")</f>
        <v>-2.3615781851105915</v>
      </c>
      <c r="O20" t="s">
        <v>51</v>
      </c>
    </row>
    <row r="21" spans="1:15" x14ac:dyDescent="0.35">
      <c r="A21" s="16">
        <v>11</v>
      </c>
      <c r="B21" s="15" t="s">
        <v>52</v>
      </c>
      <c r="C21" s="14">
        <v>13.5</v>
      </c>
      <c r="D21" s="13" t="s">
        <v>111</v>
      </c>
      <c r="E21" s="12" t="str">
        <f>IF($B$4=B21,"Geography Selected",
IF(AND(ISNUMBER(N21),ISNUMBER($I$4)),
IF(ABS(N21)&lt;=$I$4,"Not Significantly Different",
IF(ABS(N21)&gt;$I$4,"Significantly Different","Error - Both Z-score and Confidence Level are Numbers but Comparison Failed")),
IF(N21="NA","Statistical Test not applicable","N/A")
))</f>
        <v>Not Significantly Different</v>
      </c>
      <c r="G21">
        <f>IF(ISNUMBER(C21),C21,"NAN")</f>
        <v>13.5</v>
      </c>
      <c r="H21">
        <f>LEN(TRIM(D21))</f>
        <v>6</v>
      </c>
      <c r="I21" t="str">
        <f>IF(H21&gt;=3,MID(TRIM(D21),1,3),"NO")</f>
        <v>+/-</v>
      </c>
      <c r="J21" t="str">
        <f>IF(TRIM(I21)="+/-",MID(TRIM(D21),4,H21-3),D21)</f>
        <v>1.0</v>
      </c>
      <c r="K21" s="1">
        <f>IF(TRIM(J21)="*****",0,IF(ISERROR(VALUE(J21)),"NA",VALUE(J21/$I$4)))</f>
        <v>0.60790273556231</v>
      </c>
      <c r="L21" s="1">
        <f>IF(AND(ISNUMBER(G21),ISNUMBER($I$6)),$I$6-G21,"N/A")</f>
        <v>-0.69999999999999929</v>
      </c>
      <c r="M21" s="1">
        <f>IF(AND(ISNUMBER(K21),ISNUMBER($I$7)),SQRT(K21^2+($I$7)^2),"N/A")</f>
        <v>0.61093468821403585</v>
      </c>
      <c r="N21" s="1">
        <f>IF(AND(ISNUMBER(L21),ISNUMBER(M21),M21&lt;&gt;0),L21/M21,"NA")</f>
        <v>-1.1457853245268015</v>
      </c>
      <c r="O21" t="s">
        <v>45</v>
      </c>
    </row>
    <row r="22" spans="1:15" x14ac:dyDescent="0.35">
      <c r="A22" s="16">
        <v>12</v>
      </c>
      <c r="B22" s="15" t="s">
        <v>36</v>
      </c>
      <c r="C22" s="14">
        <v>13.1</v>
      </c>
      <c r="D22" s="13" t="s">
        <v>57</v>
      </c>
      <c r="E22" s="12" t="str">
        <f>IF($B$4=B22,"Geography Selected",
IF(AND(ISNUMBER(N22),ISNUMBER($I$4)),
IF(ABS(N22)&lt;=$I$4,"Not Significantly Different",
IF(ABS(N22)&gt;$I$4,"Significantly Different","Error - Both Z-score and Confidence Level are Numbers but Comparison Failed")),
IF(N22="NA","Statistical Test not applicable","N/A")
))</f>
        <v>Not Significantly Different</v>
      </c>
      <c r="G22">
        <f>IF(ISNUMBER(C22),C22,"NAN")</f>
        <v>13.1</v>
      </c>
      <c r="H22">
        <f>LEN(TRIM(D22))</f>
        <v>6</v>
      </c>
      <c r="I22" t="str">
        <f>IF(H22&gt;=3,MID(TRIM(D22),1,3),"NO")</f>
        <v>+/-</v>
      </c>
      <c r="J22" t="str">
        <f>IF(TRIM(I22)="+/-",MID(TRIM(D22),4,H22-3),D22)</f>
        <v>0.3</v>
      </c>
      <c r="K22" s="1">
        <f>IF(TRIM(J22)="*****",0,IF(ISERROR(VALUE(J22)),"NA",VALUE(J22/$I$4)))</f>
        <v>0.18237082066869301</v>
      </c>
      <c r="L22" s="1">
        <f>IF(AND(ISNUMBER(G22),ISNUMBER($I$6)),$I$6-G22,"N/A")</f>
        <v>-0.29999999999999893</v>
      </c>
      <c r="M22" s="1">
        <f>IF(AND(ISNUMBER(K22),ISNUMBER($I$7)),SQRT(K22^2+($I$7)^2),"N/A")</f>
        <v>0.19223572402239389</v>
      </c>
      <c r="N22" s="1">
        <f>IF(AND(ISNUMBER(L22),ISNUMBER(M22),M22&lt;&gt;0),L22/M22,"NA")</f>
        <v>-1.5605840252930896</v>
      </c>
      <c r="O22" t="s">
        <v>29</v>
      </c>
    </row>
    <row r="23" spans="1:15" x14ac:dyDescent="0.35">
      <c r="A23" s="16">
        <v>13</v>
      </c>
      <c r="B23" s="15" t="s">
        <v>56</v>
      </c>
      <c r="C23" s="14">
        <v>12.9</v>
      </c>
      <c r="D23" s="13" t="s">
        <v>34</v>
      </c>
      <c r="E23" s="12" t="str">
        <f>IF($B$4=B23,"Geography Selected",
IF(AND(ISNUMBER(N23),ISNUMBER($I$4)),
IF(ABS(N23)&lt;=$I$4,"Not Significantly Different",
IF(ABS(N23)&gt;$I$4,"Significantly Different","Error - Both Z-score and Confidence Level are Numbers but Comparison Failed")),
IF(N23="NA","Statistical Test not applicable","N/A")
))</f>
        <v>Not Significantly Different</v>
      </c>
      <c r="G23">
        <f>IF(ISNUMBER(C23),C23,"NAN")</f>
        <v>12.9</v>
      </c>
      <c r="H23">
        <f>LEN(TRIM(D23))</f>
        <v>6</v>
      </c>
      <c r="I23" t="str">
        <f>IF(H23&gt;=3,MID(TRIM(D23),1,3),"NO")</f>
        <v>+/-</v>
      </c>
      <c r="J23" t="str">
        <f>IF(TRIM(I23)="+/-",MID(TRIM(D23),4,H23-3),D23)</f>
        <v>0.4</v>
      </c>
      <c r="K23" s="1">
        <f>IF(TRIM(J23)="*****",0,IF(ISERROR(VALUE(J23)),"NA",VALUE(J23/$I$4)))</f>
        <v>0.24316109422492402</v>
      </c>
      <c r="L23" s="1">
        <f>IF(AND(ISNUMBER(G23),ISNUMBER($I$6)),$I$6-G23,"N/A")</f>
        <v>-9.9999999999999645E-2</v>
      </c>
      <c r="M23" s="1">
        <f>IF(AND(ISNUMBER(K23),ISNUMBER($I$7)),SQRT(K23^2+($I$7)^2),"N/A")</f>
        <v>0.25064471888253259</v>
      </c>
      <c r="N23" s="1">
        <f>IF(AND(ISNUMBER(L23),ISNUMBER(M23),M23&lt;&gt;0),L23/M23,"NA")</f>
        <v>-0.39897110318476625</v>
      </c>
      <c r="O23" t="s">
        <v>82</v>
      </c>
    </row>
    <row r="24" spans="1:15" x14ac:dyDescent="0.35">
      <c r="A24" s="16">
        <v>14</v>
      </c>
      <c r="B24" s="15" t="s">
        <v>47</v>
      </c>
      <c r="C24" s="14">
        <v>12.3</v>
      </c>
      <c r="D24" s="13" t="s">
        <v>57</v>
      </c>
      <c r="E24" s="12" t="str">
        <f>IF($B$4=B24,"Geography Selected",
IF(AND(ISNUMBER(N24),ISNUMBER($I$4)),
IF(ABS(N24)&lt;=$I$4,"Not Significantly Different",
IF(ABS(N24)&gt;$I$4,"Significantly Different","Error - Both Z-score and Confidence Level are Numbers but Comparison Failed")),
IF(N24="NA","Statistical Test not applicable","N/A")
))</f>
        <v>Significantly Different</v>
      </c>
      <c r="G24">
        <f>IF(ISNUMBER(C24),C24,"NAN")</f>
        <v>12.3</v>
      </c>
      <c r="H24">
        <f>LEN(TRIM(D24))</f>
        <v>6</v>
      </c>
      <c r="I24" t="str">
        <f>IF(H24&gt;=3,MID(TRIM(D24),1,3),"NO")</f>
        <v>+/-</v>
      </c>
      <c r="J24" t="str">
        <f>IF(TRIM(I24)="+/-",MID(TRIM(D24),4,H24-3),D24)</f>
        <v>0.3</v>
      </c>
      <c r="K24" s="1">
        <f>IF(TRIM(J24)="*****",0,IF(ISERROR(VALUE(J24)),"NA",VALUE(J24/$I$4)))</f>
        <v>0.18237082066869301</v>
      </c>
      <c r="L24" s="1">
        <f>IF(AND(ISNUMBER(G24),ISNUMBER($I$6)),$I$6-G24,"N/A")</f>
        <v>0.5</v>
      </c>
      <c r="M24" s="1">
        <f>IF(AND(ISNUMBER(K24),ISNUMBER($I$7)),SQRT(K24^2+($I$7)^2),"N/A")</f>
        <v>0.19223572402239389</v>
      </c>
      <c r="N24" s="1">
        <f>IF(AND(ISNUMBER(L24),ISNUMBER(M24),M24&lt;&gt;0),L24/M24,"NA")</f>
        <v>2.6009733754884921</v>
      </c>
      <c r="O24" t="s">
        <v>65</v>
      </c>
    </row>
    <row r="25" spans="1:15" x14ac:dyDescent="0.35">
      <c r="A25" s="16">
        <v>15</v>
      </c>
      <c r="B25" s="15" t="s">
        <v>73</v>
      </c>
      <c r="C25" s="14">
        <v>11.5</v>
      </c>
      <c r="D25" s="13" t="s">
        <v>43</v>
      </c>
      <c r="E25" s="12" t="str">
        <f>IF($B$4=B25,"Geography Selected",
IF(AND(ISNUMBER(N25),ISNUMBER($I$4)),
IF(ABS(N25)&lt;=$I$4,"Not Significantly Different",
IF(ABS(N25)&gt;$I$4,"Significantly Different","Error - Both Z-score and Confidence Level are Numbers but Comparison Failed")),
IF(N25="NA","Statistical Test not applicable","N/A")
))</f>
        <v>Significantly Different</v>
      </c>
      <c r="G25">
        <f>IF(ISNUMBER(C25),C25,"NAN")</f>
        <v>11.5</v>
      </c>
      <c r="H25">
        <f>LEN(TRIM(D25))</f>
        <v>6</v>
      </c>
      <c r="I25" t="str">
        <f>IF(H25&gt;=3,MID(TRIM(D25),1,3),"NO")</f>
        <v>+/-</v>
      </c>
      <c r="J25" t="str">
        <f>IF(TRIM(I25)="+/-",MID(TRIM(D25),4,H25-3),D25)</f>
        <v>0.5</v>
      </c>
      <c r="K25" s="1">
        <f>IF(TRIM(J25)="*****",0,IF(ISERROR(VALUE(J25)),"NA",VALUE(J25/$I$4)))</f>
        <v>0.303951367781155</v>
      </c>
      <c r="L25" s="1">
        <f>IF(AND(ISNUMBER(G25),ISNUMBER($I$6)),$I$6-G25,"N/A")</f>
        <v>1.3000000000000007</v>
      </c>
      <c r="M25" s="1">
        <f>IF(AND(ISNUMBER(K25),ISNUMBER($I$7)),SQRT(K25^2+($I$7)^2),"N/A")</f>
        <v>0.30997079109986531</v>
      </c>
      <c r="N25" s="1">
        <f>IF(AND(ISNUMBER(L25),ISNUMBER(M25),M25&lt;&gt;0),L25/M25,"NA")</f>
        <v>4.1939435499300686</v>
      </c>
      <c r="O25" t="s">
        <v>81</v>
      </c>
    </row>
    <row r="26" spans="1:15" x14ac:dyDescent="0.35">
      <c r="A26" s="16">
        <v>16</v>
      </c>
      <c r="B26" s="15" t="s">
        <v>78</v>
      </c>
      <c r="C26" s="14">
        <v>11.2</v>
      </c>
      <c r="D26" s="13" t="s">
        <v>34</v>
      </c>
      <c r="E26" s="12" t="str">
        <f>IF($B$4=B26,"Geography Selected",
IF(AND(ISNUMBER(N26),ISNUMBER($I$4)),
IF(ABS(N26)&lt;=$I$4,"Not Significantly Different",
IF(ABS(N26)&gt;$I$4,"Significantly Different","Error - Both Z-score and Confidence Level are Numbers but Comparison Failed")),
IF(N26="NA","Statistical Test not applicable","N/A")
))</f>
        <v>Significantly Different</v>
      </c>
      <c r="G26">
        <f>IF(ISNUMBER(C26),C26,"NAN")</f>
        <v>11.2</v>
      </c>
      <c r="H26">
        <f>LEN(TRIM(D26))</f>
        <v>6</v>
      </c>
      <c r="I26" t="str">
        <f>IF(H26&gt;=3,MID(TRIM(D26),1,3),"NO")</f>
        <v>+/-</v>
      </c>
      <c r="J26" t="str">
        <f>IF(TRIM(I26)="+/-",MID(TRIM(D26),4,H26-3),D26)</f>
        <v>0.4</v>
      </c>
      <c r="K26" s="1">
        <f>IF(TRIM(J26)="*****",0,IF(ISERROR(VALUE(J26)),"NA",VALUE(J26/$I$4)))</f>
        <v>0.24316109422492402</v>
      </c>
      <c r="L26" s="1">
        <f>IF(AND(ISNUMBER(G26),ISNUMBER($I$6)),$I$6-G26,"N/A")</f>
        <v>1.6000000000000014</v>
      </c>
      <c r="M26" s="1">
        <f>IF(AND(ISNUMBER(K26),ISNUMBER($I$7)),SQRT(K26^2+($I$7)^2),"N/A")</f>
        <v>0.25064471888253259</v>
      </c>
      <c r="N26" s="1">
        <f>IF(AND(ISNUMBER(L26),ISNUMBER(M26),M26&lt;&gt;0),L26/M26,"NA")</f>
        <v>6.3835376509562884</v>
      </c>
      <c r="O26" t="s">
        <v>80</v>
      </c>
    </row>
    <row r="27" spans="1:15" x14ac:dyDescent="0.35">
      <c r="A27" s="16">
        <v>17</v>
      </c>
      <c r="B27" s="15" t="s">
        <v>65</v>
      </c>
      <c r="C27" s="14">
        <v>11.1</v>
      </c>
      <c r="D27" s="13" t="s">
        <v>57</v>
      </c>
      <c r="E27" s="12" t="str">
        <f>IF($B$4=B27,"Geography Selected",
IF(AND(ISNUMBER(N27),ISNUMBER($I$4)),
IF(ABS(N27)&lt;=$I$4,"Not Significantly Different",
IF(ABS(N27)&gt;$I$4,"Significantly Different","Error - Both Z-score and Confidence Level are Numbers but Comparison Failed")),
IF(N27="NA","Statistical Test not applicable","N/A")
))</f>
        <v>Significantly Different</v>
      </c>
      <c r="G27">
        <f>IF(ISNUMBER(C27),C27,"NAN")</f>
        <v>11.1</v>
      </c>
      <c r="H27">
        <f>LEN(TRIM(D27))</f>
        <v>6</v>
      </c>
      <c r="I27" t="str">
        <f>IF(H27&gt;=3,MID(TRIM(D27),1,3),"NO")</f>
        <v>+/-</v>
      </c>
      <c r="J27" t="str">
        <f>IF(TRIM(I27)="+/-",MID(TRIM(D27),4,H27-3),D27)</f>
        <v>0.3</v>
      </c>
      <c r="K27" s="1">
        <f>IF(TRIM(J27)="*****",0,IF(ISERROR(VALUE(J27)),"NA",VALUE(J27/$I$4)))</f>
        <v>0.18237082066869301</v>
      </c>
      <c r="L27" s="1">
        <f>IF(AND(ISNUMBER(G27),ISNUMBER($I$6)),$I$6-G27,"N/A")</f>
        <v>1.7000000000000011</v>
      </c>
      <c r="M27" s="1">
        <f>IF(AND(ISNUMBER(K27),ISNUMBER($I$7)),SQRT(K27^2+($I$7)^2),"N/A")</f>
        <v>0.19223572402239389</v>
      </c>
      <c r="N27" s="1">
        <f>IF(AND(ISNUMBER(L27),ISNUMBER(M27),M27&lt;&gt;0),L27/M27,"NA")</f>
        <v>8.8433094766608775</v>
      </c>
      <c r="O27" t="s">
        <v>78</v>
      </c>
    </row>
    <row r="28" spans="1:15" x14ac:dyDescent="0.35">
      <c r="A28" s="16">
        <v>18</v>
      </c>
      <c r="B28" s="15" t="s">
        <v>71</v>
      </c>
      <c r="C28" s="14">
        <v>11</v>
      </c>
      <c r="D28" s="13" t="s">
        <v>34</v>
      </c>
      <c r="E28" s="12" t="str">
        <f>IF($B$4=B28,"Geography Selected",
IF(AND(ISNUMBER(N28),ISNUMBER($I$4)),
IF(ABS(N28)&lt;=$I$4,"Not Significantly Different",
IF(ABS(N28)&gt;$I$4,"Significantly Different","Error - Both Z-score and Confidence Level are Numbers but Comparison Failed")),
IF(N28="NA","Statistical Test not applicable","N/A")
))</f>
        <v>Significantly Different</v>
      </c>
      <c r="G28">
        <f>IF(ISNUMBER(C28),C28,"NAN")</f>
        <v>11</v>
      </c>
      <c r="H28">
        <f>LEN(TRIM(D28))</f>
        <v>6</v>
      </c>
      <c r="I28" t="str">
        <f>IF(H28&gt;=3,MID(TRIM(D28),1,3),"NO")</f>
        <v>+/-</v>
      </c>
      <c r="J28" t="str">
        <f>IF(TRIM(I28)="+/-",MID(TRIM(D28),4,H28-3),D28)</f>
        <v>0.4</v>
      </c>
      <c r="K28" s="1">
        <f>IF(TRIM(J28)="*****",0,IF(ISERROR(VALUE(J28)),"NA",VALUE(J28/$I$4)))</f>
        <v>0.24316109422492402</v>
      </c>
      <c r="L28" s="1">
        <f>IF(AND(ISNUMBER(G28),ISNUMBER($I$6)),$I$6-G28,"N/A")</f>
        <v>1.8000000000000007</v>
      </c>
      <c r="M28" s="1">
        <f>IF(AND(ISNUMBER(K28),ISNUMBER($I$7)),SQRT(K28^2+($I$7)^2),"N/A")</f>
        <v>0.25064471888253259</v>
      </c>
      <c r="N28" s="1">
        <f>IF(AND(ISNUMBER(L28),ISNUMBER(M28),M28&lt;&gt;0),L28/M28,"NA")</f>
        <v>7.1814798573258214</v>
      </c>
      <c r="O28" t="s">
        <v>79</v>
      </c>
    </row>
    <row r="29" spans="1:15" x14ac:dyDescent="0.35">
      <c r="A29" s="16">
        <v>19</v>
      </c>
      <c r="B29" s="15" t="s">
        <v>66</v>
      </c>
      <c r="C29" s="14">
        <v>10.8</v>
      </c>
      <c r="D29" s="13" t="s">
        <v>34</v>
      </c>
      <c r="E29" s="12" t="str">
        <f>IF($B$4=B29,"Geography Selected",
IF(AND(ISNUMBER(N29),ISNUMBER($I$4)),
IF(ABS(N29)&lt;=$I$4,"Not Significantly Different",
IF(ABS(N29)&gt;$I$4,"Significantly Different","Error - Both Z-score and Confidence Level are Numbers but Comparison Failed")),
IF(N29="NA","Statistical Test not applicable","N/A")
))</f>
        <v>Significantly Different</v>
      </c>
      <c r="G29">
        <f>IF(ISNUMBER(C29),C29,"NAN")</f>
        <v>10.8</v>
      </c>
      <c r="H29">
        <f>LEN(TRIM(D29))</f>
        <v>6</v>
      </c>
      <c r="I29" t="str">
        <f>IF(H29&gt;=3,MID(TRIM(D29),1,3),"NO")</f>
        <v>+/-</v>
      </c>
      <c r="J29" t="str">
        <f>IF(TRIM(I29)="+/-",MID(TRIM(D29),4,H29-3),D29)</f>
        <v>0.4</v>
      </c>
      <c r="K29" s="1">
        <f>IF(TRIM(J29)="*****",0,IF(ISERROR(VALUE(J29)),"NA",VALUE(J29/$I$4)))</f>
        <v>0.24316109422492402</v>
      </c>
      <c r="L29" s="1">
        <f>IF(AND(ISNUMBER(G29),ISNUMBER($I$6)),$I$6-G29,"N/A")</f>
        <v>2</v>
      </c>
      <c r="M29" s="1">
        <f>IF(AND(ISNUMBER(K29),ISNUMBER($I$7)),SQRT(K29^2+($I$7)^2),"N/A")</f>
        <v>0.25064471888253259</v>
      </c>
      <c r="N29" s="1">
        <f>IF(AND(ISNUMBER(L29),ISNUMBER(M29),M29&lt;&gt;0),L29/M29,"NA")</f>
        <v>7.9794220636953535</v>
      </c>
      <c r="O29" t="s">
        <v>55</v>
      </c>
    </row>
    <row r="30" spans="1:15" x14ac:dyDescent="0.35">
      <c r="A30" s="16">
        <v>20</v>
      </c>
      <c r="B30" s="15" t="s">
        <v>35</v>
      </c>
      <c r="C30" s="14">
        <v>10.7</v>
      </c>
      <c r="D30" s="13" t="s">
        <v>111</v>
      </c>
      <c r="E30" s="12" t="str">
        <f>IF($B$4=B30,"Geography Selected",
IF(AND(ISNUMBER(N30),ISNUMBER($I$4)),
IF(ABS(N30)&lt;=$I$4,"Not Significantly Different",
IF(ABS(N30)&gt;$I$4,"Significantly Different","Error - Both Z-score and Confidence Level are Numbers but Comparison Failed")),
IF(N30="NA","Statistical Test not applicable","N/A")
))</f>
        <v>Significantly Different</v>
      </c>
      <c r="G30">
        <f>IF(ISNUMBER(C30),C30,"NAN")</f>
        <v>10.7</v>
      </c>
      <c r="H30">
        <f>LEN(TRIM(D30))</f>
        <v>6</v>
      </c>
      <c r="I30" t="str">
        <f>IF(H30&gt;=3,MID(TRIM(D30),1,3),"NO")</f>
        <v>+/-</v>
      </c>
      <c r="J30" t="str">
        <f>IF(TRIM(I30)="+/-",MID(TRIM(D30),4,H30-3),D30)</f>
        <v>1.0</v>
      </c>
      <c r="K30" s="1">
        <f>IF(TRIM(J30)="*****",0,IF(ISERROR(VALUE(J30)),"NA",VALUE(J30/$I$4)))</f>
        <v>0.60790273556231</v>
      </c>
      <c r="L30" s="1">
        <f>IF(AND(ISNUMBER(G30),ISNUMBER($I$6)),$I$6-G30,"N/A")</f>
        <v>2.1000000000000014</v>
      </c>
      <c r="M30" s="1">
        <f>IF(AND(ISNUMBER(K30),ISNUMBER($I$7)),SQRT(K30^2+($I$7)^2),"N/A")</f>
        <v>0.61093468821403585</v>
      </c>
      <c r="N30" s="1">
        <f>IF(AND(ISNUMBER(L30),ISNUMBER(M30),M30&lt;&gt;0),L30/M30,"NA")</f>
        <v>3.4373559735804098</v>
      </c>
      <c r="O30" t="s">
        <v>77</v>
      </c>
    </row>
    <row r="31" spans="1:15" x14ac:dyDescent="0.35">
      <c r="A31" s="16">
        <v>21</v>
      </c>
      <c r="B31" s="15" t="s">
        <v>49</v>
      </c>
      <c r="C31" s="14">
        <v>10.5</v>
      </c>
      <c r="D31" s="13" t="s">
        <v>28</v>
      </c>
      <c r="E31" s="12" t="str">
        <f>IF($B$4=B31,"Geography Selected",
IF(AND(ISNUMBER(N31),ISNUMBER($I$4)),
IF(ABS(N31)&lt;=$I$4,"Not Significantly Different",
IF(ABS(N31)&gt;$I$4,"Significantly Different","Error - Both Z-score and Confidence Level are Numbers but Comparison Failed")),
IF(N31="NA","Statistical Test not applicable","N/A")
))</f>
        <v>Significantly Different</v>
      </c>
      <c r="G31">
        <f>IF(ISNUMBER(C31),C31,"NAN")</f>
        <v>10.5</v>
      </c>
      <c r="H31">
        <f>LEN(TRIM(D31))</f>
        <v>6</v>
      </c>
      <c r="I31" t="str">
        <f>IF(H31&gt;=3,MID(TRIM(D31),1,3),"NO")</f>
        <v>+/-</v>
      </c>
      <c r="J31" t="str">
        <f>IF(TRIM(I31)="+/-",MID(TRIM(D31),4,H31-3),D31)</f>
        <v>0.2</v>
      </c>
      <c r="K31" s="1">
        <f>IF(TRIM(J31)="*****",0,IF(ISERROR(VALUE(J31)),"NA",VALUE(J31/$I$4)))</f>
        <v>0.12158054711246201</v>
      </c>
      <c r="L31" s="1">
        <f>IF(AND(ISNUMBER(G31),ISNUMBER($I$6)),$I$6-G31,"N/A")</f>
        <v>2.3000000000000007</v>
      </c>
      <c r="M31" s="1">
        <f>IF(AND(ISNUMBER(K31),ISNUMBER($I$7)),SQRT(K31^2+($I$7)^2),"N/A")</f>
        <v>0.1359311840425404</v>
      </c>
      <c r="N31" s="1">
        <f>IF(AND(ISNUMBER(L31),ISNUMBER(M31),M31&lt;&gt;0),L31/M31,"NA")</f>
        <v>16.920326385740914</v>
      </c>
      <c r="O31" t="s">
        <v>41</v>
      </c>
    </row>
    <row r="32" spans="1:15" x14ac:dyDescent="0.35">
      <c r="A32" s="16">
        <v>22</v>
      </c>
      <c r="B32" s="15" t="s">
        <v>38</v>
      </c>
      <c r="C32" s="14">
        <v>9.8000000000000007</v>
      </c>
      <c r="D32" s="13" t="s">
        <v>28</v>
      </c>
      <c r="E32" s="12" t="str">
        <f>IF($B$4=B32,"Geography Selected",
IF(AND(ISNUMBER(N32),ISNUMBER($I$4)),
IF(ABS(N32)&lt;=$I$4,"Not Significantly Different",
IF(ABS(N32)&gt;$I$4,"Significantly Different","Error - Both Z-score and Confidence Level are Numbers but Comparison Failed")),
IF(N32="NA","Statistical Test not applicable","N/A")
))</f>
        <v>Significantly Different</v>
      </c>
      <c r="G32">
        <f>IF(ISNUMBER(C32),C32,"NAN")</f>
        <v>9.8000000000000007</v>
      </c>
      <c r="H32">
        <f>LEN(TRIM(D32))</f>
        <v>6</v>
      </c>
      <c r="I32" t="str">
        <f>IF(H32&gt;=3,MID(TRIM(D32),1,3),"NO")</f>
        <v>+/-</v>
      </c>
      <c r="J32" t="str">
        <f>IF(TRIM(I32)="+/-",MID(TRIM(D32),4,H32-3),D32)</f>
        <v>0.2</v>
      </c>
      <c r="K32" s="1">
        <f>IF(TRIM(J32)="*****",0,IF(ISERROR(VALUE(J32)),"NA",VALUE(J32/$I$4)))</f>
        <v>0.12158054711246201</v>
      </c>
      <c r="L32" s="1">
        <f>IF(AND(ISNUMBER(G32),ISNUMBER($I$6)),$I$6-G32,"N/A")</f>
        <v>3</v>
      </c>
      <c r="M32" s="1">
        <f>IF(AND(ISNUMBER(K32),ISNUMBER($I$7)),SQRT(K32^2+($I$7)^2),"N/A")</f>
        <v>0.1359311840425404</v>
      </c>
      <c r="N32" s="1">
        <f>IF(AND(ISNUMBER(L32),ISNUMBER(M32),M32&lt;&gt;0),L32/M32,"NA")</f>
        <v>22.069990937922924</v>
      </c>
      <c r="O32" t="s">
        <v>71</v>
      </c>
    </row>
    <row r="33" spans="1:15" x14ac:dyDescent="0.35">
      <c r="A33" s="16">
        <v>23</v>
      </c>
      <c r="B33" s="15" t="s">
        <v>82</v>
      </c>
      <c r="C33" s="14">
        <v>9.6999999999999993</v>
      </c>
      <c r="D33" s="13" t="s">
        <v>26</v>
      </c>
      <c r="E33" s="12" t="str">
        <f>IF($B$4=B33,"Geography Selected",
IF(AND(ISNUMBER(N33),ISNUMBER($I$4)),
IF(ABS(N33)&lt;=$I$4,"Not Significantly Different",
IF(ABS(N33)&gt;$I$4,"Significantly Different","Error - Both Z-score and Confidence Level are Numbers but Comparison Failed")),
IF(N33="NA","Statistical Test not applicable","N/A")
))</f>
        <v>Significantly Different</v>
      </c>
      <c r="G33">
        <f>IF(ISNUMBER(C33),C33,"NAN")</f>
        <v>9.6999999999999993</v>
      </c>
      <c r="H33">
        <f>LEN(TRIM(D33))</f>
        <v>6</v>
      </c>
      <c r="I33" t="str">
        <f>IF(H33&gt;=3,MID(TRIM(D33),1,3),"NO")</f>
        <v>+/-</v>
      </c>
      <c r="J33" t="str">
        <f>IF(TRIM(I33)="+/-",MID(TRIM(D33),4,H33-3),D33)</f>
        <v>0.6</v>
      </c>
      <c r="K33" s="1">
        <f>IF(TRIM(J33)="*****",0,IF(ISERROR(VALUE(J33)),"NA",VALUE(J33/$I$4)))</f>
        <v>0.36474164133738601</v>
      </c>
      <c r="L33" s="1">
        <f>IF(AND(ISNUMBER(G33),ISNUMBER($I$6)),$I$6-G33,"N/A")</f>
        <v>3.1000000000000014</v>
      </c>
      <c r="M33" s="1">
        <f>IF(AND(ISNUMBER(K33),ISNUMBER($I$7)),SQRT(K33^2+($I$7)^2),"N/A")</f>
        <v>0.36977279819442066</v>
      </c>
      <c r="N33" s="1">
        <f>IF(AND(ISNUMBER(L33),ISNUMBER(M33),M33&lt;&gt;0),L33/M33,"NA")</f>
        <v>8.3835263576366987</v>
      </c>
      <c r="O33" t="s">
        <v>76</v>
      </c>
    </row>
    <row r="34" spans="1:15" x14ac:dyDescent="0.35">
      <c r="A34" s="16">
        <v>24</v>
      </c>
      <c r="B34" s="15" t="s">
        <v>42</v>
      </c>
      <c r="C34" s="14">
        <v>9.5</v>
      </c>
      <c r="D34" s="13" t="s">
        <v>43</v>
      </c>
      <c r="E34" s="12" t="str">
        <f>IF($B$4=B34,"Geography Selected",
IF(AND(ISNUMBER(N34),ISNUMBER($I$4)),
IF(ABS(N34)&lt;=$I$4,"Not Significantly Different",
IF(ABS(N34)&gt;$I$4,"Significantly Different","Error - Both Z-score and Confidence Level are Numbers but Comparison Failed")),
IF(N34="NA","Statistical Test not applicable","N/A")
))</f>
        <v>Significantly Different</v>
      </c>
      <c r="G34">
        <f>IF(ISNUMBER(C34),C34,"NAN")</f>
        <v>9.5</v>
      </c>
      <c r="H34">
        <f>LEN(TRIM(D34))</f>
        <v>6</v>
      </c>
      <c r="I34" t="str">
        <f>IF(H34&gt;=3,MID(TRIM(D34),1,3),"NO")</f>
        <v>+/-</v>
      </c>
      <c r="J34" t="str">
        <f>IF(TRIM(I34)="+/-",MID(TRIM(D34),4,H34-3),D34)</f>
        <v>0.5</v>
      </c>
      <c r="K34" s="1">
        <f>IF(TRIM(J34)="*****",0,IF(ISERROR(VALUE(J34)),"NA",VALUE(J34/$I$4)))</f>
        <v>0.303951367781155</v>
      </c>
      <c r="L34" s="1">
        <f>IF(AND(ISNUMBER(G34),ISNUMBER($I$6)),$I$6-G34,"N/A")</f>
        <v>3.3000000000000007</v>
      </c>
      <c r="M34" s="1">
        <f>IF(AND(ISNUMBER(K34),ISNUMBER($I$7)),SQRT(K34^2+($I$7)^2),"N/A")</f>
        <v>0.30997079109986531</v>
      </c>
      <c r="N34" s="1">
        <f>IF(AND(ISNUMBER(L34),ISNUMBER(M34),M34&lt;&gt;0),L34/M34,"NA")</f>
        <v>10.646164395976324</v>
      </c>
      <c r="O34" t="s">
        <v>74</v>
      </c>
    </row>
    <row r="35" spans="1:15" x14ac:dyDescent="0.35">
      <c r="A35" s="16">
        <v>25</v>
      </c>
      <c r="B35" s="15" t="s">
        <v>69</v>
      </c>
      <c r="C35" s="14">
        <v>9</v>
      </c>
      <c r="D35" s="13" t="s">
        <v>34</v>
      </c>
      <c r="E35" s="12" t="str">
        <f>IF($B$4=B35,"Geography Selected",
IF(AND(ISNUMBER(N35),ISNUMBER($I$4)),
IF(ABS(N35)&lt;=$I$4,"Not Significantly Different",
IF(ABS(N35)&gt;$I$4,"Significantly Different","Error - Both Z-score and Confidence Level are Numbers but Comparison Failed")),
IF(N35="NA","Statistical Test not applicable","N/A")
))</f>
        <v>Significantly Different</v>
      </c>
      <c r="G35">
        <f>IF(ISNUMBER(C35),C35,"NAN")</f>
        <v>9</v>
      </c>
      <c r="H35">
        <f>LEN(TRIM(D35))</f>
        <v>6</v>
      </c>
      <c r="I35" t="str">
        <f>IF(H35&gt;=3,MID(TRIM(D35),1,3),"NO")</f>
        <v>+/-</v>
      </c>
      <c r="J35" t="str">
        <f>IF(TRIM(I35)="+/-",MID(TRIM(D35),4,H35-3),D35)</f>
        <v>0.4</v>
      </c>
      <c r="K35" s="1">
        <f>IF(TRIM(J35)="*****",0,IF(ISERROR(VALUE(J35)),"NA",VALUE(J35/$I$4)))</f>
        <v>0.24316109422492402</v>
      </c>
      <c r="L35" s="1">
        <f>IF(AND(ISNUMBER(G35),ISNUMBER($I$6)),$I$6-G35,"N/A")</f>
        <v>3.8000000000000007</v>
      </c>
      <c r="M35" s="1">
        <f>IF(AND(ISNUMBER(K35),ISNUMBER($I$7)),SQRT(K35^2+($I$7)^2),"N/A")</f>
        <v>0.25064471888253259</v>
      </c>
      <c r="N35" s="1">
        <f>IF(AND(ISNUMBER(L35),ISNUMBER(M35),M35&lt;&gt;0),L35/M35,"NA")</f>
        <v>15.160901921021175</v>
      </c>
      <c r="O35" t="s">
        <v>53</v>
      </c>
    </row>
    <row r="36" spans="1:15" x14ac:dyDescent="0.35">
      <c r="A36" s="16">
        <v>26</v>
      </c>
      <c r="B36" s="15" t="s">
        <v>45</v>
      </c>
      <c r="C36" s="14">
        <v>8.8000000000000007</v>
      </c>
      <c r="D36" s="13" t="s">
        <v>57</v>
      </c>
      <c r="E36" s="12" t="str">
        <f>IF($B$4=B36,"Geography Selected",
IF(AND(ISNUMBER(N36),ISNUMBER($I$4)),
IF(ABS(N36)&lt;=$I$4,"Not Significantly Different",
IF(ABS(N36)&gt;$I$4,"Significantly Different","Error - Both Z-score and Confidence Level are Numbers but Comparison Failed")),
IF(N36="NA","Statistical Test not applicable","N/A")
))</f>
        <v>Significantly Different</v>
      </c>
      <c r="G36">
        <f>IF(ISNUMBER(C36),C36,"NAN")</f>
        <v>8.8000000000000007</v>
      </c>
      <c r="H36">
        <f>LEN(TRIM(D36))</f>
        <v>6</v>
      </c>
      <c r="I36" t="str">
        <f>IF(H36&gt;=3,MID(TRIM(D36),1,3),"NO")</f>
        <v>+/-</v>
      </c>
      <c r="J36" t="str">
        <f>IF(TRIM(I36)="+/-",MID(TRIM(D36),4,H36-3),D36)</f>
        <v>0.3</v>
      </c>
      <c r="K36" s="1">
        <f>IF(TRIM(J36)="*****",0,IF(ISERROR(VALUE(J36)),"NA",VALUE(J36/$I$4)))</f>
        <v>0.18237082066869301</v>
      </c>
      <c r="L36" s="1">
        <f>IF(AND(ISNUMBER(G36),ISNUMBER($I$6)),$I$6-G36,"N/A")</f>
        <v>4</v>
      </c>
      <c r="M36" s="1">
        <f>IF(AND(ISNUMBER(K36),ISNUMBER($I$7)),SQRT(K36^2+($I$7)^2),"N/A")</f>
        <v>0.19223572402239389</v>
      </c>
      <c r="N36" s="1">
        <f>IF(AND(ISNUMBER(L36),ISNUMBER(M36),M36&lt;&gt;0),L36/M36,"NA")</f>
        <v>20.807787003907936</v>
      </c>
      <c r="O36" t="s">
        <v>72</v>
      </c>
    </row>
    <row r="37" spans="1:15" x14ac:dyDescent="0.35">
      <c r="A37" s="16">
        <v>27</v>
      </c>
      <c r="B37" s="15" t="s">
        <v>41</v>
      </c>
      <c r="C37" s="14">
        <v>8.6</v>
      </c>
      <c r="D37" s="13" t="s">
        <v>57</v>
      </c>
      <c r="E37" s="12" t="str">
        <f>IF($B$4=B37,"Geography Selected",
IF(AND(ISNUMBER(N37),ISNUMBER($I$4)),
IF(ABS(N37)&lt;=$I$4,"Not Significantly Different",
IF(ABS(N37)&gt;$I$4,"Significantly Different","Error - Both Z-score and Confidence Level are Numbers but Comparison Failed")),
IF(N37="NA","Statistical Test not applicable","N/A")
))</f>
        <v>Significantly Different</v>
      </c>
      <c r="G37">
        <f>IF(ISNUMBER(C37),C37,"NAN")</f>
        <v>8.6</v>
      </c>
      <c r="H37">
        <f>LEN(TRIM(D37))</f>
        <v>6</v>
      </c>
      <c r="I37" t="str">
        <f>IF(H37&gt;=3,MID(TRIM(D37),1,3),"NO")</f>
        <v>+/-</v>
      </c>
      <c r="J37" t="str">
        <f>IF(TRIM(I37)="+/-",MID(TRIM(D37),4,H37-3),D37)</f>
        <v>0.3</v>
      </c>
      <c r="K37" s="1">
        <f>IF(TRIM(J37)="*****",0,IF(ISERROR(VALUE(J37)),"NA",VALUE(J37/$I$4)))</f>
        <v>0.18237082066869301</v>
      </c>
      <c r="L37" s="1">
        <f>IF(AND(ISNUMBER(G37),ISNUMBER($I$6)),$I$6-G37,"N/A")</f>
        <v>4.2000000000000011</v>
      </c>
      <c r="M37" s="1">
        <f>IF(AND(ISNUMBER(K37),ISNUMBER($I$7)),SQRT(K37^2+($I$7)^2),"N/A")</f>
        <v>0.19223572402239389</v>
      </c>
      <c r="N37" s="1">
        <f>IF(AND(ISNUMBER(L37),ISNUMBER(M37),M37&lt;&gt;0),L37/M37,"NA")</f>
        <v>21.848176354103337</v>
      </c>
      <c r="O37" t="s">
        <v>70</v>
      </c>
    </row>
    <row r="38" spans="1:15" x14ac:dyDescent="0.35">
      <c r="A38" s="16">
        <v>28</v>
      </c>
      <c r="B38" s="15" t="s">
        <v>64</v>
      </c>
      <c r="C38" s="14">
        <v>8.3000000000000007</v>
      </c>
      <c r="D38" s="13" t="s">
        <v>57</v>
      </c>
      <c r="E38" s="12" t="str">
        <f>IF($B$4=B38,"Geography Selected",
IF(AND(ISNUMBER(N38),ISNUMBER($I$4)),
IF(ABS(N38)&lt;=$I$4,"Not Significantly Different",
IF(ABS(N38)&gt;$I$4,"Significantly Different","Error - Both Z-score and Confidence Level are Numbers but Comparison Failed")),
IF(N38="NA","Statistical Test not applicable","N/A")
))</f>
        <v>Significantly Different</v>
      </c>
      <c r="G38">
        <f>IF(ISNUMBER(C38),C38,"NAN")</f>
        <v>8.3000000000000007</v>
      </c>
      <c r="H38">
        <f>LEN(TRIM(D38))</f>
        <v>6</v>
      </c>
      <c r="I38" t="str">
        <f>IF(H38&gt;=3,MID(TRIM(D38),1,3),"NO")</f>
        <v>+/-</v>
      </c>
      <c r="J38" t="str">
        <f>IF(TRIM(I38)="+/-",MID(TRIM(D38),4,H38-3),D38)</f>
        <v>0.3</v>
      </c>
      <c r="K38" s="1">
        <f>IF(TRIM(J38)="*****",0,IF(ISERROR(VALUE(J38)),"NA",VALUE(J38/$I$4)))</f>
        <v>0.18237082066869301</v>
      </c>
      <c r="L38" s="1">
        <f>IF(AND(ISNUMBER(G38),ISNUMBER($I$6)),$I$6-G38,"N/A")</f>
        <v>4.5</v>
      </c>
      <c r="M38" s="1">
        <f>IF(AND(ISNUMBER(K38),ISNUMBER($I$7)),SQRT(K38^2+($I$7)^2),"N/A")</f>
        <v>0.19223572402239389</v>
      </c>
      <c r="N38" s="1">
        <f>IF(AND(ISNUMBER(L38),ISNUMBER(M38),M38&lt;&gt;0),L38/M38,"NA")</f>
        <v>23.408760379396426</v>
      </c>
      <c r="O38" t="s">
        <v>69</v>
      </c>
    </row>
    <row r="39" spans="1:15" x14ac:dyDescent="0.35">
      <c r="A39" s="16">
        <v>28</v>
      </c>
      <c r="B39" s="15" t="s">
        <v>27</v>
      </c>
      <c r="C39" s="14">
        <v>8.3000000000000007</v>
      </c>
      <c r="D39" s="13" t="s">
        <v>121</v>
      </c>
      <c r="E39" s="12" t="str">
        <f>IF($B$4=B39,"Geography Selected",
IF(AND(ISNUMBER(N39),ISNUMBER($I$4)),
IF(ABS(N39)&lt;=$I$4,"Not Significantly Different",
IF(ABS(N39)&gt;$I$4,"Significantly Different","Error - Both Z-score and Confidence Level are Numbers but Comparison Failed")),
IF(N39="NA","Statistical Test not applicable","N/A")
))</f>
        <v>Significantly Different</v>
      </c>
      <c r="G39">
        <f>IF(ISNUMBER(C39),C39,"NAN")</f>
        <v>8.3000000000000007</v>
      </c>
      <c r="H39">
        <f>LEN(TRIM(D39))</f>
        <v>6</v>
      </c>
      <c r="I39" t="str">
        <f>IF(H39&gt;=3,MID(TRIM(D39),1,3),"NO")</f>
        <v>+/-</v>
      </c>
      <c r="J39" t="str">
        <f>IF(TRIM(I39)="+/-",MID(TRIM(D39),4,H39-3),D39)</f>
        <v>0.8</v>
      </c>
      <c r="K39" s="1">
        <f>IF(TRIM(J39)="*****",0,IF(ISERROR(VALUE(J39)),"NA",VALUE(J39/$I$4)))</f>
        <v>0.48632218844984804</v>
      </c>
      <c r="L39" s="1">
        <f>IF(AND(ISNUMBER(G39),ISNUMBER($I$6)),$I$6-G39,"N/A")</f>
        <v>4.5</v>
      </c>
      <c r="M39" s="1">
        <f>IF(AND(ISNUMBER(K39),ISNUMBER($I$7)),SQRT(K39^2+($I$7)^2),"N/A")</f>
        <v>0.49010685399991183</v>
      </c>
      <c r="N39" s="1">
        <f>IF(AND(ISNUMBER(L39),ISNUMBER(M39),M39&lt;&gt;0),L39/M39,"NA")</f>
        <v>9.1816712279661559</v>
      </c>
      <c r="O39" t="s">
        <v>44</v>
      </c>
    </row>
    <row r="40" spans="1:15" x14ac:dyDescent="0.35">
      <c r="A40" s="16">
        <v>30</v>
      </c>
      <c r="B40" s="15" t="s">
        <v>60</v>
      </c>
      <c r="C40" s="14">
        <v>8.1999999999999993</v>
      </c>
      <c r="D40" s="13" t="s">
        <v>121</v>
      </c>
      <c r="E40" s="12" t="str">
        <f>IF($B$4=B40,"Geography Selected",
IF(AND(ISNUMBER(N40),ISNUMBER($I$4)),
IF(ABS(N40)&lt;=$I$4,"Not Significantly Different",
IF(ABS(N40)&gt;$I$4,"Significantly Different","Error - Both Z-score and Confidence Level are Numbers but Comparison Failed")),
IF(N40="NA","Statistical Test not applicable","N/A")
))</f>
        <v>Significantly Different</v>
      </c>
      <c r="G40">
        <f>IF(ISNUMBER(C40),C40,"NAN")</f>
        <v>8.1999999999999993</v>
      </c>
      <c r="H40">
        <f>LEN(TRIM(D40))</f>
        <v>6</v>
      </c>
      <c r="I40" t="str">
        <f>IF(H40&gt;=3,MID(TRIM(D40),1,3),"NO")</f>
        <v>+/-</v>
      </c>
      <c r="J40" t="str">
        <f>IF(TRIM(I40)="+/-",MID(TRIM(D40),4,H40-3),D40)</f>
        <v>0.8</v>
      </c>
      <c r="K40" s="1">
        <f>IF(TRIM(J40)="*****",0,IF(ISERROR(VALUE(J40)),"NA",VALUE(J40/$I$4)))</f>
        <v>0.48632218844984804</v>
      </c>
      <c r="L40" s="1">
        <f>IF(AND(ISNUMBER(G40),ISNUMBER($I$6)),$I$6-G40,"N/A")</f>
        <v>4.6000000000000014</v>
      </c>
      <c r="M40" s="1">
        <f>IF(AND(ISNUMBER(K40),ISNUMBER($I$7)),SQRT(K40^2+($I$7)^2),"N/A")</f>
        <v>0.49010685399991183</v>
      </c>
      <c r="N40" s="1">
        <f>IF(AND(ISNUMBER(L40),ISNUMBER(M40),M40&lt;&gt;0),L40/M40,"NA")</f>
        <v>9.3857083663654066</v>
      </c>
      <c r="O40" t="s">
        <v>67</v>
      </c>
    </row>
    <row r="41" spans="1:15" x14ac:dyDescent="0.35">
      <c r="A41" s="16">
        <v>31</v>
      </c>
      <c r="B41" s="15" t="s">
        <v>55</v>
      </c>
      <c r="C41" s="14">
        <v>7.9</v>
      </c>
      <c r="D41" s="13" t="s">
        <v>57</v>
      </c>
      <c r="E41" s="12" t="str">
        <f>IF($B$4=B41,"Geography Selected",
IF(AND(ISNUMBER(N41),ISNUMBER($I$4)),
IF(ABS(N41)&lt;=$I$4,"Not Significantly Different",
IF(ABS(N41)&gt;$I$4,"Significantly Different","Error - Both Z-score and Confidence Level are Numbers but Comparison Failed")),
IF(N41="NA","Statistical Test not applicable","N/A")
))</f>
        <v>Significantly Different</v>
      </c>
      <c r="G41">
        <f>IF(ISNUMBER(C41),C41,"NAN")</f>
        <v>7.9</v>
      </c>
      <c r="H41">
        <f>LEN(TRIM(D41))</f>
        <v>6</v>
      </c>
      <c r="I41" t="str">
        <f>IF(H41&gt;=3,MID(TRIM(D41),1,3),"NO")</f>
        <v>+/-</v>
      </c>
      <c r="J41" t="str">
        <f>IF(TRIM(I41)="+/-",MID(TRIM(D41),4,H41-3),D41)</f>
        <v>0.3</v>
      </c>
      <c r="K41" s="1">
        <f>IF(TRIM(J41)="*****",0,IF(ISERROR(VALUE(J41)),"NA",VALUE(J41/$I$4)))</f>
        <v>0.18237082066869301</v>
      </c>
      <c r="L41" s="1">
        <f>IF(AND(ISNUMBER(G41),ISNUMBER($I$6)),$I$6-G41,"N/A")</f>
        <v>4.9000000000000004</v>
      </c>
      <c r="M41" s="1">
        <f>IF(AND(ISNUMBER(K41),ISNUMBER($I$7)),SQRT(K41^2+($I$7)^2),"N/A")</f>
        <v>0.19223572402239389</v>
      </c>
      <c r="N41" s="1">
        <f>IF(AND(ISNUMBER(L41),ISNUMBER(M41),M41&lt;&gt;0),L41/M41,"NA")</f>
        <v>25.489539079787221</v>
      </c>
      <c r="O41" t="s">
        <v>47</v>
      </c>
    </row>
    <row r="42" spans="1:15" x14ac:dyDescent="0.35">
      <c r="A42" s="16">
        <v>32</v>
      </c>
      <c r="B42" s="15" t="s">
        <v>81</v>
      </c>
      <c r="C42" s="14">
        <v>7.7</v>
      </c>
      <c r="D42" s="13" t="s">
        <v>57</v>
      </c>
      <c r="E42" s="12" t="str">
        <f>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IF(ISNUMBER(C42),C42,"NAN")</f>
        <v>7.7</v>
      </c>
      <c r="H42">
        <f>LEN(TRIM(D42))</f>
        <v>6</v>
      </c>
      <c r="I42" t="str">
        <f>IF(H42&gt;=3,MID(TRIM(D42),1,3),"NO")</f>
        <v>+/-</v>
      </c>
      <c r="J42" t="str">
        <f>IF(TRIM(I42)="+/-",MID(TRIM(D42),4,H42-3),D42)</f>
        <v>0.3</v>
      </c>
      <c r="K42" s="1">
        <f>IF(TRIM(J42)="*****",0,IF(ISERROR(VALUE(J42)),"NA",VALUE(J42/$I$4)))</f>
        <v>0.18237082066869301</v>
      </c>
      <c r="L42" s="1">
        <f>IF(AND(ISNUMBER(G42),ISNUMBER($I$6)),$I$6-G42,"N/A")</f>
        <v>5.1000000000000005</v>
      </c>
      <c r="M42" s="1">
        <f>IF(AND(ISNUMBER(K42),ISNUMBER($I$7)),SQRT(K42^2+($I$7)^2),"N/A")</f>
        <v>0.19223572402239389</v>
      </c>
      <c r="N42" s="1">
        <f>IF(AND(ISNUMBER(L42),ISNUMBER(M42),M42&lt;&gt;0),L42/M42,"NA")</f>
        <v>26.529928429982618</v>
      </c>
      <c r="O42" t="s">
        <v>37</v>
      </c>
    </row>
    <row r="43" spans="1:15" x14ac:dyDescent="0.35">
      <c r="A43" s="16">
        <v>33</v>
      </c>
      <c r="B43" s="15" t="s">
        <v>30</v>
      </c>
      <c r="C43" s="14">
        <v>7.6</v>
      </c>
      <c r="D43" s="13" t="s">
        <v>57</v>
      </c>
      <c r="E43" s="12" t="str">
        <f>IF($B$4=B43,"Geography Selected",
IF(AND(ISNUMBER(N43),ISNUMBER($I$4)),
IF(ABS(N43)&lt;=$I$4,"Not Significantly Different",
IF(ABS(N43)&gt;$I$4,"Significantly Different","Error - Both Z-score and Confidence Level are Numbers but Comparison Failed")),
IF(N43="NA","Statistical Test not applicable","N/A")
))</f>
        <v>Significantly Different</v>
      </c>
      <c r="G43">
        <f>IF(ISNUMBER(C43),C43,"NAN")</f>
        <v>7.6</v>
      </c>
      <c r="H43">
        <f>LEN(TRIM(D43))</f>
        <v>6</v>
      </c>
      <c r="I43" t="str">
        <f>IF(H43&gt;=3,MID(TRIM(D43),1,3),"NO")</f>
        <v>+/-</v>
      </c>
      <c r="J43" t="str">
        <f>IF(TRIM(I43)="+/-",MID(TRIM(D43),4,H43-3),D43)</f>
        <v>0.3</v>
      </c>
      <c r="K43" s="1">
        <f>IF(TRIM(J43)="*****",0,IF(ISERROR(VALUE(J43)),"NA",VALUE(J43/$I$4)))</f>
        <v>0.18237082066869301</v>
      </c>
      <c r="L43" s="1">
        <f>IF(AND(ISNUMBER(G43),ISNUMBER($I$6)),$I$6-G43,"N/A")</f>
        <v>5.2000000000000011</v>
      </c>
      <c r="M43" s="1">
        <f>IF(AND(ISNUMBER(K43),ISNUMBER($I$7)),SQRT(K43^2+($I$7)^2),"N/A")</f>
        <v>0.19223572402239389</v>
      </c>
      <c r="N43" s="1">
        <f>IF(AND(ISNUMBER(L43),ISNUMBER(M43),M43&lt;&gt;0),L43/M43,"NA")</f>
        <v>27.050123105080321</v>
      </c>
      <c r="O43" t="s">
        <v>49</v>
      </c>
    </row>
    <row r="44" spans="1:15" x14ac:dyDescent="0.35">
      <c r="A44" s="16">
        <v>34</v>
      </c>
      <c r="B44" s="15" t="s">
        <v>54</v>
      </c>
      <c r="C44" s="14">
        <v>7.4</v>
      </c>
      <c r="D44" s="13" t="s">
        <v>28</v>
      </c>
      <c r="E44" s="12" t="str">
        <f>IF($B$4=B44,"Geography Selected",
IF(AND(ISNUMBER(N44),ISNUMBER($I$4)),
IF(ABS(N44)&lt;=$I$4,"Not Significantly Different",
IF(ABS(N44)&gt;$I$4,"Significantly Different","Error - Both Z-score and Confidence Level are Numbers but Comparison Failed")),
IF(N44="NA","Statistical Test not applicable","N/A")
))</f>
        <v>Significantly Different</v>
      </c>
      <c r="G44">
        <f>IF(ISNUMBER(C44),C44,"NAN")</f>
        <v>7.4</v>
      </c>
      <c r="H44">
        <f>LEN(TRIM(D44))</f>
        <v>6</v>
      </c>
      <c r="I44" t="str">
        <f>IF(H44&gt;=3,MID(TRIM(D44),1,3),"NO")</f>
        <v>+/-</v>
      </c>
      <c r="J44" t="str">
        <f>IF(TRIM(I44)="+/-",MID(TRIM(D44),4,H44-3),D44)</f>
        <v>0.2</v>
      </c>
      <c r="K44" s="1">
        <f>IF(TRIM(J44)="*****",0,IF(ISERROR(VALUE(J44)),"NA",VALUE(J44/$I$4)))</f>
        <v>0.12158054711246201</v>
      </c>
      <c r="L44" s="1">
        <f>IF(AND(ISNUMBER(G44),ISNUMBER($I$6)),$I$6-G44,"N/A")</f>
        <v>5.4</v>
      </c>
      <c r="M44" s="1">
        <f>IF(AND(ISNUMBER(K44),ISNUMBER($I$7)),SQRT(K44^2+($I$7)^2),"N/A")</f>
        <v>0.1359311840425404</v>
      </c>
      <c r="N44" s="1">
        <f>IF(AND(ISNUMBER(L44),ISNUMBER(M44),M44&lt;&gt;0),L44/M44,"NA")</f>
        <v>39.725983688261266</v>
      </c>
      <c r="O44" t="s">
        <v>64</v>
      </c>
    </row>
    <row r="45" spans="1:15" x14ac:dyDescent="0.35">
      <c r="A45" s="16">
        <v>34</v>
      </c>
      <c r="B45" s="15" t="s">
        <v>46</v>
      </c>
      <c r="C45" s="14">
        <v>7.4</v>
      </c>
      <c r="D45" s="13" t="s">
        <v>57</v>
      </c>
      <c r="E45" s="12" t="str">
        <f>IF($B$4=B45,"Geography Selected",
IF(AND(ISNUMBER(N45),ISNUMBER($I$4)),
IF(ABS(N45)&lt;=$I$4,"Not Significantly Different",
IF(ABS(N45)&gt;$I$4,"Significantly Different","Error - Both Z-score and Confidence Level are Numbers but Comparison Failed")),
IF(N45="NA","Statistical Test not applicable","N/A")
))</f>
        <v>Significantly Different</v>
      </c>
      <c r="G45">
        <f>IF(ISNUMBER(C45),C45,"NAN")</f>
        <v>7.4</v>
      </c>
      <c r="H45">
        <f>LEN(TRIM(D45))</f>
        <v>6</v>
      </c>
      <c r="I45" t="str">
        <f>IF(H45&gt;=3,MID(TRIM(D45),1,3),"NO")</f>
        <v>+/-</v>
      </c>
      <c r="J45" t="str">
        <f>IF(TRIM(I45)="+/-",MID(TRIM(D45),4,H45-3),D45)</f>
        <v>0.3</v>
      </c>
      <c r="K45" s="1">
        <f>IF(TRIM(J45)="*****",0,IF(ISERROR(VALUE(J45)),"NA",VALUE(J45/$I$4)))</f>
        <v>0.18237082066869301</v>
      </c>
      <c r="L45" s="1">
        <f>IF(AND(ISNUMBER(G45),ISNUMBER($I$6)),$I$6-G45,"N/A")</f>
        <v>5.4</v>
      </c>
      <c r="M45" s="1">
        <f>IF(AND(ISNUMBER(K45),ISNUMBER($I$7)),SQRT(K45^2+($I$7)^2),"N/A")</f>
        <v>0.19223572402239389</v>
      </c>
      <c r="N45" s="1">
        <f>IF(AND(ISNUMBER(L45),ISNUMBER(M45),M45&lt;&gt;0),L45/M45,"NA")</f>
        <v>28.090512455275714</v>
      </c>
      <c r="O45" t="s">
        <v>63</v>
      </c>
    </row>
    <row r="46" spans="1:15" x14ac:dyDescent="0.35">
      <c r="A46" s="16">
        <v>36</v>
      </c>
      <c r="B46" s="15" t="s">
        <v>76</v>
      </c>
      <c r="C46" s="14">
        <v>7.2</v>
      </c>
      <c r="D46" s="13" t="s">
        <v>28</v>
      </c>
      <c r="E46" s="12" t="str">
        <f>IF($B$4=B46,"Geography Selected",
IF(AND(ISNUMBER(N46),ISNUMBER($I$4)),
IF(ABS(N46)&lt;=$I$4,"Not Significantly Different",
IF(ABS(N46)&gt;$I$4,"Significantly Different","Error - Both Z-score and Confidence Level are Numbers but Comparison Failed")),
IF(N46="NA","Statistical Test not applicable","N/A")
))</f>
        <v>Significantly Different</v>
      </c>
      <c r="G46">
        <f>IF(ISNUMBER(C46),C46,"NAN")</f>
        <v>7.2</v>
      </c>
      <c r="H46">
        <f>LEN(TRIM(D46))</f>
        <v>6</v>
      </c>
      <c r="I46" t="str">
        <f>IF(H46&gt;=3,MID(TRIM(D46),1,3),"NO")</f>
        <v>+/-</v>
      </c>
      <c r="J46" t="str">
        <f>IF(TRIM(I46)="+/-",MID(TRIM(D46),4,H46-3),D46)</f>
        <v>0.2</v>
      </c>
      <c r="K46" s="1">
        <f>IF(TRIM(J46)="*****",0,IF(ISERROR(VALUE(J46)),"NA",VALUE(J46/$I$4)))</f>
        <v>0.12158054711246201</v>
      </c>
      <c r="L46" s="1">
        <f>IF(AND(ISNUMBER(G46),ISNUMBER($I$6)),$I$6-G46,"N/A")</f>
        <v>5.6000000000000005</v>
      </c>
      <c r="M46" s="1">
        <f>IF(AND(ISNUMBER(K46),ISNUMBER($I$7)),SQRT(K46^2+($I$7)^2),"N/A")</f>
        <v>0.1359311840425404</v>
      </c>
      <c r="N46" s="1">
        <f>IF(AND(ISNUMBER(L46),ISNUMBER(M46),M46&lt;&gt;0),L46/M46,"NA")</f>
        <v>41.197316417456129</v>
      </c>
      <c r="O46" t="s">
        <v>61</v>
      </c>
    </row>
    <row r="47" spans="1:15" x14ac:dyDescent="0.35">
      <c r="A47" s="16">
        <v>36</v>
      </c>
      <c r="B47" s="15" t="s">
        <v>70</v>
      </c>
      <c r="C47" s="14">
        <v>7.2</v>
      </c>
      <c r="D47" s="13" t="s">
        <v>34</v>
      </c>
      <c r="E47" s="12" t="str">
        <f>IF($B$4=B47,"Geography Selected",
IF(AND(ISNUMBER(N47),ISNUMBER($I$4)),
IF(ABS(N47)&lt;=$I$4,"Not Significantly Different",
IF(ABS(N47)&gt;$I$4,"Significantly Different","Error - Both Z-score and Confidence Level are Numbers but Comparison Failed")),
IF(N47="NA","Statistical Test not applicable","N/A")
))</f>
        <v>Significantly Different</v>
      </c>
      <c r="G47">
        <f>IF(ISNUMBER(C47),C47,"NAN")</f>
        <v>7.2</v>
      </c>
      <c r="H47">
        <f>LEN(TRIM(D47))</f>
        <v>6</v>
      </c>
      <c r="I47" t="str">
        <f>IF(H47&gt;=3,MID(TRIM(D47),1,3),"NO")</f>
        <v>+/-</v>
      </c>
      <c r="J47" t="str">
        <f>IF(TRIM(I47)="+/-",MID(TRIM(D47),4,H47-3),D47)</f>
        <v>0.4</v>
      </c>
      <c r="K47" s="1">
        <f>IF(TRIM(J47)="*****",0,IF(ISERROR(VALUE(J47)),"NA",VALUE(J47/$I$4)))</f>
        <v>0.24316109422492402</v>
      </c>
      <c r="L47" s="1">
        <f>IF(AND(ISNUMBER(G47),ISNUMBER($I$6)),$I$6-G47,"N/A")</f>
        <v>5.6000000000000005</v>
      </c>
      <c r="M47" s="1">
        <f>IF(AND(ISNUMBER(K47),ISNUMBER($I$7)),SQRT(K47^2+($I$7)^2),"N/A")</f>
        <v>0.25064471888253259</v>
      </c>
      <c r="N47" s="1">
        <f>IF(AND(ISNUMBER(L47),ISNUMBER(M47),M47&lt;&gt;0),L47/M47,"NA")</f>
        <v>22.342381778346994</v>
      </c>
      <c r="O47" t="s">
        <v>59</v>
      </c>
    </row>
    <row r="48" spans="1:15" x14ac:dyDescent="0.35">
      <c r="A48" s="16">
        <v>38</v>
      </c>
      <c r="B48" s="15" t="s">
        <v>74</v>
      </c>
      <c r="C48" s="14">
        <v>7.1</v>
      </c>
      <c r="D48" s="13" t="s">
        <v>28</v>
      </c>
      <c r="E48" s="12" t="str">
        <f>IF($B$4=B48,"Geography Selected",
IF(AND(ISNUMBER(N48),ISNUMBER($I$4)),
IF(ABS(N48)&lt;=$I$4,"Not Significantly Different",
IF(ABS(N48)&gt;$I$4,"Significantly Different","Error - Both Z-score and Confidence Level are Numbers but Comparison Failed")),
IF(N48="NA","Statistical Test not applicable","N/A")
))</f>
        <v>Significantly Different</v>
      </c>
      <c r="G48">
        <f>IF(ISNUMBER(C48),C48,"NAN")</f>
        <v>7.1</v>
      </c>
      <c r="H48">
        <f>LEN(TRIM(D48))</f>
        <v>6</v>
      </c>
      <c r="I48" t="str">
        <f>IF(H48&gt;=3,MID(TRIM(D48),1,3),"NO")</f>
        <v>+/-</v>
      </c>
      <c r="J48" t="str">
        <f>IF(TRIM(I48)="+/-",MID(TRIM(D48),4,H48-3),D48)</f>
        <v>0.2</v>
      </c>
      <c r="K48" s="1">
        <f>IF(TRIM(J48)="*****",0,IF(ISERROR(VALUE(J48)),"NA",VALUE(J48/$I$4)))</f>
        <v>0.12158054711246201</v>
      </c>
      <c r="L48" s="1">
        <f>IF(AND(ISNUMBER(G48),ISNUMBER($I$6)),$I$6-G48,"N/A")</f>
        <v>5.7000000000000011</v>
      </c>
      <c r="M48" s="1">
        <f>IF(AND(ISNUMBER(K48),ISNUMBER($I$7)),SQRT(K48^2+($I$7)^2),"N/A")</f>
        <v>0.1359311840425404</v>
      </c>
      <c r="N48" s="1">
        <f>IF(AND(ISNUMBER(L48),ISNUMBER(M48),M48&lt;&gt;0),L48/M48,"NA")</f>
        <v>41.932982782053564</v>
      </c>
      <c r="O48" t="s">
        <v>56</v>
      </c>
    </row>
    <row r="49" spans="1:15" x14ac:dyDescent="0.35">
      <c r="A49" s="16">
        <v>38</v>
      </c>
      <c r="B49" s="15" t="s">
        <v>72</v>
      </c>
      <c r="C49" s="14">
        <v>7.1</v>
      </c>
      <c r="D49" s="13" t="s">
        <v>57</v>
      </c>
      <c r="E49" s="12" t="str">
        <f>IF($B$4=B49,"Geography Selected",
IF(AND(ISNUMBER(N49),ISNUMBER($I$4)),
IF(ABS(N49)&lt;=$I$4,"Not Significantly Different",
IF(ABS(N49)&gt;$I$4,"Significantly Different","Error - Both Z-score and Confidence Level are Numbers but Comparison Failed")),
IF(N49="NA","Statistical Test not applicable","N/A")
))</f>
        <v>Significantly Different</v>
      </c>
      <c r="G49">
        <f>IF(ISNUMBER(C49),C49,"NAN")</f>
        <v>7.1</v>
      </c>
      <c r="H49">
        <f>LEN(TRIM(D49))</f>
        <v>6</v>
      </c>
      <c r="I49" t="str">
        <f>IF(H49&gt;=3,MID(TRIM(D49),1,3),"NO")</f>
        <v>+/-</v>
      </c>
      <c r="J49" t="str">
        <f>IF(TRIM(I49)="+/-",MID(TRIM(D49),4,H49-3),D49)</f>
        <v>0.3</v>
      </c>
      <c r="K49" s="1">
        <f>IF(TRIM(J49)="*****",0,IF(ISERROR(VALUE(J49)),"NA",VALUE(J49/$I$4)))</f>
        <v>0.18237082066869301</v>
      </c>
      <c r="L49" s="1">
        <f>IF(AND(ISNUMBER(G49),ISNUMBER($I$6)),$I$6-G49,"N/A")</f>
        <v>5.7000000000000011</v>
      </c>
      <c r="M49" s="1">
        <f>IF(AND(ISNUMBER(K49),ISNUMBER($I$7)),SQRT(K49^2+($I$7)^2),"N/A")</f>
        <v>0.19223572402239389</v>
      </c>
      <c r="N49" s="1">
        <f>IF(AND(ISNUMBER(L49),ISNUMBER(M49),M49&lt;&gt;0),L49/M49,"NA")</f>
        <v>29.651096480568814</v>
      </c>
      <c r="O49" t="s">
        <v>54</v>
      </c>
    </row>
    <row r="50" spans="1:15" x14ac:dyDescent="0.35">
      <c r="A50" s="16">
        <v>40</v>
      </c>
      <c r="B50" s="15" t="s">
        <v>67</v>
      </c>
      <c r="C50" s="14">
        <v>7</v>
      </c>
      <c r="D50" s="13" t="s">
        <v>43</v>
      </c>
      <c r="E50" s="12" t="str">
        <f>IF($B$4=B50,"Geography Selected",
IF(AND(ISNUMBER(N50),ISNUMBER($I$4)),
IF(ABS(N50)&lt;=$I$4,"Not Significantly Different",
IF(ABS(N50)&gt;$I$4,"Significantly Different","Error - Both Z-score and Confidence Level are Numbers but Comparison Failed")),
IF(N50="NA","Statistical Test not applicable","N/A")
))</f>
        <v>Significantly Different</v>
      </c>
      <c r="G50">
        <f>IF(ISNUMBER(C50),C50,"NAN")</f>
        <v>7</v>
      </c>
      <c r="H50">
        <f>LEN(TRIM(D50))</f>
        <v>6</v>
      </c>
      <c r="I50" t="str">
        <f>IF(H50&gt;=3,MID(TRIM(D50),1,3),"NO")</f>
        <v>+/-</v>
      </c>
      <c r="J50" t="str">
        <f>IF(TRIM(I50)="+/-",MID(TRIM(D50),4,H50-3),D50)</f>
        <v>0.5</v>
      </c>
      <c r="K50" s="1">
        <f>IF(TRIM(J50)="*****",0,IF(ISERROR(VALUE(J50)),"NA",VALUE(J50/$I$4)))</f>
        <v>0.303951367781155</v>
      </c>
      <c r="L50" s="1">
        <f>IF(AND(ISNUMBER(G50),ISNUMBER($I$6)),$I$6-G50,"N/A")</f>
        <v>5.8000000000000007</v>
      </c>
      <c r="M50" s="1">
        <f>IF(AND(ISNUMBER(K50),ISNUMBER($I$7)),SQRT(K50^2+($I$7)^2),"N/A")</f>
        <v>0.30997079109986531</v>
      </c>
      <c r="N50" s="1">
        <f>IF(AND(ISNUMBER(L50),ISNUMBER(M50),M50&lt;&gt;0),L50/M50,"NA")</f>
        <v>18.711440453534141</v>
      </c>
      <c r="O50" t="s">
        <v>52</v>
      </c>
    </row>
    <row r="51" spans="1:15" x14ac:dyDescent="0.35">
      <c r="A51" s="16">
        <v>40</v>
      </c>
      <c r="B51" s="15" t="s">
        <v>50</v>
      </c>
      <c r="C51" s="14">
        <v>7</v>
      </c>
      <c r="D51" s="13" t="s">
        <v>57</v>
      </c>
      <c r="E51" s="12" t="str">
        <f>IF($B$4=B51,"Geography Selected",
IF(AND(ISNUMBER(N51),ISNUMBER($I$4)),
IF(ABS(N51)&lt;=$I$4,"Not Significantly Different",
IF(ABS(N51)&gt;$I$4,"Significantly Different","Error - Both Z-score and Confidence Level are Numbers but Comparison Failed")),
IF(N51="NA","Statistical Test not applicable","N/A")
))</f>
        <v>Significantly Different</v>
      </c>
      <c r="G51">
        <f>IF(ISNUMBER(C51),C51,"NAN")</f>
        <v>7</v>
      </c>
      <c r="H51">
        <f>LEN(TRIM(D51))</f>
        <v>6</v>
      </c>
      <c r="I51" t="str">
        <f>IF(H51&gt;=3,MID(TRIM(D51),1,3),"NO")</f>
        <v>+/-</v>
      </c>
      <c r="J51" t="str">
        <f>IF(TRIM(I51)="+/-",MID(TRIM(D51),4,H51-3),D51)</f>
        <v>0.3</v>
      </c>
      <c r="K51" s="1">
        <f>IF(TRIM(J51)="*****",0,IF(ISERROR(VALUE(J51)),"NA",VALUE(J51/$I$4)))</f>
        <v>0.18237082066869301</v>
      </c>
      <c r="L51" s="1">
        <f>IF(AND(ISNUMBER(G51),ISNUMBER($I$6)),$I$6-G51,"N/A")</f>
        <v>5.8000000000000007</v>
      </c>
      <c r="M51" s="1">
        <f>IF(AND(ISNUMBER(K51),ISNUMBER($I$7)),SQRT(K51^2+($I$7)^2),"N/A")</f>
        <v>0.19223572402239389</v>
      </c>
      <c r="N51" s="1">
        <f>IF(AND(ISNUMBER(L51),ISNUMBER(M51),M51&lt;&gt;0),L51/M51,"NA")</f>
        <v>30.171291155666509</v>
      </c>
      <c r="O51" t="s">
        <v>50</v>
      </c>
    </row>
    <row r="52" spans="1:15" x14ac:dyDescent="0.35">
      <c r="A52" s="16">
        <v>42</v>
      </c>
      <c r="B52" s="15" t="s">
        <v>61</v>
      </c>
      <c r="C52" s="14">
        <v>6.8</v>
      </c>
      <c r="D52" s="13" t="s">
        <v>28</v>
      </c>
      <c r="E52" s="12" t="str">
        <f>IF($B$4=B52,"Geography Selected",
IF(AND(ISNUMBER(N52),ISNUMBER($I$4)),
IF(ABS(N52)&lt;=$I$4,"Not Significantly Different",
IF(ABS(N52)&gt;$I$4,"Significantly Different","Error - Both Z-score and Confidence Level are Numbers but Comparison Failed")),
IF(N52="NA","Statistical Test not applicable","N/A")
))</f>
        <v>Significantly Different</v>
      </c>
      <c r="G52">
        <f>IF(ISNUMBER(C52),C52,"NAN")</f>
        <v>6.8</v>
      </c>
      <c r="H52">
        <f>LEN(TRIM(D52))</f>
        <v>6</v>
      </c>
      <c r="I52" t="str">
        <f>IF(H52&gt;=3,MID(TRIM(D52),1,3),"NO")</f>
        <v>+/-</v>
      </c>
      <c r="J52" t="str">
        <f>IF(TRIM(I52)="+/-",MID(TRIM(D52),4,H52-3),D52)</f>
        <v>0.2</v>
      </c>
      <c r="K52" s="1">
        <f>IF(TRIM(J52)="*****",0,IF(ISERROR(VALUE(J52)),"NA",VALUE(J52/$I$4)))</f>
        <v>0.12158054711246201</v>
      </c>
      <c r="L52" s="1">
        <f>IF(AND(ISNUMBER(G52),ISNUMBER($I$6)),$I$6-G52,"N/A")</f>
        <v>6.0000000000000009</v>
      </c>
      <c r="M52" s="1">
        <f>IF(AND(ISNUMBER(K52),ISNUMBER($I$7)),SQRT(K52^2+($I$7)^2),"N/A")</f>
        <v>0.1359311840425404</v>
      </c>
      <c r="N52" s="1">
        <f>IF(AND(ISNUMBER(L52),ISNUMBER(M52),M52&lt;&gt;0),L52/M52,"NA")</f>
        <v>44.139981875845855</v>
      </c>
      <c r="O52" t="s">
        <v>48</v>
      </c>
    </row>
    <row r="53" spans="1:15" x14ac:dyDescent="0.35">
      <c r="A53" s="16">
        <v>43</v>
      </c>
      <c r="B53" s="15" t="s">
        <v>63</v>
      </c>
      <c r="C53" s="14">
        <v>6.7</v>
      </c>
      <c r="D53" s="13" t="s">
        <v>26</v>
      </c>
      <c r="E53" s="12" t="str">
        <f>IF($B$4=B53,"Geography Selected",
IF(AND(ISNUMBER(N53),ISNUMBER($I$4)),
IF(ABS(N53)&lt;=$I$4,"Not Significantly Different",
IF(ABS(N53)&gt;$I$4,"Significantly Different","Error - Both Z-score and Confidence Level are Numbers but Comparison Failed")),
IF(N53="NA","Statistical Test not applicable","N/A")
))</f>
        <v>Significantly Different</v>
      </c>
      <c r="G53">
        <f>IF(ISNUMBER(C53),C53,"NAN")</f>
        <v>6.7</v>
      </c>
      <c r="H53">
        <f>LEN(TRIM(D53))</f>
        <v>6</v>
      </c>
      <c r="I53" t="str">
        <f>IF(H53&gt;=3,MID(TRIM(D53),1,3),"NO")</f>
        <v>+/-</v>
      </c>
      <c r="J53" t="str">
        <f>IF(TRIM(I53)="+/-",MID(TRIM(D53),4,H53-3),D53)</f>
        <v>0.6</v>
      </c>
      <c r="K53" s="1">
        <f>IF(TRIM(J53)="*****",0,IF(ISERROR(VALUE(J53)),"NA",VALUE(J53/$I$4)))</f>
        <v>0.36474164133738601</v>
      </c>
      <c r="L53" s="1">
        <f>IF(AND(ISNUMBER(G53),ISNUMBER($I$6)),$I$6-G53,"N/A")</f>
        <v>6.1000000000000005</v>
      </c>
      <c r="M53" s="1">
        <f>IF(AND(ISNUMBER(K53),ISNUMBER($I$7)),SQRT(K53^2+($I$7)^2),"N/A")</f>
        <v>0.36977279819442066</v>
      </c>
      <c r="N53" s="1">
        <f>IF(AND(ISNUMBER(L53),ISNUMBER(M53),M53&lt;&gt;0),L53/M53,"NA")</f>
        <v>16.496616381156077</v>
      </c>
      <c r="O53" t="s">
        <v>46</v>
      </c>
    </row>
    <row r="54" spans="1:15" x14ac:dyDescent="0.35">
      <c r="A54" s="16">
        <v>44</v>
      </c>
      <c r="B54" s="15" t="s">
        <v>79</v>
      </c>
      <c r="C54" s="14">
        <v>6.6</v>
      </c>
      <c r="D54" s="13" t="s">
        <v>57</v>
      </c>
      <c r="E54" s="12" t="str">
        <f>IF($B$4=B54,"Geography Selected",
IF(AND(ISNUMBER(N54),ISNUMBER($I$4)),
IF(ABS(N54)&lt;=$I$4,"Not Significantly Different",
IF(ABS(N54)&gt;$I$4,"Significantly Different","Error - Both Z-score and Confidence Level are Numbers but Comparison Failed")),
IF(N54="NA","Statistical Test not applicable","N/A")
))</f>
        <v>Significantly Different</v>
      </c>
      <c r="G54">
        <f>IF(ISNUMBER(C54),C54,"NAN")</f>
        <v>6.6</v>
      </c>
      <c r="H54">
        <f>LEN(TRIM(D54))</f>
        <v>6</v>
      </c>
      <c r="I54" t="str">
        <f>IF(H54&gt;=3,MID(TRIM(D54),1,3),"NO")</f>
        <v>+/-</v>
      </c>
      <c r="J54" t="str">
        <f>IF(TRIM(I54)="+/-",MID(TRIM(D54),4,H54-3),D54)</f>
        <v>0.3</v>
      </c>
      <c r="K54" s="1">
        <f>IF(TRIM(J54)="*****",0,IF(ISERROR(VALUE(J54)),"NA",VALUE(J54/$I$4)))</f>
        <v>0.18237082066869301</v>
      </c>
      <c r="L54" s="1">
        <f>IF(AND(ISNUMBER(G54),ISNUMBER($I$6)),$I$6-G54,"N/A")</f>
        <v>6.2000000000000011</v>
      </c>
      <c r="M54" s="1">
        <f>IF(AND(ISNUMBER(K54),ISNUMBER($I$7)),SQRT(K54^2+($I$7)^2),"N/A")</f>
        <v>0.19223572402239389</v>
      </c>
      <c r="N54" s="1">
        <f>IF(AND(ISNUMBER(L54),ISNUMBER(M54),M54&lt;&gt;0),L54/M54,"NA")</f>
        <v>32.252069856057304</v>
      </c>
      <c r="O54" t="s">
        <v>39</v>
      </c>
    </row>
    <row r="55" spans="1:15" x14ac:dyDescent="0.35">
      <c r="A55" s="16">
        <v>45</v>
      </c>
      <c r="B55" s="15" t="s">
        <v>80</v>
      </c>
      <c r="C55" s="14">
        <v>6.5</v>
      </c>
      <c r="D55" s="13" t="s">
        <v>34</v>
      </c>
      <c r="E55" s="12" t="str">
        <f>IF($B$4=B55,"Geography Selected",
IF(AND(ISNUMBER(N55),ISNUMBER($I$4)),
IF(ABS(N55)&lt;=$I$4,"Not Significantly Different",
IF(ABS(N55)&gt;$I$4,"Significantly Different","Error - Both Z-score and Confidence Level are Numbers but Comparison Failed")),
IF(N55="NA","Statistical Test not applicable","N/A")
))</f>
        <v>Significantly Different</v>
      </c>
      <c r="G55">
        <f>IF(ISNUMBER(C55),C55,"NAN")</f>
        <v>6.5</v>
      </c>
      <c r="H55">
        <f>LEN(TRIM(D55))</f>
        <v>6</v>
      </c>
      <c r="I55" t="str">
        <f>IF(H55&gt;=3,MID(TRIM(D55),1,3),"NO")</f>
        <v>+/-</v>
      </c>
      <c r="J55" t="str">
        <f>IF(TRIM(I55)="+/-",MID(TRIM(D55),4,H55-3),D55)</f>
        <v>0.4</v>
      </c>
      <c r="K55" s="1">
        <f>IF(TRIM(J55)="*****",0,IF(ISERROR(VALUE(J55)),"NA",VALUE(J55/$I$4)))</f>
        <v>0.24316109422492402</v>
      </c>
      <c r="L55" s="1">
        <f>IF(AND(ISNUMBER(G55),ISNUMBER($I$6)),$I$6-G55,"N/A")</f>
        <v>6.3000000000000007</v>
      </c>
      <c r="M55" s="1">
        <f>IF(AND(ISNUMBER(K55),ISNUMBER($I$7)),SQRT(K55^2+($I$7)^2),"N/A")</f>
        <v>0.25064471888253259</v>
      </c>
      <c r="N55" s="1">
        <f>IF(AND(ISNUMBER(L55),ISNUMBER(M55),M55&lt;&gt;0),L55/M55,"NA")</f>
        <v>25.135179500640366</v>
      </c>
      <c r="O55" t="s">
        <v>42</v>
      </c>
    </row>
    <row r="56" spans="1:15" x14ac:dyDescent="0.35">
      <c r="A56" s="16">
        <v>46</v>
      </c>
      <c r="B56" s="15" t="s">
        <v>48</v>
      </c>
      <c r="C56" s="14">
        <v>6.1</v>
      </c>
      <c r="D56" s="13" t="s">
        <v>26</v>
      </c>
      <c r="E56" s="12" t="str">
        <f>IF($B$4=B56,"Geography Selected",
IF(AND(ISNUMBER(N56),ISNUMBER($I$4)),
IF(ABS(N56)&lt;=$I$4,"Not Significantly Different",
IF(ABS(N56)&gt;$I$4,"Significantly Different","Error - Both Z-score and Confidence Level are Numbers but Comparison Failed")),
IF(N56="NA","Statistical Test not applicable","N/A")
))</f>
        <v>Significantly Different</v>
      </c>
      <c r="G56">
        <f>IF(ISNUMBER(C56),C56,"NAN")</f>
        <v>6.1</v>
      </c>
      <c r="H56">
        <f>LEN(TRIM(D56))</f>
        <v>6</v>
      </c>
      <c r="I56" t="str">
        <f>IF(H56&gt;=3,MID(TRIM(D56),1,3),"NO")</f>
        <v>+/-</v>
      </c>
      <c r="J56" t="str">
        <f>IF(TRIM(I56)="+/-",MID(TRIM(D56),4,H56-3),D56)</f>
        <v>0.6</v>
      </c>
      <c r="K56" s="1">
        <f>IF(TRIM(J56)="*****",0,IF(ISERROR(VALUE(J56)),"NA",VALUE(J56/$I$4)))</f>
        <v>0.36474164133738601</v>
      </c>
      <c r="L56" s="1">
        <f>IF(AND(ISNUMBER(G56),ISNUMBER($I$6)),$I$6-G56,"N/A")</f>
        <v>6.7000000000000011</v>
      </c>
      <c r="M56" s="1">
        <f>IF(AND(ISNUMBER(K56),ISNUMBER($I$7)),SQRT(K56^2+($I$7)^2),"N/A")</f>
        <v>0.36977279819442066</v>
      </c>
      <c r="N56" s="1">
        <f>IF(AND(ISNUMBER(L56),ISNUMBER(M56),M56&lt;&gt;0),L56/M56,"NA")</f>
        <v>18.119234385859954</v>
      </c>
      <c r="O56" t="s">
        <v>40</v>
      </c>
    </row>
    <row r="57" spans="1:15" x14ac:dyDescent="0.35">
      <c r="A57" s="16">
        <v>47</v>
      </c>
      <c r="B57" s="15" t="s">
        <v>77</v>
      </c>
      <c r="C57" s="14">
        <v>5.9</v>
      </c>
      <c r="D57" s="13" t="s">
        <v>43</v>
      </c>
      <c r="E57" s="12" t="str">
        <f>IF($B$4=B57,"Geography Selected",
IF(AND(ISNUMBER(N57),ISNUMBER($I$4)),
IF(ABS(N57)&lt;=$I$4,"Not Significantly Different",
IF(ABS(N57)&gt;$I$4,"Significantly Different","Error - Both Z-score and Confidence Level are Numbers but Comparison Failed")),
IF(N57="NA","Statistical Test not applicable","N/A")
))</f>
        <v>Significantly Different</v>
      </c>
      <c r="G57">
        <f>IF(ISNUMBER(C57),C57,"NAN")</f>
        <v>5.9</v>
      </c>
      <c r="H57">
        <f>LEN(TRIM(D57))</f>
        <v>6</v>
      </c>
      <c r="I57" t="str">
        <f>IF(H57&gt;=3,MID(TRIM(D57),1,3),"NO")</f>
        <v>+/-</v>
      </c>
      <c r="J57" t="str">
        <f>IF(TRIM(I57)="+/-",MID(TRIM(D57),4,H57-3),D57)</f>
        <v>0.5</v>
      </c>
      <c r="K57" s="1">
        <f>IF(TRIM(J57)="*****",0,IF(ISERROR(VALUE(J57)),"NA",VALUE(J57/$I$4)))</f>
        <v>0.303951367781155</v>
      </c>
      <c r="L57" s="1">
        <f>IF(AND(ISNUMBER(G57),ISNUMBER($I$6)),$I$6-G57,"N/A")</f>
        <v>6.9</v>
      </c>
      <c r="M57" s="1">
        <f>IF(AND(ISNUMBER(K57),ISNUMBER($I$7)),SQRT(K57^2+($I$7)^2),"N/A")</f>
        <v>0.30997079109986531</v>
      </c>
      <c r="N57" s="1">
        <f>IF(AND(ISNUMBER(L57),ISNUMBER(M57),M57&lt;&gt;0),L57/M57,"NA")</f>
        <v>22.260161918859581</v>
      </c>
      <c r="O57" t="s">
        <v>38</v>
      </c>
    </row>
    <row r="58" spans="1:15" x14ac:dyDescent="0.35">
      <c r="A58" s="16">
        <v>48</v>
      </c>
      <c r="B58" s="15" t="s">
        <v>40</v>
      </c>
      <c r="C58" s="14">
        <v>5.8</v>
      </c>
      <c r="D58" s="13" t="s">
        <v>43</v>
      </c>
      <c r="E58" s="12" t="str">
        <f>IF($B$4=B58,"Geography Selected",
IF(AND(ISNUMBER(N58),ISNUMBER($I$4)),
IF(ABS(N58)&lt;=$I$4,"Not Significantly Different",
IF(ABS(N58)&gt;$I$4,"Significantly Different","Error - Both Z-score and Confidence Level are Numbers but Comparison Failed")),
IF(N58="NA","Statistical Test not applicable","N/A")
))</f>
        <v>Significantly Different</v>
      </c>
      <c r="G58">
        <f>IF(ISNUMBER(C58),C58,"NAN")</f>
        <v>5.8</v>
      </c>
      <c r="H58">
        <f>LEN(TRIM(D58))</f>
        <v>6</v>
      </c>
      <c r="I58" t="str">
        <f>IF(H58&gt;=3,MID(TRIM(D58),1,3),"NO")</f>
        <v>+/-</v>
      </c>
      <c r="J58" t="str">
        <f>IF(TRIM(I58)="+/-",MID(TRIM(D58),4,H58-3),D58)</f>
        <v>0.5</v>
      </c>
      <c r="K58" s="1">
        <f>IF(TRIM(J58)="*****",0,IF(ISERROR(VALUE(J58)),"NA",VALUE(J58/$I$4)))</f>
        <v>0.303951367781155</v>
      </c>
      <c r="L58" s="1">
        <f>IF(AND(ISNUMBER(G58),ISNUMBER($I$6)),$I$6-G58,"N/A")</f>
        <v>7.0000000000000009</v>
      </c>
      <c r="M58" s="1">
        <f>IF(AND(ISNUMBER(K58),ISNUMBER($I$7)),SQRT(K58^2+($I$7)^2),"N/A")</f>
        <v>0.30997079109986531</v>
      </c>
      <c r="N58" s="1">
        <f>IF(AND(ISNUMBER(L58),ISNUMBER(M58),M58&lt;&gt;0),L58/M58,"NA")</f>
        <v>22.582772961161897</v>
      </c>
      <c r="O58" t="s">
        <v>36</v>
      </c>
    </row>
    <row r="59" spans="1:15" x14ac:dyDescent="0.35">
      <c r="A59" s="16">
        <v>49</v>
      </c>
      <c r="B59" s="15" t="s">
        <v>68</v>
      </c>
      <c r="C59" s="14">
        <v>5.6</v>
      </c>
      <c r="D59" s="13" t="s">
        <v>57</v>
      </c>
      <c r="E59" s="12" t="str">
        <f>IF($B$4=B59,"Geography Selected",
IF(AND(ISNUMBER(N59),ISNUMBER($I$4)),
IF(ABS(N59)&lt;=$I$4,"Not Significantly Different",
IF(ABS(N59)&gt;$I$4,"Significantly Different","Error - Both Z-score and Confidence Level are Numbers but Comparison Failed")),
IF(N59="NA","Statistical Test not applicable","N/A")
))</f>
        <v>Significantly Different</v>
      </c>
      <c r="G59">
        <f>IF(ISNUMBER(C59),C59,"NAN")</f>
        <v>5.6</v>
      </c>
      <c r="H59">
        <f>LEN(TRIM(D59))</f>
        <v>6</v>
      </c>
      <c r="I59" t="str">
        <f>IF(H59&gt;=3,MID(TRIM(D59),1,3),"NO")</f>
        <v>+/-</v>
      </c>
      <c r="J59" t="str">
        <f>IF(TRIM(I59)="+/-",MID(TRIM(D59),4,H59-3),D59)</f>
        <v>0.3</v>
      </c>
      <c r="K59" s="1">
        <f>IF(TRIM(J59)="*****",0,IF(ISERROR(VALUE(J59)),"NA",VALUE(J59/$I$4)))</f>
        <v>0.18237082066869301</v>
      </c>
      <c r="L59" s="1">
        <f>IF(AND(ISNUMBER(G59),ISNUMBER($I$6)),$I$6-G59,"N/A")</f>
        <v>7.2000000000000011</v>
      </c>
      <c r="M59" s="1">
        <f>IF(AND(ISNUMBER(K59),ISNUMBER($I$7)),SQRT(K59^2+($I$7)^2),"N/A")</f>
        <v>0.19223572402239389</v>
      </c>
      <c r="N59" s="1">
        <f>IF(AND(ISNUMBER(L59),ISNUMBER(M59),M59&lt;&gt;0),L59/M59,"NA")</f>
        <v>37.454016607034291</v>
      </c>
      <c r="O59" t="s">
        <v>33</v>
      </c>
    </row>
    <row r="60" spans="1:15" x14ac:dyDescent="0.35">
      <c r="A60" s="16">
        <v>50</v>
      </c>
      <c r="B60" s="15" t="s">
        <v>53</v>
      </c>
      <c r="C60" s="14">
        <v>5.2</v>
      </c>
      <c r="D60" s="13" t="s">
        <v>34</v>
      </c>
      <c r="E60" s="12" t="str">
        <f>IF($B$4=B60,"Geography Selected",
IF(AND(ISNUMBER(N60),ISNUMBER($I$4)),
IF(ABS(N60)&lt;=$I$4,"Not Significantly Different",
IF(ABS(N60)&gt;$I$4,"Significantly Different","Error - Both Z-score and Confidence Level are Numbers but Comparison Failed")),
IF(N60="NA","Statistical Test not applicable","N/A")
))</f>
        <v>Significantly Different</v>
      </c>
      <c r="G60">
        <f>IF(ISNUMBER(C60),C60,"NAN")</f>
        <v>5.2</v>
      </c>
      <c r="H60">
        <f>LEN(TRIM(D60))</f>
        <v>6</v>
      </c>
      <c r="I60" t="str">
        <f>IF(H60&gt;=3,MID(TRIM(D60),1,3),"NO")</f>
        <v>+/-</v>
      </c>
      <c r="J60" t="str">
        <f>IF(TRIM(I60)="+/-",MID(TRIM(D60),4,H60-3),D60)</f>
        <v>0.4</v>
      </c>
      <c r="K60" s="1">
        <f>IF(TRIM(J60)="*****",0,IF(ISERROR(VALUE(J60)),"NA",VALUE(J60/$I$4)))</f>
        <v>0.24316109422492402</v>
      </c>
      <c r="L60" s="1">
        <f>IF(AND(ISNUMBER(G60),ISNUMBER($I$6)),$I$6-G60,"N/A")</f>
        <v>7.6000000000000005</v>
      </c>
      <c r="M60" s="1">
        <f>IF(AND(ISNUMBER(K60),ISNUMBER($I$7)),SQRT(K60^2+($I$7)^2),"N/A")</f>
        <v>0.25064471888253259</v>
      </c>
      <c r="N60" s="1">
        <f>IF(AND(ISNUMBER(L60),ISNUMBER(M60),M60&lt;&gt;0),L60/M60,"NA")</f>
        <v>30.321803842042346</v>
      </c>
      <c r="O60" t="s">
        <v>30</v>
      </c>
    </row>
    <row r="61" spans="1:15" x14ac:dyDescent="0.35">
      <c r="A61" s="16">
        <v>51</v>
      </c>
      <c r="B61" s="15" t="s">
        <v>33</v>
      </c>
      <c r="C61" s="14">
        <v>5</v>
      </c>
      <c r="D61" s="13" t="s">
        <v>57</v>
      </c>
      <c r="E61" s="12" t="str">
        <f>IF($B$4=B61,"Geography Selected",
IF(AND(ISNUMBER(N61),ISNUMBER($I$4)),
IF(ABS(N61)&lt;=$I$4,"Not Significantly Different",
IF(ABS(N61)&gt;$I$4,"Significantly Different","Error - Both Z-score and Confidence Level are Numbers but Comparison Failed")),
IF(N61="NA","Statistical Test not applicable","N/A")
))</f>
        <v>Significantly Different</v>
      </c>
      <c r="G61">
        <f>IF(ISNUMBER(C61),C61,"NAN")</f>
        <v>5</v>
      </c>
      <c r="H61">
        <f>LEN(TRIM(D61))</f>
        <v>6</v>
      </c>
      <c r="I61" t="str">
        <f>IF(H61&gt;=3,MID(TRIM(D61),1,3),"NO")</f>
        <v>+/-</v>
      </c>
      <c r="J61" t="str">
        <f>IF(TRIM(I61)="+/-",MID(TRIM(D61),4,H61-3),D61)</f>
        <v>0.3</v>
      </c>
      <c r="K61" s="1">
        <f>IF(TRIM(J61)="*****",0,IF(ISERROR(VALUE(J61)),"NA",VALUE(J61/$I$4)))</f>
        <v>0.18237082066869301</v>
      </c>
      <c r="L61" s="1">
        <f>IF(AND(ISNUMBER(G61),ISNUMBER($I$6)),$I$6-G61,"N/A")</f>
        <v>7.8000000000000007</v>
      </c>
      <c r="M61" s="1">
        <f>IF(AND(ISNUMBER(K61),ISNUMBER($I$7)),SQRT(K61^2+($I$7)^2),"N/A")</f>
        <v>0.19223572402239389</v>
      </c>
      <c r="N61" s="1">
        <f>IF(AND(ISNUMBER(L61),ISNUMBER(M61),M61&lt;&gt;0),L61/M61,"NA")</f>
        <v>40.575184657620476</v>
      </c>
      <c r="O61" t="s">
        <v>27</v>
      </c>
    </row>
    <row r="62" spans="1:15" ht="15" thickBot="1" x14ac:dyDescent="0.4">
      <c r="A62" s="11"/>
      <c r="B62" s="10" t="s">
        <v>25</v>
      </c>
      <c r="C62" s="9">
        <v>38.6</v>
      </c>
      <c r="D62" s="8" t="s">
        <v>83</v>
      </c>
      <c r="E62" s="7" t="str">
        <f>IF($B$4=B62,"Geography Selected",
IF(AND(ISNUMBER(N62),ISNUMBER($I$4)),
IF(ABS(N62)&lt;=$I$4,"Not Significantly Different",
IF(ABS(N62)&gt;$I$4,"Significantly Different","Error - Both Z-score and Confidence Level are Numbers but Comparison Failed")),
IF(N62="NA","Statistical Test not applicable","N/A")
))</f>
        <v>Significantly Different</v>
      </c>
      <c r="G62">
        <f>IF(ISNUMBER(C62),C62,"NAN")</f>
        <v>38.6</v>
      </c>
      <c r="H62">
        <f>LEN(TRIM(D62))</f>
        <v>6</v>
      </c>
      <c r="I62" t="str">
        <f>IF(H62&gt;=3,MID(TRIM(D62),1,3),"NO")</f>
        <v>+/-</v>
      </c>
      <c r="J62" t="str">
        <f>IF(TRIM(I62)="+/-",MID(TRIM(D62),4,H62-3),D62)</f>
        <v>0.7</v>
      </c>
      <c r="K62" s="1">
        <f>IF(TRIM(J62)="*****",0,IF(ISERROR(VALUE(J62)),"NA",VALUE(J62/$I$4)))</f>
        <v>0.42553191489361697</v>
      </c>
      <c r="L62" s="1">
        <f>IF(AND(ISNUMBER(G62),ISNUMBER($I$6)),$I$6-G62,"N/A")</f>
        <v>-25.8</v>
      </c>
      <c r="M62" s="1">
        <f>IF(AND(ISNUMBER(K62),ISNUMBER($I$7)),SQRT(K62^2+($I$7)^2),"N/A")</f>
        <v>0.42985214661796195</v>
      </c>
      <c r="N62" s="1">
        <f>IF(AND(ISNUMBER(L62),ISNUMBER(M62),M62&lt;&gt;0),L62/M62,"NA")</f>
        <v>-60.020637800676539</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414" priority="1" operator="equal">
      <formula>"OTHER ERROR"</formula>
    </cfRule>
    <cfRule type="cellIs" dxfId="413" priority="2" operator="equal">
      <formula>"Statistical Test not applicable"</formula>
    </cfRule>
    <cfRule type="cellIs" dxfId="412" priority="3" operator="equal">
      <formula>"Geography Selected"</formula>
    </cfRule>
  </conditionalFormatting>
  <conditionalFormatting sqref="E10:J62">
    <cfRule type="cellIs" dxfId="411" priority="4" operator="equal">
      <formula>"Not Significantly Different"</formula>
    </cfRule>
  </conditionalFormatting>
  <conditionalFormatting sqref="F10:J62">
    <cfRule type="cellIs" dxfId="41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89B6C78-8B97-4698-81C6-0669ACE14AC4}">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B04DE357-9F02-4CF7-91E9-D50CD32D1618}"/>
    <hyperlink ref="A68" r:id="rId2" xr:uid="{1D82D432-DC70-451E-A2D7-078ACB04AC31}"/>
    <hyperlink ref="A66" r:id="rId3" xr:uid="{141DDBC6-B934-48D2-935D-E67CA17419CB}"/>
    <hyperlink ref="A67" r:id="rId4" xr:uid="{8E4EEBC3-B124-4B84-AC16-87F7712E6845}"/>
  </hyperlinks>
  <pageMargins left="0.7" right="0.7" top="0.75" bottom="0.75" header="0.3" footer="0.3"/>
  <pageSetup orientation="portrait" r:id="rId5"/>
  <drawing r:id="rId6"/>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EF6A8-19E1-4A9E-96DE-78A4DEA14279}">
  <sheetPr codeName="Sheet90"/>
  <dimension ref="A1:Z82"/>
  <sheetViews>
    <sheetView zoomScaleNormal="100" workbookViewId="0">
      <pane ySplit="9" topLeftCell="A10" activePane="bottomLeft" state="frozen"/>
      <selection pane="bottomLeft" activeCell="C62" sqref="C62:D62"/>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704</v>
      </c>
    </row>
    <row r="2" spans="1:16" x14ac:dyDescent="0.35">
      <c r="A2" s="30" t="s">
        <v>108</v>
      </c>
      <c r="B2" t="s">
        <v>705</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5.4</v>
      </c>
      <c r="C6" t="s">
        <v>102</v>
      </c>
      <c r="H6" s="18" t="s">
        <v>101</v>
      </c>
      <c r="I6">
        <f>VLOOKUP($B$4,$B$9:$K$62,6,FALSE)</f>
        <v>5.4</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5.4</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5.4</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39</v>
      </c>
      <c r="C11" s="14">
        <v>11.9</v>
      </c>
      <c r="D11" s="17" t="s">
        <v>57</v>
      </c>
      <c r="E11" s="12"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11.9</v>
      </c>
      <c r="H11">
        <f t="shared" ref="H11:H62" si="2">LEN(TRIM(D11))</f>
        <v>6</v>
      </c>
      <c r="I11" t="str">
        <f t="shared" ref="I11:I62" si="3">IF(H11&gt;=3,MID(TRIM(D11),1,3),"NO")</f>
        <v>+/-</v>
      </c>
      <c r="J11" t="str">
        <f t="shared" ref="J11:J62" si="4">IF(TRIM(I11)="+/-",MID(TRIM(D11),4,H11-3),D11)</f>
        <v>0.3</v>
      </c>
      <c r="K11" s="1">
        <f t="shared" ref="K11:K62" si="5">IF(TRIM(J11)="*****",0,IF(ISERROR(VALUE(J11)),"NA",VALUE(J11/$I$4)))</f>
        <v>0.18237082066869301</v>
      </c>
      <c r="L11" s="1">
        <f t="shared" ref="L11:L62" si="6">IF(AND(ISNUMBER(G11),ISNUMBER($I$6)),$I$6-G11,"N/A")</f>
        <v>-6.5</v>
      </c>
      <c r="M11" s="1">
        <f t="shared" ref="M11:M62" si="7">IF(AND(ISNUMBER(K11),ISNUMBER($I$7)),SQRT(K11^2+($I$7)^2),"N/A")</f>
        <v>0.19223572402239389</v>
      </c>
      <c r="N11" s="1">
        <f>IF(AND(ISNUMBER(L11),ISNUMBER(M11),M11&lt;&gt;0),L11/M11,"NA")</f>
        <v>-33.812653881350393</v>
      </c>
      <c r="O11" t="s">
        <v>68</v>
      </c>
    </row>
    <row r="12" spans="1:16" x14ac:dyDescent="0.35">
      <c r="A12" s="16">
        <v>2</v>
      </c>
      <c r="B12" s="15" t="s">
        <v>58</v>
      </c>
      <c r="C12" s="14">
        <v>8.6</v>
      </c>
      <c r="D12" s="13" t="s">
        <v>83</v>
      </c>
      <c r="E12" s="12" t="str">
        <f t="shared" si="0"/>
        <v>Significantly Different</v>
      </c>
      <c r="G12">
        <f t="shared" si="1"/>
        <v>8.6</v>
      </c>
      <c r="H12">
        <f t="shared" si="2"/>
        <v>6</v>
      </c>
      <c r="I12" t="str">
        <f t="shared" si="3"/>
        <v>+/-</v>
      </c>
      <c r="J12" t="str">
        <f t="shared" si="4"/>
        <v>0.7</v>
      </c>
      <c r="K12" s="1">
        <f t="shared" si="5"/>
        <v>0.42553191489361697</v>
      </c>
      <c r="L12" s="1">
        <f t="shared" si="6"/>
        <v>-3.1999999999999993</v>
      </c>
      <c r="M12" s="1">
        <f t="shared" si="7"/>
        <v>0.42985214661796195</v>
      </c>
      <c r="N12" s="1">
        <f t="shared" ref="N12:N62" si="8">IF(AND(ISNUMBER(L12),ISNUMBER(M12),M12&lt;&gt;0),L12/M12,"NA")</f>
        <v>-7.4444201923319717</v>
      </c>
      <c r="O12" t="s">
        <v>62</v>
      </c>
    </row>
    <row r="13" spans="1:16" x14ac:dyDescent="0.35">
      <c r="A13" s="16">
        <v>3</v>
      </c>
      <c r="B13" s="15" t="s">
        <v>44</v>
      </c>
      <c r="C13" s="14">
        <v>7.9</v>
      </c>
      <c r="D13" s="13" t="s">
        <v>111</v>
      </c>
      <c r="E13" s="12" t="str">
        <f t="shared" si="0"/>
        <v>Significantly Different</v>
      </c>
      <c r="G13">
        <f t="shared" si="1"/>
        <v>7.9</v>
      </c>
      <c r="H13">
        <f t="shared" si="2"/>
        <v>6</v>
      </c>
      <c r="I13" t="str">
        <f t="shared" si="3"/>
        <v>+/-</v>
      </c>
      <c r="J13" t="str">
        <f t="shared" si="4"/>
        <v>1.0</v>
      </c>
      <c r="K13" s="1">
        <f t="shared" si="5"/>
        <v>0.60790273556231</v>
      </c>
      <c r="L13" s="1">
        <f t="shared" si="6"/>
        <v>-2.5</v>
      </c>
      <c r="M13" s="1">
        <f t="shared" si="7"/>
        <v>0.61093468821403585</v>
      </c>
      <c r="N13" s="1">
        <f t="shared" si="8"/>
        <v>-4.0920904447385809</v>
      </c>
      <c r="O13" t="s">
        <v>58</v>
      </c>
    </row>
    <row r="14" spans="1:16" x14ac:dyDescent="0.35">
      <c r="A14" s="16">
        <v>4</v>
      </c>
      <c r="B14" s="15" t="s">
        <v>51</v>
      </c>
      <c r="C14" s="14">
        <v>7.5</v>
      </c>
      <c r="D14" s="13" t="s">
        <v>57</v>
      </c>
      <c r="E14" s="12" t="str">
        <f t="shared" si="0"/>
        <v>Significantly Different</v>
      </c>
      <c r="G14">
        <f t="shared" si="1"/>
        <v>7.5</v>
      </c>
      <c r="H14">
        <f t="shared" si="2"/>
        <v>6</v>
      </c>
      <c r="I14" t="str">
        <f t="shared" si="3"/>
        <v>+/-</v>
      </c>
      <c r="J14" t="str">
        <f t="shared" si="4"/>
        <v>0.3</v>
      </c>
      <c r="K14" s="1">
        <f t="shared" si="5"/>
        <v>0.18237082066869301</v>
      </c>
      <c r="L14" s="1">
        <f t="shared" si="6"/>
        <v>-2.0999999999999996</v>
      </c>
      <c r="M14" s="1">
        <f t="shared" si="7"/>
        <v>0.19223572402239389</v>
      </c>
      <c r="N14" s="1">
        <f t="shared" si="8"/>
        <v>-10.924088177051663</v>
      </c>
      <c r="O14" t="s">
        <v>73</v>
      </c>
    </row>
    <row r="15" spans="1:16" x14ac:dyDescent="0.35">
      <c r="A15" s="16">
        <v>4</v>
      </c>
      <c r="B15" s="15" t="s">
        <v>59</v>
      </c>
      <c r="C15" s="14">
        <v>7.5</v>
      </c>
      <c r="D15" s="13" t="s">
        <v>43</v>
      </c>
      <c r="E15" s="12" t="str">
        <f t="shared" si="0"/>
        <v>Significantly Different</v>
      </c>
      <c r="G15">
        <f t="shared" si="1"/>
        <v>7.5</v>
      </c>
      <c r="H15">
        <f t="shared" si="2"/>
        <v>6</v>
      </c>
      <c r="I15" t="str">
        <f t="shared" si="3"/>
        <v>+/-</v>
      </c>
      <c r="J15" t="str">
        <f t="shared" si="4"/>
        <v>0.5</v>
      </c>
      <c r="K15" s="1">
        <f t="shared" si="5"/>
        <v>0.303951367781155</v>
      </c>
      <c r="L15" s="1">
        <f t="shared" si="6"/>
        <v>-2.0999999999999996</v>
      </c>
      <c r="M15" s="1">
        <f t="shared" si="7"/>
        <v>0.30997079109986531</v>
      </c>
      <c r="N15" s="1">
        <f t="shared" si="8"/>
        <v>-6.774831888348567</v>
      </c>
      <c r="O15" t="s">
        <v>32</v>
      </c>
    </row>
    <row r="16" spans="1:16" x14ac:dyDescent="0.35">
      <c r="A16" s="16">
        <v>6</v>
      </c>
      <c r="B16" s="15" t="s">
        <v>27</v>
      </c>
      <c r="C16" s="14">
        <v>7.2</v>
      </c>
      <c r="D16" s="13" t="s">
        <v>156</v>
      </c>
      <c r="E16" s="12" t="str">
        <f t="shared" si="0"/>
        <v>Not Significantly Different</v>
      </c>
      <c r="G16">
        <f t="shared" si="1"/>
        <v>7.2</v>
      </c>
      <c r="H16">
        <f t="shared" si="2"/>
        <v>6</v>
      </c>
      <c r="I16" t="str">
        <f t="shared" si="3"/>
        <v>+/-</v>
      </c>
      <c r="J16" t="str">
        <f t="shared" si="4"/>
        <v>2.0</v>
      </c>
      <c r="K16" s="1">
        <f t="shared" si="5"/>
        <v>1.21580547112462</v>
      </c>
      <c r="L16" s="1">
        <f t="shared" si="6"/>
        <v>-1.7999999999999998</v>
      </c>
      <c r="M16" s="1">
        <f t="shared" si="7"/>
        <v>1.2173242793009595</v>
      </c>
      <c r="N16" s="1">
        <f t="shared" si="8"/>
        <v>-1.478652837708649</v>
      </c>
      <c r="O16" t="s">
        <v>75</v>
      </c>
    </row>
    <row r="17" spans="1:15" x14ac:dyDescent="0.35">
      <c r="A17" s="16">
        <v>7</v>
      </c>
      <c r="B17" s="15" t="s">
        <v>48</v>
      </c>
      <c r="C17" s="14">
        <v>7</v>
      </c>
      <c r="D17" s="13" t="s">
        <v>135</v>
      </c>
      <c r="E17" s="12" t="str">
        <f t="shared" si="0"/>
        <v>Significantly Different</v>
      </c>
      <c r="G17">
        <f t="shared" si="1"/>
        <v>7</v>
      </c>
      <c r="H17">
        <f t="shared" si="2"/>
        <v>6</v>
      </c>
      <c r="I17" t="str">
        <f t="shared" si="3"/>
        <v>+/-</v>
      </c>
      <c r="J17" t="str">
        <f t="shared" si="4"/>
        <v>1.3</v>
      </c>
      <c r="K17" s="1">
        <f t="shared" si="5"/>
        <v>0.79027355623100304</v>
      </c>
      <c r="L17" s="1">
        <f t="shared" si="6"/>
        <v>-1.5999999999999996</v>
      </c>
      <c r="M17" s="1">
        <f t="shared" si="7"/>
        <v>0.79260819516141623</v>
      </c>
      <c r="N17" s="1">
        <f t="shared" si="8"/>
        <v>-2.0186518506462785</v>
      </c>
      <c r="O17" t="s">
        <v>66</v>
      </c>
    </row>
    <row r="18" spans="1:15" x14ac:dyDescent="0.35">
      <c r="A18" s="16">
        <v>8</v>
      </c>
      <c r="B18" s="15" t="s">
        <v>62</v>
      </c>
      <c r="C18" s="14">
        <v>6.9</v>
      </c>
      <c r="D18" s="13" t="s">
        <v>111</v>
      </c>
      <c r="E18" s="12" t="str">
        <f t="shared" si="0"/>
        <v>Significantly Different</v>
      </c>
      <c r="G18">
        <f t="shared" si="1"/>
        <v>6.9</v>
      </c>
      <c r="H18">
        <f t="shared" si="2"/>
        <v>6</v>
      </c>
      <c r="I18" t="str">
        <f t="shared" si="3"/>
        <v>+/-</v>
      </c>
      <c r="J18" t="str">
        <f t="shared" si="4"/>
        <v>1.0</v>
      </c>
      <c r="K18" s="1">
        <f t="shared" si="5"/>
        <v>0.60790273556231</v>
      </c>
      <c r="L18" s="1">
        <f t="shared" si="6"/>
        <v>-1.5</v>
      </c>
      <c r="M18" s="1">
        <f t="shared" si="7"/>
        <v>0.61093468821403585</v>
      </c>
      <c r="N18" s="1">
        <f t="shared" si="8"/>
        <v>-2.4552542668431485</v>
      </c>
      <c r="O18" t="s">
        <v>60</v>
      </c>
    </row>
    <row r="19" spans="1:15" x14ac:dyDescent="0.35">
      <c r="A19" s="16">
        <v>9</v>
      </c>
      <c r="B19" s="15" t="s">
        <v>70</v>
      </c>
      <c r="C19" s="14">
        <v>6.8</v>
      </c>
      <c r="D19" s="13" t="s">
        <v>133</v>
      </c>
      <c r="E19" s="12" t="str">
        <f t="shared" si="0"/>
        <v>Significantly Different</v>
      </c>
      <c r="G19">
        <f t="shared" si="1"/>
        <v>6.8</v>
      </c>
      <c r="H19">
        <f t="shared" si="2"/>
        <v>6</v>
      </c>
      <c r="I19" t="str">
        <f t="shared" si="3"/>
        <v>+/-</v>
      </c>
      <c r="J19" t="str">
        <f t="shared" si="4"/>
        <v>1.2</v>
      </c>
      <c r="K19" s="1">
        <f t="shared" si="5"/>
        <v>0.72948328267477203</v>
      </c>
      <c r="L19" s="1">
        <f t="shared" si="6"/>
        <v>-1.3999999999999995</v>
      </c>
      <c r="M19" s="1">
        <f t="shared" si="7"/>
        <v>0.73201182849801194</v>
      </c>
      <c r="N19" s="1">
        <f t="shared" si="8"/>
        <v>-1.9125374010316305</v>
      </c>
      <c r="O19" t="s">
        <v>35</v>
      </c>
    </row>
    <row r="20" spans="1:15" x14ac:dyDescent="0.35">
      <c r="A20" s="16">
        <v>10</v>
      </c>
      <c r="B20" s="15" t="s">
        <v>73</v>
      </c>
      <c r="C20" s="14">
        <v>6.7</v>
      </c>
      <c r="D20" s="17" t="s">
        <v>120</v>
      </c>
      <c r="E20" s="12" t="str">
        <f t="shared" si="0"/>
        <v>Significantly Different</v>
      </c>
      <c r="G20">
        <f t="shared" si="1"/>
        <v>6.7</v>
      </c>
      <c r="H20">
        <f t="shared" si="2"/>
        <v>6</v>
      </c>
      <c r="I20" t="str">
        <f t="shared" si="3"/>
        <v>+/-</v>
      </c>
      <c r="J20" t="str">
        <f t="shared" si="4"/>
        <v>0.9</v>
      </c>
      <c r="K20" s="1">
        <f t="shared" si="5"/>
        <v>0.54711246200607899</v>
      </c>
      <c r="L20" s="1">
        <f t="shared" si="6"/>
        <v>-1.2999999999999998</v>
      </c>
      <c r="M20" s="1">
        <f t="shared" si="7"/>
        <v>0.55047933970440222</v>
      </c>
      <c r="N20" s="1">
        <f t="shared" si="8"/>
        <v>-2.3615781851105933</v>
      </c>
      <c r="O20" t="s">
        <v>51</v>
      </c>
    </row>
    <row r="21" spans="1:15" x14ac:dyDescent="0.35">
      <c r="A21" s="16">
        <v>11</v>
      </c>
      <c r="B21" s="15" t="s">
        <v>82</v>
      </c>
      <c r="C21" s="14">
        <v>6.6</v>
      </c>
      <c r="D21" s="13" t="s">
        <v>121</v>
      </c>
      <c r="E21" s="12" t="str">
        <f t="shared" si="0"/>
        <v>Significantly Different</v>
      </c>
      <c r="G21">
        <f t="shared" si="1"/>
        <v>6.6</v>
      </c>
      <c r="H21">
        <f t="shared" si="2"/>
        <v>6</v>
      </c>
      <c r="I21" t="str">
        <f t="shared" si="3"/>
        <v>+/-</v>
      </c>
      <c r="J21" t="str">
        <f t="shared" si="4"/>
        <v>0.8</v>
      </c>
      <c r="K21" s="1">
        <f t="shared" si="5"/>
        <v>0.48632218844984804</v>
      </c>
      <c r="L21" s="1">
        <f t="shared" si="6"/>
        <v>-1.1999999999999993</v>
      </c>
      <c r="M21" s="1">
        <f t="shared" si="7"/>
        <v>0.49010685399991183</v>
      </c>
      <c r="N21" s="1">
        <f t="shared" si="8"/>
        <v>-2.4484456607909735</v>
      </c>
      <c r="O21" t="s">
        <v>45</v>
      </c>
    </row>
    <row r="22" spans="1:15" x14ac:dyDescent="0.35">
      <c r="A22" s="16">
        <v>11</v>
      </c>
      <c r="B22" s="15" t="s">
        <v>42</v>
      </c>
      <c r="C22" s="14">
        <v>6.6</v>
      </c>
      <c r="D22" s="13" t="s">
        <v>83</v>
      </c>
      <c r="E22" s="12" t="str">
        <f t="shared" si="0"/>
        <v>Significantly Different</v>
      </c>
      <c r="G22">
        <f t="shared" si="1"/>
        <v>6.6</v>
      </c>
      <c r="H22">
        <f t="shared" si="2"/>
        <v>6</v>
      </c>
      <c r="I22" t="str">
        <f t="shared" si="3"/>
        <v>+/-</v>
      </c>
      <c r="J22" t="str">
        <f t="shared" si="4"/>
        <v>0.7</v>
      </c>
      <c r="K22" s="1">
        <f t="shared" si="5"/>
        <v>0.42553191489361697</v>
      </c>
      <c r="L22" s="1">
        <f t="shared" si="6"/>
        <v>-1.1999999999999993</v>
      </c>
      <c r="M22" s="1">
        <f t="shared" si="7"/>
        <v>0.42985214661796195</v>
      </c>
      <c r="N22" s="1">
        <f t="shared" si="8"/>
        <v>-2.7916575721244885</v>
      </c>
      <c r="O22" t="s">
        <v>29</v>
      </c>
    </row>
    <row r="23" spans="1:15" x14ac:dyDescent="0.35">
      <c r="A23" s="16">
        <v>13</v>
      </c>
      <c r="B23" s="15" t="s">
        <v>45</v>
      </c>
      <c r="C23" s="14">
        <v>6.4</v>
      </c>
      <c r="D23" s="13" t="s">
        <v>34</v>
      </c>
      <c r="E23" s="12" t="str">
        <f t="shared" si="0"/>
        <v>Significantly Different</v>
      </c>
      <c r="G23">
        <f t="shared" si="1"/>
        <v>6.4</v>
      </c>
      <c r="H23">
        <f t="shared" si="2"/>
        <v>6</v>
      </c>
      <c r="I23" t="str">
        <f t="shared" si="3"/>
        <v>+/-</v>
      </c>
      <c r="J23" t="str">
        <f t="shared" si="4"/>
        <v>0.4</v>
      </c>
      <c r="K23" s="1">
        <f t="shared" si="5"/>
        <v>0.24316109422492402</v>
      </c>
      <c r="L23" s="1">
        <f t="shared" si="6"/>
        <v>-1</v>
      </c>
      <c r="M23" s="1">
        <f t="shared" si="7"/>
        <v>0.25064471888253259</v>
      </c>
      <c r="N23" s="1">
        <f t="shared" si="8"/>
        <v>-3.9897110318476767</v>
      </c>
      <c r="O23" t="s">
        <v>82</v>
      </c>
    </row>
    <row r="24" spans="1:15" x14ac:dyDescent="0.35">
      <c r="A24" s="16">
        <v>14</v>
      </c>
      <c r="B24" s="15" t="s">
        <v>50</v>
      </c>
      <c r="C24" s="14">
        <v>6.1</v>
      </c>
      <c r="D24" s="13" t="s">
        <v>26</v>
      </c>
      <c r="E24" s="12" t="str">
        <f t="shared" si="0"/>
        <v>Significantly Different</v>
      </c>
      <c r="G24">
        <f t="shared" si="1"/>
        <v>6.1</v>
      </c>
      <c r="H24">
        <f t="shared" si="2"/>
        <v>6</v>
      </c>
      <c r="I24" t="str">
        <f t="shared" si="3"/>
        <v>+/-</v>
      </c>
      <c r="J24" t="str">
        <f t="shared" si="4"/>
        <v>0.6</v>
      </c>
      <c r="K24" s="1">
        <f t="shared" si="5"/>
        <v>0.36474164133738601</v>
      </c>
      <c r="L24" s="1">
        <f t="shared" si="6"/>
        <v>-0.69999999999999929</v>
      </c>
      <c r="M24" s="1">
        <f t="shared" si="7"/>
        <v>0.36977279819442066</v>
      </c>
      <c r="N24" s="1">
        <f t="shared" si="8"/>
        <v>-1.8930543388211871</v>
      </c>
      <c r="O24" t="s">
        <v>65</v>
      </c>
    </row>
    <row r="25" spans="1:15" x14ac:dyDescent="0.35">
      <c r="A25" s="16">
        <v>15</v>
      </c>
      <c r="B25" s="15" t="s">
        <v>53</v>
      </c>
      <c r="C25" s="14">
        <v>6</v>
      </c>
      <c r="D25" s="13" t="s">
        <v>121</v>
      </c>
      <c r="E25" s="12" t="str">
        <f t="shared" si="0"/>
        <v>Not Significantly Different</v>
      </c>
      <c r="G25">
        <f t="shared" si="1"/>
        <v>6</v>
      </c>
      <c r="H25">
        <f t="shared" si="2"/>
        <v>6</v>
      </c>
      <c r="I25" t="str">
        <f t="shared" si="3"/>
        <v>+/-</v>
      </c>
      <c r="J25" t="str">
        <f t="shared" si="4"/>
        <v>0.8</v>
      </c>
      <c r="K25" s="1">
        <f t="shared" si="5"/>
        <v>0.48632218844984804</v>
      </c>
      <c r="L25" s="1">
        <f t="shared" si="6"/>
        <v>-0.59999999999999964</v>
      </c>
      <c r="M25" s="1">
        <f t="shared" si="7"/>
        <v>0.49010685399991183</v>
      </c>
      <c r="N25" s="1">
        <f t="shared" si="8"/>
        <v>-1.2242228303954867</v>
      </c>
      <c r="O25" t="s">
        <v>81</v>
      </c>
    </row>
    <row r="26" spans="1:15" x14ac:dyDescent="0.35">
      <c r="A26" s="16">
        <v>16</v>
      </c>
      <c r="B26" s="15" t="s">
        <v>81</v>
      </c>
      <c r="C26" s="14">
        <v>5.9</v>
      </c>
      <c r="D26" s="13" t="s">
        <v>26</v>
      </c>
      <c r="E26" s="12" t="str">
        <f t="shared" si="0"/>
        <v>Not Significantly Different</v>
      </c>
      <c r="G26">
        <f t="shared" si="1"/>
        <v>5.9</v>
      </c>
      <c r="H26">
        <f t="shared" si="2"/>
        <v>6</v>
      </c>
      <c r="I26" t="str">
        <f t="shared" si="3"/>
        <v>+/-</v>
      </c>
      <c r="J26" t="str">
        <f t="shared" si="4"/>
        <v>0.6</v>
      </c>
      <c r="K26" s="1">
        <f t="shared" si="5"/>
        <v>0.36474164133738601</v>
      </c>
      <c r="L26" s="1">
        <f t="shared" si="6"/>
        <v>-0.5</v>
      </c>
      <c r="M26" s="1">
        <f t="shared" si="7"/>
        <v>0.36977279819442066</v>
      </c>
      <c r="N26" s="1">
        <f t="shared" si="8"/>
        <v>-1.3521816705865637</v>
      </c>
      <c r="O26" t="s">
        <v>80</v>
      </c>
    </row>
    <row r="27" spans="1:15" x14ac:dyDescent="0.35">
      <c r="A27" s="16">
        <v>16</v>
      </c>
      <c r="B27" s="15" t="s">
        <v>37</v>
      </c>
      <c r="C27" s="14">
        <v>5.9</v>
      </c>
      <c r="D27" s="13" t="s">
        <v>120</v>
      </c>
      <c r="E27" s="12" t="str">
        <f t="shared" si="0"/>
        <v>Not Significantly Different</v>
      </c>
      <c r="G27">
        <f t="shared" si="1"/>
        <v>5.9</v>
      </c>
      <c r="H27">
        <f t="shared" si="2"/>
        <v>6</v>
      </c>
      <c r="I27" t="str">
        <f t="shared" si="3"/>
        <v>+/-</v>
      </c>
      <c r="J27" t="str">
        <f t="shared" si="4"/>
        <v>0.9</v>
      </c>
      <c r="K27" s="1">
        <f t="shared" si="5"/>
        <v>0.54711246200607899</v>
      </c>
      <c r="L27" s="1">
        <f t="shared" si="6"/>
        <v>-0.5</v>
      </c>
      <c r="M27" s="1">
        <f t="shared" si="7"/>
        <v>0.55047933970440222</v>
      </c>
      <c r="N27" s="1">
        <f t="shared" si="8"/>
        <v>-0.90829930196561282</v>
      </c>
      <c r="O27" t="s">
        <v>78</v>
      </c>
    </row>
    <row r="28" spans="1:15" x14ac:dyDescent="0.35">
      <c r="A28" s="16">
        <v>18</v>
      </c>
      <c r="B28" s="15" t="s">
        <v>78</v>
      </c>
      <c r="C28" s="14">
        <v>5.6</v>
      </c>
      <c r="D28" s="13" t="s">
        <v>26</v>
      </c>
      <c r="E28" s="12" t="str">
        <f t="shared" si="0"/>
        <v>Not Significantly Different</v>
      </c>
      <c r="G28">
        <f t="shared" si="1"/>
        <v>5.6</v>
      </c>
      <c r="H28">
        <f t="shared" si="2"/>
        <v>6</v>
      </c>
      <c r="I28" t="str">
        <f t="shared" si="3"/>
        <v>+/-</v>
      </c>
      <c r="J28" t="str">
        <f t="shared" si="4"/>
        <v>0.6</v>
      </c>
      <c r="K28" s="1">
        <f t="shared" si="5"/>
        <v>0.36474164133738601</v>
      </c>
      <c r="L28" s="1">
        <f t="shared" si="6"/>
        <v>-0.19999999999999929</v>
      </c>
      <c r="M28" s="1">
        <f t="shared" si="7"/>
        <v>0.36977279819442066</v>
      </c>
      <c r="N28" s="1">
        <f t="shared" si="8"/>
        <v>-0.54087266823462354</v>
      </c>
      <c r="O28" t="s">
        <v>79</v>
      </c>
    </row>
    <row r="29" spans="1:15" x14ac:dyDescent="0.35">
      <c r="A29" s="16">
        <v>18</v>
      </c>
      <c r="B29" s="15" t="s">
        <v>46</v>
      </c>
      <c r="C29" s="14">
        <v>5.6</v>
      </c>
      <c r="D29" s="13" t="s">
        <v>43</v>
      </c>
      <c r="E29" s="12" t="str">
        <f t="shared" si="0"/>
        <v>Not Significantly Different</v>
      </c>
      <c r="G29">
        <f t="shared" si="1"/>
        <v>5.6</v>
      </c>
      <c r="H29">
        <f t="shared" si="2"/>
        <v>6</v>
      </c>
      <c r="I29" t="str">
        <f t="shared" si="3"/>
        <v>+/-</v>
      </c>
      <c r="J29" t="str">
        <f t="shared" si="4"/>
        <v>0.5</v>
      </c>
      <c r="K29" s="1">
        <f t="shared" si="5"/>
        <v>0.303951367781155</v>
      </c>
      <c r="L29" s="1">
        <f t="shared" si="6"/>
        <v>-0.19999999999999929</v>
      </c>
      <c r="M29" s="1">
        <f t="shared" si="7"/>
        <v>0.30997079109986531</v>
      </c>
      <c r="N29" s="1">
        <f t="shared" si="8"/>
        <v>-0.64522208460462327</v>
      </c>
      <c r="O29" t="s">
        <v>55</v>
      </c>
    </row>
    <row r="30" spans="1:15" x14ac:dyDescent="0.35">
      <c r="A30" s="16">
        <v>20</v>
      </c>
      <c r="B30" s="15" t="s">
        <v>72</v>
      </c>
      <c r="C30" s="14">
        <v>5.4</v>
      </c>
      <c r="D30" s="13" t="s">
        <v>26</v>
      </c>
      <c r="E30" s="12" t="str">
        <f t="shared" si="0"/>
        <v>Not Significantly Different</v>
      </c>
      <c r="G30">
        <f t="shared" si="1"/>
        <v>5.4</v>
      </c>
      <c r="H30">
        <f t="shared" si="2"/>
        <v>6</v>
      </c>
      <c r="I30" t="str">
        <f t="shared" si="3"/>
        <v>+/-</v>
      </c>
      <c r="J30" t="str">
        <f t="shared" si="4"/>
        <v>0.6</v>
      </c>
      <c r="K30" s="1">
        <f t="shared" si="5"/>
        <v>0.36474164133738601</v>
      </c>
      <c r="L30" s="1">
        <f t="shared" si="6"/>
        <v>0</v>
      </c>
      <c r="M30" s="1">
        <f t="shared" si="7"/>
        <v>0.36977279819442066</v>
      </c>
      <c r="N30" s="1">
        <f t="shared" si="8"/>
        <v>0</v>
      </c>
      <c r="O30" t="s">
        <v>77</v>
      </c>
    </row>
    <row r="31" spans="1:15" x14ac:dyDescent="0.35">
      <c r="A31" s="16">
        <v>21</v>
      </c>
      <c r="B31" s="15" t="s">
        <v>64</v>
      </c>
      <c r="C31" s="14">
        <v>5.2</v>
      </c>
      <c r="D31" s="13" t="s">
        <v>34</v>
      </c>
      <c r="E31" s="12" t="str">
        <f t="shared" si="0"/>
        <v>Not Significantly Different</v>
      </c>
      <c r="G31">
        <f t="shared" si="1"/>
        <v>5.2</v>
      </c>
      <c r="H31">
        <f t="shared" si="2"/>
        <v>6</v>
      </c>
      <c r="I31" t="str">
        <f t="shared" si="3"/>
        <v>+/-</v>
      </c>
      <c r="J31" t="str">
        <f t="shared" si="4"/>
        <v>0.4</v>
      </c>
      <c r="K31" s="1">
        <f t="shared" si="5"/>
        <v>0.24316109422492402</v>
      </c>
      <c r="L31" s="1">
        <f t="shared" si="6"/>
        <v>0.20000000000000018</v>
      </c>
      <c r="M31" s="1">
        <f t="shared" si="7"/>
        <v>0.25064471888253259</v>
      </c>
      <c r="N31" s="1">
        <f t="shared" si="8"/>
        <v>0.79794220636953606</v>
      </c>
      <c r="O31" t="s">
        <v>41</v>
      </c>
    </row>
    <row r="32" spans="1:15" x14ac:dyDescent="0.35">
      <c r="A32" s="16">
        <v>21</v>
      </c>
      <c r="B32" s="15" t="s">
        <v>54</v>
      </c>
      <c r="C32" s="14">
        <v>5.2</v>
      </c>
      <c r="D32" s="13" t="s">
        <v>34</v>
      </c>
      <c r="E32" s="12" t="str">
        <f t="shared" si="0"/>
        <v>Not Significantly Different</v>
      </c>
      <c r="G32">
        <f t="shared" si="1"/>
        <v>5.2</v>
      </c>
      <c r="H32">
        <f t="shared" si="2"/>
        <v>6</v>
      </c>
      <c r="I32" t="str">
        <f t="shared" si="3"/>
        <v>+/-</v>
      </c>
      <c r="J32" t="str">
        <f t="shared" si="4"/>
        <v>0.4</v>
      </c>
      <c r="K32" s="1">
        <f t="shared" si="5"/>
        <v>0.24316109422492402</v>
      </c>
      <c r="L32" s="1">
        <f t="shared" si="6"/>
        <v>0.20000000000000018</v>
      </c>
      <c r="M32" s="1">
        <f t="shared" si="7"/>
        <v>0.25064471888253259</v>
      </c>
      <c r="N32" s="1">
        <f t="shared" si="8"/>
        <v>0.79794220636953606</v>
      </c>
      <c r="O32" t="s">
        <v>71</v>
      </c>
    </row>
    <row r="33" spans="1:15" x14ac:dyDescent="0.35">
      <c r="A33" s="16">
        <v>23</v>
      </c>
      <c r="B33" s="15" t="s">
        <v>61</v>
      </c>
      <c r="C33" s="14">
        <v>4.9000000000000004</v>
      </c>
      <c r="D33" s="13" t="s">
        <v>34</v>
      </c>
      <c r="E33" s="12" t="str">
        <f t="shared" si="0"/>
        <v>Significantly Different</v>
      </c>
      <c r="G33">
        <f t="shared" si="1"/>
        <v>4.9000000000000004</v>
      </c>
      <c r="H33">
        <f t="shared" si="2"/>
        <v>6</v>
      </c>
      <c r="I33" t="str">
        <f t="shared" si="3"/>
        <v>+/-</v>
      </c>
      <c r="J33" t="str">
        <f t="shared" si="4"/>
        <v>0.4</v>
      </c>
      <c r="K33" s="1">
        <f t="shared" si="5"/>
        <v>0.24316109422492402</v>
      </c>
      <c r="L33" s="1">
        <f t="shared" si="6"/>
        <v>0.5</v>
      </c>
      <c r="M33" s="1">
        <f t="shared" si="7"/>
        <v>0.25064471888253259</v>
      </c>
      <c r="N33" s="1">
        <f t="shared" si="8"/>
        <v>1.9948555159238384</v>
      </c>
      <c r="O33" t="s">
        <v>76</v>
      </c>
    </row>
    <row r="34" spans="1:15" x14ac:dyDescent="0.35">
      <c r="A34" s="16">
        <v>24</v>
      </c>
      <c r="B34" s="15" t="s">
        <v>60</v>
      </c>
      <c r="C34" s="14">
        <v>4.8</v>
      </c>
      <c r="D34" s="13" t="s">
        <v>140</v>
      </c>
      <c r="E34" s="12" t="str">
        <f t="shared" si="0"/>
        <v>Not Significantly Different</v>
      </c>
      <c r="G34">
        <f t="shared" si="1"/>
        <v>4.8</v>
      </c>
      <c r="H34">
        <f t="shared" si="2"/>
        <v>6</v>
      </c>
      <c r="I34" t="str">
        <f t="shared" si="3"/>
        <v>+/-</v>
      </c>
      <c r="J34" t="str">
        <f t="shared" si="4"/>
        <v>1.6</v>
      </c>
      <c r="K34" s="1">
        <f t="shared" si="5"/>
        <v>0.97264437689969607</v>
      </c>
      <c r="L34" s="1">
        <f t="shared" si="6"/>
        <v>0.60000000000000053</v>
      </c>
      <c r="M34" s="1">
        <f t="shared" si="7"/>
        <v>0.97454222139096647</v>
      </c>
      <c r="N34" s="1">
        <f t="shared" si="8"/>
        <v>0.61567368435163239</v>
      </c>
      <c r="O34" t="s">
        <v>74</v>
      </c>
    </row>
    <row r="35" spans="1:15" x14ac:dyDescent="0.35">
      <c r="A35" s="16">
        <v>25</v>
      </c>
      <c r="B35" s="15" t="s">
        <v>41</v>
      </c>
      <c r="C35" s="14">
        <v>4.7</v>
      </c>
      <c r="D35" s="13" t="s">
        <v>26</v>
      </c>
      <c r="E35" s="12" t="str">
        <f t="shared" si="0"/>
        <v>Significantly Different</v>
      </c>
      <c r="G35">
        <f t="shared" si="1"/>
        <v>4.7</v>
      </c>
      <c r="H35">
        <f t="shared" si="2"/>
        <v>6</v>
      </c>
      <c r="I35" t="str">
        <f t="shared" si="3"/>
        <v>+/-</v>
      </c>
      <c r="J35" t="str">
        <f t="shared" si="4"/>
        <v>0.6</v>
      </c>
      <c r="K35" s="1">
        <f t="shared" si="5"/>
        <v>0.36474164133738601</v>
      </c>
      <c r="L35" s="1">
        <f t="shared" si="6"/>
        <v>0.70000000000000018</v>
      </c>
      <c r="M35" s="1">
        <f t="shared" si="7"/>
        <v>0.36977279819442066</v>
      </c>
      <c r="N35" s="1">
        <f t="shared" si="8"/>
        <v>1.8930543388211896</v>
      </c>
      <c r="O35" t="s">
        <v>53</v>
      </c>
    </row>
    <row r="36" spans="1:15" x14ac:dyDescent="0.35">
      <c r="A36" s="16">
        <v>26</v>
      </c>
      <c r="B36" s="15" t="s">
        <v>38</v>
      </c>
      <c r="C36" s="14">
        <v>4.5999999999999996</v>
      </c>
      <c r="D36" s="13" t="s">
        <v>34</v>
      </c>
      <c r="E36" s="12" t="str">
        <f t="shared" si="0"/>
        <v>Significantly Different</v>
      </c>
      <c r="G36">
        <f t="shared" si="1"/>
        <v>4.5999999999999996</v>
      </c>
      <c r="H36">
        <f t="shared" si="2"/>
        <v>6</v>
      </c>
      <c r="I36" t="str">
        <f t="shared" si="3"/>
        <v>+/-</v>
      </c>
      <c r="J36" t="str">
        <f t="shared" si="4"/>
        <v>0.4</v>
      </c>
      <c r="K36" s="1">
        <f t="shared" si="5"/>
        <v>0.24316109422492402</v>
      </c>
      <c r="L36" s="1">
        <f t="shared" si="6"/>
        <v>0.80000000000000071</v>
      </c>
      <c r="M36" s="1">
        <f t="shared" si="7"/>
        <v>0.25064471888253259</v>
      </c>
      <c r="N36" s="1">
        <f t="shared" si="8"/>
        <v>3.1917688254781442</v>
      </c>
      <c r="O36" t="s">
        <v>72</v>
      </c>
    </row>
    <row r="37" spans="1:15" x14ac:dyDescent="0.35">
      <c r="A37" s="16">
        <v>27</v>
      </c>
      <c r="B37" s="15" t="s">
        <v>55</v>
      </c>
      <c r="C37" s="14">
        <v>4.3</v>
      </c>
      <c r="D37" s="13" t="s">
        <v>43</v>
      </c>
      <c r="E37" s="12" t="str">
        <f t="shared" si="0"/>
        <v>Significantly Different</v>
      </c>
      <c r="G37">
        <f t="shared" si="1"/>
        <v>4.3</v>
      </c>
      <c r="H37">
        <f t="shared" si="2"/>
        <v>6</v>
      </c>
      <c r="I37" t="str">
        <f t="shared" si="3"/>
        <v>+/-</v>
      </c>
      <c r="J37" t="str">
        <f t="shared" si="4"/>
        <v>0.5</v>
      </c>
      <c r="K37" s="1">
        <f t="shared" si="5"/>
        <v>0.303951367781155</v>
      </c>
      <c r="L37" s="1">
        <f t="shared" si="6"/>
        <v>1.1000000000000005</v>
      </c>
      <c r="M37" s="1">
        <f t="shared" si="7"/>
        <v>0.30997079109986531</v>
      </c>
      <c r="N37" s="1">
        <f t="shared" si="8"/>
        <v>3.5487214653254422</v>
      </c>
      <c r="O37" t="s">
        <v>70</v>
      </c>
    </row>
    <row r="38" spans="1:15" x14ac:dyDescent="0.35">
      <c r="A38" s="16">
        <v>28</v>
      </c>
      <c r="B38" s="15" t="s">
        <v>77</v>
      </c>
      <c r="C38" s="14">
        <v>4.2</v>
      </c>
      <c r="D38" s="13" t="s">
        <v>121</v>
      </c>
      <c r="E38" s="12" t="str">
        <f t="shared" si="0"/>
        <v>Significantly Different</v>
      </c>
      <c r="G38">
        <f t="shared" si="1"/>
        <v>4.2</v>
      </c>
      <c r="H38">
        <f t="shared" si="2"/>
        <v>6</v>
      </c>
      <c r="I38" t="str">
        <f t="shared" si="3"/>
        <v>+/-</v>
      </c>
      <c r="J38" t="str">
        <f t="shared" si="4"/>
        <v>0.8</v>
      </c>
      <c r="K38" s="1">
        <f t="shared" si="5"/>
        <v>0.48632218844984804</v>
      </c>
      <c r="L38" s="1">
        <f t="shared" si="6"/>
        <v>1.2000000000000002</v>
      </c>
      <c r="M38" s="1">
        <f t="shared" si="7"/>
        <v>0.49010685399991183</v>
      </c>
      <c r="N38" s="1">
        <f t="shared" si="8"/>
        <v>2.4484456607909753</v>
      </c>
      <c r="O38" t="s">
        <v>69</v>
      </c>
    </row>
    <row r="39" spans="1:15" x14ac:dyDescent="0.35">
      <c r="A39" s="16">
        <v>29</v>
      </c>
      <c r="B39" s="15" t="s">
        <v>75</v>
      </c>
      <c r="C39" s="14">
        <v>4.0999999999999996</v>
      </c>
      <c r="D39" s="13" t="s">
        <v>34</v>
      </c>
      <c r="E39" s="12" t="str">
        <f t="shared" si="0"/>
        <v>Significantly Different</v>
      </c>
      <c r="G39">
        <f t="shared" si="1"/>
        <v>4.0999999999999996</v>
      </c>
      <c r="H39">
        <f t="shared" si="2"/>
        <v>6</v>
      </c>
      <c r="I39" t="str">
        <f t="shared" si="3"/>
        <v>+/-</v>
      </c>
      <c r="J39" t="str">
        <f t="shared" si="4"/>
        <v>0.4</v>
      </c>
      <c r="K39" s="1">
        <f t="shared" si="5"/>
        <v>0.24316109422492402</v>
      </c>
      <c r="L39" s="1">
        <f t="shared" si="6"/>
        <v>1.3000000000000007</v>
      </c>
      <c r="M39" s="1">
        <f t="shared" si="7"/>
        <v>0.25064471888253259</v>
      </c>
      <c r="N39" s="1">
        <f t="shared" si="8"/>
        <v>5.1866243414019824</v>
      </c>
      <c r="O39" t="s">
        <v>44</v>
      </c>
    </row>
    <row r="40" spans="1:15" x14ac:dyDescent="0.35">
      <c r="A40" s="16">
        <v>29</v>
      </c>
      <c r="B40" s="15" t="s">
        <v>47</v>
      </c>
      <c r="C40" s="14">
        <v>4.0999999999999996</v>
      </c>
      <c r="D40" s="13" t="s">
        <v>57</v>
      </c>
      <c r="E40" s="12" t="str">
        <f t="shared" si="0"/>
        <v>Significantly Different</v>
      </c>
      <c r="G40">
        <f t="shared" si="1"/>
        <v>4.0999999999999996</v>
      </c>
      <c r="H40">
        <f t="shared" si="2"/>
        <v>6</v>
      </c>
      <c r="I40" t="str">
        <f t="shared" si="3"/>
        <v>+/-</v>
      </c>
      <c r="J40" t="str">
        <f t="shared" si="4"/>
        <v>0.3</v>
      </c>
      <c r="K40" s="1">
        <f t="shared" si="5"/>
        <v>0.18237082066869301</v>
      </c>
      <c r="L40" s="1">
        <f t="shared" si="6"/>
        <v>1.3000000000000007</v>
      </c>
      <c r="M40" s="1">
        <f t="shared" si="7"/>
        <v>0.19223572402239389</v>
      </c>
      <c r="N40" s="1">
        <f t="shared" si="8"/>
        <v>6.7625307762700828</v>
      </c>
      <c r="O40" t="s">
        <v>67</v>
      </c>
    </row>
    <row r="41" spans="1:15" x14ac:dyDescent="0.35">
      <c r="A41" s="16">
        <v>29</v>
      </c>
      <c r="B41" s="15" t="s">
        <v>30</v>
      </c>
      <c r="C41" s="14">
        <v>4.0999999999999996</v>
      </c>
      <c r="D41" s="13" t="s">
        <v>34</v>
      </c>
      <c r="E41" s="12" t="str">
        <f t="shared" si="0"/>
        <v>Significantly Different</v>
      </c>
      <c r="G41">
        <f t="shared" si="1"/>
        <v>4.0999999999999996</v>
      </c>
      <c r="H41">
        <f t="shared" si="2"/>
        <v>6</v>
      </c>
      <c r="I41" t="str">
        <f t="shared" si="3"/>
        <v>+/-</v>
      </c>
      <c r="J41" t="str">
        <f t="shared" si="4"/>
        <v>0.4</v>
      </c>
      <c r="K41" s="1">
        <f t="shared" si="5"/>
        <v>0.24316109422492402</v>
      </c>
      <c r="L41" s="1">
        <f t="shared" si="6"/>
        <v>1.3000000000000007</v>
      </c>
      <c r="M41" s="1">
        <f t="shared" si="7"/>
        <v>0.25064471888253259</v>
      </c>
      <c r="N41" s="1">
        <f t="shared" si="8"/>
        <v>5.1866243414019824</v>
      </c>
      <c r="O41" t="s">
        <v>47</v>
      </c>
    </row>
    <row r="42" spans="1:15" x14ac:dyDescent="0.35">
      <c r="A42" s="16">
        <v>32</v>
      </c>
      <c r="B42" s="15" t="s">
        <v>68</v>
      </c>
      <c r="C42" s="14">
        <v>3.9</v>
      </c>
      <c r="D42" s="13" t="s">
        <v>43</v>
      </c>
      <c r="E42" s="12" t="str">
        <f t="shared" si="0"/>
        <v>Significantly Different</v>
      </c>
      <c r="G42">
        <f t="shared" si="1"/>
        <v>3.9</v>
      </c>
      <c r="H42">
        <f t="shared" si="2"/>
        <v>6</v>
      </c>
      <c r="I42" t="str">
        <f t="shared" si="3"/>
        <v>+/-</v>
      </c>
      <c r="J42" t="str">
        <f t="shared" si="4"/>
        <v>0.5</v>
      </c>
      <c r="K42" s="1">
        <f t="shared" si="5"/>
        <v>0.303951367781155</v>
      </c>
      <c r="L42" s="1">
        <f t="shared" si="6"/>
        <v>1.5000000000000004</v>
      </c>
      <c r="M42" s="1">
        <f t="shared" si="7"/>
        <v>0.30997079109986531</v>
      </c>
      <c r="N42" s="1">
        <f t="shared" si="8"/>
        <v>4.8391656345346927</v>
      </c>
      <c r="O42" t="s">
        <v>37</v>
      </c>
    </row>
    <row r="43" spans="1:15" x14ac:dyDescent="0.35">
      <c r="A43" s="16">
        <v>33</v>
      </c>
      <c r="B43" s="15" t="s">
        <v>69</v>
      </c>
      <c r="C43" s="14">
        <v>3.7</v>
      </c>
      <c r="D43" s="13" t="s">
        <v>26</v>
      </c>
      <c r="E43" s="12" t="str">
        <f t="shared" si="0"/>
        <v>Significantly Different</v>
      </c>
      <c r="G43">
        <f t="shared" si="1"/>
        <v>3.7</v>
      </c>
      <c r="H43">
        <f t="shared" si="2"/>
        <v>6</v>
      </c>
      <c r="I43" t="str">
        <f t="shared" si="3"/>
        <v>+/-</v>
      </c>
      <c r="J43" t="str">
        <f t="shared" si="4"/>
        <v>0.6</v>
      </c>
      <c r="K43" s="1">
        <f t="shared" si="5"/>
        <v>0.36474164133738601</v>
      </c>
      <c r="L43" s="1">
        <f t="shared" si="6"/>
        <v>1.7000000000000002</v>
      </c>
      <c r="M43" s="1">
        <f t="shared" si="7"/>
        <v>0.36977279819442066</v>
      </c>
      <c r="N43" s="1">
        <f t="shared" si="8"/>
        <v>4.5974176799943169</v>
      </c>
      <c r="O43" t="s">
        <v>49</v>
      </c>
    </row>
    <row r="44" spans="1:15" x14ac:dyDescent="0.35">
      <c r="A44" s="16">
        <v>34</v>
      </c>
      <c r="B44" s="15" t="s">
        <v>63</v>
      </c>
      <c r="C44" s="14">
        <v>3.6</v>
      </c>
      <c r="D44" s="13" t="s">
        <v>83</v>
      </c>
      <c r="E44" s="12" t="str">
        <f t="shared" si="0"/>
        <v>Significantly Different</v>
      </c>
      <c r="G44">
        <f t="shared" si="1"/>
        <v>3.6</v>
      </c>
      <c r="H44">
        <f t="shared" si="2"/>
        <v>6</v>
      </c>
      <c r="I44" t="str">
        <f t="shared" si="3"/>
        <v>+/-</v>
      </c>
      <c r="J44" t="str">
        <f t="shared" si="4"/>
        <v>0.7</v>
      </c>
      <c r="K44" s="1">
        <f t="shared" si="5"/>
        <v>0.42553191489361697</v>
      </c>
      <c r="L44" s="1">
        <f t="shared" si="6"/>
        <v>1.8000000000000003</v>
      </c>
      <c r="M44" s="1">
        <f t="shared" si="7"/>
        <v>0.42985214661796195</v>
      </c>
      <c r="N44" s="1">
        <f t="shared" si="8"/>
        <v>4.1874863581867361</v>
      </c>
      <c r="O44" t="s">
        <v>64</v>
      </c>
    </row>
    <row r="45" spans="1:15" x14ac:dyDescent="0.35">
      <c r="A45" s="16">
        <v>35</v>
      </c>
      <c r="B45" s="15" t="s">
        <v>66</v>
      </c>
      <c r="C45" s="14">
        <v>3.4</v>
      </c>
      <c r="D45" s="13" t="s">
        <v>26</v>
      </c>
      <c r="E45" s="12" t="str">
        <f t="shared" si="0"/>
        <v>Significantly Different</v>
      </c>
      <c r="G45">
        <f t="shared" si="1"/>
        <v>3.4</v>
      </c>
      <c r="H45">
        <f t="shared" si="2"/>
        <v>6</v>
      </c>
      <c r="I45" t="str">
        <f t="shared" si="3"/>
        <v>+/-</v>
      </c>
      <c r="J45" t="str">
        <f t="shared" si="4"/>
        <v>0.6</v>
      </c>
      <c r="K45" s="1">
        <f t="shared" si="5"/>
        <v>0.36474164133738601</v>
      </c>
      <c r="L45" s="1">
        <f t="shared" si="6"/>
        <v>2.0000000000000004</v>
      </c>
      <c r="M45" s="1">
        <f t="shared" si="7"/>
        <v>0.36977279819442066</v>
      </c>
      <c r="N45" s="1">
        <f t="shared" si="8"/>
        <v>5.4087266823462556</v>
      </c>
      <c r="O45" t="s">
        <v>63</v>
      </c>
    </row>
    <row r="46" spans="1:15" x14ac:dyDescent="0.35">
      <c r="A46" s="16">
        <v>35</v>
      </c>
      <c r="B46" s="15" t="s">
        <v>80</v>
      </c>
      <c r="C46" s="14">
        <v>3.4</v>
      </c>
      <c r="D46" s="13" t="s">
        <v>34</v>
      </c>
      <c r="E46" s="12" t="str">
        <f t="shared" si="0"/>
        <v>Significantly Different</v>
      </c>
      <c r="G46">
        <f t="shared" si="1"/>
        <v>3.4</v>
      </c>
      <c r="H46">
        <f t="shared" si="2"/>
        <v>6</v>
      </c>
      <c r="I46" t="str">
        <f t="shared" si="3"/>
        <v>+/-</v>
      </c>
      <c r="J46" t="str">
        <f t="shared" si="4"/>
        <v>0.4</v>
      </c>
      <c r="K46" s="1">
        <f t="shared" si="5"/>
        <v>0.24316109422492402</v>
      </c>
      <c r="L46" s="1">
        <f t="shared" si="6"/>
        <v>2.0000000000000004</v>
      </c>
      <c r="M46" s="1">
        <f t="shared" si="7"/>
        <v>0.25064471888253259</v>
      </c>
      <c r="N46" s="1">
        <f t="shared" si="8"/>
        <v>7.9794220636953552</v>
      </c>
      <c r="O46" t="s">
        <v>61</v>
      </c>
    </row>
    <row r="47" spans="1:15" x14ac:dyDescent="0.35">
      <c r="A47" s="16">
        <v>35</v>
      </c>
      <c r="B47" s="15" t="s">
        <v>79</v>
      </c>
      <c r="C47" s="14">
        <v>3.4</v>
      </c>
      <c r="D47" s="13" t="s">
        <v>34</v>
      </c>
      <c r="E47" s="12" t="str">
        <f t="shared" si="0"/>
        <v>Significantly Different</v>
      </c>
      <c r="G47">
        <f t="shared" si="1"/>
        <v>3.4</v>
      </c>
      <c r="H47">
        <f t="shared" si="2"/>
        <v>6</v>
      </c>
      <c r="I47" t="str">
        <f t="shared" si="3"/>
        <v>+/-</v>
      </c>
      <c r="J47" t="str">
        <f t="shared" si="4"/>
        <v>0.4</v>
      </c>
      <c r="K47" s="1">
        <f t="shared" si="5"/>
        <v>0.24316109422492402</v>
      </c>
      <c r="L47" s="1">
        <f t="shared" si="6"/>
        <v>2.0000000000000004</v>
      </c>
      <c r="M47" s="1">
        <f t="shared" si="7"/>
        <v>0.25064471888253259</v>
      </c>
      <c r="N47" s="1">
        <f t="shared" si="8"/>
        <v>7.9794220636953552</v>
      </c>
      <c r="O47" t="s">
        <v>59</v>
      </c>
    </row>
    <row r="48" spans="1:15" x14ac:dyDescent="0.35">
      <c r="A48" s="16">
        <v>35</v>
      </c>
      <c r="B48" s="15" t="s">
        <v>74</v>
      </c>
      <c r="C48" s="14">
        <v>3.4</v>
      </c>
      <c r="D48" s="13" t="s">
        <v>34</v>
      </c>
      <c r="E48" s="12" t="str">
        <f t="shared" si="0"/>
        <v>Significantly Different</v>
      </c>
      <c r="G48">
        <f t="shared" si="1"/>
        <v>3.4</v>
      </c>
      <c r="H48">
        <f t="shared" si="2"/>
        <v>6</v>
      </c>
      <c r="I48" t="str">
        <f t="shared" si="3"/>
        <v>+/-</v>
      </c>
      <c r="J48" t="str">
        <f t="shared" si="4"/>
        <v>0.4</v>
      </c>
      <c r="K48" s="1">
        <f t="shared" si="5"/>
        <v>0.24316109422492402</v>
      </c>
      <c r="L48" s="1">
        <f t="shared" si="6"/>
        <v>2.0000000000000004</v>
      </c>
      <c r="M48" s="1">
        <f t="shared" si="7"/>
        <v>0.25064471888253259</v>
      </c>
      <c r="N48" s="1">
        <f t="shared" si="8"/>
        <v>7.9794220636953552</v>
      </c>
      <c r="O48" t="s">
        <v>56</v>
      </c>
    </row>
    <row r="49" spans="1:15" x14ac:dyDescent="0.35">
      <c r="A49" s="16">
        <v>35</v>
      </c>
      <c r="B49" s="15" t="s">
        <v>67</v>
      </c>
      <c r="C49" s="14">
        <v>3.4</v>
      </c>
      <c r="D49" s="13" t="s">
        <v>120</v>
      </c>
      <c r="E49" s="12" t="str">
        <f t="shared" si="0"/>
        <v>Significantly Different</v>
      </c>
      <c r="G49">
        <f t="shared" si="1"/>
        <v>3.4</v>
      </c>
      <c r="H49">
        <f t="shared" si="2"/>
        <v>6</v>
      </c>
      <c r="I49" t="str">
        <f t="shared" si="3"/>
        <v>+/-</v>
      </c>
      <c r="J49" t="str">
        <f t="shared" si="4"/>
        <v>0.9</v>
      </c>
      <c r="K49" s="1">
        <f t="shared" si="5"/>
        <v>0.54711246200607899</v>
      </c>
      <c r="L49" s="1">
        <f t="shared" si="6"/>
        <v>2.0000000000000004</v>
      </c>
      <c r="M49" s="1">
        <f t="shared" si="7"/>
        <v>0.55047933970440222</v>
      </c>
      <c r="N49" s="1">
        <f t="shared" si="8"/>
        <v>3.6331972078624521</v>
      </c>
      <c r="O49" t="s">
        <v>54</v>
      </c>
    </row>
    <row r="50" spans="1:15" x14ac:dyDescent="0.35">
      <c r="A50" s="16">
        <v>40</v>
      </c>
      <c r="B50" s="15" t="s">
        <v>52</v>
      </c>
      <c r="C50" s="14">
        <v>3.3</v>
      </c>
      <c r="D50" s="13" t="s">
        <v>141</v>
      </c>
      <c r="E50" s="12" t="str">
        <f t="shared" si="0"/>
        <v>Significantly Different</v>
      </c>
      <c r="G50">
        <f t="shared" si="1"/>
        <v>3.3</v>
      </c>
      <c r="H50">
        <f t="shared" si="2"/>
        <v>6</v>
      </c>
      <c r="I50" t="str">
        <f t="shared" si="3"/>
        <v>+/-</v>
      </c>
      <c r="J50" t="str">
        <f t="shared" si="4"/>
        <v>1.1</v>
      </c>
      <c r="K50" s="1">
        <f t="shared" si="5"/>
        <v>0.66869300911854113</v>
      </c>
      <c r="L50" s="1">
        <f t="shared" si="6"/>
        <v>2.1000000000000005</v>
      </c>
      <c r="M50" s="1">
        <f t="shared" si="7"/>
        <v>0.67145051776214359</v>
      </c>
      <c r="N50" s="1">
        <f t="shared" si="8"/>
        <v>3.1275573470388029</v>
      </c>
      <c r="O50" t="s">
        <v>52</v>
      </c>
    </row>
    <row r="51" spans="1:15" x14ac:dyDescent="0.35">
      <c r="A51" s="16">
        <v>40</v>
      </c>
      <c r="B51" s="15" t="s">
        <v>36</v>
      </c>
      <c r="C51" s="14">
        <v>3.3</v>
      </c>
      <c r="D51" s="13" t="s">
        <v>34</v>
      </c>
      <c r="E51" s="12" t="str">
        <f t="shared" si="0"/>
        <v>Significantly Different</v>
      </c>
      <c r="G51">
        <f t="shared" si="1"/>
        <v>3.3</v>
      </c>
      <c r="H51">
        <f t="shared" si="2"/>
        <v>6</v>
      </c>
      <c r="I51" t="str">
        <f t="shared" si="3"/>
        <v>+/-</v>
      </c>
      <c r="J51" t="str">
        <f t="shared" si="4"/>
        <v>0.4</v>
      </c>
      <c r="K51" s="1">
        <f t="shared" si="5"/>
        <v>0.24316109422492402</v>
      </c>
      <c r="L51" s="1">
        <f t="shared" si="6"/>
        <v>2.1000000000000005</v>
      </c>
      <c r="M51" s="1">
        <f t="shared" si="7"/>
        <v>0.25064471888253259</v>
      </c>
      <c r="N51" s="1">
        <f t="shared" si="8"/>
        <v>8.378393166880123</v>
      </c>
      <c r="O51" t="s">
        <v>50</v>
      </c>
    </row>
    <row r="52" spans="1:15" x14ac:dyDescent="0.35">
      <c r="A52" s="16">
        <v>42</v>
      </c>
      <c r="B52" s="15" t="s">
        <v>32</v>
      </c>
      <c r="C52" s="14">
        <v>3.2</v>
      </c>
      <c r="D52" s="13" t="s">
        <v>28</v>
      </c>
      <c r="E52" s="12" t="str">
        <f t="shared" si="0"/>
        <v>Significantly Different</v>
      </c>
      <c r="G52">
        <f t="shared" si="1"/>
        <v>3.2</v>
      </c>
      <c r="H52">
        <f t="shared" si="2"/>
        <v>6</v>
      </c>
      <c r="I52" t="str">
        <f t="shared" si="3"/>
        <v>+/-</v>
      </c>
      <c r="J52" t="str">
        <f t="shared" si="4"/>
        <v>0.2</v>
      </c>
      <c r="K52" s="1">
        <f t="shared" si="5"/>
        <v>0.12158054711246201</v>
      </c>
      <c r="L52" s="1">
        <f t="shared" si="6"/>
        <v>2.2000000000000002</v>
      </c>
      <c r="M52" s="1">
        <f t="shared" si="7"/>
        <v>0.1359311840425404</v>
      </c>
      <c r="N52" s="1">
        <f t="shared" si="8"/>
        <v>16.184660021143479</v>
      </c>
      <c r="O52" t="s">
        <v>48</v>
      </c>
    </row>
    <row r="53" spans="1:15" x14ac:dyDescent="0.35">
      <c r="A53" s="16">
        <v>42</v>
      </c>
      <c r="B53" s="15" t="s">
        <v>65</v>
      </c>
      <c r="C53" s="14">
        <v>3.2</v>
      </c>
      <c r="D53" s="13" t="s">
        <v>57</v>
      </c>
      <c r="E53" s="12" t="str">
        <f t="shared" si="0"/>
        <v>Significantly Different</v>
      </c>
      <c r="G53">
        <f t="shared" si="1"/>
        <v>3.2</v>
      </c>
      <c r="H53">
        <f t="shared" si="2"/>
        <v>6</v>
      </c>
      <c r="I53" t="str">
        <f t="shared" si="3"/>
        <v>+/-</v>
      </c>
      <c r="J53" t="str">
        <f t="shared" si="4"/>
        <v>0.3</v>
      </c>
      <c r="K53" s="1">
        <f t="shared" si="5"/>
        <v>0.18237082066869301</v>
      </c>
      <c r="L53" s="1">
        <f t="shared" si="6"/>
        <v>2.2000000000000002</v>
      </c>
      <c r="M53" s="1">
        <f t="shared" si="7"/>
        <v>0.19223572402239389</v>
      </c>
      <c r="N53" s="1">
        <f t="shared" si="8"/>
        <v>11.444282852149366</v>
      </c>
      <c r="O53" t="s">
        <v>46</v>
      </c>
    </row>
    <row r="54" spans="1:15" x14ac:dyDescent="0.35">
      <c r="A54" s="16">
        <v>44</v>
      </c>
      <c r="B54" s="15" t="s">
        <v>29</v>
      </c>
      <c r="C54" s="14">
        <v>3</v>
      </c>
      <c r="D54" s="13" t="s">
        <v>83</v>
      </c>
      <c r="E54" s="12" t="str">
        <f t="shared" si="0"/>
        <v>Significantly Different</v>
      </c>
      <c r="G54">
        <f t="shared" si="1"/>
        <v>3</v>
      </c>
      <c r="H54">
        <f t="shared" si="2"/>
        <v>6</v>
      </c>
      <c r="I54" t="str">
        <f t="shared" si="3"/>
        <v>+/-</v>
      </c>
      <c r="J54" t="str">
        <f t="shared" si="4"/>
        <v>0.7</v>
      </c>
      <c r="K54" s="1">
        <f t="shared" si="5"/>
        <v>0.42553191489361697</v>
      </c>
      <c r="L54" s="1">
        <f t="shared" si="6"/>
        <v>2.4000000000000004</v>
      </c>
      <c r="M54" s="1">
        <f t="shared" si="7"/>
        <v>0.42985214661796195</v>
      </c>
      <c r="N54" s="1">
        <f t="shared" si="8"/>
        <v>5.5833151442489806</v>
      </c>
      <c r="O54" t="s">
        <v>39</v>
      </c>
    </row>
    <row r="55" spans="1:15" x14ac:dyDescent="0.35">
      <c r="A55" s="16">
        <v>44</v>
      </c>
      <c r="B55" s="15" t="s">
        <v>76</v>
      </c>
      <c r="C55" s="14">
        <v>3</v>
      </c>
      <c r="D55" s="13" t="s">
        <v>57</v>
      </c>
      <c r="E55" s="12" t="str">
        <f t="shared" si="0"/>
        <v>Significantly Different</v>
      </c>
      <c r="G55">
        <f t="shared" si="1"/>
        <v>3</v>
      </c>
      <c r="H55">
        <f t="shared" si="2"/>
        <v>6</v>
      </c>
      <c r="I55" t="str">
        <f t="shared" si="3"/>
        <v>+/-</v>
      </c>
      <c r="J55" t="str">
        <f t="shared" si="4"/>
        <v>0.3</v>
      </c>
      <c r="K55" s="1">
        <f t="shared" si="5"/>
        <v>0.18237082066869301</v>
      </c>
      <c r="L55" s="1">
        <f t="shared" si="6"/>
        <v>2.4000000000000004</v>
      </c>
      <c r="M55" s="1">
        <f t="shared" si="7"/>
        <v>0.19223572402239389</v>
      </c>
      <c r="N55" s="1">
        <f t="shared" si="8"/>
        <v>12.484672202344763</v>
      </c>
      <c r="O55" t="s">
        <v>42</v>
      </c>
    </row>
    <row r="56" spans="1:15" x14ac:dyDescent="0.35">
      <c r="A56" s="16">
        <v>44</v>
      </c>
      <c r="B56" s="15" t="s">
        <v>56</v>
      </c>
      <c r="C56" s="14">
        <v>3</v>
      </c>
      <c r="D56" s="13" t="s">
        <v>43</v>
      </c>
      <c r="E56" s="12" t="str">
        <f t="shared" si="0"/>
        <v>Significantly Different</v>
      </c>
      <c r="G56">
        <f t="shared" si="1"/>
        <v>3</v>
      </c>
      <c r="H56">
        <f t="shared" si="2"/>
        <v>6</v>
      </c>
      <c r="I56" t="str">
        <f t="shared" si="3"/>
        <v>+/-</v>
      </c>
      <c r="J56" t="str">
        <f t="shared" si="4"/>
        <v>0.5</v>
      </c>
      <c r="K56" s="1">
        <f t="shared" si="5"/>
        <v>0.303951367781155</v>
      </c>
      <c r="L56" s="1">
        <f t="shared" si="6"/>
        <v>2.4000000000000004</v>
      </c>
      <c r="M56" s="1">
        <f t="shared" si="7"/>
        <v>0.30997079109986531</v>
      </c>
      <c r="N56" s="1">
        <f t="shared" si="8"/>
        <v>7.7426650152555077</v>
      </c>
      <c r="O56" t="s">
        <v>40</v>
      </c>
    </row>
    <row r="57" spans="1:15" x14ac:dyDescent="0.35">
      <c r="A57" s="16">
        <v>44</v>
      </c>
      <c r="B57" s="15" t="s">
        <v>33</v>
      </c>
      <c r="C57" s="14">
        <v>3</v>
      </c>
      <c r="D57" s="13" t="s">
        <v>26</v>
      </c>
      <c r="E57" s="12" t="str">
        <f t="shared" si="0"/>
        <v>Significantly Different</v>
      </c>
      <c r="G57">
        <f t="shared" si="1"/>
        <v>3</v>
      </c>
      <c r="H57">
        <f t="shared" si="2"/>
        <v>6</v>
      </c>
      <c r="I57" t="str">
        <f t="shared" si="3"/>
        <v>+/-</v>
      </c>
      <c r="J57" t="str">
        <f t="shared" si="4"/>
        <v>0.6</v>
      </c>
      <c r="K57" s="1">
        <f t="shared" si="5"/>
        <v>0.36474164133738601</v>
      </c>
      <c r="L57" s="1">
        <f t="shared" si="6"/>
        <v>2.4000000000000004</v>
      </c>
      <c r="M57" s="1">
        <f t="shared" si="7"/>
        <v>0.36977279819442066</v>
      </c>
      <c r="N57" s="1">
        <f t="shared" si="8"/>
        <v>6.4904720188155069</v>
      </c>
      <c r="O57" t="s">
        <v>38</v>
      </c>
    </row>
    <row r="58" spans="1:15" x14ac:dyDescent="0.35">
      <c r="A58" s="16">
        <v>48</v>
      </c>
      <c r="B58" s="15" t="s">
        <v>49</v>
      </c>
      <c r="C58" s="14">
        <v>2.8</v>
      </c>
      <c r="D58" s="13" t="s">
        <v>28</v>
      </c>
      <c r="E58" s="12" t="str">
        <f t="shared" si="0"/>
        <v>Significantly Different</v>
      </c>
      <c r="G58">
        <f t="shared" si="1"/>
        <v>2.8</v>
      </c>
      <c r="H58">
        <f t="shared" si="2"/>
        <v>6</v>
      </c>
      <c r="I58" t="str">
        <f t="shared" si="3"/>
        <v>+/-</v>
      </c>
      <c r="J58" t="str">
        <f t="shared" si="4"/>
        <v>0.2</v>
      </c>
      <c r="K58" s="1">
        <f t="shared" si="5"/>
        <v>0.12158054711246201</v>
      </c>
      <c r="L58" s="1">
        <f t="shared" si="6"/>
        <v>2.6000000000000005</v>
      </c>
      <c r="M58" s="1">
        <f t="shared" si="7"/>
        <v>0.1359311840425404</v>
      </c>
      <c r="N58" s="1">
        <f t="shared" si="8"/>
        <v>19.127325479533205</v>
      </c>
      <c r="O58" t="s">
        <v>36</v>
      </c>
    </row>
    <row r="59" spans="1:15" x14ac:dyDescent="0.35">
      <c r="A59" s="16">
        <v>49</v>
      </c>
      <c r="B59" s="15" t="s">
        <v>40</v>
      </c>
      <c r="C59" s="14">
        <v>2.1</v>
      </c>
      <c r="D59" s="13" t="s">
        <v>121</v>
      </c>
      <c r="E59" s="12" t="str">
        <f t="shared" si="0"/>
        <v>Significantly Different</v>
      </c>
      <c r="G59">
        <f t="shared" si="1"/>
        <v>2.1</v>
      </c>
      <c r="H59">
        <f t="shared" si="2"/>
        <v>6</v>
      </c>
      <c r="I59" t="str">
        <f t="shared" si="3"/>
        <v>+/-</v>
      </c>
      <c r="J59" t="str">
        <f t="shared" si="4"/>
        <v>0.8</v>
      </c>
      <c r="K59" s="1">
        <f t="shared" si="5"/>
        <v>0.48632218844984804</v>
      </c>
      <c r="L59" s="1">
        <f t="shared" si="6"/>
        <v>3.3000000000000003</v>
      </c>
      <c r="M59" s="1">
        <f t="shared" si="7"/>
        <v>0.49010685399991183</v>
      </c>
      <c r="N59" s="1">
        <f t="shared" si="8"/>
        <v>6.7332255671751815</v>
      </c>
      <c r="O59" t="s">
        <v>33</v>
      </c>
    </row>
    <row r="60" spans="1:15" x14ac:dyDescent="0.35">
      <c r="A60" s="16">
        <v>50</v>
      </c>
      <c r="B60" s="15" t="s">
        <v>71</v>
      </c>
      <c r="C60" s="14">
        <v>1.5</v>
      </c>
      <c r="D60" s="13" t="s">
        <v>57</v>
      </c>
      <c r="E60" s="12" t="str">
        <f t="shared" si="0"/>
        <v>Significantly Different</v>
      </c>
      <c r="G60">
        <f t="shared" si="1"/>
        <v>1.5</v>
      </c>
      <c r="H60">
        <f t="shared" si="2"/>
        <v>6</v>
      </c>
      <c r="I60" t="str">
        <f t="shared" si="3"/>
        <v>+/-</v>
      </c>
      <c r="J60" t="str">
        <f t="shared" si="4"/>
        <v>0.3</v>
      </c>
      <c r="K60" s="1">
        <f t="shared" si="5"/>
        <v>0.18237082066869301</v>
      </c>
      <c r="L60" s="1">
        <f t="shared" si="6"/>
        <v>3.9000000000000004</v>
      </c>
      <c r="M60" s="1">
        <f t="shared" si="7"/>
        <v>0.19223572402239389</v>
      </c>
      <c r="N60" s="1">
        <f t="shared" si="8"/>
        <v>20.287592328810238</v>
      </c>
      <c r="O60" t="s">
        <v>30</v>
      </c>
    </row>
    <row r="61" spans="1:15" x14ac:dyDescent="0.35">
      <c r="A61" s="16">
        <v>51</v>
      </c>
      <c r="B61" s="15" t="s">
        <v>35</v>
      </c>
      <c r="C61" s="14">
        <v>1.3</v>
      </c>
      <c r="D61" s="13" t="s">
        <v>120</v>
      </c>
      <c r="E61" s="12" t="str">
        <f t="shared" si="0"/>
        <v>Significantly Different</v>
      </c>
      <c r="G61">
        <f t="shared" si="1"/>
        <v>1.3</v>
      </c>
      <c r="H61">
        <f t="shared" si="2"/>
        <v>6</v>
      </c>
      <c r="I61" t="str">
        <f t="shared" si="3"/>
        <v>+/-</v>
      </c>
      <c r="J61" t="str">
        <f t="shared" si="4"/>
        <v>0.9</v>
      </c>
      <c r="K61" s="1">
        <f t="shared" si="5"/>
        <v>0.54711246200607899</v>
      </c>
      <c r="L61" s="1">
        <f t="shared" si="6"/>
        <v>4.1000000000000005</v>
      </c>
      <c r="M61" s="1">
        <f t="shared" si="7"/>
        <v>0.55047933970440222</v>
      </c>
      <c r="N61" s="1">
        <f t="shared" si="8"/>
        <v>7.4480542761180262</v>
      </c>
      <c r="O61" t="s">
        <v>27</v>
      </c>
    </row>
    <row r="62" spans="1:15" ht="15" thickBot="1" x14ac:dyDescent="0.4">
      <c r="A62" s="11"/>
      <c r="B62" s="10" t="s">
        <v>25</v>
      </c>
      <c r="C62" s="9">
        <v>2.2000000000000002</v>
      </c>
      <c r="D62" s="8" t="s">
        <v>34</v>
      </c>
      <c r="E62" s="7" t="str">
        <f t="shared" si="0"/>
        <v>Significantly Different</v>
      </c>
      <c r="G62">
        <f t="shared" si="1"/>
        <v>2.2000000000000002</v>
      </c>
      <c r="H62">
        <f t="shared" si="2"/>
        <v>6</v>
      </c>
      <c r="I62" t="str">
        <f t="shared" si="3"/>
        <v>+/-</v>
      </c>
      <c r="J62" t="str">
        <f t="shared" si="4"/>
        <v>0.4</v>
      </c>
      <c r="K62" s="1">
        <f t="shared" si="5"/>
        <v>0.24316109422492402</v>
      </c>
      <c r="L62" s="1">
        <f t="shared" si="6"/>
        <v>3.2</v>
      </c>
      <c r="M62" s="1">
        <f t="shared" si="7"/>
        <v>0.25064471888253259</v>
      </c>
      <c r="N62" s="1">
        <f t="shared" si="8"/>
        <v>12.767075301912566</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66:Z66"/>
    <mergeCell ref="A67:Z67"/>
    <mergeCell ref="A68:Z68"/>
    <mergeCell ref="A69:Z69"/>
    <mergeCell ref="A70:Z70"/>
    <mergeCell ref="A71:Z71"/>
  </mergeCells>
  <conditionalFormatting sqref="E10:E62">
    <cfRule type="cellIs" dxfId="9" priority="1" operator="equal">
      <formula>"OTHER ERROR"</formula>
    </cfRule>
    <cfRule type="cellIs" dxfId="8" priority="2" operator="equal">
      <formula>"Statistical Test not applicable"</formula>
    </cfRule>
    <cfRule type="cellIs" dxfId="7" priority="3" operator="equal">
      <formula>"Geography Selected"</formula>
    </cfRule>
  </conditionalFormatting>
  <conditionalFormatting sqref="E10:J62">
    <cfRule type="cellIs" dxfId="6" priority="4" operator="equal">
      <formula>"Not Significantly Different"</formula>
    </cfRule>
  </conditionalFormatting>
  <conditionalFormatting sqref="F10:J62">
    <cfRule type="cellIs" dxfId="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E4E05FD-3E61-4297-B21A-88DB1ED200B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A0D58345-3135-4052-AA66-97C1E28A5274}"/>
    <hyperlink ref="A68" r:id="rId2" xr:uid="{15492329-C724-4F1C-BD35-7672252CDF64}"/>
    <hyperlink ref="A66" r:id="rId3" xr:uid="{AB87EA5B-8AA6-4D87-A3C5-FAF9DB64A139}"/>
    <hyperlink ref="A67" r:id="rId4" xr:uid="{62AE3061-561A-43B7-ACB1-331725F7E4C2}"/>
  </hyperlinks>
  <pageMargins left="0.7" right="0.7" top="0.75" bottom="0.75" header="0.3" footer="0.3"/>
  <pageSetup orientation="portrait" r:id="rId5"/>
  <drawing r:id="rId6"/>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C315-1F52-4F5C-AFBD-24307C99B2F5}">
  <sheetPr codeName="Sheet91"/>
  <dimension ref="A1:Z85"/>
  <sheetViews>
    <sheetView zoomScaleNormal="100" workbookViewId="0">
      <pane ySplit="9" topLeftCell="A10" activePane="bottomLeft" state="frozen"/>
      <selection pane="bottomLeft" activeCell="R11" sqref="R11"/>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31" t="s">
        <v>110</v>
      </c>
      <c r="B1" t="s">
        <v>706</v>
      </c>
    </row>
    <row r="2" spans="1:16" x14ac:dyDescent="0.35">
      <c r="A2" s="30" t="s">
        <v>108</v>
      </c>
      <c r="B2" t="s">
        <v>707</v>
      </c>
    </row>
    <row r="3" spans="1:16" ht="15" thickBot="1" x14ac:dyDescent="0.4"/>
    <row r="4" spans="1:16" ht="15" thickBot="1" x14ac:dyDescent="0.4">
      <c r="A4" s="25" t="s">
        <v>106</v>
      </c>
      <c r="B4" s="29" t="s">
        <v>84</v>
      </c>
      <c r="C4" s="28" t="s">
        <v>105</v>
      </c>
      <c r="D4" s="27"/>
      <c r="H4" s="18" t="s">
        <v>104</v>
      </c>
      <c r="I4">
        <v>1.645</v>
      </c>
    </row>
    <row r="5" spans="1:16" ht="15" thickBot="1" x14ac:dyDescent="0.4">
      <c r="A5" s="25"/>
    </row>
    <row r="6" spans="1:16" x14ac:dyDescent="0.35">
      <c r="A6" s="25" t="s">
        <v>103</v>
      </c>
      <c r="B6" s="26">
        <f>VLOOKUP($B$4,$B$10:$D$62,2,FALSE)</f>
        <v>92.1</v>
      </c>
      <c r="C6" t="s">
        <v>102</v>
      </c>
      <c r="H6" s="18" t="s">
        <v>101</v>
      </c>
      <c r="I6">
        <f>VLOOKUP($B$4,$B$9:$K$62,6,FALSE)</f>
        <v>92.1</v>
      </c>
      <c r="K6" s="19"/>
    </row>
    <row r="7" spans="1:16" ht="15" thickBot="1" x14ac:dyDescent="0.4">
      <c r="A7" s="25" t="s">
        <v>100</v>
      </c>
      <c r="B7" s="24" t="str">
        <f>VLOOKUP($B$4,$B$10:$D$62,3,FALSE)</f>
        <v>+/-0.1</v>
      </c>
      <c r="C7" t="s">
        <v>99</v>
      </c>
      <c r="H7" s="18" t="s">
        <v>98</v>
      </c>
      <c r="I7" s="23">
        <f>VLOOKUP($B$4,$B$9:$K$62,10,FALSE)</f>
        <v>6.0790273556231005E-2</v>
      </c>
      <c r="K7" s="19"/>
    </row>
    <row r="8" spans="1:16" ht="15" thickBot="1" x14ac:dyDescent="0.4"/>
    <row r="9" spans="1:16" ht="15" thickBot="1" x14ac:dyDescent="0.4">
      <c r="A9" s="22" t="s">
        <v>97</v>
      </c>
      <c r="B9" s="21" t="s">
        <v>96</v>
      </c>
      <c r="C9" s="21" t="s">
        <v>93</v>
      </c>
      <c r="D9" s="21" t="s">
        <v>95</v>
      </c>
      <c r="E9" s="20" t="s">
        <v>94</v>
      </c>
      <c r="F9" s="18"/>
      <c r="G9" s="18" t="s">
        <v>93</v>
      </c>
      <c r="H9" s="18" t="s">
        <v>92</v>
      </c>
      <c r="I9" s="18" t="s">
        <v>91</v>
      </c>
      <c r="J9" s="18" t="s">
        <v>90</v>
      </c>
      <c r="K9" s="19" t="s">
        <v>89</v>
      </c>
      <c r="L9" s="18" t="s">
        <v>88</v>
      </c>
      <c r="M9" s="18" t="s">
        <v>87</v>
      </c>
      <c r="N9" s="18" t="s">
        <v>86</v>
      </c>
      <c r="O9" s="18" t="s">
        <v>85</v>
      </c>
      <c r="P9" s="18"/>
    </row>
    <row r="10" spans="1:16" x14ac:dyDescent="0.35">
      <c r="A10" s="16"/>
      <c r="B10" s="15" t="s">
        <v>84</v>
      </c>
      <c r="C10" s="14">
        <v>92.1</v>
      </c>
      <c r="D10" s="13" t="s">
        <v>31</v>
      </c>
      <c r="E10" s="12" t="str">
        <f>IF($B$4=B10,"Geography Selected",
IF(AND(ISNUMBER(N10),ISNUMBER($I$4)),
IF(ABS(N10)&lt;=$I$4,"Not Significantly Different",
IF(ABS(N10)&gt;$I$4,"Significantly Different","Error - Both Z-score and Confidence Level are Numbers but Comparison Failed")),
IF(N10="NA","Statistical Test not applicable","N/A")
))</f>
        <v>Geography Selected</v>
      </c>
      <c r="G10">
        <f>IF(ISNUMBER(C10),C10,"NAN")</f>
        <v>92.1</v>
      </c>
      <c r="H10">
        <f>LEN(TRIM(D10))</f>
        <v>6</v>
      </c>
      <c r="I10" t="str">
        <f>IF(H10&gt;=3,MID(TRIM(D10),1,3),"NO")</f>
        <v>+/-</v>
      </c>
      <c r="J10" t="str">
        <f>IF(TRIM(I10)="+/-",MID(TRIM(D10),4,H10-3),D10)</f>
        <v>0.1</v>
      </c>
      <c r="K10" s="1">
        <f>IF(TRIM(J10)="*****",0,IF(ISERROR(VALUE(J10)),"NA",VALUE(J10/$I$4)))</f>
        <v>6.0790273556231005E-2</v>
      </c>
      <c r="L10" s="1">
        <f>IF(AND(ISNUMBER(G10),ISNUMBER($I$6)),$I$6-G10,"N/A")</f>
        <v>0</v>
      </c>
      <c r="M10" s="1">
        <f>IF(AND(ISNUMBER(K10),ISNUMBER($I$7)),SQRT(K10^2+($I$7)^2),"N/A")</f>
        <v>8.5970429323592404E-2</v>
      </c>
      <c r="N10" s="1">
        <f>IF(AND(ISNUMBER(L10),ISNUMBER(M10),M10&lt;&gt;0),L10/M10,"NA")</f>
        <v>0</v>
      </c>
      <c r="O10" t="s">
        <v>84</v>
      </c>
    </row>
    <row r="11" spans="1:16" x14ac:dyDescent="0.35">
      <c r="A11" s="16">
        <v>1</v>
      </c>
      <c r="B11" s="15" t="s">
        <v>75</v>
      </c>
      <c r="C11" s="14">
        <v>94.5</v>
      </c>
      <c r="D11" s="17" t="s">
        <v>57</v>
      </c>
      <c r="E11" s="12" t="str">
        <f t="shared" ref="E11:E62" si="0">IF($B$4=B11,"Geography Selected",
IF(AND(ISNUMBER(N11),ISNUMBER($I$4)),
IF(ABS(N11)&lt;=$I$4,"Not Significantly Different",
IF(ABS(N11)&gt;$I$4,"Significantly Different","Error - Both Z-score and Confidence Level are Numbers but Comparison Failed")),
IF(N11="NA","Statistical Test not applicable","N/A")
))</f>
        <v>Significantly Different</v>
      </c>
      <c r="G11">
        <f t="shared" ref="G11:G62" si="1">IF(ISNUMBER(C11),C11,"NAN")</f>
        <v>94.5</v>
      </c>
      <c r="H11">
        <f t="shared" ref="H11:H62" si="2">LEN(TRIM(D11))</f>
        <v>6</v>
      </c>
      <c r="I11" t="str">
        <f t="shared" ref="I11:I62" si="3">IF(H11&gt;=3,MID(TRIM(D11),1,3),"NO")</f>
        <v>+/-</v>
      </c>
      <c r="J11" t="str">
        <f t="shared" ref="J11:J62" si="4">IF(TRIM(I11)="+/-",MID(TRIM(D11),4,H11-3),D11)</f>
        <v>0.3</v>
      </c>
      <c r="K11" s="1">
        <f t="shared" ref="K11:K62" si="5">IF(TRIM(J11)="*****",0,IF(ISERROR(VALUE(J11)),"NA",VALUE(J11/$I$4)))</f>
        <v>0.18237082066869301</v>
      </c>
      <c r="L11" s="1">
        <f t="shared" ref="L11:L62" si="6">IF(AND(ISNUMBER(G11),ISNUMBER($I$6)),$I$6-G11,"N/A")</f>
        <v>-2.4000000000000057</v>
      </c>
      <c r="M11" s="1">
        <f t="shared" ref="M11:M62" si="7">IF(AND(ISNUMBER(K11),ISNUMBER($I$7)),SQRT(K11^2+($I$7)^2),"N/A")</f>
        <v>0.19223572402239389</v>
      </c>
      <c r="N11" s="1">
        <f>IF(AND(ISNUMBER(L11),ISNUMBER(M11),M11&lt;&gt;0),L11/M11,"NA")</f>
        <v>-12.484672202344791</v>
      </c>
      <c r="O11" t="s">
        <v>68</v>
      </c>
    </row>
    <row r="12" spans="1:16" x14ac:dyDescent="0.35">
      <c r="A12" s="16">
        <v>2</v>
      </c>
      <c r="B12" s="15" t="s">
        <v>32</v>
      </c>
      <c r="C12" s="14">
        <v>94.2</v>
      </c>
      <c r="D12" s="13" t="s">
        <v>31</v>
      </c>
      <c r="E12" s="12" t="str">
        <f t="shared" si="0"/>
        <v>Significantly Different</v>
      </c>
      <c r="G12">
        <f t="shared" si="1"/>
        <v>94.2</v>
      </c>
      <c r="H12">
        <f t="shared" si="2"/>
        <v>6</v>
      </c>
      <c r="I12" t="str">
        <f t="shared" si="3"/>
        <v>+/-</v>
      </c>
      <c r="J12" t="str">
        <f t="shared" si="4"/>
        <v>0.1</v>
      </c>
      <c r="K12" s="1">
        <f t="shared" si="5"/>
        <v>6.0790273556231005E-2</v>
      </c>
      <c r="L12" s="1">
        <f t="shared" si="6"/>
        <v>-2.1000000000000085</v>
      </c>
      <c r="M12" s="1">
        <f t="shared" si="7"/>
        <v>8.5970429323592404E-2</v>
      </c>
      <c r="N12" s="1">
        <f t="shared" ref="N12:N62" si="8">IF(AND(ISNUMBER(L12),ISNUMBER(M12),M12&lt;&gt;0),L12/M12,"NA")</f>
        <v>-24.427003756089384</v>
      </c>
      <c r="O12" t="s">
        <v>62</v>
      </c>
    </row>
    <row r="13" spans="1:16" x14ac:dyDescent="0.35">
      <c r="A13" s="16">
        <v>3</v>
      </c>
      <c r="B13" s="15" t="s">
        <v>42</v>
      </c>
      <c r="C13" s="14">
        <v>94.1</v>
      </c>
      <c r="D13" s="13" t="s">
        <v>34</v>
      </c>
      <c r="E13" s="12" t="str">
        <f t="shared" si="0"/>
        <v>Significantly Different</v>
      </c>
      <c r="G13">
        <f t="shared" si="1"/>
        <v>94.1</v>
      </c>
      <c r="H13">
        <f t="shared" si="2"/>
        <v>6</v>
      </c>
      <c r="I13" t="str">
        <f t="shared" si="3"/>
        <v>+/-</v>
      </c>
      <c r="J13" t="str">
        <f t="shared" si="4"/>
        <v>0.4</v>
      </c>
      <c r="K13" s="1">
        <f t="shared" si="5"/>
        <v>0.24316109422492402</v>
      </c>
      <c r="L13" s="1">
        <f t="shared" si="6"/>
        <v>-2</v>
      </c>
      <c r="M13" s="1">
        <f t="shared" si="7"/>
        <v>0.25064471888253259</v>
      </c>
      <c r="N13" s="1">
        <f t="shared" si="8"/>
        <v>-7.9794220636953535</v>
      </c>
      <c r="O13" t="s">
        <v>58</v>
      </c>
    </row>
    <row r="14" spans="1:16" x14ac:dyDescent="0.35">
      <c r="A14" s="16">
        <v>3</v>
      </c>
      <c r="B14" s="15" t="s">
        <v>36</v>
      </c>
      <c r="C14" s="14">
        <v>94.1</v>
      </c>
      <c r="D14" s="13" t="s">
        <v>28</v>
      </c>
      <c r="E14" s="12" t="str">
        <f t="shared" si="0"/>
        <v>Significantly Different</v>
      </c>
      <c r="G14">
        <f t="shared" si="1"/>
        <v>94.1</v>
      </c>
      <c r="H14">
        <f t="shared" si="2"/>
        <v>6</v>
      </c>
      <c r="I14" t="str">
        <f t="shared" si="3"/>
        <v>+/-</v>
      </c>
      <c r="J14" t="str">
        <f t="shared" si="4"/>
        <v>0.2</v>
      </c>
      <c r="K14" s="1">
        <f t="shared" si="5"/>
        <v>0.12158054711246201</v>
      </c>
      <c r="L14" s="1">
        <f t="shared" si="6"/>
        <v>-2</v>
      </c>
      <c r="M14" s="1">
        <f t="shared" si="7"/>
        <v>0.1359311840425404</v>
      </c>
      <c r="N14" s="1">
        <f t="shared" si="8"/>
        <v>-14.713327291948618</v>
      </c>
      <c r="O14" t="s">
        <v>73</v>
      </c>
    </row>
    <row r="15" spans="1:16" x14ac:dyDescent="0.35">
      <c r="A15" s="16">
        <v>5</v>
      </c>
      <c r="B15" s="15" t="s">
        <v>47</v>
      </c>
      <c r="C15" s="14">
        <v>94</v>
      </c>
      <c r="D15" s="13" t="s">
        <v>28</v>
      </c>
      <c r="E15" s="12" t="str">
        <f t="shared" si="0"/>
        <v>Significantly Different</v>
      </c>
      <c r="G15">
        <f t="shared" si="1"/>
        <v>94</v>
      </c>
      <c r="H15">
        <f t="shared" si="2"/>
        <v>6</v>
      </c>
      <c r="I15" t="str">
        <f t="shared" si="3"/>
        <v>+/-</v>
      </c>
      <c r="J15" t="str">
        <f t="shared" si="4"/>
        <v>0.2</v>
      </c>
      <c r="K15" s="1">
        <f t="shared" si="5"/>
        <v>0.12158054711246201</v>
      </c>
      <c r="L15" s="1">
        <f t="shared" si="6"/>
        <v>-1.9000000000000057</v>
      </c>
      <c r="M15" s="1">
        <f t="shared" si="7"/>
        <v>0.1359311840425404</v>
      </c>
      <c r="N15" s="1">
        <f t="shared" si="8"/>
        <v>-13.977660927351229</v>
      </c>
      <c r="O15" t="s">
        <v>32</v>
      </c>
    </row>
    <row r="16" spans="1:16" x14ac:dyDescent="0.35">
      <c r="A16" s="16">
        <v>6</v>
      </c>
      <c r="B16" s="15" t="s">
        <v>71</v>
      </c>
      <c r="C16" s="14">
        <v>93.9</v>
      </c>
      <c r="D16" s="13" t="s">
        <v>57</v>
      </c>
      <c r="E16" s="12" t="str">
        <f t="shared" si="0"/>
        <v>Significantly Different</v>
      </c>
      <c r="G16">
        <f t="shared" si="1"/>
        <v>93.9</v>
      </c>
      <c r="H16">
        <f t="shared" si="2"/>
        <v>6</v>
      </c>
      <c r="I16" t="str">
        <f t="shared" si="3"/>
        <v>+/-</v>
      </c>
      <c r="J16" t="str">
        <f t="shared" si="4"/>
        <v>0.3</v>
      </c>
      <c r="K16" s="1">
        <f t="shared" si="5"/>
        <v>0.18237082066869301</v>
      </c>
      <c r="L16" s="1">
        <f t="shared" si="6"/>
        <v>-1.8000000000000114</v>
      </c>
      <c r="M16" s="1">
        <f t="shared" si="7"/>
        <v>0.19223572402239389</v>
      </c>
      <c r="N16" s="1">
        <f t="shared" si="8"/>
        <v>-9.3635041517586295</v>
      </c>
      <c r="O16" t="s">
        <v>75</v>
      </c>
    </row>
    <row r="17" spans="1:15" x14ac:dyDescent="0.35">
      <c r="A17" s="16">
        <v>6</v>
      </c>
      <c r="B17" s="15" t="s">
        <v>44</v>
      </c>
      <c r="C17" s="14">
        <v>93.9</v>
      </c>
      <c r="D17" s="13" t="s">
        <v>34</v>
      </c>
      <c r="E17" s="12" t="str">
        <f t="shared" si="0"/>
        <v>Significantly Different</v>
      </c>
      <c r="G17">
        <f t="shared" si="1"/>
        <v>93.9</v>
      </c>
      <c r="H17">
        <f t="shared" si="2"/>
        <v>6</v>
      </c>
      <c r="I17" t="str">
        <f t="shared" si="3"/>
        <v>+/-</v>
      </c>
      <c r="J17" t="str">
        <f t="shared" si="4"/>
        <v>0.4</v>
      </c>
      <c r="K17" s="1">
        <f t="shared" si="5"/>
        <v>0.24316109422492402</v>
      </c>
      <c r="L17" s="1">
        <f t="shared" si="6"/>
        <v>-1.8000000000000114</v>
      </c>
      <c r="M17" s="1">
        <f t="shared" si="7"/>
        <v>0.25064471888253259</v>
      </c>
      <c r="N17" s="1">
        <f t="shared" si="8"/>
        <v>-7.181479857325864</v>
      </c>
      <c r="O17" t="s">
        <v>66</v>
      </c>
    </row>
    <row r="18" spans="1:15" x14ac:dyDescent="0.35">
      <c r="A18" s="16">
        <v>6</v>
      </c>
      <c r="B18" s="15" t="s">
        <v>67</v>
      </c>
      <c r="C18" s="14">
        <v>93.9</v>
      </c>
      <c r="D18" s="13" t="s">
        <v>26</v>
      </c>
      <c r="E18" s="12" t="str">
        <f t="shared" si="0"/>
        <v>Significantly Different</v>
      </c>
      <c r="G18">
        <f t="shared" si="1"/>
        <v>93.9</v>
      </c>
      <c r="H18">
        <f t="shared" si="2"/>
        <v>6</v>
      </c>
      <c r="I18" t="str">
        <f t="shared" si="3"/>
        <v>+/-</v>
      </c>
      <c r="J18" t="str">
        <f t="shared" si="4"/>
        <v>0.6</v>
      </c>
      <c r="K18" s="1">
        <f t="shared" si="5"/>
        <v>0.36474164133738601</v>
      </c>
      <c r="L18" s="1">
        <f t="shared" si="6"/>
        <v>-1.8000000000000114</v>
      </c>
      <c r="M18" s="1">
        <f t="shared" si="7"/>
        <v>0.36977279819442066</v>
      </c>
      <c r="N18" s="1">
        <f t="shared" si="8"/>
        <v>-4.8678540141116597</v>
      </c>
      <c r="O18" t="s">
        <v>60</v>
      </c>
    </row>
    <row r="19" spans="1:15" x14ac:dyDescent="0.35">
      <c r="A19" s="16">
        <v>9</v>
      </c>
      <c r="B19" s="15" t="s">
        <v>56</v>
      </c>
      <c r="C19" s="14">
        <v>93.3</v>
      </c>
      <c r="D19" s="13" t="s">
        <v>57</v>
      </c>
      <c r="E19" s="12" t="str">
        <f t="shared" si="0"/>
        <v>Significantly Different</v>
      </c>
      <c r="G19">
        <f t="shared" si="1"/>
        <v>93.3</v>
      </c>
      <c r="H19">
        <f t="shared" si="2"/>
        <v>6</v>
      </c>
      <c r="I19" t="str">
        <f t="shared" si="3"/>
        <v>+/-</v>
      </c>
      <c r="J19" t="str">
        <f t="shared" si="4"/>
        <v>0.3</v>
      </c>
      <c r="K19" s="1">
        <f t="shared" si="5"/>
        <v>0.18237082066869301</v>
      </c>
      <c r="L19" s="1">
        <f t="shared" si="6"/>
        <v>-1.2000000000000028</v>
      </c>
      <c r="M19" s="1">
        <f t="shared" si="7"/>
        <v>0.19223572402239389</v>
      </c>
      <c r="N19" s="1">
        <f t="shared" si="8"/>
        <v>-6.2423361011723957</v>
      </c>
      <c r="O19" t="s">
        <v>35</v>
      </c>
    </row>
    <row r="20" spans="1:15" x14ac:dyDescent="0.35">
      <c r="A20" s="16">
        <v>10</v>
      </c>
      <c r="B20" s="15" t="s">
        <v>62</v>
      </c>
      <c r="C20" s="14">
        <v>93.1</v>
      </c>
      <c r="D20" s="17" t="s">
        <v>43</v>
      </c>
      <c r="E20" s="12" t="str">
        <f t="shared" si="0"/>
        <v>Significantly Different</v>
      </c>
      <c r="G20">
        <f t="shared" si="1"/>
        <v>93.1</v>
      </c>
      <c r="H20">
        <f t="shared" si="2"/>
        <v>6</v>
      </c>
      <c r="I20" t="str">
        <f t="shared" si="3"/>
        <v>+/-</v>
      </c>
      <c r="J20" t="str">
        <f t="shared" si="4"/>
        <v>0.5</v>
      </c>
      <c r="K20" s="1">
        <f t="shared" si="5"/>
        <v>0.303951367781155</v>
      </c>
      <c r="L20" s="1">
        <f t="shared" si="6"/>
        <v>-1</v>
      </c>
      <c r="M20" s="1">
        <f t="shared" si="7"/>
        <v>0.30997079109986531</v>
      </c>
      <c r="N20" s="1">
        <f t="shared" si="8"/>
        <v>-3.2261104230231274</v>
      </c>
      <c r="O20" t="s">
        <v>51</v>
      </c>
    </row>
    <row r="21" spans="1:15" x14ac:dyDescent="0.35">
      <c r="A21" s="16">
        <v>11</v>
      </c>
      <c r="B21" s="15" t="s">
        <v>51</v>
      </c>
      <c r="C21" s="14">
        <v>92.9</v>
      </c>
      <c r="D21" s="13" t="s">
        <v>28</v>
      </c>
      <c r="E21" s="12" t="str">
        <f t="shared" si="0"/>
        <v>Significantly Different</v>
      </c>
      <c r="G21">
        <f t="shared" si="1"/>
        <v>92.9</v>
      </c>
      <c r="H21">
        <f t="shared" si="2"/>
        <v>6</v>
      </c>
      <c r="I21" t="str">
        <f t="shared" si="3"/>
        <v>+/-</v>
      </c>
      <c r="J21" t="str">
        <f t="shared" si="4"/>
        <v>0.2</v>
      </c>
      <c r="K21" s="1">
        <f t="shared" si="5"/>
        <v>0.12158054711246201</v>
      </c>
      <c r="L21" s="1">
        <f t="shared" si="6"/>
        <v>-0.80000000000001137</v>
      </c>
      <c r="M21" s="1">
        <f t="shared" si="7"/>
        <v>0.1359311840425404</v>
      </c>
      <c r="N21" s="1">
        <f t="shared" si="8"/>
        <v>-5.8853309167795302</v>
      </c>
      <c r="O21" t="s">
        <v>45</v>
      </c>
    </row>
    <row r="22" spans="1:15" x14ac:dyDescent="0.35">
      <c r="A22" s="16">
        <v>11</v>
      </c>
      <c r="B22" s="15" t="s">
        <v>41</v>
      </c>
      <c r="C22" s="14">
        <v>92.9</v>
      </c>
      <c r="D22" s="13" t="s">
        <v>57</v>
      </c>
      <c r="E22" s="12" t="str">
        <f t="shared" si="0"/>
        <v>Significantly Different</v>
      </c>
      <c r="G22">
        <f t="shared" si="1"/>
        <v>92.9</v>
      </c>
      <c r="H22">
        <f t="shared" si="2"/>
        <v>6</v>
      </c>
      <c r="I22" t="str">
        <f t="shared" si="3"/>
        <v>+/-</v>
      </c>
      <c r="J22" t="str">
        <f t="shared" si="4"/>
        <v>0.3</v>
      </c>
      <c r="K22" s="1">
        <f t="shared" si="5"/>
        <v>0.18237082066869301</v>
      </c>
      <c r="L22" s="1">
        <f t="shared" si="6"/>
        <v>-0.80000000000001137</v>
      </c>
      <c r="M22" s="1">
        <f t="shared" si="7"/>
        <v>0.19223572402239389</v>
      </c>
      <c r="N22" s="1">
        <f t="shared" si="8"/>
        <v>-4.1615574007816463</v>
      </c>
      <c r="O22" t="s">
        <v>29</v>
      </c>
    </row>
    <row r="23" spans="1:15" x14ac:dyDescent="0.35">
      <c r="A23" s="16">
        <v>11</v>
      </c>
      <c r="B23" s="15" t="s">
        <v>52</v>
      </c>
      <c r="C23" s="14">
        <v>92.9</v>
      </c>
      <c r="D23" s="13" t="s">
        <v>121</v>
      </c>
      <c r="E23" s="12" t="str">
        <f t="shared" si="0"/>
        <v>Not Significantly Different</v>
      </c>
      <c r="G23">
        <f t="shared" si="1"/>
        <v>92.9</v>
      </c>
      <c r="H23">
        <f t="shared" si="2"/>
        <v>6</v>
      </c>
      <c r="I23" t="str">
        <f t="shared" si="3"/>
        <v>+/-</v>
      </c>
      <c r="J23" t="str">
        <f t="shared" si="4"/>
        <v>0.8</v>
      </c>
      <c r="K23" s="1">
        <f t="shared" si="5"/>
        <v>0.48632218844984804</v>
      </c>
      <c r="L23" s="1">
        <f t="shared" si="6"/>
        <v>-0.80000000000001137</v>
      </c>
      <c r="M23" s="1">
        <f t="shared" si="7"/>
        <v>0.49010685399991183</v>
      </c>
      <c r="N23" s="1">
        <f t="shared" si="8"/>
        <v>-1.6322971071940064</v>
      </c>
      <c r="O23" t="s">
        <v>82</v>
      </c>
    </row>
    <row r="24" spans="1:15" x14ac:dyDescent="0.35">
      <c r="A24" s="16">
        <v>14</v>
      </c>
      <c r="B24" s="15" t="s">
        <v>60</v>
      </c>
      <c r="C24" s="14">
        <v>92.8</v>
      </c>
      <c r="D24" s="13" t="s">
        <v>121</v>
      </c>
      <c r="E24" s="12" t="str">
        <f t="shared" si="0"/>
        <v>Not Significantly Different</v>
      </c>
      <c r="G24">
        <f t="shared" si="1"/>
        <v>92.8</v>
      </c>
      <c r="H24">
        <f t="shared" si="2"/>
        <v>6</v>
      </c>
      <c r="I24" t="str">
        <f t="shared" si="3"/>
        <v>+/-</v>
      </c>
      <c r="J24" t="str">
        <f t="shared" si="4"/>
        <v>0.8</v>
      </c>
      <c r="K24" s="1">
        <f t="shared" si="5"/>
        <v>0.48632218844984804</v>
      </c>
      <c r="L24" s="1">
        <f t="shared" si="6"/>
        <v>-0.70000000000000284</v>
      </c>
      <c r="M24" s="1">
        <f t="shared" si="7"/>
        <v>0.49010685399991183</v>
      </c>
      <c r="N24" s="1">
        <f t="shared" si="8"/>
        <v>-1.4282599687947413</v>
      </c>
      <c r="O24" t="s">
        <v>65</v>
      </c>
    </row>
    <row r="25" spans="1:15" x14ac:dyDescent="0.35">
      <c r="A25" s="16">
        <v>14</v>
      </c>
      <c r="B25" s="15" t="s">
        <v>82</v>
      </c>
      <c r="C25" s="14">
        <v>92.8</v>
      </c>
      <c r="D25" s="13" t="s">
        <v>43</v>
      </c>
      <c r="E25" s="12" t="str">
        <f t="shared" si="0"/>
        <v>Significantly Different</v>
      </c>
      <c r="G25">
        <f t="shared" si="1"/>
        <v>92.8</v>
      </c>
      <c r="H25">
        <f t="shared" si="2"/>
        <v>6</v>
      </c>
      <c r="I25" t="str">
        <f t="shared" si="3"/>
        <v>+/-</v>
      </c>
      <c r="J25" t="str">
        <f t="shared" si="4"/>
        <v>0.5</v>
      </c>
      <c r="K25" s="1">
        <f t="shared" si="5"/>
        <v>0.303951367781155</v>
      </c>
      <c r="L25" s="1">
        <f t="shared" si="6"/>
        <v>-0.70000000000000284</v>
      </c>
      <c r="M25" s="1">
        <f t="shared" si="7"/>
        <v>0.30997079109986531</v>
      </c>
      <c r="N25" s="1">
        <f t="shared" si="8"/>
        <v>-2.2582772961161983</v>
      </c>
      <c r="O25" t="s">
        <v>81</v>
      </c>
    </row>
    <row r="26" spans="1:15" x14ac:dyDescent="0.35">
      <c r="A26" s="16">
        <v>16</v>
      </c>
      <c r="B26" s="15" t="s">
        <v>66</v>
      </c>
      <c r="C26" s="14">
        <v>92.6</v>
      </c>
      <c r="D26" s="13" t="s">
        <v>34</v>
      </c>
      <c r="E26" s="12" t="str">
        <f t="shared" si="0"/>
        <v>Significantly Different</v>
      </c>
      <c r="G26">
        <f t="shared" si="1"/>
        <v>92.6</v>
      </c>
      <c r="H26">
        <f t="shared" si="2"/>
        <v>6</v>
      </c>
      <c r="I26" t="str">
        <f t="shared" si="3"/>
        <v>+/-</v>
      </c>
      <c r="J26" t="str">
        <f t="shared" si="4"/>
        <v>0.4</v>
      </c>
      <c r="K26" s="1">
        <f t="shared" si="5"/>
        <v>0.24316109422492402</v>
      </c>
      <c r="L26" s="1">
        <f t="shared" si="6"/>
        <v>-0.5</v>
      </c>
      <c r="M26" s="1">
        <f t="shared" si="7"/>
        <v>0.25064471888253259</v>
      </c>
      <c r="N26" s="1">
        <f t="shared" si="8"/>
        <v>-1.9948555159238384</v>
      </c>
      <c r="O26" t="s">
        <v>80</v>
      </c>
    </row>
    <row r="27" spans="1:15" x14ac:dyDescent="0.35">
      <c r="A27" s="16">
        <v>16</v>
      </c>
      <c r="B27" s="15" t="s">
        <v>29</v>
      </c>
      <c r="C27" s="14">
        <v>92.6</v>
      </c>
      <c r="D27" s="13" t="s">
        <v>26</v>
      </c>
      <c r="E27" s="12" t="str">
        <f t="shared" si="0"/>
        <v>Not Significantly Different</v>
      </c>
      <c r="G27">
        <f t="shared" si="1"/>
        <v>92.6</v>
      </c>
      <c r="H27">
        <f t="shared" si="2"/>
        <v>6</v>
      </c>
      <c r="I27" t="str">
        <f t="shared" si="3"/>
        <v>+/-</v>
      </c>
      <c r="J27" t="str">
        <f t="shared" si="4"/>
        <v>0.6</v>
      </c>
      <c r="K27" s="1">
        <f t="shared" si="5"/>
        <v>0.36474164133738601</v>
      </c>
      <c r="L27" s="1">
        <f t="shared" si="6"/>
        <v>-0.5</v>
      </c>
      <c r="M27" s="1">
        <f t="shared" si="7"/>
        <v>0.36977279819442066</v>
      </c>
      <c r="N27" s="1">
        <f t="shared" si="8"/>
        <v>-1.3521816705865637</v>
      </c>
      <c r="O27" t="s">
        <v>78</v>
      </c>
    </row>
    <row r="28" spans="1:15" x14ac:dyDescent="0.35">
      <c r="A28" s="16">
        <v>18</v>
      </c>
      <c r="B28" s="15" t="s">
        <v>39</v>
      </c>
      <c r="C28" s="14">
        <v>92.5</v>
      </c>
      <c r="D28" s="13" t="s">
        <v>31</v>
      </c>
      <c r="E28" s="12" t="str">
        <f t="shared" si="0"/>
        <v>Significantly Different</v>
      </c>
      <c r="G28">
        <f t="shared" si="1"/>
        <v>92.5</v>
      </c>
      <c r="H28">
        <f t="shared" si="2"/>
        <v>6</v>
      </c>
      <c r="I28" t="str">
        <f t="shared" si="3"/>
        <v>+/-</v>
      </c>
      <c r="J28" t="str">
        <f t="shared" si="4"/>
        <v>0.1</v>
      </c>
      <c r="K28" s="1">
        <f t="shared" si="5"/>
        <v>6.0790273556231005E-2</v>
      </c>
      <c r="L28" s="1">
        <f t="shared" si="6"/>
        <v>-0.40000000000000568</v>
      </c>
      <c r="M28" s="1">
        <f t="shared" si="7"/>
        <v>8.5970429323592404E-2</v>
      </c>
      <c r="N28" s="1">
        <f t="shared" si="8"/>
        <v>-4.6527626202075485</v>
      </c>
      <c r="O28" t="s">
        <v>79</v>
      </c>
    </row>
    <row r="29" spans="1:15" x14ac:dyDescent="0.35">
      <c r="A29" s="16">
        <v>19</v>
      </c>
      <c r="B29" s="15" t="s">
        <v>45</v>
      </c>
      <c r="C29" s="14">
        <v>92.4</v>
      </c>
      <c r="D29" s="13" t="s">
        <v>28</v>
      </c>
      <c r="E29" s="12" t="str">
        <f t="shared" si="0"/>
        <v>Significantly Different</v>
      </c>
      <c r="G29">
        <f t="shared" si="1"/>
        <v>92.4</v>
      </c>
      <c r="H29">
        <f t="shared" si="2"/>
        <v>6</v>
      </c>
      <c r="I29" t="str">
        <f t="shared" si="3"/>
        <v>+/-</v>
      </c>
      <c r="J29" t="str">
        <f t="shared" si="4"/>
        <v>0.2</v>
      </c>
      <c r="K29" s="1">
        <f t="shared" si="5"/>
        <v>0.12158054711246201</v>
      </c>
      <c r="L29" s="1">
        <f t="shared" si="6"/>
        <v>-0.30000000000001137</v>
      </c>
      <c r="M29" s="1">
        <f t="shared" si="7"/>
        <v>0.1359311840425404</v>
      </c>
      <c r="N29" s="1">
        <f t="shared" si="8"/>
        <v>-2.2069990937923762</v>
      </c>
      <c r="O29" t="s">
        <v>55</v>
      </c>
    </row>
    <row r="30" spans="1:15" x14ac:dyDescent="0.35">
      <c r="A30" s="16">
        <v>20</v>
      </c>
      <c r="B30" s="15" t="s">
        <v>58</v>
      </c>
      <c r="C30" s="14">
        <v>92.3</v>
      </c>
      <c r="D30" s="13" t="s">
        <v>34</v>
      </c>
      <c r="E30" s="12" t="str">
        <f t="shared" si="0"/>
        <v>Not Significantly Different</v>
      </c>
      <c r="G30">
        <f t="shared" si="1"/>
        <v>92.3</v>
      </c>
      <c r="H30">
        <f t="shared" si="2"/>
        <v>6</v>
      </c>
      <c r="I30" t="str">
        <f t="shared" si="3"/>
        <v>+/-</v>
      </c>
      <c r="J30" t="str">
        <f t="shared" si="4"/>
        <v>0.4</v>
      </c>
      <c r="K30" s="1">
        <f t="shared" si="5"/>
        <v>0.24316109422492402</v>
      </c>
      <c r="L30" s="1">
        <f t="shared" si="6"/>
        <v>-0.20000000000000284</v>
      </c>
      <c r="M30" s="1">
        <f t="shared" si="7"/>
        <v>0.25064471888253259</v>
      </c>
      <c r="N30" s="1">
        <f t="shared" si="8"/>
        <v>-0.79794220636954671</v>
      </c>
      <c r="O30" t="s">
        <v>77</v>
      </c>
    </row>
    <row r="31" spans="1:15" x14ac:dyDescent="0.35">
      <c r="A31" s="16">
        <v>21</v>
      </c>
      <c r="B31" s="15" t="s">
        <v>74</v>
      </c>
      <c r="C31" s="14">
        <v>92.2</v>
      </c>
      <c r="D31" s="13" t="s">
        <v>57</v>
      </c>
      <c r="E31" s="12" t="str">
        <f t="shared" si="0"/>
        <v>Not Significantly Different</v>
      </c>
      <c r="G31">
        <f t="shared" si="1"/>
        <v>92.2</v>
      </c>
      <c r="H31">
        <f t="shared" si="2"/>
        <v>6</v>
      </c>
      <c r="I31" t="str">
        <f t="shared" si="3"/>
        <v>+/-</v>
      </c>
      <c r="J31" t="str">
        <f t="shared" si="4"/>
        <v>0.3</v>
      </c>
      <c r="K31" s="1">
        <f t="shared" si="5"/>
        <v>0.18237082066869301</v>
      </c>
      <c r="L31" s="1">
        <f t="shared" si="6"/>
        <v>-0.10000000000000853</v>
      </c>
      <c r="M31" s="1">
        <f t="shared" si="7"/>
        <v>0.19223572402239389</v>
      </c>
      <c r="N31" s="1">
        <f t="shared" si="8"/>
        <v>-0.52019467509774275</v>
      </c>
      <c r="O31" t="s">
        <v>41</v>
      </c>
    </row>
    <row r="32" spans="1:15" x14ac:dyDescent="0.35">
      <c r="A32" s="16">
        <v>22</v>
      </c>
      <c r="B32" s="15" t="s">
        <v>35</v>
      </c>
      <c r="C32" s="14">
        <v>92.1</v>
      </c>
      <c r="D32" s="13" t="s">
        <v>120</v>
      </c>
      <c r="E32" s="12" t="str">
        <f t="shared" si="0"/>
        <v>Not Significantly Different</v>
      </c>
      <c r="G32">
        <f t="shared" si="1"/>
        <v>92.1</v>
      </c>
      <c r="H32">
        <f t="shared" si="2"/>
        <v>6</v>
      </c>
      <c r="I32" t="str">
        <f t="shared" si="3"/>
        <v>+/-</v>
      </c>
      <c r="J32" t="str">
        <f t="shared" si="4"/>
        <v>0.9</v>
      </c>
      <c r="K32" s="1">
        <f t="shared" si="5"/>
        <v>0.54711246200607899</v>
      </c>
      <c r="L32" s="1">
        <f t="shared" si="6"/>
        <v>0</v>
      </c>
      <c r="M32" s="1">
        <f t="shared" si="7"/>
        <v>0.55047933970440222</v>
      </c>
      <c r="N32" s="1">
        <f t="shared" si="8"/>
        <v>0</v>
      </c>
      <c r="O32" t="s">
        <v>71</v>
      </c>
    </row>
    <row r="33" spans="1:15" x14ac:dyDescent="0.35">
      <c r="A33" s="16">
        <v>22</v>
      </c>
      <c r="B33" s="15" t="s">
        <v>69</v>
      </c>
      <c r="C33" s="14">
        <v>92.1</v>
      </c>
      <c r="D33" s="13" t="s">
        <v>34</v>
      </c>
      <c r="E33" s="12" t="str">
        <f t="shared" si="0"/>
        <v>Not Significantly Different</v>
      </c>
      <c r="G33">
        <f t="shared" si="1"/>
        <v>92.1</v>
      </c>
      <c r="H33">
        <f t="shared" si="2"/>
        <v>6</v>
      </c>
      <c r="I33" t="str">
        <f t="shared" si="3"/>
        <v>+/-</v>
      </c>
      <c r="J33" t="str">
        <f t="shared" si="4"/>
        <v>0.4</v>
      </c>
      <c r="K33" s="1">
        <f t="shared" si="5"/>
        <v>0.24316109422492402</v>
      </c>
      <c r="L33" s="1">
        <f t="shared" si="6"/>
        <v>0</v>
      </c>
      <c r="M33" s="1">
        <f t="shared" si="7"/>
        <v>0.25064471888253259</v>
      </c>
      <c r="N33" s="1">
        <f t="shared" si="8"/>
        <v>0</v>
      </c>
      <c r="O33" t="s">
        <v>76</v>
      </c>
    </row>
    <row r="34" spans="1:15" x14ac:dyDescent="0.35">
      <c r="A34" s="16">
        <v>22</v>
      </c>
      <c r="B34" s="15" t="s">
        <v>38</v>
      </c>
      <c r="C34" s="14">
        <v>92.1</v>
      </c>
      <c r="D34" s="13" t="s">
        <v>28</v>
      </c>
      <c r="E34" s="12" t="str">
        <f t="shared" si="0"/>
        <v>Not Significantly Different</v>
      </c>
      <c r="G34">
        <f t="shared" si="1"/>
        <v>92.1</v>
      </c>
      <c r="H34">
        <f t="shared" si="2"/>
        <v>6</v>
      </c>
      <c r="I34" t="str">
        <f t="shared" si="3"/>
        <v>+/-</v>
      </c>
      <c r="J34" t="str">
        <f t="shared" si="4"/>
        <v>0.2</v>
      </c>
      <c r="K34" s="1">
        <f t="shared" si="5"/>
        <v>0.12158054711246201</v>
      </c>
      <c r="L34" s="1">
        <f t="shared" si="6"/>
        <v>0</v>
      </c>
      <c r="M34" s="1">
        <f t="shared" si="7"/>
        <v>0.1359311840425404</v>
      </c>
      <c r="N34" s="1">
        <f t="shared" si="8"/>
        <v>0</v>
      </c>
      <c r="O34" t="s">
        <v>74</v>
      </c>
    </row>
    <row r="35" spans="1:15" x14ac:dyDescent="0.35">
      <c r="A35" s="16">
        <v>25</v>
      </c>
      <c r="B35" s="15" t="s">
        <v>49</v>
      </c>
      <c r="C35" s="14">
        <v>92</v>
      </c>
      <c r="D35" s="13" t="s">
        <v>28</v>
      </c>
      <c r="E35" s="12" t="str">
        <f t="shared" si="0"/>
        <v>Not Significantly Different</v>
      </c>
      <c r="G35">
        <f t="shared" si="1"/>
        <v>92</v>
      </c>
      <c r="H35">
        <f t="shared" si="2"/>
        <v>6</v>
      </c>
      <c r="I35" t="str">
        <f t="shared" si="3"/>
        <v>+/-</v>
      </c>
      <c r="J35" t="str">
        <f t="shared" si="4"/>
        <v>0.2</v>
      </c>
      <c r="K35" s="1">
        <f t="shared" si="5"/>
        <v>0.12158054711246201</v>
      </c>
      <c r="L35" s="1">
        <f t="shared" si="6"/>
        <v>9.9999999999994316E-2</v>
      </c>
      <c r="M35" s="1">
        <f t="shared" si="7"/>
        <v>0.1359311840425404</v>
      </c>
      <c r="N35" s="1">
        <f t="shared" si="8"/>
        <v>0.73566636459738899</v>
      </c>
      <c r="O35" t="s">
        <v>53</v>
      </c>
    </row>
    <row r="36" spans="1:15" x14ac:dyDescent="0.35">
      <c r="A36" s="16">
        <v>25</v>
      </c>
      <c r="B36" s="15" t="s">
        <v>40</v>
      </c>
      <c r="C36" s="14">
        <v>92</v>
      </c>
      <c r="D36" s="13" t="s">
        <v>120</v>
      </c>
      <c r="E36" s="12" t="str">
        <f t="shared" si="0"/>
        <v>Not Significantly Different</v>
      </c>
      <c r="G36">
        <f t="shared" si="1"/>
        <v>92</v>
      </c>
      <c r="H36">
        <f t="shared" si="2"/>
        <v>6</v>
      </c>
      <c r="I36" t="str">
        <f t="shared" si="3"/>
        <v>+/-</v>
      </c>
      <c r="J36" t="str">
        <f t="shared" si="4"/>
        <v>0.9</v>
      </c>
      <c r="K36" s="1">
        <f t="shared" si="5"/>
        <v>0.54711246200607899</v>
      </c>
      <c r="L36" s="1">
        <f t="shared" si="6"/>
        <v>9.9999999999994316E-2</v>
      </c>
      <c r="M36" s="1">
        <f t="shared" si="7"/>
        <v>0.55047933970440222</v>
      </c>
      <c r="N36" s="1">
        <f t="shared" si="8"/>
        <v>0.18165986039311224</v>
      </c>
      <c r="O36" t="s">
        <v>72</v>
      </c>
    </row>
    <row r="37" spans="1:15" x14ac:dyDescent="0.35">
      <c r="A37" s="16">
        <v>27</v>
      </c>
      <c r="B37" s="15" t="s">
        <v>77</v>
      </c>
      <c r="C37" s="14">
        <v>91.8</v>
      </c>
      <c r="D37" s="13" t="s">
        <v>43</v>
      </c>
      <c r="E37" s="12" t="str">
        <f t="shared" si="0"/>
        <v>Not Significantly Different</v>
      </c>
      <c r="G37">
        <f t="shared" si="1"/>
        <v>91.8</v>
      </c>
      <c r="H37">
        <f t="shared" si="2"/>
        <v>6</v>
      </c>
      <c r="I37" t="str">
        <f t="shared" si="3"/>
        <v>+/-</v>
      </c>
      <c r="J37" t="str">
        <f t="shared" si="4"/>
        <v>0.5</v>
      </c>
      <c r="K37" s="1">
        <f t="shared" si="5"/>
        <v>0.303951367781155</v>
      </c>
      <c r="L37" s="1">
        <f t="shared" si="6"/>
        <v>0.29999999999999716</v>
      </c>
      <c r="M37" s="1">
        <f t="shared" si="7"/>
        <v>0.30997079109986531</v>
      </c>
      <c r="N37" s="1">
        <f t="shared" si="8"/>
        <v>0.96783312690692913</v>
      </c>
      <c r="O37" t="s">
        <v>70</v>
      </c>
    </row>
    <row r="38" spans="1:15" x14ac:dyDescent="0.35">
      <c r="A38" s="16">
        <v>27</v>
      </c>
      <c r="B38" s="15" t="s">
        <v>48</v>
      </c>
      <c r="C38" s="14">
        <v>91.8</v>
      </c>
      <c r="D38" s="13" t="s">
        <v>26</v>
      </c>
      <c r="E38" s="12" t="str">
        <f t="shared" si="0"/>
        <v>Not Significantly Different</v>
      </c>
      <c r="G38">
        <f t="shared" si="1"/>
        <v>91.8</v>
      </c>
      <c r="H38">
        <f t="shared" si="2"/>
        <v>6</v>
      </c>
      <c r="I38" t="str">
        <f t="shared" si="3"/>
        <v>+/-</v>
      </c>
      <c r="J38" t="str">
        <f t="shared" si="4"/>
        <v>0.6</v>
      </c>
      <c r="K38" s="1">
        <f t="shared" si="5"/>
        <v>0.36474164133738601</v>
      </c>
      <c r="L38" s="1">
        <f t="shared" si="6"/>
        <v>0.29999999999999716</v>
      </c>
      <c r="M38" s="1">
        <f t="shared" si="7"/>
        <v>0.36977279819442066</v>
      </c>
      <c r="N38" s="1">
        <f t="shared" si="8"/>
        <v>0.81130900235193049</v>
      </c>
      <c r="O38" t="s">
        <v>69</v>
      </c>
    </row>
    <row r="39" spans="1:15" x14ac:dyDescent="0.35">
      <c r="A39" s="16">
        <v>29</v>
      </c>
      <c r="B39" s="15" t="s">
        <v>65</v>
      </c>
      <c r="C39" s="14">
        <v>91.6</v>
      </c>
      <c r="D39" s="13" t="s">
        <v>28</v>
      </c>
      <c r="E39" s="12" t="str">
        <f t="shared" si="0"/>
        <v>Significantly Different</v>
      </c>
      <c r="G39">
        <f t="shared" si="1"/>
        <v>91.6</v>
      </c>
      <c r="H39">
        <f t="shared" si="2"/>
        <v>6</v>
      </c>
      <c r="I39" t="str">
        <f t="shared" si="3"/>
        <v>+/-</v>
      </c>
      <c r="J39" t="str">
        <f t="shared" si="4"/>
        <v>0.2</v>
      </c>
      <c r="K39" s="1">
        <f t="shared" si="5"/>
        <v>0.12158054711246201</v>
      </c>
      <c r="L39" s="1">
        <f t="shared" si="6"/>
        <v>0.5</v>
      </c>
      <c r="M39" s="1">
        <f t="shared" si="7"/>
        <v>0.1359311840425404</v>
      </c>
      <c r="N39" s="1">
        <f t="shared" si="8"/>
        <v>3.6783318229871544</v>
      </c>
      <c r="O39" t="s">
        <v>44</v>
      </c>
    </row>
    <row r="40" spans="1:15" x14ac:dyDescent="0.35">
      <c r="A40" s="16">
        <v>29</v>
      </c>
      <c r="B40" s="15" t="s">
        <v>78</v>
      </c>
      <c r="C40" s="14">
        <v>91.6</v>
      </c>
      <c r="D40" s="13" t="s">
        <v>34</v>
      </c>
      <c r="E40" s="12" t="str">
        <f t="shared" si="0"/>
        <v>Significantly Different</v>
      </c>
      <c r="G40">
        <f t="shared" si="1"/>
        <v>91.6</v>
      </c>
      <c r="H40">
        <f t="shared" si="2"/>
        <v>6</v>
      </c>
      <c r="I40" t="str">
        <f t="shared" si="3"/>
        <v>+/-</v>
      </c>
      <c r="J40" t="str">
        <f t="shared" si="4"/>
        <v>0.4</v>
      </c>
      <c r="K40" s="1">
        <f t="shared" si="5"/>
        <v>0.24316109422492402</v>
      </c>
      <c r="L40" s="1">
        <f t="shared" si="6"/>
        <v>0.5</v>
      </c>
      <c r="M40" s="1">
        <f t="shared" si="7"/>
        <v>0.25064471888253259</v>
      </c>
      <c r="N40" s="1">
        <f t="shared" si="8"/>
        <v>1.9948555159238384</v>
      </c>
      <c r="O40" t="s">
        <v>67</v>
      </c>
    </row>
    <row r="41" spans="1:15" x14ac:dyDescent="0.35">
      <c r="A41" s="16">
        <v>29</v>
      </c>
      <c r="B41" s="15" t="s">
        <v>76</v>
      </c>
      <c r="C41" s="14">
        <v>91.6</v>
      </c>
      <c r="D41" s="13" t="s">
        <v>28</v>
      </c>
      <c r="E41" s="12" t="str">
        <f t="shared" si="0"/>
        <v>Significantly Different</v>
      </c>
      <c r="G41">
        <f t="shared" si="1"/>
        <v>91.6</v>
      </c>
      <c r="H41">
        <f t="shared" si="2"/>
        <v>6</v>
      </c>
      <c r="I41" t="str">
        <f t="shared" si="3"/>
        <v>+/-</v>
      </c>
      <c r="J41" t="str">
        <f t="shared" si="4"/>
        <v>0.2</v>
      </c>
      <c r="K41" s="1">
        <f t="shared" si="5"/>
        <v>0.12158054711246201</v>
      </c>
      <c r="L41" s="1">
        <f t="shared" si="6"/>
        <v>0.5</v>
      </c>
      <c r="M41" s="1">
        <f t="shared" si="7"/>
        <v>0.1359311840425404</v>
      </c>
      <c r="N41" s="1">
        <f t="shared" si="8"/>
        <v>3.6783318229871544</v>
      </c>
      <c r="O41" t="s">
        <v>47</v>
      </c>
    </row>
    <row r="42" spans="1:15" x14ac:dyDescent="0.35">
      <c r="A42" s="16">
        <v>29</v>
      </c>
      <c r="B42" s="15" t="s">
        <v>30</v>
      </c>
      <c r="C42" s="14">
        <v>91.6</v>
      </c>
      <c r="D42" s="13" t="s">
        <v>28</v>
      </c>
      <c r="E42" s="12" t="str">
        <f t="shared" si="0"/>
        <v>Significantly Different</v>
      </c>
      <c r="G42">
        <f t="shared" si="1"/>
        <v>91.6</v>
      </c>
      <c r="H42">
        <f t="shared" si="2"/>
        <v>6</v>
      </c>
      <c r="I42" t="str">
        <f t="shared" si="3"/>
        <v>+/-</v>
      </c>
      <c r="J42" t="str">
        <f t="shared" si="4"/>
        <v>0.2</v>
      </c>
      <c r="K42" s="1">
        <f t="shared" si="5"/>
        <v>0.12158054711246201</v>
      </c>
      <c r="L42" s="1">
        <f t="shared" si="6"/>
        <v>0.5</v>
      </c>
      <c r="M42" s="1">
        <f t="shared" si="7"/>
        <v>0.1359311840425404</v>
      </c>
      <c r="N42" s="1">
        <f t="shared" si="8"/>
        <v>3.6783318229871544</v>
      </c>
      <c r="O42" t="s">
        <v>37</v>
      </c>
    </row>
    <row r="43" spans="1:15" x14ac:dyDescent="0.35">
      <c r="A43" s="16">
        <v>33</v>
      </c>
      <c r="B43" s="15" t="s">
        <v>64</v>
      </c>
      <c r="C43" s="14">
        <v>91.5</v>
      </c>
      <c r="D43" s="13" t="s">
        <v>57</v>
      </c>
      <c r="E43" s="12" t="str">
        <f t="shared" si="0"/>
        <v>Significantly Different</v>
      </c>
      <c r="G43">
        <f t="shared" si="1"/>
        <v>91.5</v>
      </c>
      <c r="H43">
        <f t="shared" si="2"/>
        <v>6</v>
      </c>
      <c r="I43" t="str">
        <f t="shared" si="3"/>
        <v>+/-</v>
      </c>
      <c r="J43" t="str">
        <f t="shared" si="4"/>
        <v>0.3</v>
      </c>
      <c r="K43" s="1">
        <f t="shared" si="5"/>
        <v>0.18237082066869301</v>
      </c>
      <c r="L43" s="1">
        <f t="shared" si="6"/>
        <v>0.59999999999999432</v>
      </c>
      <c r="M43" s="1">
        <f t="shared" si="7"/>
        <v>0.19223572402239389</v>
      </c>
      <c r="N43" s="1">
        <f t="shared" si="8"/>
        <v>3.1211680505861605</v>
      </c>
      <c r="O43" t="s">
        <v>49</v>
      </c>
    </row>
    <row r="44" spans="1:15" x14ac:dyDescent="0.35">
      <c r="A44" s="16">
        <v>34</v>
      </c>
      <c r="B44" s="15" t="s">
        <v>61</v>
      </c>
      <c r="C44" s="14">
        <v>91.2</v>
      </c>
      <c r="D44" s="13" t="s">
        <v>28</v>
      </c>
      <c r="E44" s="12" t="str">
        <f t="shared" si="0"/>
        <v>Significantly Different</v>
      </c>
      <c r="G44">
        <f t="shared" si="1"/>
        <v>91.2</v>
      </c>
      <c r="H44">
        <f t="shared" si="2"/>
        <v>6</v>
      </c>
      <c r="I44" t="str">
        <f t="shared" si="3"/>
        <v>+/-</v>
      </c>
      <c r="J44" t="str">
        <f t="shared" si="4"/>
        <v>0.2</v>
      </c>
      <c r="K44" s="1">
        <f t="shared" si="5"/>
        <v>0.12158054711246201</v>
      </c>
      <c r="L44" s="1">
        <f t="shared" si="6"/>
        <v>0.89999999999999147</v>
      </c>
      <c r="M44" s="1">
        <f t="shared" si="7"/>
        <v>0.1359311840425404</v>
      </c>
      <c r="N44" s="1">
        <f t="shared" si="8"/>
        <v>6.6209972813768152</v>
      </c>
      <c r="O44" t="s">
        <v>64</v>
      </c>
    </row>
    <row r="45" spans="1:15" x14ac:dyDescent="0.35">
      <c r="A45" s="16">
        <v>35</v>
      </c>
      <c r="B45" s="15" t="s">
        <v>54</v>
      </c>
      <c r="C45" s="14">
        <v>91</v>
      </c>
      <c r="D45" s="13" t="s">
        <v>28</v>
      </c>
      <c r="E45" s="12" t="str">
        <f t="shared" si="0"/>
        <v>Significantly Different</v>
      </c>
      <c r="G45">
        <f t="shared" si="1"/>
        <v>91</v>
      </c>
      <c r="H45">
        <f t="shared" si="2"/>
        <v>6</v>
      </c>
      <c r="I45" t="str">
        <f t="shared" si="3"/>
        <v>+/-</v>
      </c>
      <c r="J45" t="str">
        <f t="shared" si="4"/>
        <v>0.2</v>
      </c>
      <c r="K45" s="1">
        <f t="shared" si="5"/>
        <v>0.12158054711246201</v>
      </c>
      <c r="L45" s="1">
        <f t="shared" si="6"/>
        <v>1.0999999999999943</v>
      </c>
      <c r="M45" s="1">
        <f t="shared" si="7"/>
        <v>0.1359311840425404</v>
      </c>
      <c r="N45" s="1">
        <f t="shared" si="8"/>
        <v>8.0923300105716969</v>
      </c>
      <c r="O45" t="s">
        <v>63</v>
      </c>
    </row>
    <row r="46" spans="1:15" x14ac:dyDescent="0.35">
      <c r="A46" s="16">
        <v>35</v>
      </c>
      <c r="B46" s="15" t="s">
        <v>46</v>
      </c>
      <c r="C46" s="14">
        <v>91</v>
      </c>
      <c r="D46" s="13" t="s">
        <v>57</v>
      </c>
      <c r="E46" s="12" t="str">
        <f t="shared" si="0"/>
        <v>Significantly Different</v>
      </c>
      <c r="G46">
        <f t="shared" si="1"/>
        <v>91</v>
      </c>
      <c r="H46">
        <f t="shared" si="2"/>
        <v>6</v>
      </c>
      <c r="I46" t="str">
        <f t="shared" si="3"/>
        <v>+/-</v>
      </c>
      <c r="J46" t="str">
        <f t="shared" si="4"/>
        <v>0.3</v>
      </c>
      <c r="K46" s="1">
        <f t="shared" si="5"/>
        <v>0.18237082066869301</v>
      </c>
      <c r="L46" s="1">
        <f t="shared" si="6"/>
        <v>1.0999999999999943</v>
      </c>
      <c r="M46" s="1">
        <f t="shared" si="7"/>
        <v>0.19223572402239389</v>
      </c>
      <c r="N46" s="1">
        <f t="shared" si="8"/>
        <v>5.7221414260746526</v>
      </c>
      <c r="O46" t="s">
        <v>61</v>
      </c>
    </row>
    <row r="47" spans="1:15" x14ac:dyDescent="0.35">
      <c r="A47" s="16">
        <v>37</v>
      </c>
      <c r="B47" s="15" t="s">
        <v>70</v>
      </c>
      <c r="C47" s="14">
        <v>90.9</v>
      </c>
      <c r="D47" s="13" t="s">
        <v>43</v>
      </c>
      <c r="E47" s="12" t="str">
        <f t="shared" si="0"/>
        <v>Significantly Different</v>
      </c>
      <c r="G47">
        <f t="shared" si="1"/>
        <v>90.9</v>
      </c>
      <c r="H47">
        <f t="shared" si="2"/>
        <v>6</v>
      </c>
      <c r="I47" t="str">
        <f t="shared" si="3"/>
        <v>+/-</v>
      </c>
      <c r="J47" t="str">
        <f t="shared" si="4"/>
        <v>0.5</v>
      </c>
      <c r="K47" s="1">
        <f t="shared" si="5"/>
        <v>0.303951367781155</v>
      </c>
      <c r="L47" s="1">
        <f t="shared" si="6"/>
        <v>1.1999999999999886</v>
      </c>
      <c r="M47" s="1">
        <f t="shared" si="7"/>
        <v>0.30997079109986531</v>
      </c>
      <c r="N47" s="1">
        <f t="shared" si="8"/>
        <v>3.8713325076277165</v>
      </c>
      <c r="O47" t="s">
        <v>59</v>
      </c>
    </row>
    <row r="48" spans="1:15" x14ac:dyDescent="0.35">
      <c r="A48" s="16">
        <v>38</v>
      </c>
      <c r="B48" s="15" t="s">
        <v>81</v>
      </c>
      <c r="C48" s="14">
        <v>90.8</v>
      </c>
      <c r="D48" s="13" t="s">
        <v>57</v>
      </c>
      <c r="E48" s="12" t="str">
        <f t="shared" si="0"/>
        <v>Significantly Different</v>
      </c>
      <c r="G48">
        <f t="shared" si="1"/>
        <v>90.8</v>
      </c>
      <c r="H48">
        <f t="shared" si="2"/>
        <v>6</v>
      </c>
      <c r="I48" t="str">
        <f t="shared" si="3"/>
        <v>+/-</v>
      </c>
      <c r="J48" t="str">
        <f t="shared" si="4"/>
        <v>0.3</v>
      </c>
      <c r="K48" s="1">
        <f t="shared" si="5"/>
        <v>0.18237082066869301</v>
      </c>
      <c r="L48" s="1">
        <f t="shared" si="6"/>
        <v>1.2999999999999972</v>
      </c>
      <c r="M48" s="1">
        <f t="shared" si="7"/>
        <v>0.19223572402239389</v>
      </c>
      <c r="N48" s="1">
        <f t="shared" si="8"/>
        <v>6.7625307762700642</v>
      </c>
      <c r="O48" t="s">
        <v>56</v>
      </c>
    </row>
    <row r="49" spans="1:15" x14ac:dyDescent="0.35">
      <c r="A49" s="16">
        <v>38</v>
      </c>
      <c r="B49" s="15" t="s">
        <v>50</v>
      </c>
      <c r="C49" s="14">
        <v>90.8</v>
      </c>
      <c r="D49" s="13" t="s">
        <v>57</v>
      </c>
      <c r="E49" s="12" t="str">
        <f t="shared" si="0"/>
        <v>Significantly Different</v>
      </c>
      <c r="G49">
        <f t="shared" si="1"/>
        <v>90.8</v>
      </c>
      <c r="H49">
        <f t="shared" si="2"/>
        <v>6</v>
      </c>
      <c r="I49" t="str">
        <f t="shared" si="3"/>
        <v>+/-</v>
      </c>
      <c r="J49" t="str">
        <f t="shared" si="4"/>
        <v>0.3</v>
      </c>
      <c r="K49" s="1">
        <f t="shared" si="5"/>
        <v>0.18237082066869301</v>
      </c>
      <c r="L49" s="1">
        <f t="shared" si="6"/>
        <v>1.2999999999999972</v>
      </c>
      <c r="M49" s="1">
        <f t="shared" si="7"/>
        <v>0.19223572402239389</v>
      </c>
      <c r="N49" s="1">
        <f t="shared" si="8"/>
        <v>6.7625307762700642</v>
      </c>
      <c r="O49" t="s">
        <v>54</v>
      </c>
    </row>
    <row r="50" spans="1:15" x14ac:dyDescent="0.35">
      <c r="A50" s="16">
        <v>40</v>
      </c>
      <c r="B50" s="15" t="s">
        <v>72</v>
      </c>
      <c r="C50" s="14">
        <v>90.7</v>
      </c>
      <c r="D50" s="13" t="s">
        <v>57</v>
      </c>
      <c r="E50" s="12" t="str">
        <f t="shared" si="0"/>
        <v>Significantly Different</v>
      </c>
      <c r="G50">
        <f t="shared" si="1"/>
        <v>90.7</v>
      </c>
      <c r="H50">
        <f t="shared" si="2"/>
        <v>6</v>
      </c>
      <c r="I50" t="str">
        <f t="shared" si="3"/>
        <v>+/-</v>
      </c>
      <c r="J50" t="str">
        <f t="shared" si="4"/>
        <v>0.3</v>
      </c>
      <c r="K50" s="1">
        <f t="shared" si="5"/>
        <v>0.18237082066869301</v>
      </c>
      <c r="L50" s="1">
        <f t="shared" si="6"/>
        <v>1.3999999999999915</v>
      </c>
      <c r="M50" s="1">
        <f t="shared" si="7"/>
        <v>0.19223572402239389</v>
      </c>
      <c r="N50" s="1">
        <f t="shared" si="8"/>
        <v>7.2827254513677326</v>
      </c>
      <c r="O50" t="s">
        <v>52</v>
      </c>
    </row>
    <row r="51" spans="1:15" x14ac:dyDescent="0.35">
      <c r="A51" s="16">
        <v>41</v>
      </c>
      <c r="B51" s="15" t="s">
        <v>27</v>
      </c>
      <c r="C51" s="14">
        <v>90.5</v>
      </c>
      <c r="D51" s="13" t="s">
        <v>120</v>
      </c>
      <c r="E51" s="12" t="str">
        <f t="shared" si="0"/>
        <v>Significantly Different</v>
      </c>
      <c r="G51">
        <f t="shared" si="1"/>
        <v>90.5</v>
      </c>
      <c r="H51">
        <f t="shared" si="2"/>
        <v>6</v>
      </c>
      <c r="I51" t="str">
        <f t="shared" si="3"/>
        <v>+/-</v>
      </c>
      <c r="J51" t="str">
        <f t="shared" si="4"/>
        <v>0.9</v>
      </c>
      <c r="K51" s="1">
        <f t="shared" si="5"/>
        <v>0.54711246200607899</v>
      </c>
      <c r="L51" s="1">
        <f t="shared" si="6"/>
        <v>1.5999999999999943</v>
      </c>
      <c r="M51" s="1">
        <f t="shared" si="7"/>
        <v>0.55047933970440222</v>
      </c>
      <c r="N51" s="1">
        <f t="shared" si="8"/>
        <v>2.9065577662899509</v>
      </c>
      <c r="O51" t="s">
        <v>50</v>
      </c>
    </row>
    <row r="52" spans="1:15" x14ac:dyDescent="0.35">
      <c r="A52" s="16">
        <v>42</v>
      </c>
      <c r="B52" s="15" t="s">
        <v>59</v>
      </c>
      <c r="C52" s="14">
        <v>90.2</v>
      </c>
      <c r="D52" s="13" t="s">
        <v>57</v>
      </c>
      <c r="E52" s="12" t="str">
        <f t="shared" si="0"/>
        <v>Significantly Different</v>
      </c>
      <c r="G52">
        <f t="shared" si="1"/>
        <v>90.2</v>
      </c>
      <c r="H52">
        <f t="shared" si="2"/>
        <v>6</v>
      </c>
      <c r="I52" t="str">
        <f t="shared" si="3"/>
        <v>+/-</v>
      </c>
      <c r="J52" t="str">
        <f t="shared" si="4"/>
        <v>0.3</v>
      </c>
      <c r="K52" s="1">
        <f t="shared" si="5"/>
        <v>0.18237082066869301</v>
      </c>
      <c r="L52" s="1">
        <f t="shared" si="6"/>
        <v>1.8999999999999915</v>
      </c>
      <c r="M52" s="1">
        <f t="shared" si="7"/>
        <v>0.19223572402239389</v>
      </c>
      <c r="N52" s="1">
        <f t="shared" si="8"/>
        <v>9.8836988268562251</v>
      </c>
      <c r="O52" t="s">
        <v>48</v>
      </c>
    </row>
    <row r="53" spans="1:15" x14ac:dyDescent="0.35">
      <c r="A53" s="16">
        <v>43</v>
      </c>
      <c r="B53" s="15" t="s">
        <v>79</v>
      </c>
      <c r="C53" s="14">
        <v>90.1</v>
      </c>
      <c r="D53" s="13" t="s">
        <v>34</v>
      </c>
      <c r="E53" s="12" t="str">
        <f t="shared" si="0"/>
        <v>Significantly Different</v>
      </c>
      <c r="G53">
        <f t="shared" si="1"/>
        <v>90.1</v>
      </c>
      <c r="H53">
        <f t="shared" si="2"/>
        <v>6</v>
      </c>
      <c r="I53" t="str">
        <f t="shared" si="3"/>
        <v>+/-</v>
      </c>
      <c r="J53" t="str">
        <f t="shared" si="4"/>
        <v>0.4</v>
      </c>
      <c r="K53" s="1">
        <f t="shared" si="5"/>
        <v>0.24316109422492402</v>
      </c>
      <c r="L53" s="1">
        <f t="shared" si="6"/>
        <v>2</v>
      </c>
      <c r="M53" s="1">
        <f t="shared" si="7"/>
        <v>0.25064471888253259</v>
      </c>
      <c r="N53" s="1">
        <f t="shared" si="8"/>
        <v>7.9794220636953535</v>
      </c>
      <c r="O53" t="s">
        <v>46</v>
      </c>
    </row>
    <row r="54" spans="1:15" x14ac:dyDescent="0.35">
      <c r="A54" s="16">
        <v>44</v>
      </c>
      <c r="B54" s="15" t="s">
        <v>80</v>
      </c>
      <c r="C54" s="14">
        <v>89.9</v>
      </c>
      <c r="D54" s="13" t="s">
        <v>34</v>
      </c>
      <c r="E54" s="12" t="str">
        <f t="shared" si="0"/>
        <v>Significantly Different</v>
      </c>
      <c r="G54">
        <f t="shared" si="1"/>
        <v>89.9</v>
      </c>
      <c r="H54">
        <f t="shared" si="2"/>
        <v>6</v>
      </c>
      <c r="I54" t="str">
        <f t="shared" si="3"/>
        <v>+/-</v>
      </c>
      <c r="J54" t="str">
        <f t="shared" si="4"/>
        <v>0.4</v>
      </c>
      <c r="K54" s="1">
        <f t="shared" si="5"/>
        <v>0.24316109422492402</v>
      </c>
      <c r="L54" s="1">
        <f t="shared" si="6"/>
        <v>2.1999999999999886</v>
      </c>
      <c r="M54" s="1">
        <f t="shared" si="7"/>
        <v>0.25064471888253259</v>
      </c>
      <c r="N54" s="1">
        <f t="shared" si="8"/>
        <v>8.7773642700648438</v>
      </c>
      <c r="O54" t="s">
        <v>39</v>
      </c>
    </row>
    <row r="55" spans="1:15" x14ac:dyDescent="0.35">
      <c r="A55" s="16">
        <v>45</v>
      </c>
      <c r="B55" s="15" t="s">
        <v>68</v>
      </c>
      <c r="C55" s="14">
        <v>89.4</v>
      </c>
      <c r="D55" s="13" t="s">
        <v>34</v>
      </c>
      <c r="E55" s="12" t="str">
        <f t="shared" si="0"/>
        <v>Significantly Different</v>
      </c>
      <c r="G55">
        <f t="shared" si="1"/>
        <v>89.4</v>
      </c>
      <c r="H55">
        <f t="shared" si="2"/>
        <v>6</v>
      </c>
      <c r="I55" t="str">
        <f t="shared" si="3"/>
        <v>+/-</v>
      </c>
      <c r="J55" t="str">
        <f t="shared" si="4"/>
        <v>0.4</v>
      </c>
      <c r="K55" s="1">
        <f t="shared" si="5"/>
        <v>0.24316109422492402</v>
      </c>
      <c r="L55" s="1">
        <f t="shared" si="6"/>
        <v>2.6999999999999886</v>
      </c>
      <c r="M55" s="1">
        <f t="shared" si="7"/>
        <v>0.25064471888253259</v>
      </c>
      <c r="N55" s="1">
        <f t="shared" si="8"/>
        <v>10.772219785988682</v>
      </c>
      <c r="O55" t="s">
        <v>42</v>
      </c>
    </row>
    <row r="56" spans="1:15" x14ac:dyDescent="0.35">
      <c r="A56" s="16">
        <v>46</v>
      </c>
      <c r="B56" s="15" t="s">
        <v>63</v>
      </c>
      <c r="C56" s="14">
        <v>89</v>
      </c>
      <c r="D56" s="13" t="s">
        <v>120</v>
      </c>
      <c r="E56" s="12" t="str">
        <f t="shared" si="0"/>
        <v>Significantly Different</v>
      </c>
      <c r="G56">
        <f t="shared" si="1"/>
        <v>89</v>
      </c>
      <c r="H56">
        <f t="shared" si="2"/>
        <v>6</v>
      </c>
      <c r="I56" t="str">
        <f t="shared" si="3"/>
        <v>+/-</v>
      </c>
      <c r="J56" t="str">
        <f t="shared" si="4"/>
        <v>0.9</v>
      </c>
      <c r="K56" s="1">
        <f t="shared" si="5"/>
        <v>0.54711246200607899</v>
      </c>
      <c r="L56" s="1">
        <f t="shared" si="6"/>
        <v>3.0999999999999943</v>
      </c>
      <c r="M56" s="1">
        <f t="shared" si="7"/>
        <v>0.55047933970440222</v>
      </c>
      <c r="N56" s="1">
        <f t="shared" si="8"/>
        <v>5.6314556721867897</v>
      </c>
      <c r="O56" t="s">
        <v>40</v>
      </c>
    </row>
    <row r="57" spans="1:15" x14ac:dyDescent="0.35">
      <c r="A57" s="16">
        <v>47</v>
      </c>
      <c r="B57" s="15" t="s">
        <v>37</v>
      </c>
      <c r="C57" s="14">
        <v>88.6</v>
      </c>
      <c r="D57" s="13" t="s">
        <v>26</v>
      </c>
      <c r="E57" s="12" t="str">
        <f t="shared" si="0"/>
        <v>Significantly Different</v>
      </c>
      <c r="G57">
        <f t="shared" si="1"/>
        <v>88.6</v>
      </c>
      <c r="H57">
        <f t="shared" si="2"/>
        <v>6</v>
      </c>
      <c r="I57" t="str">
        <f t="shared" si="3"/>
        <v>+/-</v>
      </c>
      <c r="J57" t="str">
        <f t="shared" si="4"/>
        <v>0.6</v>
      </c>
      <c r="K57" s="1">
        <f t="shared" si="5"/>
        <v>0.36474164133738601</v>
      </c>
      <c r="L57" s="1">
        <f t="shared" si="6"/>
        <v>3.5</v>
      </c>
      <c r="M57" s="1">
        <f t="shared" si="7"/>
        <v>0.36977279819442066</v>
      </c>
      <c r="N57" s="1">
        <f t="shared" si="8"/>
        <v>9.4652716941059456</v>
      </c>
      <c r="O57" t="s">
        <v>38</v>
      </c>
    </row>
    <row r="58" spans="1:15" x14ac:dyDescent="0.35">
      <c r="A58" s="16">
        <v>48</v>
      </c>
      <c r="B58" s="15" t="s">
        <v>73</v>
      </c>
      <c r="C58" s="14">
        <v>88.4</v>
      </c>
      <c r="D58" s="13" t="s">
        <v>43</v>
      </c>
      <c r="E58" s="12" t="str">
        <f t="shared" si="0"/>
        <v>Significantly Different</v>
      </c>
      <c r="G58">
        <f t="shared" si="1"/>
        <v>88.4</v>
      </c>
      <c r="H58">
        <f t="shared" si="2"/>
        <v>6</v>
      </c>
      <c r="I58" t="str">
        <f t="shared" si="3"/>
        <v>+/-</v>
      </c>
      <c r="J58" t="str">
        <f t="shared" si="4"/>
        <v>0.5</v>
      </c>
      <c r="K58" s="1">
        <f t="shared" si="5"/>
        <v>0.303951367781155</v>
      </c>
      <c r="L58" s="1">
        <f t="shared" si="6"/>
        <v>3.6999999999999886</v>
      </c>
      <c r="M58" s="1">
        <f t="shared" si="7"/>
        <v>0.30997079109986531</v>
      </c>
      <c r="N58" s="1">
        <f t="shared" si="8"/>
        <v>11.936608565185535</v>
      </c>
      <c r="O58" t="s">
        <v>36</v>
      </c>
    </row>
    <row r="59" spans="1:15" x14ac:dyDescent="0.35">
      <c r="A59" s="16">
        <v>49</v>
      </c>
      <c r="B59" s="15" t="s">
        <v>55</v>
      </c>
      <c r="C59" s="14">
        <v>88</v>
      </c>
      <c r="D59" s="13" t="s">
        <v>43</v>
      </c>
      <c r="E59" s="12" t="str">
        <f t="shared" si="0"/>
        <v>Significantly Different</v>
      </c>
      <c r="G59">
        <f t="shared" si="1"/>
        <v>88</v>
      </c>
      <c r="H59">
        <f t="shared" si="2"/>
        <v>6</v>
      </c>
      <c r="I59" t="str">
        <f t="shared" si="3"/>
        <v>+/-</v>
      </c>
      <c r="J59" t="str">
        <f t="shared" si="4"/>
        <v>0.5</v>
      </c>
      <c r="K59" s="1">
        <f t="shared" si="5"/>
        <v>0.303951367781155</v>
      </c>
      <c r="L59" s="1">
        <f t="shared" si="6"/>
        <v>4.0999999999999943</v>
      </c>
      <c r="M59" s="1">
        <f t="shared" si="7"/>
        <v>0.30997079109986531</v>
      </c>
      <c r="N59" s="1">
        <f t="shared" si="8"/>
        <v>13.227052734394805</v>
      </c>
      <c r="O59" t="s">
        <v>33</v>
      </c>
    </row>
    <row r="60" spans="1:15" x14ac:dyDescent="0.35">
      <c r="A60" s="16">
        <v>50</v>
      </c>
      <c r="B60" s="15" t="s">
        <v>33</v>
      </c>
      <c r="C60" s="14">
        <v>86.8</v>
      </c>
      <c r="D60" s="13" t="s">
        <v>26</v>
      </c>
      <c r="E60" s="12" t="str">
        <f t="shared" si="0"/>
        <v>Significantly Different</v>
      </c>
      <c r="G60">
        <f t="shared" si="1"/>
        <v>86.8</v>
      </c>
      <c r="H60">
        <f t="shared" si="2"/>
        <v>6</v>
      </c>
      <c r="I60" t="str">
        <f t="shared" si="3"/>
        <v>+/-</v>
      </c>
      <c r="J60" t="str">
        <f t="shared" si="4"/>
        <v>0.6</v>
      </c>
      <c r="K60" s="1">
        <f t="shared" si="5"/>
        <v>0.36474164133738601</v>
      </c>
      <c r="L60" s="1">
        <f t="shared" si="6"/>
        <v>5.2999999999999972</v>
      </c>
      <c r="M60" s="1">
        <f t="shared" si="7"/>
        <v>0.36977279819442066</v>
      </c>
      <c r="N60" s="1">
        <f t="shared" si="8"/>
        <v>14.333125708217567</v>
      </c>
      <c r="O60" t="s">
        <v>30</v>
      </c>
    </row>
    <row r="61" spans="1:15" x14ac:dyDescent="0.35">
      <c r="A61" s="16">
        <v>51</v>
      </c>
      <c r="B61" s="15" t="s">
        <v>53</v>
      </c>
      <c r="C61" s="14">
        <v>86.5</v>
      </c>
      <c r="D61" s="13" t="s">
        <v>83</v>
      </c>
      <c r="E61" s="12" t="str">
        <f t="shared" si="0"/>
        <v>Significantly Different</v>
      </c>
      <c r="G61">
        <f t="shared" si="1"/>
        <v>86.5</v>
      </c>
      <c r="H61">
        <f t="shared" si="2"/>
        <v>6</v>
      </c>
      <c r="I61" t="str">
        <f t="shared" si="3"/>
        <v>+/-</v>
      </c>
      <c r="J61" t="str">
        <f t="shared" si="4"/>
        <v>0.7</v>
      </c>
      <c r="K61" s="1">
        <f t="shared" si="5"/>
        <v>0.42553191489361697</v>
      </c>
      <c r="L61" s="1">
        <f t="shared" si="6"/>
        <v>5.5999999999999943</v>
      </c>
      <c r="M61" s="1">
        <f t="shared" si="7"/>
        <v>0.42985214661796195</v>
      </c>
      <c r="N61" s="1">
        <f t="shared" si="8"/>
        <v>13.027735336580941</v>
      </c>
      <c r="O61" t="s">
        <v>27</v>
      </c>
    </row>
    <row r="62" spans="1:15" ht="15" thickBot="1" x14ac:dyDescent="0.4">
      <c r="A62" s="11"/>
      <c r="B62" s="10" t="s">
        <v>25</v>
      </c>
      <c r="C62" s="9">
        <v>85.5</v>
      </c>
      <c r="D62" s="8" t="s">
        <v>26</v>
      </c>
      <c r="E62" s="7" t="str">
        <f t="shared" si="0"/>
        <v>Significantly Different</v>
      </c>
      <c r="G62">
        <f t="shared" si="1"/>
        <v>85.5</v>
      </c>
      <c r="H62">
        <f t="shared" si="2"/>
        <v>6</v>
      </c>
      <c r="I62" t="str">
        <f t="shared" si="3"/>
        <v>+/-</v>
      </c>
      <c r="J62" t="str">
        <f t="shared" si="4"/>
        <v>0.6</v>
      </c>
      <c r="K62" s="1">
        <f t="shared" si="5"/>
        <v>0.36474164133738601</v>
      </c>
      <c r="L62" s="1">
        <f t="shared" si="6"/>
        <v>6.5999999999999943</v>
      </c>
      <c r="M62" s="1">
        <f t="shared" si="7"/>
        <v>0.36977279819442066</v>
      </c>
      <c r="N62" s="1">
        <f t="shared" si="8"/>
        <v>17.848798051742627</v>
      </c>
      <c r="O62" t="s">
        <v>25</v>
      </c>
    </row>
    <row r="64" spans="1:15" x14ac:dyDescent="0.35">
      <c r="A64" t="s">
        <v>24</v>
      </c>
    </row>
    <row r="66" spans="1:26" x14ac:dyDescent="0.35">
      <c r="A66" s="6" t="s">
        <v>23</v>
      </c>
      <c r="B66" s="6"/>
      <c r="C66" s="6"/>
      <c r="D66" s="6"/>
      <c r="E66" s="6"/>
      <c r="F66" s="6"/>
      <c r="G66" s="6"/>
      <c r="H66" s="6"/>
      <c r="I66" s="6"/>
      <c r="J66" s="6"/>
      <c r="K66" s="6"/>
      <c r="L66" s="6"/>
      <c r="M66" s="6"/>
      <c r="N66" s="6"/>
      <c r="O66" s="6"/>
      <c r="P66" s="6"/>
      <c r="Q66" s="6"/>
      <c r="R66" s="6"/>
      <c r="S66" s="6"/>
      <c r="T66" s="6"/>
      <c r="U66" s="6"/>
      <c r="V66" s="6"/>
      <c r="W66" s="6"/>
      <c r="X66" s="6"/>
      <c r="Y66" s="6"/>
      <c r="Z66" s="6"/>
    </row>
    <row r="67" spans="1:26" ht="30" customHeight="1" x14ac:dyDescent="0.35">
      <c r="A67" s="5" t="s">
        <v>22</v>
      </c>
      <c r="B67" s="5"/>
      <c r="C67" s="5"/>
      <c r="D67" s="5"/>
      <c r="E67" s="5"/>
      <c r="F67" s="5"/>
      <c r="G67" s="5"/>
      <c r="H67" s="5"/>
      <c r="I67" s="5"/>
      <c r="J67" s="5"/>
      <c r="K67" s="5"/>
      <c r="L67" s="5"/>
      <c r="M67" s="5"/>
      <c r="N67" s="5"/>
      <c r="O67" s="5"/>
      <c r="P67" s="5"/>
      <c r="Q67" s="5"/>
      <c r="R67" s="5"/>
      <c r="S67" s="5"/>
      <c r="T67" s="5"/>
      <c r="U67" s="5"/>
      <c r="V67" s="5"/>
      <c r="W67" s="5"/>
      <c r="X67" s="5"/>
      <c r="Y67" s="5"/>
      <c r="Z67" s="5"/>
    </row>
    <row r="68" spans="1:26" ht="15" customHeight="1" x14ac:dyDescent="0.35">
      <c r="A68" s="2" t="s">
        <v>21</v>
      </c>
      <c r="B68" s="2"/>
      <c r="C68" s="2"/>
      <c r="D68" s="2"/>
      <c r="E68" s="2"/>
      <c r="F68" s="2"/>
      <c r="G68" s="2"/>
      <c r="H68" s="2"/>
      <c r="I68" s="2"/>
      <c r="J68" s="2"/>
      <c r="K68" s="2"/>
      <c r="L68" s="2"/>
      <c r="M68" s="2"/>
      <c r="N68" s="2"/>
      <c r="O68" s="2"/>
      <c r="P68" s="2"/>
      <c r="Q68" s="2"/>
      <c r="R68" s="2"/>
      <c r="S68" s="2"/>
      <c r="T68" s="2"/>
      <c r="U68" s="2"/>
      <c r="V68" s="2"/>
      <c r="W68" s="2"/>
      <c r="X68" s="2"/>
      <c r="Y68" s="2"/>
      <c r="Z68" s="2"/>
    </row>
    <row r="69" spans="1:26" ht="45" customHeight="1" x14ac:dyDescent="0.35">
      <c r="A69" s="2" t="s">
        <v>20</v>
      </c>
      <c r="B69" s="2"/>
      <c r="C69" s="2"/>
      <c r="D69" s="2"/>
      <c r="E69" s="2"/>
      <c r="F69" s="2"/>
      <c r="G69" s="2"/>
      <c r="H69" s="2"/>
      <c r="I69" s="2"/>
      <c r="J69" s="2"/>
      <c r="K69" s="2"/>
      <c r="L69" s="2"/>
      <c r="M69" s="2"/>
      <c r="N69" s="2"/>
      <c r="O69" s="2"/>
      <c r="P69" s="2"/>
      <c r="Q69" s="2"/>
      <c r="R69" s="2"/>
      <c r="S69" s="2"/>
      <c r="T69" s="2"/>
      <c r="U69" s="2"/>
      <c r="V69" s="2"/>
      <c r="W69" s="2"/>
      <c r="X69" s="2"/>
      <c r="Y69" s="2"/>
      <c r="Z69" s="2"/>
    </row>
    <row r="70" spans="1:26" ht="60" customHeight="1" x14ac:dyDescent="0.35">
      <c r="A70" s="2" t="s">
        <v>19</v>
      </c>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4" t="s">
        <v>18</v>
      </c>
      <c r="B71" s="3"/>
      <c r="C71" s="3"/>
      <c r="D71" s="3"/>
      <c r="E71" s="3"/>
      <c r="F71" s="3"/>
      <c r="G71" s="3"/>
      <c r="H71" s="3"/>
      <c r="I71" s="3"/>
      <c r="J71" s="3"/>
      <c r="K71" s="3"/>
      <c r="L71" s="3"/>
      <c r="M71" s="3"/>
      <c r="N71" s="3"/>
      <c r="O71" s="3"/>
      <c r="P71" s="3"/>
      <c r="Q71" s="3"/>
      <c r="R71" s="3"/>
      <c r="S71" s="3"/>
      <c r="T71" s="3"/>
      <c r="U71" s="3"/>
      <c r="V71" s="3"/>
      <c r="W71" s="3"/>
      <c r="X71" s="3"/>
      <c r="Y71" s="3"/>
      <c r="Z71" s="3"/>
    </row>
    <row r="72" spans="1:26" ht="45" customHeight="1" x14ac:dyDescent="0.35">
      <c r="A72" s="2" t="s">
        <v>17</v>
      </c>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5">
      <c r="A73" t="s">
        <v>708</v>
      </c>
    </row>
    <row r="74" spans="1:26" x14ac:dyDescent="0.35">
      <c r="A74" t="s">
        <v>709</v>
      </c>
    </row>
    <row r="75" spans="1:26" x14ac:dyDescent="0.35">
      <c r="A75" t="s">
        <v>710</v>
      </c>
    </row>
    <row r="77" spans="1:26" x14ac:dyDescent="0.35">
      <c r="A77" t="s">
        <v>16</v>
      </c>
    </row>
    <row r="78" spans="1:26" x14ac:dyDescent="0.35">
      <c r="A78" t="s">
        <v>15</v>
      </c>
      <c r="B78" t="s">
        <v>14</v>
      </c>
    </row>
    <row r="79" spans="1:26" x14ac:dyDescent="0.35">
      <c r="A79" t="s">
        <v>13</v>
      </c>
      <c r="B79" t="s">
        <v>12</v>
      </c>
    </row>
    <row r="80" spans="1:26" x14ac:dyDescent="0.35">
      <c r="A80" t="s">
        <v>11</v>
      </c>
      <c r="B80" t="s">
        <v>10</v>
      </c>
    </row>
    <row r="81" spans="1:2" x14ac:dyDescent="0.35">
      <c r="A81" t="s">
        <v>9</v>
      </c>
      <c r="B81" t="s">
        <v>8</v>
      </c>
    </row>
    <row r="82" spans="1:2" x14ac:dyDescent="0.35">
      <c r="A82" t="s">
        <v>7</v>
      </c>
      <c r="B82" t="s">
        <v>6</v>
      </c>
    </row>
    <row r="83" spans="1:2" x14ac:dyDescent="0.35">
      <c r="A83" t="s">
        <v>5</v>
      </c>
      <c r="B83" t="s">
        <v>4</v>
      </c>
    </row>
    <row r="84" spans="1:2" x14ac:dyDescent="0.35">
      <c r="A84" t="s">
        <v>3</v>
      </c>
      <c r="B84" t="s">
        <v>2</v>
      </c>
    </row>
    <row r="85" spans="1:2" x14ac:dyDescent="0.35">
      <c r="A85" t="s">
        <v>1</v>
      </c>
      <c r="B85" t="s">
        <v>0</v>
      </c>
    </row>
  </sheetData>
  <mergeCells count="7">
    <mergeCell ref="A72:Z72"/>
    <mergeCell ref="A66:Z66"/>
    <mergeCell ref="A67:Z67"/>
    <mergeCell ref="A68:Z68"/>
    <mergeCell ref="A69:Z69"/>
    <mergeCell ref="A70:Z70"/>
    <mergeCell ref="A71:Z71"/>
  </mergeCells>
  <conditionalFormatting sqref="E10:E62">
    <cfRule type="cellIs" dxfId="4" priority="1" operator="equal">
      <formula>"OTHER ERROR"</formula>
    </cfRule>
    <cfRule type="cellIs" dxfId="3" priority="2" operator="equal">
      <formula>"Statistical Test not applicable"</formula>
    </cfRule>
    <cfRule type="cellIs" dxfId="2" priority="3" operator="equal">
      <formula>"Geography Selected"</formula>
    </cfRule>
  </conditionalFormatting>
  <conditionalFormatting sqref="E10:J62">
    <cfRule type="cellIs" dxfId="1" priority="4" operator="equal">
      <formula>"Not Significantly Different"</formula>
    </cfRule>
  </conditionalFormatting>
  <conditionalFormatting sqref="F10:J62">
    <cfRule type="cellIs" dxfId="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2AF3AB7-AD27-403C-B5BE-B739020213A8}">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117C9B8C-C3A9-4FA2-A732-3BB2239D9914}"/>
    <hyperlink ref="A68" r:id="rId2" xr:uid="{99BECC1C-8261-407B-9EB4-318E195D60AF}"/>
    <hyperlink ref="A66" r:id="rId3" xr:uid="{2142CED8-EDEB-48A0-9136-C2AFE2C3C895}"/>
    <hyperlink ref="A67" r:id="rId4" xr:uid="{F53C8BB2-5CE4-4EE1-911D-F66DD6D3E732}"/>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3C353DD6D6504092C4D2C59250B68D" ma:contentTypeVersion="15" ma:contentTypeDescription="Create a new document." ma:contentTypeScope="" ma:versionID="8963b6aa43f6e384aa885d6323a5868a">
  <xsd:schema xmlns:xsd="http://www.w3.org/2001/XMLSchema" xmlns:xs="http://www.w3.org/2001/XMLSchema" xmlns:p="http://schemas.microsoft.com/office/2006/metadata/properties" xmlns:ns2="b21d8bbe-1d54-431d-9723-392bd36a5066" xmlns:ns3="5ea67a00-16f2-46e9-b61b-e7bbbda2883f" xmlns:ns4="4494cc7c-873d-4c80-9650-25ed479db56e" targetNamespace="http://schemas.microsoft.com/office/2006/metadata/properties" ma:root="true" ma:fieldsID="255ba95b2ae472e4e2813c8e8adb632a" ns2:_="" ns3:_="" ns4:_="">
    <xsd:import namespace="b21d8bbe-1d54-431d-9723-392bd36a5066"/>
    <xsd:import namespace="5ea67a00-16f2-46e9-b61b-e7bbbda2883f"/>
    <xsd:import namespace="4494cc7c-873d-4c80-9650-25ed479db56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d8bbe-1d54-431d-9723-392bd36a5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c0b7209-8b30-4d9f-9476-6b035fe2b63b"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a67a00-16f2-46e9-b61b-e7bbbda2883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4cc7c-873d-4c80-9650-25ed479db56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4c14e53-5f6d-4954-b98c-e4b43ccc9dfb}" ma:internalName="TaxCatchAll" ma:showField="CatchAllData" ma:web="5ea67a00-16f2-46e9-b61b-e7bbbda28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1d8bbe-1d54-431d-9723-392bd36a5066">
      <Terms xmlns="http://schemas.microsoft.com/office/infopath/2007/PartnerControls"/>
    </lcf76f155ced4ddcb4097134ff3c332f>
    <TaxCatchAll xmlns="4494cc7c-873d-4c80-9650-25ed479db56e" xsi:nil="true"/>
  </documentManagement>
</p:properties>
</file>

<file path=customXml/itemProps1.xml><?xml version="1.0" encoding="utf-8"?>
<ds:datastoreItem xmlns:ds="http://schemas.openxmlformats.org/officeDocument/2006/customXml" ds:itemID="{27C61355-AA78-4B12-B687-C01A95814590}"/>
</file>

<file path=customXml/itemProps2.xml><?xml version="1.0" encoding="utf-8"?>
<ds:datastoreItem xmlns:ds="http://schemas.openxmlformats.org/officeDocument/2006/customXml" ds:itemID="{E2138FC2-9300-48AD-809C-7F7FEB8EC45A}"/>
</file>

<file path=customXml/itemProps3.xml><?xml version="1.0" encoding="utf-8"?>
<ds:datastoreItem xmlns:ds="http://schemas.openxmlformats.org/officeDocument/2006/customXml" ds:itemID="{B293118A-9DF7-4A36-A24D-7FA732B940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91</vt:i4>
      </vt:variant>
      <vt:variant>
        <vt:lpstr>Named Ranges</vt:lpstr>
      </vt:variant>
      <vt:variant>
        <vt:i4>1</vt:i4>
      </vt:variant>
    </vt:vector>
  </HeadingPairs>
  <TitlesOfParts>
    <vt:vector size="92" baseType="lpstr">
      <vt:lpstr>Titles</vt:lpstr>
      <vt:lpstr>Read_Me</vt:lpstr>
      <vt:lpstr>R0201</vt:lpstr>
      <vt:lpstr>R0202</vt:lpstr>
      <vt:lpstr>R0203</vt:lpstr>
      <vt:lpstr>R0204</vt:lpstr>
      <vt:lpstr>R0205</vt:lpstr>
      <vt:lpstr>R0206</vt:lpstr>
      <vt:lpstr>R0207</vt:lpstr>
      <vt:lpstr>R0208</vt:lpstr>
      <vt:lpstr>R0209</vt:lpstr>
      <vt:lpstr>R0501</vt:lpstr>
      <vt:lpstr>R0502</vt:lpstr>
      <vt:lpstr>R0503</vt:lpstr>
      <vt:lpstr>R0504</vt:lpstr>
      <vt:lpstr>R0505</vt:lpstr>
      <vt:lpstr>R0601</vt:lpstr>
      <vt:lpstr>R0701</vt:lpstr>
      <vt:lpstr>R0702</vt:lpstr>
      <vt:lpstr>R0703</vt:lpstr>
      <vt:lpstr>R0801</vt:lpstr>
      <vt:lpstr>R0802</vt:lpstr>
      <vt:lpstr>R0803</vt:lpstr>
      <vt:lpstr>R0804</vt:lpstr>
      <vt:lpstr>R0805</vt:lpstr>
      <vt:lpstr>R1001</vt:lpstr>
      <vt:lpstr>R1101</vt:lpstr>
      <vt:lpstr>R1102</vt:lpstr>
      <vt:lpstr>R1103</vt:lpstr>
      <vt:lpstr>R1104</vt:lpstr>
      <vt:lpstr>R1105</vt:lpstr>
      <vt:lpstr>R1106</vt:lpstr>
      <vt:lpstr>R1201</vt:lpstr>
      <vt:lpstr>R1202</vt:lpstr>
      <vt:lpstr>R1203</vt:lpstr>
      <vt:lpstr>R1204</vt:lpstr>
      <vt:lpstr>R1205</vt:lpstr>
      <vt:lpstr>R1251</vt:lpstr>
      <vt:lpstr>R1252</vt:lpstr>
      <vt:lpstr>R1253</vt:lpstr>
      <vt:lpstr>R1254</vt:lpstr>
      <vt:lpstr>R1303</vt:lpstr>
      <vt:lpstr>R1304</vt:lpstr>
      <vt:lpstr>R1501</vt:lpstr>
      <vt:lpstr>R1502</vt:lpstr>
      <vt:lpstr>R1503</vt:lpstr>
      <vt:lpstr>R1601</vt:lpstr>
      <vt:lpstr>R1602</vt:lpstr>
      <vt:lpstr>R1603</vt:lpstr>
      <vt:lpstr>R1701</vt:lpstr>
      <vt:lpstr>R1702</vt:lpstr>
      <vt:lpstr>R1703</vt:lpstr>
      <vt:lpstr>R1704</vt:lpstr>
      <vt:lpstr>R1810</vt:lpstr>
      <vt:lpstr>R1811</vt:lpstr>
      <vt:lpstr>R1901</vt:lpstr>
      <vt:lpstr>R1902</vt:lpstr>
      <vt:lpstr>R1903</vt:lpstr>
      <vt:lpstr>R1904</vt:lpstr>
      <vt:lpstr>R2001</vt:lpstr>
      <vt:lpstr>R2002</vt:lpstr>
      <vt:lpstr>R2101</vt:lpstr>
      <vt:lpstr>R2201</vt:lpstr>
      <vt:lpstr>R2301</vt:lpstr>
      <vt:lpstr>R2302</vt:lpstr>
      <vt:lpstr>R2303</vt:lpstr>
      <vt:lpstr>R2304</vt:lpstr>
      <vt:lpstr>R2401</vt:lpstr>
      <vt:lpstr>R2403</vt:lpstr>
      <vt:lpstr>R2404</vt:lpstr>
      <vt:lpstr>R2405</vt:lpstr>
      <vt:lpstr>R2406</vt:lpstr>
      <vt:lpstr>R2407</vt:lpstr>
      <vt:lpstr>R2408</vt:lpstr>
      <vt:lpstr>R2501</vt:lpstr>
      <vt:lpstr>R2502</vt:lpstr>
      <vt:lpstr>R2503</vt:lpstr>
      <vt:lpstr>R2504</vt:lpstr>
      <vt:lpstr>R2505</vt:lpstr>
      <vt:lpstr>R2506</vt:lpstr>
      <vt:lpstr>R2507</vt:lpstr>
      <vt:lpstr>R2509</vt:lpstr>
      <vt:lpstr>R2510</vt:lpstr>
      <vt:lpstr>R2511</vt:lpstr>
      <vt:lpstr>R2512</vt:lpstr>
      <vt:lpstr>R2513</vt:lpstr>
      <vt:lpstr>R2514</vt:lpstr>
      <vt:lpstr>R2515</vt:lpstr>
      <vt:lpstr>R2701</vt:lpstr>
      <vt:lpstr>R2702</vt:lpstr>
      <vt:lpstr>R2801</vt:lpstr>
      <vt:lpstr>Titles!Print_Titles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Akamine, Naomi</dc:creator>
  <cp:lastModifiedBy>Akamine, Naomi</cp:lastModifiedBy>
  <dcterms:created xsi:type="dcterms:W3CDTF">2025-09-16T23:15:51Z</dcterms:created>
  <dcterms:modified xsi:type="dcterms:W3CDTF">2025-09-16T23:23:02Z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0x010100873C353DD6D6504092C4D2C59250B68D</vt:lpwstr>
  </property>
</Properties>
</file>