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EAD\Public\QSER\QSER 2025\Q4_inaug250926\Upload files\"/>
    </mc:Choice>
  </mc:AlternateContent>
  <xr:revisionPtr revIDLastSave="0" documentId="8_{1869CD99-34DA-4929-B8D0-08A7A90F1EAC}" xr6:coauthVersionLast="47" xr6:coauthVersionMax="47" xr10:uidLastSave="{00000000-0000-0000-0000-000000000000}"/>
  <bookViews>
    <workbookView xWindow="-108" yWindow="-108" windowWidth="23256" windowHeight="13896" tabRatio="740" xr2:uid="{6DF73E3E-4903-4D82-9E0C-C43BF113AEDE}"/>
  </bookViews>
  <sheets>
    <sheet name="Outlook" sheetId="93" r:id="rId1"/>
    <sheet name="Average1" sheetId="69" state="hidden" r:id="rId2"/>
  </sheets>
  <definedNames>
    <definedName name="___new2" localSheetId="1" hidden="1">{"'B-2 QSER Jun 98 4-27-98 cor'!$A$1:$F$57"}</definedName>
    <definedName name="___new2" localSheetId="0" hidden="1">{"'B-2 QSER Jun 98 4-27-98 cor'!$A$1:$F$57"}</definedName>
    <definedName name="___new2" hidden="1">{"'B-2 QSER Jun 98 4-27-98 cor'!$A$1:$F$57"}</definedName>
    <definedName name="___new5" localSheetId="1" hidden="1">{"'B-2 QSER Jun 98 4-27-98 cor'!$A$1:$F$57"}</definedName>
    <definedName name="___new5" localSheetId="0" hidden="1">{"'B-2 QSER Jun 98 4-27-98 cor'!$A$1:$F$57"}</definedName>
    <definedName name="___new5" hidden="1">{"'B-2 QSER Jun 98 4-27-98 cor'!$A$1:$F$57"}</definedName>
    <definedName name="__new2" localSheetId="1" hidden="1">{"'B-2 QSER Jun 98 4-27-98 cor'!$A$1:$F$57"}</definedName>
    <definedName name="__new2" localSheetId="0" hidden="1">{"'B-2 QSER Jun 98 4-27-98 cor'!$A$1:$F$57"}</definedName>
    <definedName name="__new2" hidden="1">{"'B-2 QSER Jun 98 4-27-98 cor'!$A$1:$F$57"}</definedName>
    <definedName name="__new5" localSheetId="1" hidden="1">{"'B-2 QSER Jun 98 4-27-98 cor'!$A$1:$F$57"}</definedName>
    <definedName name="__new5" localSheetId="0" hidden="1">{"'B-2 QSER Jun 98 4-27-98 cor'!$A$1:$F$57"}</definedName>
    <definedName name="__new5" hidden="1">{"'B-2 QSER Jun 98 4-27-98 cor'!$A$1:$F$57"}</definedName>
    <definedName name="_new2" localSheetId="1" hidden="1">{"'B-2 QSER Jun 98 4-27-98 cor'!$A$1:$F$57"}</definedName>
    <definedName name="_new2" localSheetId="0" hidden="1">{"'B-2 QSER Jun 98 4-27-98 cor'!$A$1:$F$57"}</definedName>
    <definedName name="_new2" hidden="1">{"'B-2 QSER Jun 98 4-27-98 cor'!$A$1:$F$57"}</definedName>
    <definedName name="_new5" localSheetId="1" hidden="1">{"'B-2 QSER Jun 98 4-27-98 cor'!$A$1:$F$57"}</definedName>
    <definedName name="_new5" localSheetId="0" hidden="1">{"'B-2 QSER Jun 98 4-27-98 cor'!$A$1:$F$57"}</definedName>
    <definedName name="_new5" hidden="1">{"'B-2 QSER Jun 98 4-27-98 cor'!$A$1:$F$57"}</definedName>
    <definedName name="HTML_CodePage" hidden="1">1252</definedName>
    <definedName name="HTML_Control" localSheetId="1" hidden="1">{"'B-2 QSER Jun 98 4-27-98 cor'!$A$1:$F$57"}</definedName>
    <definedName name="HTML_Control" localSheetId="0" hidden="1">{"'B-2 QSER Jun 98 4-27-98 cor'!$A$1:$F$57"}</definedName>
    <definedName name="HTML_Control" hidden="1">{"'B-2 QSER Jun 98 4-27-98 cor'!$A$1:$F$57"}</definedName>
    <definedName name="HTML_Control1" localSheetId="1" hidden="1">{"'B-2 QSER Jun 98 4-27-98 cor'!$A$1:$F$57"}</definedName>
    <definedName name="HTML_Control1" localSheetId="0" hidden="1">{"'B-2 QSER Jun 98 4-27-98 cor'!$A$1:$F$57"}</definedName>
    <definedName name="HTML_Control1" hidden="1">{"'B-2 QSER Jun 98 4-27-98 cor'!$A$1:$F$57"}</definedName>
    <definedName name="HTML_Control2" localSheetId="1" hidden="1">{"'B-2 QSER Jun 98 4-27-98 cor'!$A$1:$F$57"}</definedName>
    <definedName name="HTML_Control2" localSheetId="0" hidden="1">{"'B-2 QSER Jun 98 4-27-98 cor'!$A$1:$F$57"}</definedName>
    <definedName name="HTML_Control2" hidden="1">{"'B-2 QSER Jun 98 4-27-98 cor'!$A$1:$F$57"}</definedName>
    <definedName name="HTML_Control5" localSheetId="1" hidden="1">{"'B-2 QSER Jun 98 4-27-98 cor'!$A$1:$F$57"}</definedName>
    <definedName name="HTML_Control5" localSheetId="0" hidden="1">{"'B-2 QSER Jun 98 4-27-98 cor'!$A$1:$F$57"}</definedName>
    <definedName name="HTML_Control5" hidden="1">{"'B-2 QSER Jun 98 4-27-98 cor'!$A$1:$F$57"}</definedName>
    <definedName name="HTML_Description" hidden="1">""</definedName>
    <definedName name="HTML_Email" hidden="1">"mblewitt@dbedt.hawaii.gov"</definedName>
    <definedName name="HTML_Header" hidden="1">"B-2 QSER Jun 98 4-27-98 corr"</definedName>
    <definedName name="HTML_LastUpdate" hidden="1">"4/27/98"</definedName>
    <definedName name="HTML_LineAfter" hidden="1">FALSE</definedName>
    <definedName name="HTML_LineBefore" hidden="1">FALSE</definedName>
    <definedName name="HTML_Name" hidden="1">"mary blewitt"</definedName>
    <definedName name="HTML_OBDlg2" hidden="1">TRUE</definedName>
    <definedName name="HTML_OBDlg4" hidden="1">TRUE</definedName>
    <definedName name="HTML_OS" hidden="1">0</definedName>
    <definedName name="HTML_PathFile" hidden="1">"E:\QSER Mar98_camera-ready_4-23-98\SQPI97Q4mb_cor.htm"</definedName>
    <definedName name="HTML_Title" hidden="1">"SQPI QSER Jun98 4-27-98 corr"</definedName>
    <definedName name="mei_2">#REF!</definedName>
    <definedName name="new" localSheetId="1" hidden="1">{"'B-2 QSER Jun 98 4-27-98 cor'!$A$1:$F$57"}</definedName>
    <definedName name="new" localSheetId="0" hidden="1">{"'B-2 QSER Jun 98 4-27-98 cor'!$A$1:$F$57"}</definedName>
    <definedName name="new" hidden="1">{"'B-2 QSER Jun 98 4-27-98 cor'!$A$1:$F$57"}</definedName>
    <definedName name="_xlnm.Print_Area" localSheetId="1">Average1!$A$1:$G$38</definedName>
    <definedName name="_xlnm.Print_Area" localSheetId="0">Outlook!$A$1:$G$36</definedName>
    <definedName name="Print_Area_MI">#REF!</definedName>
    <definedName name="SMS_pri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93" l="1"/>
  <c r="F4" i="93" s="1"/>
  <c r="G4" i="93" s="1"/>
  <c r="G18" i="69" l="1"/>
  <c r="F18" i="69"/>
  <c r="E18" i="69"/>
  <c r="D18" i="69"/>
  <c r="C18" i="69"/>
  <c r="G17" i="69"/>
  <c r="F17" i="69"/>
  <c r="E17" i="69"/>
  <c r="D17" i="69"/>
  <c r="C17" i="69"/>
  <c r="G16" i="69"/>
  <c r="F16" i="69"/>
  <c r="E16" i="69"/>
  <c r="D16" i="69"/>
  <c r="C16" i="69"/>
  <c r="G15" i="69"/>
  <c r="F15" i="69"/>
  <c r="E15" i="69"/>
  <c r="D15" i="69"/>
  <c r="G14" i="69"/>
  <c r="F14" i="69"/>
  <c r="E14" i="69"/>
  <c r="D14" i="69"/>
  <c r="G13" i="69"/>
  <c r="F13" i="69"/>
  <c r="E13" i="69"/>
  <c r="D13" i="69"/>
  <c r="C13" i="69"/>
  <c r="G12" i="69"/>
  <c r="F12" i="69"/>
  <c r="E12" i="69"/>
  <c r="D12" i="69"/>
  <c r="C12" i="69"/>
  <c r="G11" i="69"/>
  <c r="F11" i="69"/>
  <c r="E11" i="69"/>
  <c r="D11" i="69"/>
  <c r="C11" i="69"/>
  <c r="G10" i="69"/>
  <c r="F10" i="69"/>
  <c r="E10" i="69"/>
  <c r="D10" i="69"/>
  <c r="G9" i="69"/>
  <c r="F9" i="69"/>
  <c r="E9" i="69"/>
  <c r="D9" i="69"/>
  <c r="C9" i="69"/>
  <c r="G8" i="69"/>
  <c r="F8" i="69"/>
  <c r="E8" i="69"/>
  <c r="D8" i="69"/>
  <c r="G7" i="69"/>
  <c r="F7" i="69"/>
  <c r="E7" i="69"/>
  <c r="D7" i="69"/>
  <c r="G6" i="69"/>
  <c r="F6" i="69"/>
  <c r="E6" i="69"/>
  <c r="D6" i="69"/>
  <c r="C25" i="69" l="1"/>
  <c r="D32" i="69"/>
  <c r="D31" i="69"/>
  <c r="C30" i="69"/>
  <c r="C27" i="69"/>
  <c r="D26" i="69"/>
  <c r="C23" i="69"/>
  <c r="N22" i="69"/>
  <c r="M22" i="69"/>
  <c r="L22" i="69"/>
  <c r="K22" i="69"/>
  <c r="N21" i="69"/>
  <c r="M21" i="69"/>
  <c r="L21" i="69"/>
  <c r="K21" i="69"/>
  <c r="G31" i="69"/>
  <c r="F31" i="69"/>
  <c r="E31" i="69"/>
  <c r="E30" i="69"/>
  <c r="D30" i="69"/>
  <c r="D28" i="69"/>
  <c r="G27" i="69"/>
  <c r="F27" i="69"/>
  <c r="E27" i="69"/>
  <c r="G25" i="69"/>
  <c r="E25" i="69"/>
  <c r="G24" i="69"/>
  <c r="F24" i="69"/>
  <c r="G22" i="69"/>
  <c r="F22" i="69"/>
  <c r="D22" i="69"/>
  <c r="G21" i="69"/>
  <c r="F21" i="69"/>
  <c r="E4" i="69"/>
  <c r="F4" i="69" s="1"/>
  <c r="G4" i="69" s="1"/>
  <c r="G30" i="69"/>
  <c r="F30" i="69"/>
  <c r="C29" i="69"/>
  <c r="C28" i="69"/>
  <c r="D24" i="69"/>
  <c r="C24" i="69"/>
  <c r="G23" i="69"/>
  <c r="F23" i="69"/>
  <c r="E23" i="69"/>
  <c r="E22" i="69"/>
  <c r="C22" i="69"/>
  <c r="E21" i="69"/>
  <c r="D21" i="69"/>
  <c r="C21" i="69"/>
  <c r="C20" i="69"/>
  <c r="G32" i="69"/>
  <c r="F32" i="69"/>
  <c r="E32" i="69"/>
  <c r="G29" i="69"/>
  <c r="F29" i="69"/>
  <c r="E29" i="69"/>
  <c r="D29" i="69"/>
  <c r="G28" i="69"/>
  <c r="F28" i="69"/>
  <c r="E28" i="69"/>
  <c r="G26" i="69"/>
  <c r="F26" i="69"/>
  <c r="E26" i="69"/>
  <c r="E24" i="69"/>
  <c r="G20" i="69"/>
  <c r="F20" i="69"/>
  <c r="E20" i="69"/>
  <c r="D20" i="69"/>
  <c r="C31" i="69" l="1"/>
  <c r="C32" i="69"/>
  <c r="D27" i="69"/>
  <c r="D25" i="69"/>
  <c r="C26" i="69"/>
  <c r="D23" i="69"/>
  <c r="F25" i="69"/>
</calcChain>
</file>

<file path=xl/sharedStrings.xml><?xml version="1.0" encoding="utf-8"?>
<sst xmlns="http://schemas.openxmlformats.org/spreadsheetml/2006/main" count="76" uniqueCount="44">
  <si>
    <t>Economic Indicators</t>
  </si>
  <si>
    <t>Forecast</t>
  </si>
  <si>
    <t>Honolulu CPI-U (1982-84=100)</t>
  </si>
  <si>
    <t>Non-agricultural wage &amp; salary jobs (thousands)</t>
  </si>
  <si>
    <t>Annual Percentage Change</t>
  </si>
  <si>
    <t>Total population</t>
  </si>
  <si>
    <t>Visitor arrivals</t>
  </si>
  <si>
    <t>Visitor days</t>
  </si>
  <si>
    <t>Visitor expenditures</t>
  </si>
  <si>
    <t>Honolulu CPI-U</t>
  </si>
  <si>
    <t>Personal income</t>
  </si>
  <si>
    <t>Real personal income</t>
  </si>
  <si>
    <t>Non-agricultural wage &amp; salary jobs</t>
  </si>
  <si>
    <t>Gross domestic product</t>
  </si>
  <si>
    <t>Real gross domestic product</t>
  </si>
  <si>
    <t>Personal income (million dollars)</t>
  </si>
  <si>
    <t>Gross domestic product (million dollars)</t>
  </si>
  <si>
    <t xml:space="preserve">     4/  Absolute change from previous year.</t>
  </si>
  <si>
    <t xml:space="preserve">     3/  Visitors who came to Hawaii by air and by cruise ship.  Expenditures includes supplementary business expenditures. </t>
  </si>
  <si>
    <t xml:space="preserve">     2/  July 1 count.</t>
  </si>
  <si>
    <t xml:space="preserve">     1/ Some of the indicators are preliminary or estimated such as visitor expenditures, personal income, and gross domestic product</t>
  </si>
  <si>
    <t>Civilian unemployment rate 4/</t>
  </si>
  <si>
    <t>Visitor expenditures (million dollars) 3/</t>
  </si>
  <si>
    <t>Visitor days (thousands) 3/</t>
  </si>
  <si>
    <t>Visitor arrivals (thousands) 3/</t>
  </si>
  <si>
    <t>Total population (thousands) 2/</t>
  </si>
  <si>
    <t>Actual</t>
  </si>
  <si>
    <t xml:space="preserve">ACTUAL AND FORECAST OF KEY ECONOMIC INDICATORS FOR HAWAII: </t>
  </si>
  <si>
    <t>Gross domestic product deflator (2017=100)</t>
  </si>
  <si>
    <t>Gross domestic product deflator</t>
  </si>
  <si>
    <t>Personal income deflator</t>
  </si>
  <si>
    <t xml:space="preserve">     Source:  Hawaii State Department of Business, Economic Development &amp; Tourism, </t>
  </si>
  <si>
    <t>Real personal income (millions of constant 2017$)</t>
  </si>
  <si>
    <t xml:space="preserve">Personal income deflator </t>
  </si>
  <si>
    <t>Civilian unemployment rate (%)</t>
  </si>
  <si>
    <t>Real gross domestic product (millions of chained 2017$)</t>
  </si>
  <si>
    <t>2024 1/</t>
  </si>
  <si>
    <t>2023 TO 2028</t>
  </si>
  <si>
    <t>los</t>
  </si>
  <si>
    <t>pppd</t>
  </si>
  <si>
    <t xml:space="preserve">     Source:  Hawai‘i State Department of Business, Economic Development &amp; Tourism, December 5, 2025.</t>
  </si>
  <si>
    <t xml:space="preserve">     3/  Visitors who came to Hawai‘i by air and by cruise ship.  Expenditures includes supplementary business expenditures. </t>
  </si>
  <si>
    <t xml:space="preserve">ACTUAL AND FORECAST OF KEY ECONOMIC INDICATORS FOR HAWAI‘I: </t>
  </si>
  <si>
    <t xml:space="preserve">     1/  Some of the indicators are preliminary or estimated such as visitor expenditures, personal income, and gross domestic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</si>
</sst>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\ "/>
    <numFmt numFmtId="166" formatCode="#,##0\ "/>
    <numFmt numFmtId="167" formatCode="#,##0.0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3"/>
      <color rgb="FF333333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Courier"/>
      <family val="3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Times New Roman"/>
      <family val="1"/>
    </font>
    <font>
      <sz val="10"/>
      <color rgb="FF333333"/>
      <name val="Times New Roman"/>
      <family val="1"/>
    </font>
    <font>
      <b/>
      <i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37" fontId="7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>
      <alignment horizontal="center" wrapText="1"/>
    </xf>
    <xf numFmtId="0" fontId="11" fillId="0" borderId="0"/>
    <xf numFmtId="0" fontId="10" fillId="0" borderId="0"/>
    <xf numFmtId="0" fontId="10" fillId="0" borderId="0"/>
    <xf numFmtId="0" fontId="3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10" fillId="0" borderId="0"/>
    <xf numFmtId="0" fontId="20" fillId="0" borderId="0" applyNumberForma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8" fillId="0" borderId="0" xfId="0" applyFont="1"/>
    <xf numFmtId="0" fontId="10" fillId="0" borderId="0" xfId="14"/>
    <xf numFmtId="0" fontId="2" fillId="0" borderId="0" xfId="14" applyFont="1"/>
    <xf numFmtId="0" fontId="15" fillId="0" borderId="0" xfId="14" applyFont="1"/>
    <xf numFmtId="15" fontId="16" fillId="0" borderId="0" xfId="14" quotePrefix="1" applyNumberFormat="1" applyFont="1"/>
    <xf numFmtId="164" fontId="2" fillId="0" borderId="0" xfId="14" applyNumberFormat="1" applyFont="1"/>
    <xf numFmtId="164" fontId="4" fillId="0" borderId="0" xfId="14" applyNumberFormat="1" applyFont="1"/>
    <xf numFmtId="165" fontId="6" fillId="2" borderId="2" xfId="14" applyNumberFormat="1" applyFont="1" applyFill="1" applyBorder="1"/>
    <xf numFmtId="165" fontId="6" fillId="2" borderId="3" xfId="14" applyNumberFormat="1" applyFont="1" applyFill="1" applyBorder="1"/>
    <xf numFmtId="165" fontId="6" fillId="0" borderId="3" xfId="14" applyNumberFormat="1" applyFont="1" applyBorder="1"/>
    <xf numFmtId="0" fontId="6" fillId="0" borderId="4" xfId="14" applyFont="1" applyBorder="1" applyAlignment="1">
      <alignment horizontal="left" vertical="center"/>
    </xf>
    <xf numFmtId="165" fontId="6" fillId="2" borderId="5" xfId="14" applyNumberFormat="1" applyFont="1" applyFill="1" applyBorder="1"/>
    <xf numFmtId="165" fontId="6" fillId="2" borderId="6" xfId="14" applyNumberFormat="1" applyFont="1" applyFill="1" applyBorder="1"/>
    <xf numFmtId="165" fontId="6" fillId="0" borderId="6" xfId="14" applyNumberFormat="1" applyFont="1" applyBorder="1"/>
    <xf numFmtId="0" fontId="6" fillId="0" borderId="7" xfId="14" applyFont="1" applyBorder="1" applyAlignment="1">
      <alignment horizontal="left" vertical="center"/>
    </xf>
    <xf numFmtId="0" fontId="6" fillId="0" borderId="8" xfId="14" applyFont="1" applyBorder="1" applyAlignment="1">
      <alignment horizontal="left" vertical="center"/>
    </xf>
    <xf numFmtId="0" fontId="3" fillId="3" borderId="9" xfId="14" applyFont="1" applyFill="1" applyBorder="1" applyAlignment="1">
      <alignment horizontal="centerContinuous" vertical="center"/>
    </xf>
    <xf numFmtId="0" fontId="3" fillId="3" borderId="10" xfId="14" applyFont="1" applyFill="1" applyBorder="1" applyAlignment="1">
      <alignment horizontal="centerContinuous" vertical="center"/>
    </xf>
    <xf numFmtId="0" fontId="3" fillId="3" borderId="11" xfId="14" applyFont="1" applyFill="1" applyBorder="1" applyAlignment="1">
      <alignment horizontal="centerContinuous" vertical="center"/>
    </xf>
    <xf numFmtId="0" fontId="14" fillId="3" borderId="12" xfId="14" applyFont="1" applyFill="1" applyBorder="1" applyAlignment="1">
      <alignment horizontal="centerContinuous" vertical="center"/>
    </xf>
    <xf numFmtId="165" fontId="6" fillId="2" borderId="10" xfId="14" applyNumberFormat="1" applyFont="1" applyFill="1" applyBorder="1"/>
    <xf numFmtId="165" fontId="6" fillId="0" borderId="10" xfId="14" applyNumberFormat="1" applyFont="1" applyBorder="1"/>
    <xf numFmtId="0" fontId="6" fillId="0" borderId="13" xfId="14" applyFont="1" applyBorder="1" applyAlignment="1">
      <alignment horizontal="left" vertical="center"/>
    </xf>
    <xf numFmtId="166" fontId="6" fillId="2" borderId="6" xfId="14" applyNumberFormat="1" applyFont="1" applyFill="1" applyBorder="1"/>
    <xf numFmtId="166" fontId="6" fillId="0" borderId="6" xfId="14" applyNumberFormat="1" applyFont="1" applyBorder="1"/>
    <xf numFmtId="0" fontId="14" fillId="3" borderId="9" xfId="14" applyFont="1" applyFill="1" applyBorder="1" applyAlignment="1">
      <alignment horizontal="centerContinuous" vertical="center"/>
    </xf>
    <xf numFmtId="0" fontId="14" fillId="3" borderId="10" xfId="14" applyFont="1" applyFill="1" applyBorder="1" applyAlignment="1">
      <alignment horizontal="centerContinuous" vertical="center"/>
    </xf>
    <xf numFmtId="0" fontId="17" fillId="3" borderId="13" xfId="14" applyFont="1" applyFill="1" applyBorder="1" applyAlignment="1">
      <alignment horizontal="centerContinuous"/>
    </xf>
    <xf numFmtId="0" fontId="14" fillId="3" borderId="15" xfId="14" applyFont="1" applyFill="1" applyBorder="1" applyAlignment="1">
      <alignment horizontal="centerContinuous" vertical="center"/>
    </xf>
    <xf numFmtId="0" fontId="14" fillId="3" borderId="16" xfId="14" applyFont="1" applyFill="1" applyBorder="1" applyAlignment="1">
      <alignment horizontal="centerContinuous"/>
    </xf>
    <xf numFmtId="0" fontId="10" fillId="0" borderId="1" xfId="14" applyBorder="1" applyAlignment="1">
      <alignment horizontal="center"/>
    </xf>
    <xf numFmtId="0" fontId="1" fillId="0" borderId="0" xfId="14" applyFont="1" applyAlignment="1">
      <alignment horizontal="center"/>
    </xf>
    <xf numFmtId="0" fontId="1" fillId="0" borderId="0" xfId="14" applyFont="1" applyAlignment="1">
      <alignment horizontal="centerContinuous"/>
    </xf>
    <xf numFmtId="0" fontId="18" fillId="0" borderId="0" xfId="16" applyFont="1" applyAlignment="1">
      <alignment horizontal="centerContinuous"/>
    </xf>
    <xf numFmtId="0" fontId="13" fillId="0" borderId="0" xfId="14" applyFont="1"/>
    <xf numFmtId="0" fontId="14" fillId="3" borderId="17" xfId="14" applyFont="1" applyFill="1" applyBorder="1" applyAlignment="1">
      <alignment horizontal="centerContinuous" vertical="center"/>
    </xf>
    <xf numFmtId="167" fontId="0" fillId="0" borderId="0" xfId="0" applyNumberFormat="1"/>
    <xf numFmtId="167" fontId="10" fillId="0" borderId="0" xfId="14" applyNumberFormat="1"/>
    <xf numFmtId="165" fontId="6" fillId="0" borderId="5" xfId="14" applyNumberFormat="1" applyFont="1" applyBorder="1"/>
    <xf numFmtId="166" fontId="10" fillId="0" borderId="0" xfId="14" applyNumberFormat="1"/>
    <xf numFmtId="2" fontId="10" fillId="0" borderId="0" xfId="14" applyNumberFormat="1"/>
    <xf numFmtId="0" fontId="8" fillId="0" borderId="0" xfId="14" applyFont="1"/>
    <xf numFmtId="166" fontId="6" fillId="2" borderId="14" xfId="14" applyNumberFormat="1" applyFont="1" applyFill="1" applyBorder="1"/>
    <xf numFmtId="166" fontId="6" fillId="2" borderId="5" xfId="14" applyNumberFormat="1" applyFont="1" applyFill="1" applyBorder="1"/>
    <xf numFmtId="3" fontId="12" fillId="0" borderId="0" xfId="0" applyNumberFormat="1" applyFont="1" applyAlignment="1">
      <alignment horizontal="right"/>
    </xf>
    <xf numFmtId="165" fontId="6" fillId="2" borderId="9" xfId="14" applyNumberFormat="1" applyFont="1" applyFill="1" applyBorder="1"/>
    <xf numFmtId="166" fontId="6" fillId="0" borderId="5" xfId="14" applyNumberFormat="1" applyFont="1" applyBorder="1"/>
    <xf numFmtId="165" fontId="6" fillId="0" borderId="9" xfId="14" applyNumberFormat="1" applyFont="1" applyBorder="1"/>
    <xf numFmtId="165" fontId="21" fillId="0" borderId="6" xfId="14" applyNumberFormat="1" applyFont="1" applyBorder="1"/>
    <xf numFmtId="165" fontId="6" fillId="0" borderId="2" xfId="14" applyNumberFormat="1" applyFont="1" applyBorder="1"/>
    <xf numFmtId="168" fontId="6" fillId="0" borderId="18" xfId="28" applyNumberFormat="1" applyFont="1" applyBorder="1"/>
    <xf numFmtId="168" fontId="6" fillId="0" borderId="0" xfId="28" applyNumberFormat="1" applyFont="1" applyBorder="1"/>
    <xf numFmtId="168" fontId="6" fillId="0" borderId="5" xfId="28" applyNumberFormat="1" applyFont="1" applyBorder="1"/>
  </cellXfs>
  <cellStyles count="29">
    <cellStyle name="Comma" xfId="28" builtinId="3"/>
    <cellStyle name="Comma 2" xfId="2" xr:uid="{EF1D1895-86B0-4146-9F28-C43DED7720CB}"/>
    <cellStyle name="Comma 6 2" xfId="3" xr:uid="{987A5E25-FAA2-45D7-8DFA-EF4C59946B80}"/>
    <cellStyle name="Comma 7" xfId="4" xr:uid="{51D7CF92-42EE-4BB5-9501-E09E0C9F7F2F}"/>
    <cellStyle name="Currency 2" xfId="5" xr:uid="{6B05EA6C-2FB6-407F-8FFE-BE39639F3A78}"/>
    <cellStyle name="HEADING" xfId="12" xr:uid="{9FE355BE-E703-4F61-9566-29A144E74BCF}"/>
    <cellStyle name="Hyperlink 2" xfId="22" xr:uid="{79E5794D-5ED9-4A11-8F41-5662CED003A1}"/>
    <cellStyle name="Normal" xfId="0" builtinId="0"/>
    <cellStyle name="Normal 10" xfId="6" xr:uid="{3A43800A-3F6B-4559-A9D3-1706D1409F45}"/>
    <cellStyle name="Normal 11" xfId="14" xr:uid="{D3763E77-34D9-48CB-9EB5-FE2F6F2DDE17}"/>
    <cellStyle name="Normal 11 11" xfId="23" xr:uid="{638E5BCF-F8D7-43F2-BD0E-1349F8F9023A}"/>
    <cellStyle name="Normal 11 12" xfId="25" xr:uid="{82C23337-32BB-4986-AAF1-7E028A1074A3}"/>
    <cellStyle name="Normal 11 13" xfId="26" xr:uid="{CCD1A8CB-431C-435F-8F7D-7585690850B1}"/>
    <cellStyle name="Normal 11 2" xfId="21" xr:uid="{292D4142-C01B-4D62-A0EA-6180EF022949}"/>
    <cellStyle name="Normal 11 5" xfId="27" xr:uid="{C20D6987-7831-4389-9D88-86C75DF1E468}"/>
    <cellStyle name="Normal 14" xfId="15" xr:uid="{5FAECAEE-2EF6-4497-B945-A8A862BE3AD8}"/>
    <cellStyle name="Normal 15" xfId="7" xr:uid="{D8EBED82-3641-4DC8-9B2A-2774B255A02E}"/>
    <cellStyle name="Normal 2" xfId="1" xr:uid="{0A3B431D-C582-4248-AA75-CA0C32AA1B29}"/>
    <cellStyle name="Normal 3" xfId="13" xr:uid="{6954180A-1396-4BBA-8FB7-142BDD8A3D32}"/>
    <cellStyle name="Normal 3 2" xfId="8" xr:uid="{40659F8E-E3EE-45B4-9311-963A21DBA8BD}"/>
    <cellStyle name="Normal 3 3" xfId="17" xr:uid="{EA7B48C7-EB53-47D9-AB6E-7EEDF9E95175}"/>
    <cellStyle name="Normal 38" xfId="18" xr:uid="{AC6C4B0A-FB23-470F-A27C-7E32E4D90FC4}"/>
    <cellStyle name="Normal 38 2" xfId="20" xr:uid="{39553B72-B779-4AC3-95C6-93A252ABAAD8}"/>
    <cellStyle name="Normal 39" xfId="19" xr:uid="{70D9B765-FA55-4326-9E08-9482DF603E2E}"/>
    <cellStyle name="Normal 39 2" xfId="24" xr:uid="{75F7355D-DAD5-4562-834E-CD00693CF2D7}"/>
    <cellStyle name="Normal_MeanEcon" xfId="16" xr:uid="{23295987-AA17-4D6C-905F-E76D93674E2E}"/>
    <cellStyle name="Percent 2" xfId="10" xr:uid="{9D757C31-069D-4BDF-9653-4CAA34207348}"/>
    <cellStyle name="Percent 3" xfId="9" xr:uid="{1257AA42-31AF-4A99-9D12-0274DEBE716B}"/>
    <cellStyle name="Percent 4 2" xfId="11" xr:uid="{B8072393-F2F9-4CB8-8BF7-5E8E7A0F6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FA9-8BF8-4AF2-9A88-807E8E298492}">
  <sheetPr>
    <pageSetUpPr fitToPage="1"/>
  </sheetPr>
  <dimension ref="A1:K44"/>
  <sheetViews>
    <sheetView showGridLines="0" tabSelected="1" zoomScale="90" zoomScaleNormal="90" workbookViewId="0"/>
  </sheetViews>
  <sheetFormatPr defaultColWidth="9.33203125" defaultRowHeight="14.4" x14ac:dyDescent="0.3"/>
  <cols>
    <col min="1" max="1" width="47" style="2" customWidth="1"/>
    <col min="2" max="7" width="11.6640625" style="2" customWidth="1"/>
    <col min="8" max="8" width="3.5546875" style="2" customWidth="1"/>
    <col min="9" max="233" width="9.33203125" style="2"/>
    <col min="234" max="234" width="39.44140625" style="2" customWidth="1"/>
    <col min="235" max="238" width="10.6640625" style="2" customWidth="1"/>
    <col min="239" max="240" width="11.6640625" style="2" customWidth="1"/>
    <col min="241" max="16384" width="9.33203125" style="2"/>
  </cols>
  <sheetData>
    <row r="1" spans="1:11" ht="17.399999999999999" x14ac:dyDescent="0.3">
      <c r="A1" s="34" t="s">
        <v>42</v>
      </c>
      <c r="B1" s="33"/>
      <c r="C1" s="33"/>
      <c r="D1" s="33"/>
      <c r="E1" s="33"/>
      <c r="F1" s="33"/>
      <c r="G1" s="33"/>
    </row>
    <row r="2" spans="1:11" ht="17.399999999999999" x14ac:dyDescent="0.3">
      <c r="A2" s="34" t="s">
        <v>37</v>
      </c>
      <c r="B2" s="33"/>
      <c r="C2" s="33"/>
      <c r="D2" s="33"/>
      <c r="E2" s="33"/>
      <c r="F2" s="33"/>
      <c r="G2" s="33"/>
    </row>
    <row r="3" spans="1:11" ht="17.399999999999999" thickBot="1" x14ac:dyDescent="0.35">
      <c r="A3" s="32"/>
      <c r="B3" s="31"/>
      <c r="C3" s="31"/>
      <c r="D3" s="31"/>
      <c r="E3" s="31"/>
      <c r="F3" s="31"/>
      <c r="G3" s="31"/>
    </row>
    <row r="4" spans="1:11" ht="24" customHeight="1" x14ac:dyDescent="0.3">
      <c r="A4" s="30" t="s">
        <v>0</v>
      </c>
      <c r="B4" s="29">
        <v>2023</v>
      </c>
      <c r="C4" s="29" t="s">
        <v>36</v>
      </c>
      <c r="D4" s="29">
        <v>2025</v>
      </c>
      <c r="E4" s="29">
        <f>D4+1</f>
        <v>2026</v>
      </c>
      <c r="F4" s="29">
        <f>E4+1</f>
        <v>2027</v>
      </c>
      <c r="G4" s="36">
        <f>F4+1</f>
        <v>2028</v>
      </c>
    </row>
    <row r="5" spans="1:11" ht="24" customHeight="1" x14ac:dyDescent="0.3">
      <c r="A5" s="28"/>
      <c r="B5" s="27" t="s">
        <v>26</v>
      </c>
      <c r="C5" s="27"/>
      <c r="D5" s="27" t="s">
        <v>1</v>
      </c>
      <c r="E5" s="27"/>
      <c r="F5" s="26"/>
      <c r="G5" s="26"/>
    </row>
    <row r="6" spans="1:11" x14ac:dyDescent="0.3">
      <c r="A6" s="16" t="s">
        <v>25</v>
      </c>
      <c r="B6" s="25">
        <v>1441.3870000000002</v>
      </c>
      <c r="C6" s="25">
        <v>1446.1460000000002</v>
      </c>
      <c r="D6" s="25">
        <v>1448.0584709785203</v>
      </c>
      <c r="E6" s="25">
        <v>1450.201050556851</v>
      </c>
      <c r="F6" s="25">
        <v>1452.0729886079459</v>
      </c>
      <c r="G6" s="47">
        <v>1454.2257534321973</v>
      </c>
      <c r="H6"/>
      <c r="I6" s="40"/>
      <c r="J6" s="40"/>
      <c r="K6" s="40"/>
    </row>
    <row r="7" spans="1:11" x14ac:dyDescent="0.3">
      <c r="A7" s="15" t="s">
        <v>24</v>
      </c>
      <c r="B7" s="25">
        <v>9657.6061782492179</v>
      </c>
      <c r="C7" s="25">
        <v>9701.498830286695</v>
      </c>
      <c r="D7" s="52">
        <v>9697.5385532094369</v>
      </c>
      <c r="E7" s="51">
        <v>9761.1993163506086</v>
      </c>
      <c r="F7" s="51">
        <v>9851.4360115354957</v>
      </c>
      <c r="G7" s="53">
        <v>9959.8200750333581</v>
      </c>
      <c r="H7"/>
      <c r="I7" s="40"/>
      <c r="J7" s="40"/>
      <c r="K7" s="40"/>
    </row>
    <row r="8" spans="1:11" x14ac:dyDescent="0.3">
      <c r="A8" s="15" t="s">
        <v>23</v>
      </c>
      <c r="B8" s="25">
        <v>86426.013088436302</v>
      </c>
      <c r="C8" s="25">
        <v>84516.023244771801</v>
      </c>
      <c r="D8" s="52">
        <v>84084.121841566783</v>
      </c>
      <c r="E8" s="51">
        <v>84456.560300794183</v>
      </c>
      <c r="F8" s="51">
        <v>85084.886235883794</v>
      </c>
      <c r="G8" s="53">
        <v>85884.67617055375</v>
      </c>
      <c r="H8"/>
      <c r="I8" s="40"/>
      <c r="J8" s="40"/>
      <c r="K8" s="40"/>
    </row>
    <row r="9" spans="1:11" x14ac:dyDescent="0.3">
      <c r="A9" s="15" t="s">
        <v>22</v>
      </c>
      <c r="B9" s="25">
        <v>20866.313973061955</v>
      </c>
      <c r="C9" s="25">
        <v>20719.651283393916</v>
      </c>
      <c r="D9" s="52">
        <v>21549.811269655744</v>
      </c>
      <c r="E9" s="51">
        <v>22070.354997298997</v>
      </c>
      <c r="F9" s="51">
        <v>22687.442317028148</v>
      </c>
      <c r="G9" s="53">
        <v>23369.658149559094</v>
      </c>
      <c r="H9"/>
      <c r="I9" s="40"/>
      <c r="J9" s="40"/>
      <c r="K9" s="40"/>
    </row>
    <row r="10" spans="1:11" x14ac:dyDescent="0.3">
      <c r="A10" s="15" t="s">
        <v>2</v>
      </c>
      <c r="B10" s="14">
        <v>325.95400000000001</v>
      </c>
      <c r="C10" s="14">
        <v>340.19700000000006</v>
      </c>
      <c r="D10" s="14">
        <v>349.73809856778479</v>
      </c>
      <c r="E10" s="14">
        <v>359.19572352550699</v>
      </c>
      <c r="F10" s="14">
        <v>368.03166805027985</v>
      </c>
      <c r="G10" s="39">
        <v>376.38633927272423</v>
      </c>
      <c r="H10"/>
      <c r="I10" s="40"/>
      <c r="J10" s="40"/>
      <c r="K10" s="40"/>
    </row>
    <row r="11" spans="1:11" x14ac:dyDescent="0.3">
      <c r="A11" s="15" t="s">
        <v>15</v>
      </c>
      <c r="B11" s="25">
        <v>96961.368000000002</v>
      </c>
      <c r="C11" s="25">
        <v>102703.77300000002</v>
      </c>
      <c r="D11" s="25">
        <v>107441.48933463349</v>
      </c>
      <c r="E11" s="25">
        <v>112026.47906949834</v>
      </c>
      <c r="F11" s="25">
        <v>116823.53956211463</v>
      </c>
      <c r="G11" s="47">
        <v>121918.51769808176</v>
      </c>
      <c r="H11"/>
      <c r="I11" s="40"/>
      <c r="J11" s="40"/>
      <c r="K11" s="40"/>
    </row>
    <row r="12" spans="1:11" x14ac:dyDescent="0.3">
      <c r="A12" s="15" t="s">
        <v>32</v>
      </c>
      <c r="B12" s="25">
        <v>72620.2</v>
      </c>
      <c r="C12" s="25">
        <v>74361.615750075885</v>
      </c>
      <c r="D12" s="25">
        <v>75612.508464454717</v>
      </c>
      <c r="E12" s="25">
        <v>76817.348835605284</v>
      </c>
      <c r="F12" s="25">
        <v>78212.928789287223</v>
      </c>
      <c r="G12" s="47">
        <v>79764.470658587437</v>
      </c>
      <c r="H12"/>
      <c r="I12" s="40"/>
      <c r="J12" s="40"/>
      <c r="K12" s="40"/>
    </row>
    <row r="13" spans="1:11" x14ac:dyDescent="0.3">
      <c r="A13" s="15" t="s">
        <v>3</v>
      </c>
      <c r="B13" s="14">
        <v>632.30000000000007</v>
      </c>
      <c r="C13" s="14">
        <v>639</v>
      </c>
      <c r="D13" s="14">
        <v>648.09029394381196</v>
      </c>
      <c r="E13" s="14">
        <v>654.18578436391465</v>
      </c>
      <c r="F13" s="14">
        <v>659.769029098185</v>
      </c>
      <c r="G13" s="39">
        <v>665.32563910655063</v>
      </c>
      <c r="H13"/>
      <c r="I13" s="40"/>
      <c r="J13" s="40"/>
      <c r="K13" s="40"/>
    </row>
    <row r="14" spans="1:11" x14ac:dyDescent="0.3">
      <c r="A14" s="15" t="s">
        <v>34</v>
      </c>
      <c r="B14" s="49">
        <v>2.8999999999999995</v>
      </c>
      <c r="C14" s="14">
        <v>3</v>
      </c>
      <c r="D14" s="14">
        <v>2.8488284427624464</v>
      </c>
      <c r="E14" s="14">
        <v>2.806594802465963</v>
      </c>
      <c r="F14" s="14">
        <v>2.7253667828656032</v>
      </c>
      <c r="G14" s="39">
        <v>2.6565179965419596</v>
      </c>
      <c r="H14"/>
      <c r="I14" s="40"/>
      <c r="J14" s="40"/>
      <c r="K14" s="40"/>
    </row>
    <row r="15" spans="1:11" x14ac:dyDescent="0.3">
      <c r="A15" s="15" t="s">
        <v>16</v>
      </c>
      <c r="B15" s="25">
        <v>111740.2</v>
      </c>
      <c r="C15" s="25">
        <v>117627.40000000001</v>
      </c>
      <c r="D15" s="25">
        <v>122724.73278426437</v>
      </c>
      <c r="E15" s="25">
        <v>127937.40967779537</v>
      </c>
      <c r="F15" s="25">
        <v>133269.21058163579</v>
      </c>
      <c r="G15" s="47">
        <v>138884.50693529044</v>
      </c>
      <c r="H15"/>
      <c r="I15" s="40"/>
      <c r="J15" s="40"/>
      <c r="K15" s="40"/>
    </row>
    <row r="16" spans="1:11" x14ac:dyDescent="0.3">
      <c r="A16" s="15" t="s">
        <v>35</v>
      </c>
      <c r="B16" s="25">
        <v>89642.2</v>
      </c>
      <c r="C16" s="25">
        <v>91878</v>
      </c>
      <c r="D16" s="25">
        <v>93307.961870436964</v>
      </c>
      <c r="E16" s="25">
        <v>94702.671351879311</v>
      </c>
      <c r="F16" s="25">
        <v>96352.823724536938</v>
      </c>
      <c r="G16" s="47">
        <v>98184.471913976435</v>
      </c>
      <c r="H16"/>
      <c r="I16" s="40"/>
      <c r="J16" s="40"/>
      <c r="K16" s="40"/>
    </row>
    <row r="17" spans="1:11" x14ac:dyDescent="0.3">
      <c r="A17" s="23" t="s">
        <v>28</v>
      </c>
      <c r="B17" s="22">
        <v>124.65133608947572</v>
      </c>
      <c r="C17" s="22">
        <v>128.02564270010234</v>
      </c>
      <c r="D17" s="22">
        <v>131.5265389192341</v>
      </c>
      <c r="E17" s="22">
        <v>135.09377069462838</v>
      </c>
      <c r="F17" s="22">
        <v>138.31375711690518</v>
      </c>
      <c r="G17" s="48">
        <v>141.45261896094223</v>
      </c>
      <c r="H17"/>
      <c r="I17" s="40"/>
      <c r="J17" s="40"/>
      <c r="K17" s="40"/>
    </row>
    <row r="18" spans="1:11" ht="24.6" customHeight="1" x14ac:dyDescent="0.3">
      <c r="A18" s="20" t="s">
        <v>4</v>
      </c>
      <c r="B18" s="19"/>
      <c r="C18" s="19"/>
      <c r="D18" s="18"/>
      <c r="E18" s="18"/>
      <c r="F18" s="17"/>
      <c r="G18" s="17"/>
      <c r="I18" s="40"/>
      <c r="J18" s="40"/>
      <c r="K18" s="40"/>
    </row>
    <row r="19" spans="1:11" x14ac:dyDescent="0.3">
      <c r="A19" s="16" t="s">
        <v>5</v>
      </c>
      <c r="B19" s="14">
        <v>7.1371095678229857E-2</v>
      </c>
      <c r="C19" s="14">
        <v>0.33016809503623179</v>
      </c>
      <c r="D19" s="14">
        <v>0.13224605112625021</v>
      </c>
      <c r="E19" s="14">
        <v>0.14796222813315829</v>
      </c>
      <c r="F19" s="14">
        <v>0.12908127810113967</v>
      </c>
      <c r="G19" s="39">
        <v>0.1482545878299879</v>
      </c>
      <c r="H19"/>
      <c r="I19" s="40"/>
      <c r="J19" s="40"/>
      <c r="K19" s="40"/>
    </row>
    <row r="20" spans="1:11" x14ac:dyDescent="0.3">
      <c r="A20" s="15" t="s">
        <v>6</v>
      </c>
      <c r="B20" s="14">
        <v>4.5876459315350875</v>
      </c>
      <c r="C20" s="14">
        <v>0.45448790546390022</v>
      </c>
      <c r="D20" s="14">
        <v>-4.082129108643473E-2</v>
      </c>
      <c r="E20" s="14">
        <v>0.6564631096011686</v>
      </c>
      <c r="F20" s="14">
        <v>0.92444270688885055</v>
      </c>
      <c r="G20" s="39">
        <v>1.1001854285096258</v>
      </c>
      <c r="H20"/>
      <c r="I20" s="40"/>
      <c r="J20" s="40"/>
      <c r="K20" s="40"/>
    </row>
    <row r="21" spans="1:11" x14ac:dyDescent="0.3">
      <c r="A21" s="15" t="s">
        <v>7</v>
      </c>
      <c r="B21" s="14">
        <v>1.3916282828583573</v>
      </c>
      <c r="C21" s="14">
        <v>-2.2099710207736702</v>
      </c>
      <c r="D21" s="14">
        <v>-0.51102901748484308</v>
      </c>
      <c r="E21" s="14">
        <v>0.44293554011203273</v>
      </c>
      <c r="F21" s="14">
        <v>0.74396344446401308</v>
      </c>
      <c r="G21" s="39">
        <v>0.93999060238814103</v>
      </c>
      <c r="H21"/>
      <c r="I21" s="40"/>
      <c r="J21" s="40"/>
      <c r="K21" s="40"/>
    </row>
    <row r="22" spans="1:11" x14ac:dyDescent="0.3">
      <c r="A22" s="15" t="s">
        <v>8</v>
      </c>
      <c r="B22" s="14">
        <v>5.3855880721028138</v>
      </c>
      <c r="C22" s="14">
        <v>-0.70286822031614227</v>
      </c>
      <c r="D22" s="14">
        <v>4.0066310716685205</v>
      </c>
      <c r="E22" s="14">
        <v>2.4155372923206464</v>
      </c>
      <c r="F22" s="14">
        <v>2.7960008790283153</v>
      </c>
      <c r="G22" s="39">
        <v>3.0070195793683974</v>
      </c>
      <c r="H22"/>
      <c r="I22" s="40"/>
      <c r="J22" s="40"/>
      <c r="K22" s="40"/>
    </row>
    <row r="23" spans="1:11" x14ac:dyDescent="0.3">
      <c r="A23" s="15" t="s">
        <v>9</v>
      </c>
      <c r="B23" s="14">
        <v>3.1251977372530604</v>
      </c>
      <c r="C23" s="14">
        <v>4.369634979168846</v>
      </c>
      <c r="D23" s="14">
        <v>2.8045804542029318</v>
      </c>
      <c r="E23" s="14">
        <v>2.7042020862045657</v>
      </c>
      <c r="F23" s="14">
        <v>2.4599247557983261</v>
      </c>
      <c r="G23" s="39">
        <v>2.2700957411368794</v>
      </c>
      <c r="H23"/>
      <c r="I23" s="40"/>
      <c r="J23" s="40"/>
      <c r="K23" s="40"/>
    </row>
    <row r="24" spans="1:11" x14ac:dyDescent="0.3">
      <c r="A24" s="15" t="s">
        <v>10</v>
      </c>
      <c r="B24" s="14">
        <v>5.459952317445449</v>
      </c>
      <c r="C24" s="14">
        <v>5.9223638428863801</v>
      </c>
      <c r="D24" s="14">
        <v>4.6129915155439072</v>
      </c>
      <c r="E24" s="14">
        <v>4.2674294290398374</v>
      </c>
      <c r="F24" s="14">
        <v>4.2820773556940139</v>
      </c>
      <c r="G24" s="39">
        <v>4.3612598582994933</v>
      </c>
      <c r="H24"/>
      <c r="I24" s="40"/>
      <c r="J24" s="40"/>
      <c r="K24" s="40"/>
    </row>
    <row r="25" spans="1:11" x14ac:dyDescent="0.3">
      <c r="A25" s="15" t="s">
        <v>11</v>
      </c>
      <c r="B25" s="14">
        <v>3.9140071746543326</v>
      </c>
      <c r="C25" s="14">
        <v>2.3979770781075826</v>
      </c>
      <c r="D25" s="14">
        <v>1.6821752751890129</v>
      </c>
      <c r="E25" s="14">
        <v>1.5934405505366289</v>
      </c>
      <c r="F25" s="14">
        <v>1.8167510006998233</v>
      </c>
      <c r="G25" s="39">
        <v>1.9837409151116203</v>
      </c>
      <c r="H25"/>
      <c r="I25" s="40"/>
      <c r="J25" s="40"/>
      <c r="K25" s="40"/>
    </row>
    <row r="26" spans="1:11" x14ac:dyDescent="0.3">
      <c r="A26" s="15" t="s">
        <v>12</v>
      </c>
      <c r="B26" s="14">
        <v>2.2896440129449802</v>
      </c>
      <c r="C26" s="14">
        <v>1.0596235963941103</v>
      </c>
      <c r="D26" s="14">
        <v>1.4225812118641601</v>
      </c>
      <c r="E26" s="14">
        <v>0.94053104591489411</v>
      </c>
      <c r="F26" s="14">
        <v>0.85346469882392473</v>
      </c>
      <c r="G26" s="39">
        <v>0.84220534206655984</v>
      </c>
      <c r="H26"/>
      <c r="I26" s="40"/>
      <c r="J26" s="40"/>
      <c r="K26" s="40"/>
    </row>
    <row r="27" spans="1:11" x14ac:dyDescent="0.3">
      <c r="A27" s="15" t="s">
        <v>21</v>
      </c>
      <c r="B27" s="49">
        <v>-0.29999999999999982</v>
      </c>
      <c r="C27" s="49">
        <v>0.10000000000000053</v>
      </c>
      <c r="D27" s="14">
        <v>-0.1511715572375536</v>
      </c>
      <c r="E27" s="14">
        <v>-4.2233640296483355E-2</v>
      </c>
      <c r="F27" s="14">
        <v>-8.1228019600359858E-2</v>
      </c>
      <c r="G27" s="39">
        <v>-6.8848786323643552E-2</v>
      </c>
      <c r="H27"/>
      <c r="I27" s="40"/>
      <c r="J27" s="40"/>
      <c r="K27" s="40"/>
    </row>
    <row r="28" spans="1:11" x14ac:dyDescent="0.3">
      <c r="A28" s="15" t="s">
        <v>13</v>
      </c>
      <c r="B28" s="14">
        <v>6.8948970026106782</v>
      </c>
      <c r="C28" s="14">
        <v>5.2686499576696688</v>
      </c>
      <c r="D28" s="14">
        <v>4.3334569872872875</v>
      </c>
      <c r="E28" s="14">
        <v>4.247454262291428</v>
      </c>
      <c r="F28" s="14">
        <v>4.1675073125744255</v>
      </c>
      <c r="G28" s="39">
        <v>4.2134986236861627</v>
      </c>
      <c r="H28"/>
      <c r="I28" s="40"/>
      <c r="J28" s="40"/>
      <c r="K28" s="40"/>
    </row>
    <row r="29" spans="1:11" x14ac:dyDescent="0.3">
      <c r="A29" s="15" t="s">
        <v>14</v>
      </c>
      <c r="B29" s="14">
        <v>1.9870453619495576</v>
      </c>
      <c r="C29" s="14">
        <v>2.4941378056317243</v>
      </c>
      <c r="D29" s="14">
        <v>1.556370263215312</v>
      </c>
      <c r="E29" s="14">
        <v>1.4947379124827354</v>
      </c>
      <c r="F29" s="14">
        <v>1.7424559931644268</v>
      </c>
      <c r="G29" s="39">
        <v>1.900980291637322</v>
      </c>
      <c r="H29"/>
      <c r="I29" s="40"/>
      <c r="J29" s="40"/>
      <c r="K29" s="40"/>
    </row>
    <row r="30" spans="1:11" ht="15" thickBot="1" x14ac:dyDescent="0.35">
      <c r="A30" s="11" t="s">
        <v>29</v>
      </c>
      <c r="B30" s="10">
        <v>4.8122304389182746</v>
      </c>
      <c r="C30" s="10">
        <v>2.7069959428309032</v>
      </c>
      <c r="D30" s="10">
        <v>2.7345273535025694</v>
      </c>
      <c r="E30" s="10">
        <v>2.7121764205966015</v>
      </c>
      <c r="F30" s="10">
        <v>2.3835195403312914</v>
      </c>
      <c r="G30" s="50">
        <v>2.2693779053258201</v>
      </c>
      <c r="H30"/>
      <c r="I30" s="40"/>
      <c r="J30" s="40"/>
      <c r="K30" s="40"/>
    </row>
    <row r="31" spans="1:11" ht="14.4" customHeight="1" x14ac:dyDescent="0.3">
      <c r="A31" s="3"/>
      <c r="B31" s="7"/>
      <c r="C31" s="6"/>
      <c r="D31" s="6"/>
      <c r="E31" s="6"/>
      <c r="F31" s="6"/>
      <c r="G31" s="6"/>
    </row>
    <row r="32" spans="1:11" ht="14.4" customHeight="1" x14ac:dyDescent="0.3">
      <c r="A32" s="4" t="s">
        <v>43</v>
      </c>
      <c r="B32"/>
    </row>
    <row r="33" spans="1:7" ht="14.4" customHeight="1" x14ac:dyDescent="0.3">
      <c r="A33" s="5" t="s">
        <v>19</v>
      </c>
      <c r="B33"/>
    </row>
    <row r="34" spans="1:7" ht="14.4" customHeight="1" x14ac:dyDescent="0.3">
      <c r="A34" s="4" t="s">
        <v>41</v>
      </c>
      <c r="B34"/>
    </row>
    <row r="35" spans="1:7" ht="14.4" customHeight="1" x14ac:dyDescent="0.3">
      <c r="A35" s="4" t="s">
        <v>17</v>
      </c>
      <c r="B35"/>
    </row>
    <row r="36" spans="1:7" ht="14.4" customHeight="1" x14ac:dyDescent="0.3">
      <c r="A36" s="4" t="s">
        <v>40</v>
      </c>
      <c r="B36"/>
    </row>
    <row r="37" spans="1:7" x14ac:dyDescent="0.3">
      <c r="B37"/>
    </row>
    <row r="38" spans="1:7" x14ac:dyDescent="0.3">
      <c r="B38"/>
    </row>
    <row r="39" spans="1:7" x14ac:dyDescent="0.3">
      <c r="B39"/>
    </row>
    <row r="40" spans="1:7" x14ac:dyDescent="0.3">
      <c r="B40"/>
      <c r="C40"/>
      <c r="D40"/>
      <c r="E40"/>
      <c r="F40"/>
      <c r="G40"/>
    </row>
    <row r="41" spans="1:7" x14ac:dyDescent="0.3">
      <c r="B41" s="37"/>
      <c r="C41" s="37"/>
      <c r="D41" s="37"/>
      <c r="E41" s="37"/>
      <c r="F41" s="37"/>
      <c r="G41" s="37"/>
    </row>
    <row r="42" spans="1:7" x14ac:dyDescent="0.3">
      <c r="B42"/>
    </row>
    <row r="43" spans="1:7" x14ac:dyDescent="0.3">
      <c r="B43"/>
      <c r="C43"/>
      <c r="D43"/>
      <c r="E43"/>
      <c r="F43"/>
      <c r="G43"/>
    </row>
    <row r="44" spans="1:7" x14ac:dyDescent="0.3">
      <c r="B44" s="38"/>
      <c r="C44" s="38"/>
      <c r="D44" s="38"/>
      <c r="E44" s="38"/>
      <c r="F44" s="38"/>
      <c r="G44" s="38"/>
    </row>
  </sheetData>
  <pageMargins left="0.7" right="0.7" top="0.75" bottom="0.75" header="0.3" footer="0.3"/>
  <pageSetup scale="7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A011-14DB-4005-913B-4310709B9D49}">
  <sheetPr codeName="Sheet2">
    <pageSetUpPr fitToPage="1"/>
  </sheetPr>
  <dimension ref="A1:N45"/>
  <sheetViews>
    <sheetView showGridLines="0" zoomScale="90" zoomScaleNormal="90" workbookViewId="0">
      <selection activeCell="C18" sqref="C18"/>
    </sheetView>
  </sheetViews>
  <sheetFormatPr defaultColWidth="9.33203125" defaultRowHeight="14.4" x14ac:dyDescent="0.3"/>
  <cols>
    <col min="1" max="1" width="47" style="2" customWidth="1"/>
    <col min="2" max="5" width="10.6640625" style="2" customWidth="1"/>
    <col min="6" max="7" width="11.6640625" style="2" customWidth="1"/>
    <col min="8" max="9" width="6.6640625" style="2" customWidth="1"/>
    <col min="10" max="247" width="9.33203125" style="2"/>
    <col min="248" max="248" width="39.44140625" style="2" customWidth="1"/>
    <col min="249" max="252" width="10.6640625" style="2" customWidth="1"/>
    <col min="253" max="254" width="11.6640625" style="2" customWidth="1"/>
    <col min="255" max="16384" width="9.33203125" style="2"/>
  </cols>
  <sheetData>
    <row r="1" spans="1:9" ht="17.399999999999999" x14ac:dyDescent="0.3">
      <c r="A1" s="34" t="s">
        <v>27</v>
      </c>
      <c r="B1" s="33"/>
      <c r="C1" s="33"/>
      <c r="D1" s="33"/>
      <c r="E1" s="33"/>
      <c r="F1" s="33"/>
      <c r="G1" s="33"/>
    </row>
    <row r="2" spans="1:9" ht="17.399999999999999" x14ac:dyDescent="0.3">
      <c r="A2" s="34" t="s">
        <v>37</v>
      </c>
      <c r="B2" s="33"/>
      <c r="C2" s="33"/>
      <c r="D2" s="33"/>
      <c r="E2" s="33"/>
      <c r="F2" s="33"/>
      <c r="G2" s="33"/>
    </row>
    <row r="3" spans="1:9" ht="17.399999999999999" thickBot="1" x14ac:dyDescent="0.35">
      <c r="A3" s="32"/>
      <c r="B3" s="31"/>
      <c r="C3" s="31"/>
      <c r="D3" s="31"/>
      <c r="E3" s="31"/>
      <c r="F3" s="31"/>
      <c r="G3" s="31"/>
    </row>
    <row r="4" spans="1:9" ht="23.7" customHeight="1" x14ac:dyDescent="0.3">
      <c r="A4" s="30" t="s">
        <v>0</v>
      </c>
      <c r="B4" s="29">
        <v>2023</v>
      </c>
      <c r="C4" s="29" t="s">
        <v>36</v>
      </c>
      <c r="D4" s="29">
        <v>2025</v>
      </c>
      <c r="E4" s="29">
        <f>D4+1</f>
        <v>2026</v>
      </c>
      <c r="F4" s="29">
        <f>E4+1</f>
        <v>2027</v>
      </c>
      <c r="G4" s="36">
        <f>F4+1</f>
        <v>2028</v>
      </c>
    </row>
    <row r="5" spans="1:9" ht="23.1" customHeight="1" x14ac:dyDescent="0.3">
      <c r="A5" s="28"/>
      <c r="B5" s="27" t="s">
        <v>26</v>
      </c>
      <c r="C5" s="27"/>
      <c r="D5" s="27" t="s">
        <v>1</v>
      </c>
      <c r="E5" s="27"/>
      <c r="F5" s="26"/>
      <c r="G5" s="26"/>
      <c r="I5" s="1"/>
    </row>
    <row r="6" spans="1:9" x14ac:dyDescent="0.3">
      <c r="A6" s="16" t="s">
        <v>25</v>
      </c>
      <c r="B6" s="25">
        <v>1441.3869999999999</v>
      </c>
      <c r="C6" s="25">
        <v>1446.146</v>
      </c>
      <c r="D6" s="24" t="e">
        <f>AVERAGE(#REF!,#REF!,#REF!,#REF!,#REF!,#REF!,#REF!,#REF!)</f>
        <v>#REF!</v>
      </c>
      <c r="E6" s="24" t="e">
        <f>AVERAGE(#REF!,#REF!,#REF!,#REF!,#REF!,#REF!,#REF!,#REF!)</f>
        <v>#REF!</v>
      </c>
      <c r="F6" s="24" t="e">
        <f>AVERAGE(#REF!,#REF!,#REF!,#REF!,#REF!,#REF!,#REF!,#REF!)</f>
        <v>#REF!</v>
      </c>
      <c r="G6" s="43" t="e">
        <f>AVERAGE(#REF!,#REF!,#REF!,#REF!,#REF!,#REF!,#REF!,#REF!)</f>
        <v>#REF!</v>
      </c>
      <c r="H6"/>
      <c r="I6"/>
    </row>
    <row r="7" spans="1:9" x14ac:dyDescent="0.3">
      <c r="A7" s="15" t="s">
        <v>24</v>
      </c>
      <c r="B7" s="25">
        <v>9657.607</v>
      </c>
      <c r="C7" s="25">
        <v>9689.1129999999994</v>
      </c>
      <c r="D7" s="24" t="e">
        <f>AVERAGE(#REF!,#REF!,#REF!,#REF!,#REF!,#REF!,#REF!,#REF!)</f>
        <v>#REF!</v>
      </c>
      <c r="E7" s="24" t="e">
        <f>AVERAGE(#REF!,#REF!,#REF!,#REF!,#REF!,#REF!,#REF!,#REF!)</f>
        <v>#REF!</v>
      </c>
      <c r="F7" s="24" t="e">
        <f>AVERAGE(#REF!,#REF!,#REF!,#REF!,#REF!,#REF!,#REF!,#REF!)</f>
        <v>#REF!</v>
      </c>
      <c r="G7" s="44" t="e">
        <f>AVERAGE(#REF!,#REF!,#REF!,#REF!,#REF!,#REF!,#REF!,#REF!)</f>
        <v>#REF!</v>
      </c>
      <c r="H7"/>
    </row>
    <row r="8" spans="1:9" x14ac:dyDescent="0.3">
      <c r="A8" s="15" t="s">
        <v>23</v>
      </c>
      <c r="B8" s="25">
        <v>86426.013000000006</v>
      </c>
      <c r="C8" s="25">
        <v>84340.210999999996</v>
      </c>
      <c r="D8" s="24" t="e">
        <f>AVERAGE(#REF!,#REF!,#REF!,#REF!,#REF!,#REF!,#REF!,#REF!)</f>
        <v>#REF!</v>
      </c>
      <c r="E8" s="24" t="e">
        <f>AVERAGE(#REF!,#REF!,#REF!,#REF!,#REF!,#REF!,#REF!,#REF!)</f>
        <v>#REF!</v>
      </c>
      <c r="F8" s="24" t="e">
        <f>AVERAGE(#REF!,#REF!,#REF!,#REF!,#REF!,#REF!,#REF!,#REF!)</f>
        <v>#REF!</v>
      </c>
      <c r="G8" s="44" t="e">
        <f>AVERAGE(#REF!,#REF!,#REF!,#REF!,#REF!,#REF!,#REF!,#REF!)</f>
        <v>#REF!</v>
      </c>
      <c r="H8"/>
    </row>
    <row r="9" spans="1:9" x14ac:dyDescent="0.3">
      <c r="A9" s="15" t="s">
        <v>22</v>
      </c>
      <c r="B9" s="25">
        <v>20866.3</v>
      </c>
      <c r="C9" s="24" t="e">
        <f>AVERAGE(#REF!,#REF!,#REF!,#REF!,#REF!,#REF!,#REF!,#REF!)</f>
        <v>#REF!</v>
      </c>
      <c r="D9" s="24" t="e">
        <f>AVERAGE(#REF!,#REF!,#REF!,#REF!,#REF!,#REF!,#REF!,#REF!)</f>
        <v>#REF!</v>
      </c>
      <c r="E9" s="24" t="e">
        <f>AVERAGE(#REF!,#REF!,#REF!,#REF!,#REF!,#REF!,#REF!,#REF!)</f>
        <v>#REF!</v>
      </c>
      <c r="F9" s="24" t="e">
        <f>AVERAGE(#REF!,#REF!,#REF!,#REF!,#REF!,#REF!,#REF!,#REF!)</f>
        <v>#REF!</v>
      </c>
      <c r="G9" s="44" t="e">
        <f>AVERAGE(#REF!,#REF!,#REF!,#REF!,#REF!,#REF!,#REF!,#REF!)</f>
        <v>#REF!</v>
      </c>
      <c r="H9"/>
    </row>
    <row r="10" spans="1:9" x14ac:dyDescent="0.3">
      <c r="A10" s="15" t="s">
        <v>2</v>
      </c>
      <c r="B10" s="14">
        <v>325.95400000000001</v>
      </c>
      <c r="C10" s="14">
        <v>340.197</v>
      </c>
      <c r="D10" s="13" t="e">
        <f>AVERAGE(#REF!,#REF!,#REF!,#REF!,#REF!,#REF!,#REF!,#REF!)</f>
        <v>#REF!</v>
      </c>
      <c r="E10" s="13" t="e">
        <f>AVERAGE(#REF!,#REF!,#REF!,#REF!,#REF!,#REF!,#REF!,#REF!)</f>
        <v>#REF!</v>
      </c>
      <c r="F10" s="13" t="e">
        <f>AVERAGE(#REF!,#REF!,#REF!,#REF!,#REF!,#REF!,#REF!,#REF!)</f>
        <v>#REF!</v>
      </c>
      <c r="G10" s="12" t="e">
        <f>AVERAGE(#REF!,#REF!,#REF!,#REF!,#REF!,#REF!,#REF!,#REF!)</f>
        <v>#REF!</v>
      </c>
      <c r="H10"/>
      <c r="I10"/>
    </row>
    <row r="11" spans="1:9" x14ac:dyDescent="0.3">
      <c r="A11" s="15" t="s">
        <v>15</v>
      </c>
      <c r="B11" s="25">
        <v>94970.8</v>
      </c>
      <c r="C11" s="24" t="e">
        <f>AVERAGE(#REF!,#REF!,#REF!,#REF!,#REF!,#REF!,#REF!,#REF!)</f>
        <v>#REF!</v>
      </c>
      <c r="D11" s="24" t="e">
        <f>AVERAGE(#REF!,#REF!,#REF!,#REF!,#REF!,#REF!,#REF!,#REF!)</f>
        <v>#REF!</v>
      </c>
      <c r="E11" s="24" t="e">
        <f>AVERAGE(#REF!,#REF!,#REF!,#REF!,#REF!,#REF!,#REF!,#REF!)</f>
        <v>#REF!</v>
      </c>
      <c r="F11" s="24" t="e">
        <f>AVERAGE(#REF!,#REF!,#REF!,#REF!,#REF!,#REF!,#REF!,#REF!)</f>
        <v>#REF!</v>
      </c>
      <c r="G11" s="44" t="e">
        <f>AVERAGE(#REF!,#REF!,#REF!,#REF!,#REF!,#REF!,#REF!,#REF!)</f>
        <v>#REF!</v>
      </c>
      <c r="H11"/>
      <c r="I11" s="35"/>
    </row>
    <row r="12" spans="1:9" x14ac:dyDescent="0.3">
      <c r="A12" s="15" t="s">
        <v>32</v>
      </c>
      <c r="B12" s="25">
        <v>72620.2</v>
      </c>
      <c r="C12" s="24" t="e">
        <f>AVERAGE(#REF!,#REF!,#REF!,#REF!,#REF!,#REF!,#REF!,#REF!)</f>
        <v>#REF!</v>
      </c>
      <c r="D12" s="24" t="e">
        <f>AVERAGE(#REF!,#REF!,#REF!,#REF!,#REF!,#REF!,#REF!,#REF!)</f>
        <v>#REF!</v>
      </c>
      <c r="E12" s="24" t="e">
        <f>AVERAGE(#REF!,#REF!,#REF!,#REF!,#REF!,#REF!,#REF!,#REF!)</f>
        <v>#REF!</v>
      </c>
      <c r="F12" s="24" t="e">
        <f>AVERAGE(#REF!,#REF!,#REF!,#REF!,#REF!,#REF!,#REF!,#REF!)</f>
        <v>#REF!</v>
      </c>
      <c r="G12" s="44" t="e">
        <f>AVERAGE(#REF!,#REF!,#REF!,#REF!,#REF!,#REF!,#REF!,#REF!)</f>
        <v>#REF!</v>
      </c>
      <c r="H12"/>
      <c r="I12"/>
    </row>
    <row r="13" spans="1:9" x14ac:dyDescent="0.3">
      <c r="A13" s="15" t="s">
        <v>33</v>
      </c>
      <c r="B13" s="14">
        <v>130.77738700802257</v>
      </c>
      <c r="C13" s="13" t="e">
        <f>AVERAGE(#REF!,#REF!,#REF!,#REF!,#REF!,#REF!,#REF!,#REF!)</f>
        <v>#REF!</v>
      </c>
      <c r="D13" s="13" t="e">
        <f>AVERAGE(#REF!,#REF!,#REF!,#REF!,#REF!,#REF!,#REF!,#REF!)</f>
        <v>#REF!</v>
      </c>
      <c r="E13" s="13" t="e">
        <f>AVERAGE(#REF!,#REF!,#REF!,#REF!,#REF!,#REF!,#REF!,#REF!)</f>
        <v>#REF!</v>
      </c>
      <c r="F13" s="13" t="e">
        <f>AVERAGE(#REF!,#REF!,#REF!,#REF!,#REF!,#REF!,#REF!,#REF!)</f>
        <v>#REF!</v>
      </c>
      <c r="G13" s="12" t="e">
        <f>AVERAGE(#REF!,#REF!,#REF!,#REF!,#REF!,#REF!,#REF!,#REF!)</f>
        <v>#REF!</v>
      </c>
      <c r="H13"/>
      <c r="I13" s="45"/>
    </row>
    <row r="14" spans="1:9" x14ac:dyDescent="0.3">
      <c r="A14" s="15" t="s">
        <v>3</v>
      </c>
      <c r="B14" s="14">
        <v>632.15</v>
      </c>
      <c r="C14" s="14">
        <v>637.75</v>
      </c>
      <c r="D14" s="13" t="e">
        <f>AVERAGE(#REF!,#REF!,#REF!,#REF!,#REF!,#REF!,#REF!,#REF!)</f>
        <v>#REF!</v>
      </c>
      <c r="E14" s="13" t="e">
        <f>AVERAGE(#REF!,#REF!,#REF!,#REF!,#REF!,#REF!,#REF!,#REF!)</f>
        <v>#REF!</v>
      </c>
      <c r="F14" s="13" t="e">
        <f>AVERAGE(#REF!,#REF!,#REF!,#REF!,#REF!,#REF!,#REF!,#REF!)</f>
        <v>#REF!</v>
      </c>
      <c r="G14" s="12" t="e">
        <f>AVERAGE(#REF!,#REF!,#REF!,#REF!,#REF!,#REF!,#REF!,#REF!)</f>
        <v>#REF!</v>
      </c>
      <c r="H14"/>
      <c r="I14"/>
    </row>
    <row r="15" spans="1:9" x14ac:dyDescent="0.3">
      <c r="A15" s="15" t="s">
        <v>34</v>
      </c>
      <c r="B15" s="14">
        <v>3</v>
      </c>
      <c r="C15" s="14">
        <v>3</v>
      </c>
      <c r="D15" s="13" t="e">
        <f>AVERAGE(#REF!,#REF!,#REF!,#REF!,#REF!,#REF!,#REF!,#REF!)</f>
        <v>#REF!</v>
      </c>
      <c r="E15" s="13" t="e">
        <f>AVERAGE(#REF!,#REF!,#REF!,#REF!,#REF!,#REF!,#REF!,#REF!)</f>
        <v>#REF!</v>
      </c>
      <c r="F15" s="13" t="e">
        <f>AVERAGE(#REF!,#REF!,#REF!,#REF!,#REF!,#REF!,#REF!,#REF!)</f>
        <v>#REF!</v>
      </c>
      <c r="G15" s="12" t="e">
        <f>AVERAGE(#REF!,#REF!,#REF!,#REF!,#REF!,#REF!,#REF!,#REF!)</f>
        <v>#REF!</v>
      </c>
      <c r="H15"/>
      <c r="I15"/>
    </row>
    <row r="16" spans="1:9" x14ac:dyDescent="0.3">
      <c r="A16" s="15" t="s">
        <v>16</v>
      </c>
      <c r="B16" s="25">
        <v>110265.4</v>
      </c>
      <c r="C16" s="24" t="e">
        <f>AVERAGE(#REF!,#REF!,#REF!,#REF!,#REF!,#REF!,#REF!,#REF!)</f>
        <v>#REF!</v>
      </c>
      <c r="D16" s="24" t="e">
        <f>AVERAGE(#REF!,#REF!,#REF!,#REF!,#REF!,#REF!,#REF!,#REF!)</f>
        <v>#REF!</v>
      </c>
      <c r="E16" s="24" t="e">
        <f>AVERAGE(#REF!,#REF!,#REF!,#REF!,#REF!,#REF!,#REF!,#REF!)</f>
        <v>#REF!</v>
      </c>
      <c r="F16" s="24" t="e">
        <f>AVERAGE(#REF!,#REF!,#REF!,#REF!,#REF!,#REF!,#REF!,#REF!)</f>
        <v>#REF!</v>
      </c>
      <c r="G16" s="44" t="e">
        <f>AVERAGE(#REF!,#REF!,#REF!,#REF!,#REF!,#REF!,#REF!,#REF!)</f>
        <v>#REF!</v>
      </c>
      <c r="H16"/>
      <c r="I16"/>
    </row>
    <row r="17" spans="1:14" x14ac:dyDescent="0.3">
      <c r="A17" s="15" t="s">
        <v>35</v>
      </c>
      <c r="B17" s="25">
        <v>88614.3</v>
      </c>
      <c r="C17" s="24" t="e">
        <f>AVERAGE(#REF!,#REF!,#REF!,#REF!,#REF!,#REF!,#REF!,#REF!)</f>
        <v>#REF!</v>
      </c>
      <c r="D17" s="24" t="e">
        <f>AVERAGE(#REF!,#REF!,#REF!,#REF!,#REF!,#REF!,#REF!,#REF!)</f>
        <v>#REF!</v>
      </c>
      <c r="E17" s="24" t="e">
        <f>AVERAGE(#REF!,#REF!,#REF!,#REF!,#REF!,#REF!,#REF!,#REF!)</f>
        <v>#REF!</v>
      </c>
      <c r="F17" s="24" t="e">
        <f>AVERAGE(#REF!,#REF!,#REF!,#REF!,#REF!,#REF!,#REF!,#REF!)</f>
        <v>#REF!</v>
      </c>
      <c r="G17" s="44" t="e">
        <f>AVERAGE(#REF!,#REF!,#REF!,#REF!,#REF!,#REF!,#REF!,#REF!)</f>
        <v>#REF!</v>
      </c>
      <c r="H17"/>
      <c r="I17"/>
    </row>
    <row r="18" spans="1:14" x14ac:dyDescent="0.3">
      <c r="A18" s="23" t="s">
        <v>28</v>
      </c>
      <c r="B18" s="22">
        <v>124.43296397985426</v>
      </c>
      <c r="C18" s="21" t="e">
        <f>AVERAGE(#REF!,#REF!,#REF!,#REF!,#REF!,#REF!,#REF!,#REF!)</f>
        <v>#REF!</v>
      </c>
      <c r="D18" s="21" t="e">
        <f>AVERAGE(#REF!,#REF!,#REF!,#REF!,#REF!,#REF!,#REF!,#REF!)</f>
        <v>#REF!</v>
      </c>
      <c r="E18" s="21" t="e">
        <f>AVERAGE(#REF!,#REF!,#REF!,#REF!,#REF!,#REF!,#REF!,#REF!)</f>
        <v>#REF!</v>
      </c>
      <c r="F18" s="21" t="e">
        <f>AVERAGE(#REF!,#REF!,#REF!,#REF!,#REF!,#REF!,#REF!,#REF!)</f>
        <v>#REF!</v>
      </c>
      <c r="G18" s="46" t="e">
        <f>AVERAGE(#REF!,#REF!,#REF!,#REF!,#REF!,#REF!,#REF!,#REF!)</f>
        <v>#REF!</v>
      </c>
      <c r="H18"/>
      <c r="I18"/>
    </row>
    <row r="19" spans="1:14" ht="22.5" customHeight="1" x14ac:dyDescent="0.3">
      <c r="A19" s="20" t="s">
        <v>4</v>
      </c>
      <c r="B19" s="19"/>
      <c r="C19" s="19"/>
      <c r="D19" s="18"/>
      <c r="E19" s="18"/>
      <c r="F19" s="17"/>
      <c r="G19" s="17"/>
      <c r="I19"/>
    </row>
    <row r="20" spans="1:14" x14ac:dyDescent="0.3">
      <c r="A20" s="16" t="s">
        <v>5</v>
      </c>
      <c r="B20" s="14">
        <v>7.1371095678229857E-2</v>
      </c>
      <c r="C20" s="14">
        <f t="shared" ref="C20:G28" si="0">100*(C6/B6-1)</f>
        <v>0.33016809503623179</v>
      </c>
      <c r="D20" s="13" t="e">
        <f t="shared" si="0"/>
        <v>#REF!</v>
      </c>
      <c r="E20" s="13" t="e">
        <f t="shared" si="0"/>
        <v>#REF!</v>
      </c>
      <c r="F20" s="13" t="e">
        <f t="shared" si="0"/>
        <v>#REF!</v>
      </c>
      <c r="G20" s="12" t="e">
        <f t="shared" si="0"/>
        <v>#REF!</v>
      </c>
      <c r="H20"/>
      <c r="I20"/>
      <c r="J20"/>
      <c r="K20" s="42">
        <v>2025</v>
      </c>
      <c r="L20" s="42">
        <v>2026</v>
      </c>
      <c r="M20" s="42">
        <v>2027</v>
      </c>
      <c r="N20" s="42">
        <v>2028</v>
      </c>
    </row>
    <row r="21" spans="1:14" x14ac:dyDescent="0.3">
      <c r="A21" s="15" t="s">
        <v>6</v>
      </c>
      <c r="B21" s="14">
        <v>4.5876611885918406</v>
      </c>
      <c r="C21" s="14">
        <f t="shared" si="0"/>
        <v>0.32622988282706711</v>
      </c>
      <c r="D21" s="13" t="e">
        <f t="shared" si="0"/>
        <v>#REF!</v>
      </c>
      <c r="E21" s="13" t="e">
        <f t="shared" si="0"/>
        <v>#REF!</v>
      </c>
      <c r="F21" s="13" t="e">
        <f t="shared" si="0"/>
        <v>#REF!</v>
      </c>
      <c r="G21" s="12" t="e">
        <f t="shared" si="0"/>
        <v>#REF!</v>
      </c>
      <c r="H21"/>
      <c r="J21" s="1" t="s">
        <v>38</v>
      </c>
      <c r="K21" s="41" t="e">
        <f>D8/D7</f>
        <v>#REF!</v>
      </c>
      <c r="L21" s="41" t="e">
        <f>E8/E7</f>
        <v>#REF!</v>
      </c>
      <c r="M21" s="41" t="e">
        <f>F8/F7</f>
        <v>#REF!</v>
      </c>
      <c r="N21" s="41" t="e">
        <f>G8/G7</f>
        <v>#REF!</v>
      </c>
    </row>
    <row r="22" spans="1:14" x14ac:dyDescent="0.3">
      <c r="A22" s="15" t="s">
        <v>7</v>
      </c>
      <c r="B22" s="14">
        <v>1.3916279462358849</v>
      </c>
      <c r="C22" s="14">
        <f t="shared" si="0"/>
        <v>-2.413396068611906</v>
      </c>
      <c r="D22" s="13" t="e">
        <f t="shared" si="0"/>
        <v>#REF!</v>
      </c>
      <c r="E22" s="13" t="e">
        <f t="shared" si="0"/>
        <v>#REF!</v>
      </c>
      <c r="F22" s="13" t="e">
        <f t="shared" si="0"/>
        <v>#REF!</v>
      </c>
      <c r="G22" s="12" t="e">
        <f t="shared" si="0"/>
        <v>#REF!</v>
      </c>
      <c r="H22"/>
      <c r="J22" s="1" t="s">
        <v>39</v>
      </c>
      <c r="K22" s="41" t="e">
        <f>D9/D8*1000</f>
        <v>#REF!</v>
      </c>
      <c r="L22" s="41" t="e">
        <f>E9/E8*1000</f>
        <v>#REF!</v>
      </c>
      <c r="M22" s="41" t="e">
        <f>F9/F8*1000</f>
        <v>#REF!</v>
      </c>
      <c r="N22" s="41" t="e">
        <f>G9/G8*1000</f>
        <v>#REF!</v>
      </c>
    </row>
    <row r="23" spans="1:14" x14ac:dyDescent="0.3">
      <c r="A23" s="15" t="s">
        <v>8</v>
      </c>
      <c r="B23" s="14">
        <v>5.3853535353535209</v>
      </c>
      <c r="C23" s="13" t="e">
        <f t="shared" si="0"/>
        <v>#REF!</v>
      </c>
      <c r="D23" s="13" t="e">
        <f t="shared" si="0"/>
        <v>#REF!</v>
      </c>
      <c r="E23" s="13" t="e">
        <f t="shared" si="0"/>
        <v>#REF!</v>
      </c>
      <c r="F23" s="13" t="e">
        <f t="shared" si="0"/>
        <v>#REF!</v>
      </c>
      <c r="G23" s="12" t="e">
        <f t="shared" si="0"/>
        <v>#REF!</v>
      </c>
      <c r="H23"/>
    </row>
    <row r="24" spans="1:14" x14ac:dyDescent="0.3">
      <c r="A24" s="15" t="s">
        <v>9</v>
      </c>
      <c r="B24" s="14">
        <v>3.1251977372530604</v>
      </c>
      <c r="C24" s="14">
        <f t="shared" si="0"/>
        <v>4.369634979168846</v>
      </c>
      <c r="D24" s="13" t="e">
        <f t="shared" si="0"/>
        <v>#REF!</v>
      </c>
      <c r="E24" s="13" t="e">
        <f t="shared" si="0"/>
        <v>#REF!</v>
      </c>
      <c r="F24" s="13" t="e">
        <f t="shared" si="0"/>
        <v>#REF!</v>
      </c>
      <c r="G24" s="12" t="e">
        <f t="shared" si="0"/>
        <v>#REF!</v>
      </c>
      <c r="H24"/>
      <c r="I24"/>
    </row>
    <row r="25" spans="1:14" x14ac:dyDescent="0.3">
      <c r="A25" s="15" t="s">
        <v>10</v>
      </c>
      <c r="B25" s="14">
        <v>5.459952317445449</v>
      </c>
      <c r="C25" s="13" t="e">
        <f t="shared" si="0"/>
        <v>#REF!</v>
      </c>
      <c r="D25" s="13" t="e">
        <f t="shared" si="0"/>
        <v>#REF!</v>
      </c>
      <c r="E25" s="13" t="e">
        <f t="shared" si="0"/>
        <v>#REF!</v>
      </c>
      <c r="F25" s="13" t="e">
        <f t="shared" si="0"/>
        <v>#REF!</v>
      </c>
      <c r="G25" s="12" t="e">
        <f t="shared" si="0"/>
        <v>#REF!</v>
      </c>
      <c r="H25"/>
      <c r="I25" s="35"/>
    </row>
    <row r="26" spans="1:14" x14ac:dyDescent="0.3">
      <c r="A26" s="15" t="s">
        <v>11</v>
      </c>
      <c r="B26" s="14">
        <v>3.9140071746543326</v>
      </c>
      <c r="C26" s="13" t="e">
        <f t="shared" si="0"/>
        <v>#REF!</v>
      </c>
      <c r="D26" s="13" t="e">
        <f t="shared" si="0"/>
        <v>#REF!</v>
      </c>
      <c r="E26" s="13" t="e">
        <f t="shared" si="0"/>
        <v>#REF!</v>
      </c>
      <c r="F26" s="13" t="e">
        <f t="shared" si="0"/>
        <v>#REF!</v>
      </c>
      <c r="G26" s="12" t="e">
        <f t="shared" si="0"/>
        <v>#REF!</v>
      </c>
      <c r="H26"/>
      <c r="I26"/>
    </row>
    <row r="27" spans="1:14" x14ac:dyDescent="0.3">
      <c r="A27" s="15" t="s">
        <v>30</v>
      </c>
      <c r="B27" s="14">
        <v>1.4877158381475519</v>
      </c>
      <c r="C27" s="13" t="e">
        <f t="shared" si="0"/>
        <v>#REF!</v>
      </c>
      <c r="D27" s="13" t="e">
        <f t="shared" si="0"/>
        <v>#REF!</v>
      </c>
      <c r="E27" s="13" t="e">
        <f t="shared" si="0"/>
        <v>#REF!</v>
      </c>
      <c r="F27" s="13" t="e">
        <f t="shared" si="0"/>
        <v>#REF!</v>
      </c>
      <c r="G27" s="12" t="e">
        <f t="shared" si="0"/>
        <v>#REF!</v>
      </c>
      <c r="H27"/>
      <c r="I27"/>
    </row>
    <row r="28" spans="1:14" x14ac:dyDescent="0.3">
      <c r="A28" s="15" t="s">
        <v>12</v>
      </c>
      <c r="B28" s="14">
        <v>2.2896440129449802</v>
      </c>
      <c r="C28" s="14">
        <f t="shared" si="0"/>
        <v>0.88586569643280821</v>
      </c>
      <c r="D28" s="13" t="e">
        <f t="shared" si="0"/>
        <v>#REF!</v>
      </c>
      <c r="E28" s="13" t="e">
        <f t="shared" si="0"/>
        <v>#REF!</v>
      </c>
      <c r="F28" s="13" t="e">
        <f t="shared" si="0"/>
        <v>#REF!</v>
      </c>
      <c r="G28" s="12" t="e">
        <f t="shared" si="0"/>
        <v>#REF!</v>
      </c>
      <c r="H28"/>
      <c r="I28"/>
    </row>
    <row r="29" spans="1:14" x14ac:dyDescent="0.3">
      <c r="A29" s="15" t="s">
        <v>21</v>
      </c>
      <c r="B29" s="14">
        <v>-0.29999999999999982</v>
      </c>
      <c r="C29" s="14">
        <f>C15-B15</f>
        <v>0</v>
      </c>
      <c r="D29" s="13" t="e">
        <f>D15-C15</f>
        <v>#REF!</v>
      </c>
      <c r="E29" s="13" t="e">
        <f>E15-D15</f>
        <v>#REF!</v>
      </c>
      <c r="F29" s="13" t="e">
        <f>F15-E15</f>
        <v>#REF!</v>
      </c>
      <c r="G29" s="12" t="e">
        <f>G15-F15</f>
        <v>#REF!</v>
      </c>
      <c r="H29"/>
    </row>
    <row r="30" spans="1:14" x14ac:dyDescent="0.3">
      <c r="A30" s="15" t="s">
        <v>13</v>
      </c>
      <c r="B30" s="14">
        <v>6.8948970026106782</v>
      </c>
      <c r="C30" s="13" t="e">
        <f t="shared" ref="C30:G32" si="1">100*(C16/B16-1)</f>
        <v>#REF!</v>
      </c>
      <c r="D30" s="13" t="e">
        <f t="shared" si="1"/>
        <v>#REF!</v>
      </c>
      <c r="E30" s="13" t="e">
        <f t="shared" si="1"/>
        <v>#REF!</v>
      </c>
      <c r="F30" s="13" t="e">
        <f t="shared" si="1"/>
        <v>#REF!</v>
      </c>
      <c r="G30" s="12" t="e">
        <f t="shared" si="1"/>
        <v>#REF!</v>
      </c>
      <c r="H30"/>
      <c r="I30" s="35"/>
    </row>
    <row r="31" spans="1:14" x14ac:dyDescent="0.3">
      <c r="A31" s="15" t="s">
        <v>14</v>
      </c>
      <c r="B31" s="14">
        <v>1.9870453619495576</v>
      </c>
      <c r="C31" s="13" t="e">
        <f t="shared" si="1"/>
        <v>#REF!</v>
      </c>
      <c r="D31" s="13" t="e">
        <f t="shared" si="1"/>
        <v>#REF!</v>
      </c>
      <c r="E31" s="13" t="e">
        <f t="shared" si="1"/>
        <v>#REF!</v>
      </c>
      <c r="F31" s="13" t="e">
        <f t="shared" si="1"/>
        <v>#REF!</v>
      </c>
      <c r="G31" s="12" t="e">
        <f t="shared" si="1"/>
        <v>#REF!</v>
      </c>
      <c r="H31"/>
      <c r="I31" s="35"/>
    </row>
    <row r="32" spans="1:14" ht="15" thickBot="1" x14ac:dyDescent="0.35">
      <c r="A32" s="11" t="s">
        <v>29</v>
      </c>
      <c r="B32" s="10">
        <v>4.8122304389182746</v>
      </c>
      <c r="C32" s="9" t="e">
        <f t="shared" si="1"/>
        <v>#REF!</v>
      </c>
      <c r="D32" s="9" t="e">
        <f t="shared" si="1"/>
        <v>#REF!</v>
      </c>
      <c r="E32" s="9" t="e">
        <f t="shared" si="1"/>
        <v>#REF!</v>
      </c>
      <c r="F32" s="9" t="e">
        <f t="shared" si="1"/>
        <v>#REF!</v>
      </c>
      <c r="G32" s="8" t="e">
        <f t="shared" si="1"/>
        <v>#REF!</v>
      </c>
      <c r="H32"/>
    </row>
    <row r="33" spans="1:7" ht="12.6" customHeight="1" x14ac:dyDescent="0.3">
      <c r="A33" s="3"/>
      <c r="B33" s="7"/>
      <c r="C33" s="6"/>
      <c r="D33" s="6"/>
      <c r="E33" s="6"/>
      <c r="F33" s="6"/>
      <c r="G33" s="6"/>
    </row>
    <row r="34" spans="1:7" x14ac:dyDescent="0.3">
      <c r="A34" s="4" t="s">
        <v>20</v>
      </c>
      <c r="B34"/>
    </row>
    <row r="35" spans="1:7" x14ac:dyDescent="0.3">
      <c r="A35" s="5" t="s">
        <v>19</v>
      </c>
      <c r="B35"/>
    </row>
    <row r="36" spans="1:7" x14ac:dyDescent="0.3">
      <c r="A36" s="4" t="s">
        <v>18</v>
      </c>
      <c r="B36"/>
    </row>
    <row r="37" spans="1:7" x14ac:dyDescent="0.3">
      <c r="A37" s="4" t="s">
        <v>17</v>
      </c>
      <c r="B37"/>
    </row>
    <row r="38" spans="1:7" x14ac:dyDescent="0.3">
      <c r="A38" s="4" t="s">
        <v>31</v>
      </c>
      <c r="B38"/>
    </row>
    <row r="39" spans="1:7" x14ac:dyDescent="0.3">
      <c r="B39"/>
    </row>
    <row r="40" spans="1:7" x14ac:dyDescent="0.3">
      <c r="B40"/>
    </row>
    <row r="41" spans="1:7" x14ac:dyDescent="0.3">
      <c r="B41"/>
    </row>
    <row r="42" spans="1:7" x14ac:dyDescent="0.3">
      <c r="B42"/>
    </row>
    <row r="43" spans="1:7" x14ac:dyDescent="0.3">
      <c r="B43"/>
    </row>
    <row r="44" spans="1:7" x14ac:dyDescent="0.3">
      <c r="B44"/>
    </row>
    <row r="45" spans="1:7" x14ac:dyDescent="0.3">
      <c r="B45"/>
    </row>
  </sheetData>
  <pageMargins left="0.7" right="0.7" top="0.75" bottom="0.75" header="0.3" footer="0.3"/>
  <pageSetup scale="8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923C4057ED4942AD77E31798870258" ma:contentTypeVersion="10" ma:contentTypeDescription="Create a new document." ma:contentTypeScope="" ma:versionID="534c43525e36e5662c267db3eb7bc27e">
  <xsd:schema xmlns:xsd="http://www.w3.org/2001/XMLSchema" xmlns:xs="http://www.w3.org/2001/XMLSchema" xmlns:p="http://schemas.microsoft.com/office/2006/metadata/properties" xmlns:ns3="134f3372-f2bf-40bf-ae56-d382a3eb5661" xmlns:ns4="55298f9e-9887-4c58-8b5e-de56e8a34a32" targetNamespace="http://schemas.microsoft.com/office/2006/metadata/properties" ma:root="true" ma:fieldsID="855f2f5b030cc90ebe2bb98abc56a397" ns3:_="" ns4:_="">
    <xsd:import namespace="134f3372-f2bf-40bf-ae56-d382a3eb5661"/>
    <xsd:import namespace="55298f9e-9887-4c58-8b5e-de56e8a34a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f3372-f2bf-40bf-ae56-d382a3eb5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98f9e-9887-4c58-8b5e-de56e8a34a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43E7C-F91A-400E-9C18-B9DAB54711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4D24F-9B78-4067-8CA4-029168981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f3372-f2bf-40bf-ae56-d382a3eb5661"/>
    <ds:schemaRef ds:uri="55298f9e-9887-4c58-8b5e-de56e8a34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5AB677-17A9-435B-B774-A57C4788E3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Outlook</vt:lpstr>
      <vt:lpstr>Average1</vt:lpstr>
      <vt:lpstr>Average1!Print_Area</vt:lpstr>
      <vt:lpstr>Outlook!Print_Area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Liou, Wayne C</dc:creator>
  <cp:keywords/>
  <dc:description/>
  <cp:lastModifiedBy>Blewitt, Mary E</cp:lastModifiedBy>
  <cp:revision/>
  <cp:lastPrinted>2025-12-03T00:09:13Z</cp:lastPrinted>
  <dcterms:created xsi:type="dcterms:W3CDTF">2020-08-11T20:30:29Z</dcterms:created>
  <dcterms:modified xsi:type="dcterms:W3CDTF">2025-12-05T19:00:00Z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0x01010086923C4057ED4942AD77E31798870258</vt:lpwstr>
  </property>
</Properties>
</file>