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<sst xmlns="http://schemas.openxmlformats.org/spreadsheetml/2006/main" count="43" uniqueCount="27">
  <si>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Properties</t>
  </si>
  <si>
    <t>Units</t>
  </si>
  <si>
    <t>Year and island</t>
  </si>
  <si>
    <t>Total</t>
  </si>
  <si>
    <t>Hotels 1/</t>
  </si>
  <si>
    <t>Condo-miniums 2/</t>
  </si>
  <si>
    <t>State total</t>
  </si>
  <si>
    <t>Oahu</t>
  </si>
  <si>
    <t>Rest of Oahu</t>
  </si>
  <si>
    <t>Other islands</t>
  </si>
  <si>
    <t>Hawaii</t>
  </si>
  <si>
    <t>Maui</t>
  </si>
  <si>
    <t>Lanai</t>
  </si>
  <si>
    <t>-</t>
  </si>
  <si>
    <t>Molokai</t>
  </si>
  <si>
    <t>Kauai</t>
  </si>
  <si>
    <t xml:space="preserve">1/  Hotels, apartment hotels, bed-and-breakfast, bungalows, cottages, hostels, and lodges.  Properties with both </t>
  </si>
  <si>
    <t>condo and hotel units are included with condominiums.</t>
  </si>
  <si>
    <t>2/  Condominium accommodations in rental pools for transient use.  Includes condo/hotel units.</t>
  </si>
  <si>
    <t>Waikiki/Honolulu</t>
  </si>
  <si>
    <t xml:space="preserve">1998      </t>
  </si>
  <si>
    <t>3/  Accommodation type grouped differently than in previous years.</t>
  </si>
  <si>
    <t>1999</t>
  </si>
  <si>
    <r>
      <t xml:space="preserve">     Source:  Hawaii Visitors &amp; Convention Bureau, </t>
    </r>
    <r>
      <rPr>
        <i/>
        <sz val="10"/>
        <rFont val="Times New Roman"/>
        <family val="0"/>
      </rPr>
      <t xml:space="preserve">Visitor Plant Inventory </t>
    </r>
    <r>
      <rPr>
        <sz val="10"/>
        <rFont val="Times New Roman"/>
        <family val="1"/>
      </rPr>
      <t>for 1998; Hawaii State Department</t>
    </r>
  </si>
  <si>
    <t>Plant Inventory (annual) for 1999.</t>
  </si>
  <si>
    <t xml:space="preserve">of Business, Economic Development and Tourism, Research and Economic Analysis Division, Visitor </t>
  </si>
  <si>
    <t>Table 23.34-- VISITOR ACCOMMODATIONS, BY TYPE AND BY ISLANDS:                                                 1998 AND 1999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</si>
</sst>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0"/>
    <numFmt numFmtId="165" formatCode="\ \ \ \ \ @"/>
    <numFmt numFmtId="166" formatCode="#,##0\ \ "/>
    <numFmt numFmtId="167" formatCode="@\ \ "/>
    <numFmt numFmtId="168" formatCode="#,##0\ \ \ \ \ \ "/>
    <numFmt numFmtId="169" formatCode="#,##0\ \ \ \ \ \ \ \ "/>
    <numFmt numFmtId="170" formatCode="#,##0\ \ \ \ \ "/>
    <numFmt numFmtId="171" formatCode="@\ \ \ \ \ \ "/>
    <numFmt numFmtId="172" formatCode="@\ \ \ \ \ \ \ \ \ "/>
    <numFmt numFmtId="173" formatCode="@\ \ \ \ \ \ \ \ "/>
    <numFmt numFmtId="174" formatCode="\ \ \ @"/>
    <numFmt numFmtId="175" formatCode="\ \ \ \ \ \ @"/>
    <numFmt numFmtId="176" formatCode="\ \ \ \ \ \ \ \ \ @"/>
    <numFmt numFmtId="177" formatCode="\ \ \ \ \ \ \ \ \ \ \ \ @"/>
    <numFmt numFmtId="178" formatCode="\ \ \ \ \ \ \ \ \ \ \ \ \ \ \ @"/>
    <numFmt numFmtId="179" formatCode="\ \ \ \ \ \ \ \ \ \ \ \ \ \ \ \ \ \ @"/>
    <numFmt numFmtId="180" formatCode="#,##0\ \ \ \ "/>
    <numFmt numFmtId="181" formatCode="@\ \ \ \ \ "/>
    <numFmt numFmtId="182" formatCode="#,##0\ \ \ \ \ \ \ "/>
    <numFmt numFmtId="183" formatCode="@\ \ \ \ \ \ \ "/>
    <numFmt numFmtId="184" formatCode="0.0%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i/>
      <sz val="10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1" applyBorder="0">
      <alignment/>
      <protection/>
    </xf>
    <xf numFmtId="175" fontId="0" fillId="0" borderId="1" applyBorder="0">
      <alignment/>
      <protection/>
    </xf>
    <xf numFmtId="176" fontId="0" fillId="0" borderId="1">
      <alignment/>
      <protection/>
    </xf>
    <xf numFmtId="177" fontId="0" fillId="0" borderId="1">
      <alignment/>
      <protection/>
    </xf>
    <xf numFmtId="178" fontId="0" fillId="0" borderId="1">
      <alignment/>
      <protection/>
    </xf>
    <xf numFmtId="179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5" fillId="0" borderId="0">
      <alignment/>
      <protection/>
    </xf>
    <xf numFmtId="0" fontId="1" fillId="0" borderId="0">
      <alignment horizontal="center" wrapText="1"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</cellStyleXfs>
  <cellXfs count="4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5" fontId="0" fillId="0" borderId="1" xfId="0" applyNumberForma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170" fontId="0" fillId="0" borderId="5" xfId="0" applyNumberFormat="1" applyBorder="1" applyAlignment="1">
      <alignment/>
    </xf>
    <xf numFmtId="170" fontId="0" fillId="0" borderId="1" xfId="0" applyNumberFormat="1" applyBorder="1" applyAlignment="1">
      <alignment/>
    </xf>
    <xf numFmtId="170" fontId="0" fillId="0" borderId="0" xfId="0" applyNumberFormat="1" applyAlignment="1">
      <alignment/>
    </xf>
    <xf numFmtId="170" fontId="0" fillId="0" borderId="6" xfId="0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3" xfId="0" applyNumberForma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1" fillId="0" borderId="0" xfId="26">
      <alignment horizontal="center" wrapText="1"/>
      <protection/>
    </xf>
    <xf numFmtId="0" fontId="1" fillId="0" borderId="3" xfId="26" applyBorder="1">
      <alignment horizontal="center" wrapText="1"/>
      <protection/>
    </xf>
    <xf numFmtId="0" fontId="1" fillId="0" borderId="2" xfId="26" applyBorder="1">
      <alignment horizontal="center" wrapText="1"/>
      <protection/>
    </xf>
    <xf numFmtId="0" fontId="1" fillId="0" borderId="6" xfId="26" applyBorder="1">
      <alignment horizontal="center" wrapText="1"/>
      <protection/>
    </xf>
    <xf numFmtId="0" fontId="1" fillId="0" borderId="1" xfId="26" applyBorder="1" applyAlignment="1">
      <alignment horizontal="center" vertical="center" wrapText="1"/>
      <protection/>
    </xf>
    <xf numFmtId="0" fontId="1" fillId="0" borderId="3" xfId="26" applyBorder="1" applyAlignment="1">
      <alignment horizontal="centerContinuous" vertical="center" wrapText="1"/>
      <protection/>
    </xf>
    <xf numFmtId="0" fontId="1" fillId="0" borderId="2" xfId="26" applyBorder="1" applyAlignment="1">
      <alignment horizontal="centerContinuous" vertical="center" wrapText="1"/>
      <protection/>
    </xf>
    <xf numFmtId="0" fontId="1" fillId="0" borderId="0" xfId="26" applyAlignment="1">
      <alignment horizontal="center" vertical="center" wrapText="1"/>
      <protection/>
    </xf>
    <xf numFmtId="174" fontId="0" fillId="0" borderId="1" xfId="15" applyBorder="1">
      <alignment/>
      <protection/>
    </xf>
    <xf numFmtId="174" fontId="0" fillId="0" borderId="2" xfId="15" applyBorder="1">
      <alignment/>
      <protection/>
    </xf>
    <xf numFmtId="165" fontId="5" fillId="0" borderId="0" xfId="25">
      <alignment/>
      <protection/>
    </xf>
    <xf numFmtId="49" fontId="5" fillId="0" borderId="0" xfId="25" applyNumberFormat="1">
      <alignment/>
      <protection/>
    </xf>
    <xf numFmtId="49" fontId="5" fillId="0" borderId="0" xfId="25" applyNumberFormat="1" applyFont="1">
      <alignment/>
      <protection/>
    </xf>
    <xf numFmtId="181" fontId="0" fillId="0" borderId="0" xfId="0" applyNumberFormat="1" applyAlignment="1">
      <alignment horizontal="right"/>
    </xf>
    <xf numFmtId="182" fontId="0" fillId="0" borderId="1" xfId="0" applyNumberFormat="1" applyBorder="1" applyAlignment="1">
      <alignment/>
    </xf>
    <xf numFmtId="182" fontId="0" fillId="0" borderId="5" xfId="0" applyNumberFormat="1" applyBorder="1" applyAlignment="1">
      <alignment/>
    </xf>
    <xf numFmtId="182" fontId="0" fillId="0" borderId="6" xfId="0" applyNumberFormat="1" applyBorder="1" applyAlignment="1">
      <alignment/>
    </xf>
    <xf numFmtId="182" fontId="0" fillId="0" borderId="2" xfId="0" applyNumberFormat="1" applyBorder="1" applyAlignment="1">
      <alignment/>
    </xf>
    <xf numFmtId="183" fontId="0" fillId="0" borderId="1" xfId="0" applyNumberFormat="1" applyBorder="1" applyAlignment="1">
      <alignment horizontal="right"/>
    </xf>
    <xf numFmtId="174" fontId="0" fillId="0" borderId="1" xfId="15" applyFont="1" applyBorder="1">
      <alignment/>
      <protection/>
    </xf>
    <xf numFmtId="175" fontId="0" fillId="0" borderId="1" xfId="16" applyFont="1" applyBorder="1">
      <alignment/>
      <protection/>
    </xf>
    <xf numFmtId="165" fontId="5" fillId="0" borderId="0" xfId="25" applyFont="1">
      <alignment/>
      <protection/>
    </xf>
    <xf numFmtId="184" fontId="0" fillId="0" borderId="0" xfId="28" applyNumberFormat="1" applyAlignment="1">
      <alignment/>
    </xf>
  </cellXfs>
  <cellStyles count="16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urrency" xfId="23"/>
    <cellStyle name="Currency [0]" xfId="24"/>
    <cellStyle name="FOOTNOTE" xfId="25"/>
    <cellStyle name="HEADING" xfId="26"/>
    <cellStyle name="Hyperlink" xfId="27"/>
    <cellStyle name="Percent" xfId="28"/>
    <cellStyle name="TITL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7109375" style="0" customWidth="1"/>
    <col min="2" max="7" width="11.7109375" style="0" customWidth="1"/>
  </cols>
  <sheetData>
    <row r="1" spans="1:7" ht="31.5">
      <c r="A1" s="2" t="s">
        <v>26</v>
      </c>
      <c r="B1" s="1"/>
      <c r="C1" s="1"/>
      <c r="D1" s="1"/>
      <c r="E1" s="1"/>
      <c r="F1" s="1"/>
      <c r="G1" s="1"/>
    </row>
    <row r="2" spans="1:7" ht="13.5" thickBot="1">
      <c r="A2" s="6"/>
      <c r="B2" s="6"/>
      <c r="C2" s="6"/>
      <c r="D2" s="6"/>
      <c r="E2" s="6"/>
      <c r="F2" s="6"/>
      <c r="G2" s="6"/>
    </row>
    <row r="3" spans="1:7" s="27" customFormat="1" ht="24" customHeight="1" thickTop="1">
      <c r="A3" s="24"/>
      <c r="B3" s="25" t="s">
        <v>0</v>
      </c>
      <c r="C3" s="25"/>
      <c r="D3" s="26"/>
      <c r="E3" s="25" t="s">
        <v>1</v>
      </c>
      <c r="F3" s="25"/>
      <c r="G3" s="25"/>
    </row>
    <row r="4" spans="1:7" s="20" customFormat="1" ht="34.5" customHeight="1">
      <c r="A4" s="22" t="s">
        <v>2</v>
      </c>
      <c r="B4" s="23" t="s">
        <v>3</v>
      </c>
      <c r="C4" s="22" t="s">
        <v>4</v>
      </c>
      <c r="D4" s="22" t="s">
        <v>5</v>
      </c>
      <c r="E4" s="23" t="s">
        <v>3</v>
      </c>
      <c r="F4" s="22" t="s">
        <v>4</v>
      </c>
      <c r="G4" s="21" t="s">
        <v>5</v>
      </c>
    </row>
    <row r="5" spans="1:6" ht="12.75">
      <c r="A5" s="3"/>
      <c r="B5" s="7"/>
      <c r="C5" s="3"/>
      <c r="D5" s="3"/>
      <c r="E5" s="7"/>
      <c r="F5" s="3"/>
    </row>
    <row r="6" spans="1:7" ht="12.75">
      <c r="A6" s="19" t="s">
        <v>20</v>
      </c>
      <c r="B6" s="35"/>
      <c r="C6" s="34"/>
      <c r="D6" s="34"/>
      <c r="E6" s="12"/>
      <c r="F6" s="13"/>
      <c r="G6" s="14"/>
    </row>
    <row r="7" spans="1:7" ht="12.75">
      <c r="A7" s="18"/>
      <c r="B7" s="35"/>
      <c r="C7" s="34"/>
      <c r="D7" s="34"/>
      <c r="E7" s="12"/>
      <c r="F7" s="13"/>
      <c r="G7" s="14"/>
    </row>
    <row r="8" spans="1:7" ht="12.75">
      <c r="A8" s="40" t="s">
        <v>6</v>
      </c>
      <c r="B8" s="36">
        <v>882</v>
      </c>
      <c r="C8" s="37">
        <v>669</v>
      </c>
      <c r="D8" s="37">
        <v>213</v>
      </c>
      <c r="E8" s="15">
        <v>71480</v>
      </c>
      <c r="F8" s="16">
        <v>54055</v>
      </c>
      <c r="G8" s="17">
        <v>17425</v>
      </c>
    </row>
    <row r="9" spans="1:7" ht="12.75">
      <c r="A9" s="9"/>
      <c r="B9" s="35"/>
      <c r="C9" s="34"/>
      <c r="D9" s="34"/>
      <c r="E9" s="12"/>
      <c r="F9" s="13"/>
      <c r="G9" s="14"/>
    </row>
    <row r="10" spans="1:7" ht="12.75">
      <c r="A10" s="3" t="s">
        <v>7</v>
      </c>
      <c r="B10" s="35">
        <v>205</v>
      </c>
      <c r="C10" s="34">
        <v>174</v>
      </c>
      <c r="D10" s="34">
        <v>31</v>
      </c>
      <c r="E10" s="12">
        <v>36206</v>
      </c>
      <c r="F10" s="13">
        <v>32178</v>
      </c>
      <c r="G10" s="14">
        <v>4028</v>
      </c>
    </row>
    <row r="11" spans="1:7" ht="12.75">
      <c r="A11" s="39" t="s">
        <v>19</v>
      </c>
      <c r="B11" s="35">
        <v>118</v>
      </c>
      <c r="C11" s="34">
        <v>92</v>
      </c>
      <c r="D11" s="34">
        <v>26</v>
      </c>
      <c r="E11" s="12">
        <v>31491</v>
      </c>
      <c r="F11" s="13">
        <v>28032</v>
      </c>
      <c r="G11" s="14">
        <v>3459</v>
      </c>
    </row>
    <row r="12" spans="1:7" ht="12.75">
      <c r="A12" s="28" t="s">
        <v>8</v>
      </c>
      <c r="B12" s="35">
        <v>87</v>
      </c>
      <c r="C12" s="34">
        <v>82</v>
      </c>
      <c r="D12" s="34">
        <v>5</v>
      </c>
      <c r="E12" s="12">
        <v>4715</v>
      </c>
      <c r="F12" s="13">
        <v>4146</v>
      </c>
      <c r="G12" s="14">
        <v>569</v>
      </c>
    </row>
    <row r="13" spans="1:7" ht="12.75">
      <c r="A13" s="3"/>
      <c r="B13" s="35"/>
      <c r="C13" s="34"/>
      <c r="D13" s="34"/>
      <c r="E13" s="12"/>
      <c r="F13" s="13"/>
      <c r="G13" s="14"/>
    </row>
    <row r="14" spans="1:7" ht="12.75">
      <c r="A14" s="3" t="s">
        <v>9</v>
      </c>
      <c r="B14" s="35">
        <v>677</v>
      </c>
      <c r="C14" s="34">
        <v>495</v>
      </c>
      <c r="D14" s="34">
        <v>182</v>
      </c>
      <c r="E14" s="12">
        <v>35274</v>
      </c>
      <c r="F14" s="13">
        <v>21877</v>
      </c>
      <c r="G14" s="14">
        <v>13397</v>
      </c>
    </row>
    <row r="15" spans="1:7" ht="12.75">
      <c r="A15" s="28" t="s">
        <v>10</v>
      </c>
      <c r="B15" s="35">
        <v>163</v>
      </c>
      <c r="C15" s="34">
        <v>130</v>
      </c>
      <c r="D15" s="34">
        <v>33</v>
      </c>
      <c r="E15" s="12">
        <v>9655</v>
      </c>
      <c r="F15" s="13">
        <v>7413</v>
      </c>
      <c r="G15" s="14">
        <v>2242</v>
      </c>
    </row>
    <row r="16" spans="1:7" ht="12.75">
      <c r="A16" s="28" t="s">
        <v>11</v>
      </c>
      <c r="B16" s="35">
        <v>240</v>
      </c>
      <c r="C16" s="34">
        <v>134</v>
      </c>
      <c r="D16" s="34">
        <v>106</v>
      </c>
      <c r="E16" s="12">
        <v>17711</v>
      </c>
      <c r="F16" s="13">
        <v>9704</v>
      </c>
      <c r="G16" s="14">
        <v>8007</v>
      </c>
    </row>
    <row r="17" spans="1:7" ht="12.75">
      <c r="A17" s="28" t="s">
        <v>12</v>
      </c>
      <c r="B17" s="35">
        <v>6</v>
      </c>
      <c r="C17" s="34">
        <v>6</v>
      </c>
      <c r="D17" s="38" t="s">
        <v>13</v>
      </c>
      <c r="E17" s="12">
        <v>369</v>
      </c>
      <c r="F17" s="13">
        <v>369</v>
      </c>
      <c r="G17" s="33" t="s">
        <v>13</v>
      </c>
    </row>
    <row r="18" spans="1:7" ht="12.75">
      <c r="A18" s="28" t="s">
        <v>14</v>
      </c>
      <c r="B18" s="35">
        <v>11</v>
      </c>
      <c r="C18" s="34">
        <v>6</v>
      </c>
      <c r="D18" s="34">
        <v>5</v>
      </c>
      <c r="E18" s="12">
        <v>570</v>
      </c>
      <c r="F18" s="13">
        <v>291</v>
      </c>
      <c r="G18" s="14">
        <v>279</v>
      </c>
    </row>
    <row r="19" spans="1:7" ht="12.75">
      <c r="A19" s="28" t="s">
        <v>15</v>
      </c>
      <c r="B19" s="35">
        <v>257</v>
      </c>
      <c r="C19" s="34">
        <v>219</v>
      </c>
      <c r="D19" s="34">
        <v>38</v>
      </c>
      <c r="E19" s="12">
        <v>6969</v>
      </c>
      <c r="F19" s="13">
        <v>4100</v>
      </c>
      <c r="G19" s="14">
        <v>2869</v>
      </c>
    </row>
    <row r="20" spans="1:7" ht="12.75">
      <c r="A20" s="28"/>
      <c r="B20" s="35"/>
      <c r="C20" s="34"/>
      <c r="D20" s="34"/>
      <c r="E20" s="12"/>
      <c r="F20" s="13"/>
      <c r="G20" s="14"/>
    </row>
    <row r="21" spans="1:7" ht="12.75">
      <c r="A21" s="28"/>
      <c r="B21" s="35"/>
      <c r="C21" s="34"/>
      <c r="D21" s="34"/>
      <c r="E21" s="12"/>
      <c r="F21" s="13"/>
      <c r="G21" s="14"/>
    </row>
    <row r="22" spans="1:7" ht="12.75">
      <c r="A22" s="19" t="s">
        <v>22</v>
      </c>
      <c r="B22" s="35"/>
      <c r="C22" s="34"/>
      <c r="D22" s="34"/>
      <c r="E22" s="12"/>
      <c r="F22" s="13"/>
      <c r="G22" s="14"/>
    </row>
    <row r="23" spans="1:7" ht="12.75">
      <c r="A23" s="18"/>
      <c r="B23" s="35"/>
      <c r="C23" s="34"/>
      <c r="D23" s="34"/>
      <c r="E23" s="12"/>
      <c r="F23" s="13"/>
      <c r="G23" s="14"/>
    </row>
    <row r="24" spans="1:7" ht="12.75">
      <c r="A24" s="40" t="s">
        <v>6</v>
      </c>
      <c r="B24" s="36">
        <f aca="true" t="shared" si="0" ref="B24:G24">B26+B30</f>
        <v>832</v>
      </c>
      <c r="C24" s="37">
        <f t="shared" si="0"/>
        <v>620</v>
      </c>
      <c r="D24" s="37">
        <f t="shared" si="0"/>
        <v>212</v>
      </c>
      <c r="E24" s="15">
        <f t="shared" si="0"/>
        <v>71157</v>
      </c>
      <c r="F24" s="16">
        <f t="shared" si="0"/>
        <v>53954</v>
      </c>
      <c r="G24" s="17">
        <f t="shared" si="0"/>
        <v>17203</v>
      </c>
    </row>
    <row r="25" spans="1:7" ht="12.75">
      <c r="A25" s="9"/>
      <c r="B25" s="35"/>
      <c r="C25" s="34"/>
      <c r="D25" s="34"/>
      <c r="E25" s="12"/>
      <c r="F25" s="13"/>
      <c r="G25" s="14"/>
    </row>
    <row r="26" spans="1:9" ht="12.75">
      <c r="A26" s="3" t="s">
        <v>7</v>
      </c>
      <c r="B26" s="35">
        <v>194</v>
      </c>
      <c r="C26" s="34">
        <f>B26-D26</f>
        <v>163</v>
      </c>
      <c r="D26" s="34">
        <f>3+1+26+1</f>
        <v>31</v>
      </c>
      <c r="E26" s="12">
        <v>35861</v>
      </c>
      <c r="F26" s="13">
        <f>E26-G26</f>
        <v>31956</v>
      </c>
      <c r="G26" s="14">
        <f>500+50+3351+4</f>
        <v>3905</v>
      </c>
      <c r="H26" s="42"/>
      <c r="I26" s="42"/>
    </row>
    <row r="27" spans="1:9" ht="12.75">
      <c r="A27" s="39" t="s">
        <v>19</v>
      </c>
      <c r="B27" s="35">
        <v>116</v>
      </c>
      <c r="C27" s="34">
        <f>B27-D27</f>
        <v>90</v>
      </c>
      <c r="D27" s="34">
        <v>26</v>
      </c>
      <c r="E27" s="12">
        <v>31249</v>
      </c>
      <c r="F27" s="13">
        <f>E27-G27</f>
        <v>27898</v>
      </c>
      <c r="G27" s="14">
        <v>3351</v>
      </c>
      <c r="H27" s="42"/>
      <c r="I27" s="42"/>
    </row>
    <row r="28" spans="1:9" ht="12.75">
      <c r="A28" s="28" t="s">
        <v>8</v>
      </c>
      <c r="B28" s="35">
        <f aca="true" t="shared" si="1" ref="B28:G28">B26-B27</f>
        <v>78</v>
      </c>
      <c r="C28" s="34">
        <f t="shared" si="1"/>
        <v>73</v>
      </c>
      <c r="D28" s="34">
        <f t="shared" si="1"/>
        <v>5</v>
      </c>
      <c r="E28" s="12">
        <f t="shared" si="1"/>
        <v>4612</v>
      </c>
      <c r="F28" s="13">
        <f t="shared" si="1"/>
        <v>4058</v>
      </c>
      <c r="G28" s="14">
        <f t="shared" si="1"/>
        <v>554</v>
      </c>
      <c r="H28" s="42"/>
      <c r="I28" s="42"/>
    </row>
    <row r="29" spans="1:9" ht="12.75">
      <c r="A29" s="3"/>
      <c r="B29" s="35"/>
      <c r="C29" s="34"/>
      <c r="D29" s="34"/>
      <c r="E29" s="12"/>
      <c r="F29" s="13"/>
      <c r="G29" s="14"/>
      <c r="H29" s="42"/>
      <c r="I29" s="42"/>
    </row>
    <row r="30" spans="1:9" ht="12.75">
      <c r="A30" s="3" t="s">
        <v>9</v>
      </c>
      <c r="B30" s="35">
        <f aca="true" t="shared" si="2" ref="B30:G30">SUM(B31:B35)</f>
        <v>638</v>
      </c>
      <c r="C30" s="34">
        <f t="shared" si="2"/>
        <v>457</v>
      </c>
      <c r="D30" s="34">
        <f t="shared" si="2"/>
        <v>181</v>
      </c>
      <c r="E30" s="12">
        <f t="shared" si="2"/>
        <v>35296</v>
      </c>
      <c r="F30" s="13">
        <f t="shared" si="2"/>
        <v>21998</v>
      </c>
      <c r="G30" s="14">
        <f t="shared" si="2"/>
        <v>13298</v>
      </c>
      <c r="H30" s="42"/>
      <c r="I30" s="42"/>
    </row>
    <row r="31" spans="1:9" ht="12.75">
      <c r="A31" s="28" t="s">
        <v>10</v>
      </c>
      <c r="B31" s="35">
        <v>152</v>
      </c>
      <c r="C31" s="34">
        <f>B31-D31</f>
        <v>121</v>
      </c>
      <c r="D31" s="34">
        <f>2+8+20+1</f>
        <v>31</v>
      </c>
      <c r="E31" s="12">
        <v>9815</v>
      </c>
      <c r="F31" s="13">
        <f>E31-G31</f>
        <v>7740</v>
      </c>
      <c r="G31" s="14">
        <f>101+596+1331+47</f>
        <v>2075</v>
      </c>
      <c r="H31" s="42"/>
      <c r="I31" s="42"/>
    </row>
    <row r="32" spans="1:9" ht="12.75">
      <c r="A32" s="28" t="s">
        <v>11</v>
      </c>
      <c r="B32" s="35">
        <v>231</v>
      </c>
      <c r="C32" s="34">
        <f>B32-D32</f>
        <v>126</v>
      </c>
      <c r="D32" s="34">
        <v>105</v>
      </c>
      <c r="E32" s="12">
        <v>17682</v>
      </c>
      <c r="F32" s="13">
        <f>E32-G32</f>
        <v>9691</v>
      </c>
      <c r="G32" s="14">
        <f>17+12+4489+265+3208</f>
        <v>7991</v>
      </c>
      <c r="H32" s="42"/>
      <c r="I32" s="42"/>
    </row>
    <row r="33" spans="1:9" ht="12.75">
      <c r="A33" s="28" t="s">
        <v>12</v>
      </c>
      <c r="B33" s="35">
        <v>6</v>
      </c>
      <c r="C33" s="34">
        <v>6</v>
      </c>
      <c r="D33" s="38" t="s">
        <v>13</v>
      </c>
      <c r="E33" s="12">
        <v>369</v>
      </c>
      <c r="F33" s="13">
        <v>369</v>
      </c>
      <c r="G33" s="33" t="s">
        <v>13</v>
      </c>
      <c r="H33" s="42"/>
      <c r="I33" s="42"/>
    </row>
    <row r="34" spans="1:9" ht="12.75">
      <c r="A34" s="28" t="s">
        <v>14</v>
      </c>
      <c r="B34" s="35">
        <v>11</v>
      </c>
      <c r="C34" s="34">
        <f>B34-D34</f>
        <v>6</v>
      </c>
      <c r="D34" s="34">
        <v>5</v>
      </c>
      <c r="E34" s="12">
        <v>558</v>
      </c>
      <c r="F34" s="13">
        <f>E34-G34</f>
        <v>327</v>
      </c>
      <c r="G34" s="14">
        <v>231</v>
      </c>
      <c r="H34" s="42"/>
      <c r="I34" s="42"/>
    </row>
    <row r="35" spans="1:9" ht="12.75">
      <c r="A35" s="28" t="s">
        <v>15</v>
      </c>
      <c r="B35" s="35">
        <v>238</v>
      </c>
      <c r="C35" s="34">
        <f>B35-D35</f>
        <v>198</v>
      </c>
      <c r="D35" s="34">
        <v>40</v>
      </c>
      <c r="E35" s="12">
        <v>6872</v>
      </c>
      <c r="F35" s="13">
        <f>E35-G35</f>
        <v>3871</v>
      </c>
      <c r="G35" s="14">
        <v>3001</v>
      </c>
      <c r="H35" s="42"/>
      <c r="I35" s="42"/>
    </row>
    <row r="36" spans="1:7" ht="12.75">
      <c r="A36" s="29"/>
      <c r="B36" s="8"/>
      <c r="C36" s="4"/>
      <c r="D36" s="4"/>
      <c r="E36" s="8"/>
      <c r="F36" s="4"/>
      <c r="G36" s="5"/>
    </row>
    <row r="38" s="10" customFormat="1" ht="12.75">
      <c r="A38" s="30" t="s">
        <v>16</v>
      </c>
    </row>
    <row r="39" s="11" customFormat="1" ht="12.75">
      <c r="A39" s="31" t="s">
        <v>17</v>
      </c>
    </row>
    <row r="40" s="10" customFormat="1" ht="12.75">
      <c r="A40" s="30" t="s">
        <v>18</v>
      </c>
    </row>
    <row r="41" s="10" customFormat="1" ht="12.75">
      <c r="A41" s="41" t="s">
        <v>21</v>
      </c>
    </row>
    <row r="42" s="10" customFormat="1" ht="12.75">
      <c r="A42" s="32" t="s">
        <v>23</v>
      </c>
    </row>
    <row r="43" ht="12.75">
      <c r="A43" s="32" t="s">
        <v>25</v>
      </c>
    </row>
    <row r="44" ht="12.75">
      <c r="A44" s="32" t="s">
        <v>24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Michelle Fernandez</cp:lastModifiedBy>
  <cp:lastPrinted>2000-10-03T02:00:47Z</cp:lastPrinted>
  <dcterms:created xsi:type="dcterms:W3CDTF">2000-09-29T18:27:28Z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