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15" windowHeight="5790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<sst xmlns="http://schemas.openxmlformats.org/spreadsheetml/2006/main" count="93" uniqueCount="53">
  <si>
    <t>Table 24.05-- FOREIGN-TRADE ZONE AND SUBZONE OPERATIONS:</t>
  </si>
  <si>
    <t>1995 TO 1999</t>
  </si>
  <si>
    <t>[Years ended September 30, unless otherwise specified]</t>
  </si>
  <si>
    <t>Subject</t>
  </si>
  <si>
    <t>Zone No. 9, General Purpose:</t>
  </si>
  <si>
    <t>Firms using zone</t>
  </si>
  <si>
    <t>User employment at zone 1/</t>
  </si>
  <si>
    <t>Value of merchandise ($1,000): 2/</t>
  </si>
  <si>
    <t>In/out 3/</t>
  </si>
  <si>
    <t>Exports 3/</t>
  </si>
  <si>
    <t>Revenue 4/ ($1,000)</t>
  </si>
  <si>
    <t>Expenditures 4/ ($1,000)</t>
  </si>
  <si>
    <t xml:space="preserve">Subzone No. 9-A, Tesoro Hawaii, </t>
  </si>
  <si>
    <t>Corp. 5/ 6/:</t>
  </si>
  <si>
    <t>User employment at subzone 1/</t>
  </si>
  <si>
    <t>Value (million dollars): 2/</t>
  </si>
  <si>
    <t>Merchandise, in/out</t>
  </si>
  <si>
    <t>Exports</t>
  </si>
  <si>
    <t>Subzone No. 9-B, HFM:</t>
  </si>
  <si>
    <t>User employment at subzone</t>
  </si>
  <si>
    <t xml:space="preserve">9/    </t>
  </si>
  <si>
    <t>Value ($1,000): 2/</t>
  </si>
  <si>
    <t xml:space="preserve"> </t>
  </si>
  <si>
    <t xml:space="preserve">Subzone No. 9-C, Dole Packaged </t>
  </si>
  <si>
    <t>Foods Co. 7/:</t>
  </si>
  <si>
    <t xml:space="preserve">…    </t>
  </si>
  <si>
    <t xml:space="preserve">Subzone No. 9-D, Maui Pineapple </t>
  </si>
  <si>
    <t>Co. Ltd.:</t>
  </si>
  <si>
    <t>Continued on next page.</t>
  </si>
  <si>
    <t xml:space="preserve"> Table 24.05-- FOREIGN-TRADE ZONE AND SUBZONE OPERATIONS:</t>
  </si>
  <si>
    <t>1995 TO 1999 -- Con.</t>
  </si>
  <si>
    <t xml:space="preserve">Subzone No. 9-E, Chevron U.S.A. </t>
  </si>
  <si>
    <t>Products Co. Hawaii Refinery:</t>
  </si>
  <si>
    <t xml:space="preserve">Subzone No. 9-F, Citizens Utilities </t>
  </si>
  <si>
    <t xml:space="preserve">Company dba The Gas Company's </t>
  </si>
  <si>
    <t xml:space="preserve">Synthetic Natural Gas (SNG) </t>
  </si>
  <si>
    <t>Facility 6/</t>
  </si>
  <si>
    <t>Value (million dollars):</t>
  </si>
  <si>
    <t xml:space="preserve">…  8/   </t>
  </si>
  <si>
    <t xml:space="preserve">1/  For firms occupying facilities on a continuing basis only.  Also includes downtown or other support </t>
  </si>
  <si>
    <t>site employment.</t>
  </si>
  <si>
    <r>
      <t xml:space="preserve">     2/  Since 1994, method of calculating value of "Merchandise, </t>
    </r>
    <r>
      <rPr>
        <sz val="10"/>
        <rFont val="Times New Roman"/>
        <family val="0"/>
      </rPr>
      <t>in/out</t>
    </r>
    <r>
      <rPr>
        <sz val="10"/>
        <rFont val="Times New Roman"/>
        <family val="1"/>
      </rPr>
      <t xml:space="preserve">" and "Exports" excludes </t>
    </r>
  </si>
  <si>
    <t>value added in subzone manufacturing activity.</t>
  </si>
  <si>
    <t xml:space="preserve">     3/  Beginning with 1998, includes activity at 3 General Purpose sites.</t>
  </si>
  <si>
    <t>4/  Years ended June 30.</t>
  </si>
  <si>
    <t xml:space="preserve">5/  On May 29, 1998 Tesoro Hawaii Corporation acquired all of the outstanding stock of BHP Petroleum </t>
  </si>
  <si>
    <t>Americas Refining, Inc. from BHP Hawaii.</t>
  </si>
  <si>
    <t xml:space="preserve">6/  On March 18, 1997, the Citizens' Utilities Company was granted its own subzone status.  It was formerly part of Subzone 9-A.  </t>
  </si>
  <si>
    <t>7/  Large portion of zone deactivated August 3, 1993 and completely deactivated on February 26, 1996.</t>
  </si>
  <si>
    <r>
      <t xml:space="preserve">     8/ Correction to </t>
    </r>
    <r>
      <rPr>
        <i/>
        <sz val="10"/>
        <rFont val="Times New Roman"/>
        <family val="1"/>
      </rPr>
      <t>Data Book 1998</t>
    </r>
    <r>
      <rPr>
        <sz val="10"/>
        <rFont val="Times New Roman"/>
        <family val="1"/>
      </rPr>
      <t>.</t>
    </r>
  </si>
  <si>
    <t>9/  Subzone operator filed deactivation request on June 29, 1999.  Deactivation pending.</t>
  </si>
  <si>
    <t xml:space="preserve">     Source:  Hawaii State Department of Business, Economic Development &amp; Tourism, Foreign-Trade</t>
  </si>
  <si>
    <t>Zone No. 9, annual reports and records.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</si>
</sst>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@"/>
    <numFmt numFmtId="165" formatCode="\ \ \ \ \ \ @"/>
    <numFmt numFmtId="166" formatCode="#,##0\ \ "/>
    <numFmt numFmtId="167" formatCode="#,##0.00\ \ "/>
    <numFmt numFmtId="168" formatCode="@\ \ "/>
    <numFmt numFmtId="169" formatCode="\ \ \ \ \ @"/>
    <numFmt numFmtId="170" formatCode="#,##0\ \ \ \ "/>
    <numFmt numFmtId="171" formatCode="#,##0.0\ \ \ \ "/>
    <numFmt numFmtId="172" formatCode="#,##0.00\ \ \ \ "/>
    <numFmt numFmtId="173" formatCode="#,##0\ \ \ \ \ "/>
    <numFmt numFmtId="174" formatCode="@\ \ \ \ "/>
    <numFmt numFmtId="175" formatCode="#,##0\ \ \ "/>
    <numFmt numFmtId="176" formatCode="\ \ \ @\ \ \ "/>
    <numFmt numFmtId="177" formatCode="@\ \ \ "/>
    <numFmt numFmtId="178" formatCode="\ \ \ \ \ \ \ \ \ @"/>
    <numFmt numFmtId="179" formatCode="\ \ \ \ \ \ \ \ \ \ \ \ @"/>
    <numFmt numFmtId="180" formatCode="\ \ \ \ \ \ \ \ \ \ \ \ \ \ \ @"/>
    <numFmt numFmtId="181" formatCode="\ \ \ \ \ \ \ \ \ \ \ \ \ \ \ \ \ \ @"/>
    <numFmt numFmtId="182" formatCode="#,##0\ \ \ \ \ \ \ "/>
    <numFmt numFmtId="183" formatCode="@\ \ \ \ \ \ \ "/>
    <numFmt numFmtId="184" formatCode="0\ \ \ 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1" applyBorder="0">
      <alignment/>
      <protection/>
    </xf>
    <xf numFmtId="165" fontId="0" fillId="0" borderId="1" applyBorder="0">
      <alignment/>
      <protection/>
    </xf>
    <xf numFmtId="178" fontId="0" fillId="0" borderId="1">
      <alignment/>
      <protection/>
    </xf>
    <xf numFmtId="179" fontId="0" fillId="0" borderId="1">
      <alignment/>
      <protection/>
    </xf>
    <xf numFmtId="180" fontId="0" fillId="0" borderId="1">
      <alignment/>
      <protection/>
    </xf>
    <xf numFmtId="181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4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5" fillId="0" borderId="0">
      <alignment wrapText="1"/>
      <protection/>
    </xf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170" fontId="0" fillId="0" borderId="0" xfId="0" applyNumberFormat="1" applyBorder="1" applyAlignment="1">
      <alignment/>
    </xf>
    <xf numFmtId="0" fontId="5" fillId="0" borderId="0" xfId="28" applyAlignment="1">
      <alignment/>
      <protection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1" xfId="15" applyBorder="1" applyAlignment="1">
      <alignment/>
      <protection/>
    </xf>
    <xf numFmtId="175" fontId="0" fillId="0" borderId="1" xfId="0" applyNumberForma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7" xfId="0" applyNumberFormat="1" applyBorder="1" applyAlignment="1">
      <alignment/>
    </xf>
    <xf numFmtId="170" fontId="0" fillId="0" borderId="1" xfId="0" applyNumberFormat="1" applyBorder="1" applyAlignment="1">
      <alignment/>
    </xf>
    <xf numFmtId="165" fontId="0" fillId="0" borderId="1" xfId="16" applyFont="1" applyBorder="1" applyAlignment="1">
      <alignment/>
      <protection/>
    </xf>
    <xf numFmtId="164" fontId="0" fillId="0" borderId="1" xfId="15" applyFont="1" applyBorder="1" applyAlignment="1">
      <alignment/>
      <protection/>
    </xf>
    <xf numFmtId="165" fontId="0" fillId="0" borderId="1" xfId="16" applyBorder="1" applyAlignment="1">
      <alignment/>
      <protection/>
    </xf>
    <xf numFmtId="175" fontId="0" fillId="0" borderId="7" xfId="0" applyNumberFormat="1" applyBorder="1" applyAlignment="1">
      <alignment horizontal="right"/>
    </xf>
    <xf numFmtId="175" fontId="0" fillId="0" borderId="0" xfId="0" applyNumberFormat="1" applyBorder="1" applyAlignment="1" quotePrefix="1">
      <alignment horizontal="right"/>
    </xf>
    <xf numFmtId="175" fontId="0" fillId="0" borderId="7" xfId="0" applyNumberFormat="1" applyBorder="1" applyAlignment="1" quotePrefix="1">
      <alignment horizontal="right"/>
    </xf>
    <xf numFmtId="0" fontId="0" fillId="0" borderId="8" xfId="0" applyBorder="1" applyAlignment="1">
      <alignment/>
    </xf>
    <xf numFmtId="175" fontId="0" fillId="0" borderId="9" xfId="0" applyNumberFormat="1" applyBorder="1" applyAlignment="1">
      <alignment/>
    </xf>
    <xf numFmtId="175" fontId="0" fillId="0" borderId="10" xfId="0" applyNumberFormat="1" applyBorder="1" applyAlignment="1">
      <alignment/>
    </xf>
    <xf numFmtId="175" fontId="0" fillId="0" borderId="11" xfId="0" applyNumberFormat="1" applyBorder="1" applyAlignment="1">
      <alignment/>
    </xf>
    <xf numFmtId="175" fontId="0" fillId="0" borderId="0" xfId="0" applyNumberFormat="1" applyAlignment="1">
      <alignment/>
    </xf>
    <xf numFmtId="169" fontId="4" fillId="0" borderId="0" xfId="25" applyAlignment="1">
      <alignment/>
      <protection/>
    </xf>
    <xf numFmtId="0" fontId="5" fillId="0" borderId="0" xfId="0" applyFont="1" applyAlignment="1">
      <alignment horizontal="centerContinuous"/>
    </xf>
    <xf numFmtId="175" fontId="0" fillId="0" borderId="0" xfId="0" applyNumberFormat="1" applyAlignment="1">
      <alignment horizontal="centerContinuous"/>
    </xf>
    <xf numFmtId="0" fontId="5" fillId="0" borderId="12" xfId="28" applyBorder="1" applyAlignment="1">
      <alignment/>
      <protection/>
    </xf>
    <xf numFmtId="175" fontId="5" fillId="0" borderId="12" xfId="28" applyNumberFormat="1" applyBorder="1" applyAlignment="1">
      <alignment/>
      <protection/>
    </xf>
    <xf numFmtId="0" fontId="1" fillId="0" borderId="8" xfId="26" applyBorder="1" applyAlignment="1">
      <alignment horizontal="center" vertical="center"/>
      <protection/>
    </xf>
    <xf numFmtId="0" fontId="1" fillId="0" borderId="0" xfId="26" applyAlignment="1">
      <alignment horizontal="center" vertical="center"/>
      <protection/>
    </xf>
    <xf numFmtId="175" fontId="0" fillId="0" borderId="6" xfId="0" applyNumberFormat="1" applyBorder="1" applyAlignment="1">
      <alignment/>
    </xf>
    <xf numFmtId="175" fontId="0" fillId="0" borderId="6" xfId="0" applyNumberForma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9" fontId="4" fillId="0" borderId="0" xfId="25" applyFont="1" applyAlignment="1">
      <alignment horizontal="left"/>
      <protection/>
    </xf>
    <xf numFmtId="0" fontId="4" fillId="0" borderId="0" xfId="25" applyNumberFormat="1" applyFont="1" applyAlignment="1">
      <alignment horizontal="left" vertical="center"/>
      <protection/>
    </xf>
    <xf numFmtId="0" fontId="4" fillId="0" borderId="0" xfId="25" applyNumberFormat="1" applyFont="1" applyAlignment="1">
      <alignment horizontal="center" vertical="center"/>
      <protection/>
    </xf>
    <xf numFmtId="169" fontId="4" fillId="0" borderId="0" xfId="25" applyFont="1" applyAlignment="1">
      <alignment horizontal="left" vertical="center" wrapText="1"/>
      <protection/>
    </xf>
  </cellXfs>
  <cellStyles count="15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urrency" xfId="23"/>
    <cellStyle name="Currency [0]" xfId="24"/>
    <cellStyle name="FOOTNOTE" xfId="25"/>
    <cellStyle name="HEADING" xfId="26"/>
    <cellStyle name="Percent" xfId="27"/>
    <cellStyle name="TITL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">
      <selection activeCell="A3" sqref="A3"/>
    </sheetView>
  </sheetViews>
  <sheetFormatPr defaultColWidth="9.140625" defaultRowHeight="12.75"/>
  <cols>
    <col min="1" max="1" width="30.140625" style="3" customWidth="1"/>
    <col min="2" max="6" width="10.421875" style="3" customWidth="1"/>
    <col min="7" max="7" width="9.00390625" style="3" customWidth="1"/>
    <col min="8" max="16384" width="9.140625" style="3" customWidth="1"/>
  </cols>
  <sheetData>
    <row r="1" spans="1:6" ht="15.75">
      <c r="A1" s="1" t="s">
        <v>0</v>
      </c>
      <c r="B1" s="2"/>
      <c r="C1" s="2"/>
      <c r="D1" s="2"/>
      <c r="E1" s="2"/>
      <c r="F1" s="2"/>
    </row>
    <row r="2" spans="1:6" ht="15.75">
      <c r="A2" s="1" t="s">
        <v>1</v>
      </c>
      <c r="B2" s="2"/>
      <c r="C2" s="2"/>
      <c r="D2" s="2"/>
      <c r="E2" s="2"/>
      <c r="F2" s="2"/>
    </row>
    <row r="3" s="5" customFormat="1" ht="15.75">
      <c r="A3" s="4"/>
    </row>
    <row r="4" spans="1:6" ht="12.75">
      <c r="A4" s="2" t="s">
        <v>2</v>
      </c>
      <c r="B4" s="2"/>
      <c r="C4" s="2"/>
      <c r="D4" s="2"/>
      <c r="E4" s="2"/>
      <c r="F4" s="2"/>
    </row>
    <row r="5" ht="13.5" thickBot="1"/>
    <row r="6" spans="1:6" s="10" customFormat="1" ht="24" customHeight="1" thickTop="1">
      <c r="A6" s="6" t="s">
        <v>3</v>
      </c>
      <c r="B6" s="7">
        <v>1995</v>
      </c>
      <c r="C6" s="8">
        <v>1996</v>
      </c>
      <c r="D6" s="7">
        <v>1997</v>
      </c>
      <c r="E6" s="9">
        <v>1998</v>
      </c>
      <c r="F6" s="9">
        <v>1999</v>
      </c>
    </row>
    <row r="7" spans="1:6" ht="12.75">
      <c r="A7" s="11"/>
      <c r="C7" s="12"/>
      <c r="E7" s="13"/>
      <c r="F7" s="13"/>
    </row>
    <row r="8" spans="1:6" ht="12.75">
      <c r="A8" s="11" t="s">
        <v>4</v>
      </c>
      <c r="C8" s="12"/>
      <c r="E8" s="13"/>
      <c r="F8" s="13"/>
    </row>
    <row r="9" spans="1:6" ht="12.75">
      <c r="A9" s="14" t="s">
        <v>5</v>
      </c>
      <c r="B9" s="15">
        <v>310</v>
      </c>
      <c r="C9" s="15">
        <v>284</v>
      </c>
      <c r="D9" s="16">
        <v>289</v>
      </c>
      <c r="E9" s="17">
        <v>274</v>
      </c>
      <c r="F9" s="17">
        <v>269</v>
      </c>
    </row>
    <row r="10" spans="1:6" ht="12.75">
      <c r="A10" s="14" t="s">
        <v>6</v>
      </c>
      <c r="B10" s="15">
        <v>142</v>
      </c>
      <c r="C10" s="15">
        <v>164</v>
      </c>
      <c r="D10" s="16">
        <v>150</v>
      </c>
      <c r="E10" s="17">
        <v>200</v>
      </c>
      <c r="F10" s="17">
        <v>202</v>
      </c>
    </row>
    <row r="11" spans="1:6" ht="12.75">
      <c r="A11" s="18" t="s">
        <v>7</v>
      </c>
      <c r="B11" s="15"/>
      <c r="C11" s="15"/>
      <c r="D11" s="16"/>
      <c r="E11" s="17"/>
      <c r="F11" s="17"/>
    </row>
    <row r="12" spans="1:6" ht="12.75">
      <c r="A12" s="19" t="s">
        <v>8</v>
      </c>
      <c r="B12" s="15">
        <v>55383</v>
      </c>
      <c r="C12" s="15">
        <v>80691</v>
      </c>
      <c r="D12" s="16">
        <v>86982</v>
      </c>
      <c r="E12" s="17">
        <f>208826.639+204146.05</f>
        <v>412972.689</v>
      </c>
      <c r="F12" s="17">
        <f>190394.614+182941.482</f>
        <v>373336.096</v>
      </c>
    </row>
    <row r="13" spans="1:6" ht="12.75">
      <c r="A13" s="19" t="s">
        <v>9</v>
      </c>
      <c r="B13" s="15">
        <v>15578</v>
      </c>
      <c r="C13" s="15">
        <v>17145</v>
      </c>
      <c r="D13" s="16">
        <v>16311</v>
      </c>
      <c r="E13" s="17">
        <v>183726.248</v>
      </c>
      <c r="F13" s="17">
        <v>146774.766</v>
      </c>
    </row>
    <row r="14" spans="1:6" ht="12.75">
      <c r="A14" s="20" t="s">
        <v>10</v>
      </c>
      <c r="B14" s="15">
        <v>1676</v>
      </c>
      <c r="C14" s="15">
        <v>1334</v>
      </c>
      <c r="D14" s="16">
        <v>1377</v>
      </c>
      <c r="E14" s="17">
        <v>1325</v>
      </c>
      <c r="F14" s="17">
        <v>1421</v>
      </c>
    </row>
    <row r="15" spans="1:6" ht="12.75">
      <c r="A15" s="20" t="s">
        <v>11</v>
      </c>
      <c r="B15" s="15">
        <v>1490</v>
      </c>
      <c r="C15" s="15">
        <v>1391</v>
      </c>
      <c r="D15" s="16">
        <v>1538</v>
      </c>
      <c r="E15" s="17">
        <v>1286</v>
      </c>
      <c r="F15" s="17">
        <v>1231</v>
      </c>
    </row>
    <row r="16" spans="1:6" ht="12.75">
      <c r="A16" s="11"/>
      <c r="B16" s="15"/>
      <c r="C16" s="15"/>
      <c r="D16" s="16"/>
      <c r="E16" s="17"/>
      <c r="F16" s="17"/>
    </row>
    <row r="17" spans="1:6" ht="12.75">
      <c r="A17" s="11" t="s">
        <v>12</v>
      </c>
      <c r="B17" s="15"/>
      <c r="C17" s="15"/>
      <c r="D17" s="16"/>
      <c r="E17" s="17"/>
      <c r="F17" s="17"/>
    </row>
    <row r="18" spans="1:6" ht="12.75">
      <c r="A18" s="11" t="s">
        <v>13</v>
      </c>
      <c r="B18" s="15"/>
      <c r="C18" s="15"/>
      <c r="D18" s="16"/>
      <c r="E18" s="17"/>
      <c r="F18" s="17"/>
    </row>
    <row r="19" spans="1:6" ht="12.75">
      <c r="A19" s="20" t="s">
        <v>14</v>
      </c>
      <c r="B19" s="15">
        <v>588</v>
      </c>
      <c r="C19" s="15">
        <v>617</v>
      </c>
      <c r="D19" s="16">
        <v>628</v>
      </c>
      <c r="E19" s="17">
        <f>372+140</f>
        <v>512</v>
      </c>
      <c r="F19" s="17">
        <f>372+140</f>
        <v>512</v>
      </c>
    </row>
    <row r="20" spans="1:6" ht="12.75">
      <c r="A20" s="14" t="s">
        <v>15</v>
      </c>
      <c r="B20" s="15"/>
      <c r="C20" s="15"/>
      <c r="D20" s="16"/>
      <c r="E20" s="17"/>
      <c r="F20" s="17"/>
    </row>
    <row r="21" spans="1:6" ht="12.75">
      <c r="A21" s="21" t="s">
        <v>16</v>
      </c>
      <c r="B21" s="15">
        <v>1043</v>
      </c>
      <c r="C21" s="15">
        <v>1216</v>
      </c>
      <c r="D21" s="16">
        <v>1340</v>
      </c>
      <c r="E21" s="17">
        <f>464.379568+473.637526</f>
        <v>938.017094</v>
      </c>
      <c r="F21" s="17">
        <f>481.873099+460.800056</f>
        <v>942.673155</v>
      </c>
    </row>
    <row r="22" spans="1:6" ht="12.75">
      <c r="A22" s="21" t="s">
        <v>17</v>
      </c>
      <c r="B22" s="15">
        <v>257</v>
      </c>
      <c r="C22" s="15">
        <v>281</v>
      </c>
      <c r="D22" s="16">
        <v>330</v>
      </c>
      <c r="E22" s="17">
        <v>141.790495</v>
      </c>
      <c r="F22" s="17">
        <v>103.211302</v>
      </c>
    </row>
    <row r="23" spans="1:6" ht="12.75">
      <c r="A23" s="11"/>
      <c r="B23" s="15"/>
      <c r="C23" s="15"/>
      <c r="D23" s="16"/>
      <c r="E23" s="17"/>
      <c r="F23" s="17"/>
    </row>
    <row r="24" spans="1:6" ht="12.75">
      <c r="A24" s="11" t="s">
        <v>18</v>
      </c>
      <c r="B24" s="15"/>
      <c r="C24" s="15"/>
      <c r="D24" s="16"/>
      <c r="E24" s="17"/>
      <c r="F24" s="17"/>
    </row>
    <row r="25" spans="1:6" ht="12.75">
      <c r="A25" s="14" t="s">
        <v>19</v>
      </c>
      <c r="B25" s="15">
        <v>19</v>
      </c>
      <c r="C25" s="15">
        <v>19</v>
      </c>
      <c r="D25" s="16">
        <v>19</v>
      </c>
      <c r="E25" s="17">
        <v>16</v>
      </c>
      <c r="F25" s="22" t="s">
        <v>20</v>
      </c>
    </row>
    <row r="26" spans="1:6" ht="12.75">
      <c r="A26" s="14" t="s">
        <v>21</v>
      </c>
      <c r="B26" s="15"/>
      <c r="C26" s="15" t="s">
        <v>22</v>
      </c>
      <c r="D26" s="16" t="s">
        <v>22</v>
      </c>
      <c r="E26" s="17"/>
      <c r="F26" s="17"/>
    </row>
    <row r="27" spans="1:6" ht="12.75">
      <c r="A27" s="21" t="s">
        <v>16</v>
      </c>
      <c r="B27" s="15">
        <v>4162</v>
      </c>
      <c r="C27" s="15">
        <v>2820</v>
      </c>
      <c r="D27" s="16">
        <v>1493</v>
      </c>
      <c r="E27" s="17">
        <f>17.411+25.026</f>
        <v>42.437</v>
      </c>
      <c r="F27" s="22" t="s">
        <v>20</v>
      </c>
    </row>
    <row r="28" spans="1:6" ht="12.75">
      <c r="A28" s="21" t="s">
        <v>17</v>
      </c>
      <c r="B28" s="15">
        <v>2062</v>
      </c>
      <c r="C28" s="15">
        <v>1392</v>
      </c>
      <c r="D28" s="16">
        <v>805</v>
      </c>
      <c r="E28" s="17">
        <v>24.834</v>
      </c>
      <c r="F28" s="22" t="s">
        <v>20</v>
      </c>
    </row>
    <row r="29" spans="1:6" ht="12.75">
      <c r="A29" s="11"/>
      <c r="B29" s="15"/>
      <c r="C29" s="15"/>
      <c r="D29" s="16"/>
      <c r="E29" s="17"/>
      <c r="F29" s="17"/>
    </row>
    <row r="30" spans="1:6" ht="12.75">
      <c r="A30" s="11" t="s">
        <v>23</v>
      </c>
      <c r="B30" s="15"/>
      <c r="C30" s="15"/>
      <c r="D30" s="16"/>
      <c r="E30" s="17"/>
      <c r="F30" s="17"/>
    </row>
    <row r="31" spans="1:6" ht="12.75">
      <c r="A31" s="11" t="s">
        <v>24</v>
      </c>
      <c r="B31" s="15"/>
      <c r="C31" s="15"/>
      <c r="D31" s="16"/>
      <c r="E31" s="17"/>
      <c r="F31" s="17"/>
    </row>
    <row r="32" spans="1:6" ht="12.75">
      <c r="A32" s="14" t="s">
        <v>19</v>
      </c>
      <c r="B32" s="15">
        <v>18</v>
      </c>
      <c r="C32" s="15">
        <v>18</v>
      </c>
      <c r="D32" s="23" t="s">
        <v>25</v>
      </c>
      <c r="E32" s="24" t="s">
        <v>25</v>
      </c>
      <c r="F32" s="24" t="s">
        <v>25</v>
      </c>
    </row>
    <row r="33" spans="1:6" ht="12.75">
      <c r="A33" s="14" t="s">
        <v>21</v>
      </c>
      <c r="B33" s="15"/>
      <c r="C33" s="15"/>
      <c r="D33" s="16"/>
      <c r="E33" s="17"/>
      <c r="F33" s="17"/>
    </row>
    <row r="34" spans="1:6" ht="12.75">
      <c r="A34" s="21" t="s">
        <v>16</v>
      </c>
      <c r="B34" s="15">
        <v>2750</v>
      </c>
      <c r="C34" s="15">
        <v>828</v>
      </c>
      <c r="D34" s="23" t="s">
        <v>25</v>
      </c>
      <c r="E34" s="24" t="s">
        <v>25</v>
      </c>
      <c r="F34" s="24" t="s">
        <v>25</v>
      </c>
    </row>
    <row r="35" spans="1:6" ht="12.75">
      <c r="A35" s="21" t="s">
        <v>17</v>
      </c>
      <c r="B35" s="15">
        <v>1126</v>
      </c>
      <c r="C35" s="15">
        <v>332</v>
      </c>
      <c r="D35" s="23" t="s">
        <v>25</v>
      </c>
      <c r="E35" s="24" t="s">
        <v>25</v>
      </c>
      <c r="F35" s="24" t="s">
        <v>25</v>
      </c>
    </row>
    <row r="36" spans="1:6" ht="12.75">
      <c r="A36" s="11"/>
      <c r="B36" s="15"/>
      <c r="C36" s="15"/>
      <c r="D36" s="16"/>
      <c r="E36" s="17"/>
      <c r="F36" s="17"/>
    </row>
    <row r="37" spans="1:6" ht="12.75">
      <c r="A37" s="11" t="s">
        <v>26</v>
      </c>
      <c r="B37" s="15"/>
      <c r="C37" s="15"/>
      <c r="D37" s="16"/>
      <c r="E37" s="17"/>
      <c r="F37" s="17"/>
    </row>
    <row r="38" spans="1:6" ht="12.75">
      <c r="A38" s="11" t="s">
        <v>27</v>
      </c>
      <c r="B38" s="15"/>
      <c r="C38" s="15"/>
      <c r="D38" s="16"/>
      <c r="E38" s="17"/>
      <c r="F38" s="17"/>
    </row>
    <row r="39" spans="1:6" ht="12.75">
      <c r="A39" s="20" t="s">
        <v>14</v>
      </c>
      <c r="B39" s="15">
        <v>597</v>
      </c>
      <c r="C39" s="15">
        <v>622</v>
      </c>
      <c r="D39" s="16">
        <v>602</v>
      </c>
      <c r="E39" s="17">
        <f>557+13</f>
        <v>570</v>
      </c>
      <c r="F39" s="17">
        <f>565+16</f>
        <v>581</v>
      </c>
    </row>
    <row r="40" spans="1:6" ht="12.75">
      <c r="A40" s="14" t="s">
        <v>21</v>
      </c>
      <c r="B40" s="15"/>
      <c r="C40" s="15"/>
      <c r="D40" s="16" t="s">
        <v>22</v>
      </c>
      <c r="E40" s="17"/>
      <c r="F40" s="17"/>
    </row>
    <row r="41" spans="1:6" ht="12.75">
      <c r="A41" s="21" t="s">
        <v>16</v>
      </c>
      <c r="B41" s="15">
        <v>99196</v>
      </c>
      <c r="C41" s="15">
        <v>103719</v>
      </c>
      <c r="D41" s="16">
        <v>110594</v>
      </c>
      <c r="E41" s="17">
        <f>51895.174+52801.71</f>
        <v>104696.88399999999</v>
      </c>
      <c r="F41" s="17">
        <f>57605.783+53689.266</f>
        <v>111295.049</v>
      </c>
    </row>
    <row r="42" spans="1:6" ht="14.25" customHeight="1">
      <c r="A42" s="21" t="s">
        <v>17</v>
      </c>
      <c r="B42" s="15">
        <v>4601</v>
      </c>
      <c r="C42" s="15">
        <v>2994</v>
      </c>
      <c r="D42" s="16">
        <v>2505</v>
      </c>
      <c r="E42" s="17">
        <v>3299.468</v>
      </c>
      <c r="F42" s="17">
        <v>1482.209</v>
      </c>
    </row>
    <row r="43" spans="1:6" ht="12.75">
      <c r="A43" s="25"/>
      <c r="B43" s="26"/>
      <c r="C43" s="27"/>
      <c r="D43" s="26"/>
      <c r="E43" s="28"/>
      <c r="F43" s="28"/>
    </row>
    <row r="44" spans="2:6" ht="12.75">
      <c r="B44" s="29"/>
      <c r="C44" s="29"/>
      <c r="D44" s="29"/>
      <c r="E44" s="29"/>
      <c r="F44" s="29"/>
    </row>
    <row r="45" spans="1:6" ht="12.75">
      <c r="A45" s="30" t="s">
        <v>28</v>
      </c>
      <c r="B45" s="29"/>
      <c r="C45" s="29"/>
      <c r="D45" s="29"/>
      <c r="E45" s="29"/>
      <c r="F45" s="29"/>
    </row>
    <row r="46" spans="2:6" ht="12.75">
      <c r="B46" s="29"/>
      <c r="C46" s="29"/>
      <c r="D46" s="29"/>
      <c r="E46" s="29"/>
      <c r="F46" s="29"/>
    </row>
    <row r="47" spans="2:6" ht="12.75">
      <c r="B47" s="29"/>
      <c r="C47" s="29"/>
      <c r="D47" s="29"/>
      <c r="E47" s="29"/>
      <c r="F47" s="29"/>
    </row>
    <row r="48" spans="1:6" ht="15.75">
      <c r="A48" s="31" t="s">
        <v>29</v>
      </c>
      <c r="B48" s="32"/>
      <c r="C48" s="32"/>
      <c r="D48" s="32"/>
      <c r="E48" s="32"/>
      <c r="F48" s="32"/>
    </row>
    <row r="49" spans="1:6" ht="15.75">
      <c r="A49" s="31" t="s">
        <v>30</v>
      </c>
      <c r="B49" s="32"/>
      <c r="C49" s="32"/>
      <c r="D49" s="32"/>
      <c r="E49" s="32"/>
      <c r="F49" s="32"/>
    </row>
    <row r="50" spans="1:6" s="5" customFormat="1" ht="16.5" thickBot="1">
      <c r="A50" s="33"/>
      <c r="B50" s="34"/>
      <c r="C50" s="34"/>
      <c r="D50" s="34"/>
      <c r="E50" s="34"/>
      <c r="F50" s="34"/>
    </row>
    <row r="51" spans="1:6" s="36" customFormat="1" ht="24" customHeight="1" thickTop="1">
      <c r="A51" s="35" t="s">
        <v>3</v>
      </c>
      <c r="B51" s="7">
        <v>1995</v>
      </c>
      <c r="C51" s="9">
        <v>1996</v>
      </c>
      <c r="D51" s="9">
        <v>1997</v>
      </c>
      <c r="E51" s="9">
        <v>1998</v>
      </c>
      <c r="F51" s="9">
        <v>1999</v>
      </c>
    </row>
    <row r="52" spans="1:6" ht="12.75">
      <c r="A52" s="11"/>
      <c r="B52" s="29"/>
      <c r="C52" s="37"/>
      <c r="D52" s="17"/>
      <c r="E52" s="17"/>
      <c r="F52" s="17"/>
    </row>
    <row r="53" spans="1:6" ht="12.75">
      <c r="A53" s="11" t="s">
        <v>31</v>
      </c>
      <c r="B53" s="29"/>
      <c r="C53" s="37"/>
      <c r="D53" s="17"/>
      <c r="E53" s="17"/>
      <c r="F53" s="17"/>
    </row>
    <row r="54" spans="1:6" ht="12.75">
      <c r="A54" s="11" t="s">
        <v>32</v>
      </c>
      <c r="B54" s="29"/>
      <c r="C54" s="37"/>
      <c r="D54" s="16"/>
      <c r="E54" s="17"/>
      <c r="F54" s="17"/>
    </row>
    <row r="55" spans="1:6" ht="12.75">
      <c r="A55" s="20" t="s">
        <v>14</v>
      </c>
      <c r="B55" s="15">
        <v>338</v>
      </c>
      <c r="C55" s="15">
        <v>297</v>
      </c>
      <c r="D55" s="16">
        <v>314</v>
      </c>
      <c r="E55" s="17">
        <f>180+50+67+3</f>
        <v>300</v>
      </c>
      <c r="F55" s="22">
        <f>179+50+49+3</f>
        <v>281</v>
      </c>
    </row>
    <row r="56" spans="1:6" ht="12.75">
      <c r="A56" s="14" t="s">
        <v>15</v>
      </c>
      <c r="B56" s="15"/>
      <c r="C56" s="15"/>
      <c r="D56" s="16"/>
      <c r="E56" s="17"/>
      <c r="F56" s="17"/>
    </row>
    <row r="57" spans="1:6" ht="12.75">
      <c r="A57" s="21" t="s">
        <v>16</v>
      </c>
      <c r="B57" s="15">
        <v>747.6</v>
      </c>
      <c r="C57" s="15">
        <v>803</v>
      </c>
      <c r="D57" s="16">
        <v>841</v>
      </c>
      <c r="E57" s="17">
        <f>273.61908+293.979404</f>
        <v>567.598484</v>
      </c>
      <c r="F57" s="17">
        <f>281.220354+266.001107</f>
        <v>547.221461</v>
      </c>
    </row>
    <row r="58" spans="1:6" ht="12.75">
      <c r="A58" s="21" t="s">
        <v>17</v>
      </c>
      <c r="B58" s="15">
        <v>55.4</v>
      </c>
      <c r="C58" s="15">
        <v>54</v>
      </c>
      <c r="D58" s="16">
        <v>57</v>
      </c>
      <c r="E58" s="17">
        <v>46.417339</v>
      </c>
      <c r="F58" s="17">
        <f>45.578764</f>
        <v>45.578764</v>
      </c>
    </row>
    <row r="59" spans="1:6" ht="12.75">
      <c r="A59" s="21"/>
      <c r="B59" s="16"/>
      <c r="C59" s="17"/>
      <c r="D59" s="17"/>
      <c r="E59" s="17"/>
      <c r="F59" s="17"/>
    </row>
    <row r="60" spans="1:6" ht="12.75">
      <c r="A60" s="11" t="s">
        <v>33</v>
      </c>
      <c r="B60" s="29"/>
      <c r="C60" s="17"/>
      <c r="D60" s="17"/>
      <c r="E60" s="17"/>
      <c r="F60" s="17"/>
    </row>
    <row r="61" spans="1:6" ht="12.75">
      <c r="A61" s="11" t="s">
        <v>34</v>
      </c>
      <c r="B61" s="17"/>
      <c r="C61" s="17"/>
      <c r="D61" s="37"/>
      <c r="E61" s="17"/>
      <c r="F61" s="17"/>
    </row>
    <row r="62" spans="1:6" ht="12.75">
      <c r="A62" s="11" t="s">
        <v>35</v>
      </c>
      <c r="B62" s="17"/>
      <c r="C62" s="17"/>
      <c r="D62" s="37"/>
      <c r="E62" s="17"/>
      <c r="F62" s="17"/>
    </row>
    <row r="63" spans="1:6" ht="12.75">
      <c r="A63" s="11" t="s">
        <v>36</v>
      </c>
      <c r="B63" s="17"/>
      <c r="C63" s="17"/>
      <c r="D63" s="37"/>
      <c r="E63" s="17"/>
      <c r="F63" s="17"/>
    </row>
    <row r="64" spans="1:6" s="39" customFormat="1" ht="12.75">
      <c r="A64" s="20" t="s">
        <v>14</v>
      </c>
      <c r="B64" s="24" t="s">
        <v>25</v>
      </c>
      <c r="C64" s="24" t="s">
        <v>25</v>
      </c>
      <c r="D64" s="38" t="s">
        <v>25</v>
      </c>
      <c r="E64" s="17">
        <f>35+197</f>
        <v>232</v>
      </c>
      <c r="F64" s="17">
        <f>35+197</f>
        <v>232</v>
      </c>
    </row>
    <row r="65" spans="1:6" s="39" customFormat="1" ht="12.75">
      <c r="A65" s="20" t="s">
        <v>37</v>
      </c>
      <c r="B65" s="17"/>
      <c r="C65" s="17"/>
      <c r="D65" s="37"/>
      <c r="E65" s="17"/>
      <c r="F65" s="17"/>
    </row>
    <row r="66" spans="1:6" s="39" customFormat="1" ht="12.75">
      <c r="A66" s="21" t="s">
        <v>16</v>
      </c>
      <c r="B66" s="24" t="s">
        <v>25</v>
      </c>
      <c r="C66" s="24" t="s">
        <v>25</v>
      </c>
      <c r="D66" s="38" t="s">
        <v>25</v>
      </c>
      <c r="E66" s="17">
        <f>13.289409+13.2657</f>
        <v>26.555109</v>
      </c>
      <c r="F66" s="17">
        <f>14.645901+14.585698</f>
        <v>29.231599000000003</v>
      </c>
    </row>
    <row r="67" spans="1:7" s="39" customFormat="1" ht="12.75">
      <c r="A67" s="21" t="s">
        <v>17</v>
      </c>
      <c r="B67" s="24" t="s">
        <v>25</v>
      </c>
      <c r="C67" s="24" t="s">
        <v>25</v>
      </c>
      <c r="D67" s="38" t="s">
        <v>25</v>
      </c>
      <c r="E67" s="22" t="s">
        <v>38</v>
      </c>
      <c r="F67" s="24" t="s">
        <v>25</v>
      </c>
      <c r="G67" s="40"/>
    </row>
    <row r="68" spans="1:6" s="39" customFormat="1" ht="12.75">
      <c r="A68" s="25"/>
      <c r="B68" s="26"/>
      <c r="C68" s="28"/>
      <c r="D68" s="27"/>
      <c r="E68" s="28"/>
      <c r="F68" s="28"/>
    </row>
    <row r="70" spans="1:6" ht="12.75">
      <c r="A70" s="41" t="s">
        <v>39</v>
      </c>
      <c r="B70" s="39"/>
      <c r="C70" s="39"/>
      <c r="D70" s="39"/>
      <c r="E70" s="39"/>
      <c r="F70" s="39"/>
    </row>
    <row r="71" spans="1:6" ht="12.75">
      <c r="A71" s="42" t="s">
        <v>40</v>
      </c>
      <c r="B71" s="39"/>
      <c r="C71" s="39"/>
      <c r="D71" s="39"/>
      <c r="E71" s="39"/>
      <c r="F71" s="39"/>
    </row>
    <row r="72" spans="1:6" ht="12.75">
      <c r="A72" s="42" t="s">
        <v>41</v>
      </c>
      <c r="B72" s="42"/>
      <c r="C72" s="42"/>
      <c r="D72" s="42"/>
      <c r="E72" s="42"/>
      <c r="F72" s="42"/>
    </row>
    <row r="73" spans="1:6" ht="12.75">
      <c r="A73" s="42" t="s">
        <v>42</v>
      </c>
      <c r="B73" s="43"/>
      <c r="C73" s="43"/>
      <c r="D73" s="43"/>
      <c r="E73" s="43"/>
      <c r="F73" s="43"/>
    </row>
    <row r="74" spans="1:6" ht="12.75">
      <c r="A74" s="42" t="s">
        <v>43</v>
      </c>
      <c r="B74" s="43"/>
      <c r="C74" s="43"/>
      <c r="D74" s="43"/>
      <c r="E74" s="43"/>
      <c r="F74" s="43"/>
    </row>
    <row r="75" spans="1:6" ht="12.75">
      <c r="A75" s="41" t="s">
        <v>44</v>
      </c>
      <c r="B75" s="39"/>
      <c r="C75" s="39"/>
      <c r="D75" s="39"/>
      <c r="E75" s="39"/>
      <c r="F75" s="39"/>
    </row>
    <row r="76" spans="1:6" ht="12.75">
      <c r="A76" s="41" t="s">
        <v>45</v>
      </c>
      <c r="B76" s="39"/>
      <c r="C76" s="39"/>
      <c r="D76" s="39"/>
      <c r="E76" s="39"/>
      <c r="F76" s="39"/>
    </row>
    <row r="77" spans="1:6" ht="12.75">
      <c r="A77" s="42" t="s">
        <v>46</v>
      </c>
      <c r="B77" s="39"/>
      <c r="C77" s="39"/>
      <c r="D77" s="39"/>
      <c r="E77" s="39"/>
      <c r="F77" s="39"/>
    </row>
    <row r="78" spans="1:6" ht="25.5" customHeight="1">
      <c r="A78" s="44" t="s">
        <v>47</v>
      </c>
      <c r="B78" s="44"/>
      <c r="C78" s="44"/>
      <c r="D78" s="44"/>
      <c r="E78" s="44"/>
      <c r="F78" s="44"/>
    </row>
    <row r="79" spans="1:6" ht="12.75">
      <c r="A79" s="41" t="s">
        <v>48</v>
      </c>
      <c r="B79" s="39"/>
      <c r="C79" s="39"/>
      <c r="D79" s="39"/>
      <c r="E79" s="39"/>
      <c r="F79" s="39"/>
    </row>
    <row r="80" spans="1:6" ht="12.75">
      <c r="A80" s="42" t="s">
        <v>49</v>
      </c>
      <c r="B80" s="39"/>
      <c r="C80" s="39"/>
      <c r="D80" s="39"/>
      <c r="E80" s="39"/>
      <c r="F80" s="39"/>
    </row>
    <row r="81" spans="1:6" ht="12.75">
      <c r="A81" s="41" t="s">
        <v>50</v>
      </c>
      <c r="B81" s="39"/>
      <c r="C81" s="39"/>
      <c r="D81" s="39"/>
      <c r="E81" s="39"/>
      <c r="F81" s="39"/>
    </row>
    <row r="82" spans="1:6" ht="12.75">
      <c r="A82" s="42" t="s">
        <v>51</v>
      </c>
      <c r="B82" s="42"/>
      <c r="C82" s="42"/>
      <c r="D82" s="42"/>
      <c r="E82" s="42"/>
      <c r="F82" s="42"/>
    </row>
    <row r="83" spans="1:6" ht="12.75">
      <c r="A83" s="42" t="s">
        <v>52</v>
      </c>
      <c r="B83" s="42"/>
      <c r="C83" s="42"/>
      <c r="D83" s="42"/>
      <c r="E83" s="42"/>
      <c r="F83" s="42"/>
    </row>
  </sheetData>
  <mergeCells count="1">
    <mergeCell ref="A78:F78"/>
  </mergeCells>
  <printOptions/>
  <pageMargins left="1" right="1" top="1" bottom="1" header="0.5" footer="0.5"/>
  <pageSetup horizontalDpi="600" verticalDpi="600" orientation="portrait" r:id="rId1"/>
  <headerFooter alignWithMargins="0">
    <oddFooter>&amp;L&amp;"Arial,Bold Italic"&amp;8The State of Hawaii Data Book 1999&amp;R&amp;"Arial,Bold"&amp;8http://www.hawaii.gov/dbedt/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Michelle Fernandez</cp:lastModifiedBy>
  <cp:lastPrinted>2000-09-29T23:56:34Z</cp:lastPrinted>
  <dcterms:created xsi:type="dcterms:W3CDTF">2000-03-09T17:00:59Z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