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0845" windowHeight="1234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<sst xmlns="http://schemas.openxmlformats.org/spreadsheetml/2006/main" count="45" uniqueCount="30">
  <si>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Subject</t>
  </si>
  <si>
    <t>TYPE OF SCHOOL</t>
  </si>
  <si>
    <t>Persons 3 years and over enrolled</t>
  </si>
  <si>
    <t>Public school</t>
  </si>
  <si>
    <t>AGE</t>
  </si>
  <si>
    <t>3 and 4 years</t>
  </si>
  <si>
    <t>15 to 17 years</t>
  </si>
  <si>
    <t>18 and 19 years</t>
  </si>
  <si>
    <t>20 to 24 years</t>
  </si>
  <si>
    <t>25 to 34 years</t>
  </si>
  <si>
    <t>35 years and over</t>
  </si>
  <si>
    <t>5 to 9 years</t>
  </si>
  <si>
    <t>10 to 14 years</t>
  </si>
  <si>
    <t>Female</t>
  </si>
  <si>
    <t>Male</t>
  </si>
  <si>
    <t>Total</t>
  </si>
  <si>
    <t>Economic Development &amp; Tourism.</t>
  </si>
  <si>
    <t xml:space="preserve">"B14003. Sex by School Enrollment by Type of School by Age for the Population 3 Years and Over" and </t>
  </si>
  <si>
    <t>"B14002. Sex by School Enrollment by Level of School by Type of School for the Population 3 Years and Over"</t>
  </si>
  <si>
    <t>Enrolled in nursery school, preschool</t>
  </si>
  <si>
    <t>Enrolled in kindergarten</t>
  </si>
  <si>
    <t>Enrolled in grade 1 to grade 4</t>
  </si>
  <si>
    <t>Enrolled in grade 5 to grade 8</t>
  </si>
  <si>
    <t>Enrolled in grade 9 to grade 12</t>
  </si>
  <si>
    <t>Enrolled in college undergraduate years</t>
  </si>
  <si>
    <t>Enrolled in graduate or professional school</t>
  </si>
  <si>
    <t>&lt;http://factfinder2.census.gov/faces/nav/jsf/pages/searchresults.xhtml?refresh=t&gt;</t>
  </si>
  <si>
    <t>Table 3.01-- SCHOOL ENROLLMENT, BY TYPE OF SCHOOL AND AGE BY SEX:  2012</t>
  </si>
  <si>
    <t xml:space="preserve">accessed October 29, 2013; and calculations by the Hawaii State Department of Business, </t>
  </si>
  <si>
    <t xml:space="preserve">     Source: U.S. Census Bureau, 2012 American Community Survey 1-Year Estimates,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</si>
</sst>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.0\ \ \ \ "/>
    <numFmt numFmtId="166" formatCode="#,##0\ \ \ \ \ \ \ 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/>
      <top/>
      <bottom/>
    </border>
    <border>
      <left style="thin"/>
      <right/>
      <top/>
      <bottom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double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4" fontId="2" fillId="0" borderId="0">
      <alignment/>
      <protection/>
    </xf>
    <xf numFmtId="0" fontId="25" fillId="29" borderId="0" applyNumberFormat="0" applyBorder="0" applyAlignment="0" applyProtection="0"/>
    <xf numFmtId="0" fontId="3" fillId="0" borderId="0">
      <alignment horizontal="center" wrapText="1"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61">
      <alignment wrapText="1"/>
      <protection/>
    </xf>
    <xf numFmtId="0" fontId="4" fillId="0" borderId="0" xfId="61" applyAlignment="1">
      <alignment horizontal="centerContinuous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3" fillId="0" borderId="12" xfId="49" applyBorder="1" applyAlignment="1">
      <alignment horizontal="center" vertical="center" wrapText="1"/>
      <protection/>
    </xf>
    <xf numFmtId="0" fontId="3" fillId="0" borderId="14" xfId="49" applyBorder="1" applyAlignment="1">
      <alignment horizontal="center" vertical="center" wrapText="1"/>
      <protection/>
    </xf>
    <xf numFmtId="0" fontId="3" fillId="0" borderId="15" xfId="49" applyBorder="1" applyAlignment="1">
      <alignment horizontal="center" vertical="center" wrapText="1"/>
      <protection/>
    </xf>
    <xf numFmtId="0" fontId="3" fillId="0" borderId="0" xfId="49" applyAlignment="1">
      <alignment horizontal="center" vertical="center" wrapText="1"/>
      <protection/>
    </xf>
    <xf numFmtId="49" fontId="2" fillId="0" borderId="0" xfId="47" applyNumberFormat="1" applyFont="1" applyAlignment="1" quotePrefix="1">
      <alignment horizontal="left"/>
      <protection/>
    </xf>
    <xf numFmtId="166" fontId="0" fillId="0" borderId="13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Alignment="1">
      <alignment/>
    </xf>
    <xf numFmtId="0" fontId="4" fillId="0" borderId="0" xfId="61" applyFont="1" applyAlignment="1">
      <alignment horizontal="centerContinuous" wrapText="1"/>
      <protection/>
    </xf>
    <xf numFmtId="49" fontId="2" fillId="0" borderId="0" xfId="47" applyNumberFormat="1" applyFont="1" applyAlignment="1">
      <alignment horizontal="left"/>
      <protection/>
    </xf>
    <xf numFmtId="166" fontId="0" fillId="0" borderId="14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3" xfId="0" applyNumberFormat="1" applyBorder="1" applyAlignment="1">
      <alignment/>
    </xf>
    <xf numFmtId="165" fontId="0" fillId="0" borderId="16" xfId="0" applyNumberFormat="1" applyBorder="1" applyAlignment="1">
      <alignment/>
    </xf>
    <xf numFmtId="166" fontId="0" fillId="0" borderId="24" xfId="0" applyNumberFormat="1" applyBorder="1" applyAlignment="1">
      <alignment/>
    </xf>
    <xf numFmtId="165" fontId="0" fillId="0" borderId="2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36.57421875" style="0" customWidth="1"/>
    <col min="2" max="4" width="15.7109375" style="0" customWidth="1"/>
    <col min="6" max="6" width="38.28125" style="0" customWidth="1"/>
  </cols>
  <sheetData>
    <row r="1" spans="1:9" s="1" customFormat="1" ht="31.5">
      <c r="A1" s="17" t="s">
        <v>27</v>
      </c>
      <c r="B1" s="2"/>
      <c r="C1" s="2"/>
      <c r="D1" s="2"/>
      <c r="E1"/>
      <c r="F1"/>
      <c r="G1"/>
      <c r="H1"/>
      <c r="I1"/>
    </row>
    <row r="2" spans="1:4" ht="13.5" thickBot="1">
      <c r="A2" s="3"/>
      <c r="B2" s="3"/>
      <c r="C2" s="3"/>
      <c r="D2" s="3"/>
    </row>
    <row r="3" spans="1:9" s="12" customFormat="1" ht="24" customHeight="1" thickTop="1">
      <c r="A3" s="9" t="s">
        <v>0</v>
      </c>
      <c r="B3" s="10" t="s">
        <v>15</v>
      </c>
      <c r="C3" s="9" t="s">
        <v>14</v>
      </c>
      <c r="D3" s="11" t="s">
        <v>13</v>
      </c>
      <c r="E3"/>
      <c r="F3"/>
      <c r="G3"/>
      <c r="H3"/>
      <c r="I3"/>
    </row>
    <row r="4" spans="1:3" ht="12.75">
      <c r="A4" s="4"/>
      <c r="B4" s="6"/>
      <c r="C4" s="4"/>
    </row>
    <row r="5" spans="1:3" ht="12.75">
      <c r="A5" s="7" t="s">
        <v>1</v>
      </c>
      <c r="B5" s="6"/>
      <c r="C5" s="4"/>
    </row>
    <row r="6" spans="1:3" ht="12.75">
      <c r="A6" s="4"/>
      <c r="B6" s="6"/>
      <c r="C6" s="4"/>
    </row>
    <row r="7" spans="1:4" ht="12.75">
      <c r="A7" s="7" t="s">
        <v>2</v>
      </c>
      <c r="B7" s="19">
        <f>SUM(C7:D7)</f>
        <v>336071</v>
      </c>
      <c r="C7" s="25">
        <v>170120</v>
      </c>
      <c r="D7" s="26">
        <v>165951</v>
      </c>
    </row>
    <row r="8" spans="1:4" ht="12.75">
      <c r="A8" s="7"/>
      <c r="B8" s="14"/>
      <c r="C8" s="22"/>
      <c r="D8" s="20"/>
    </row>
    <row r="9" spans="1:4" ht="12.75">
      <c r="A9" s="4" t="s">
        <v>19</v>
      </c>
      <c r="B9" s="14">
        <f aca="true" t="shared" si="0" ref="B9:B22">SUM(C9:D9)</f>
        <v>21389</v>
      </c>
      <c r="C9" s="23">
        <v>10898</v>
      </c>
      <c r="D9" s="24">
        <v>10491</v>
      </c>
    </row>
    <row r="10" spans="1:4" ht="12.75">
      <c r="A10" s="8" t="s">
        <v>3</v>
      </c>
      <c r="B10" s="14">
        <f t="shared" si="0"/>
        <v>8696</v>
      </c>
      <c r="C10" s="23">
        <v>4769</v>
      </c>
      <c r="D10" s="24">
        <v>3927</v>
      </c>
    </row>
    <row r="11" spans="1:4" ht="12.75">
      <c r="A11" s="4" t="s">
        <v>20</v>
      </c>
      <c r="B11" s="14">
        <f t="shared" si="0"/>
        <v>19065</v>
      </c>
      <c r="C11" s="23">
        <v>10407</v>
      </c>
      <c r="D11" s="24">
        <v>8658</v>
      </c>
    </row>
    <row r="12" spans="1:4" ht="12.75">
      <c r="A12" s="8" t="s">
        <v>3</v>
      </c>
      <c r="B12" s="14">
        <f t="shared" si="0"/>
        <v>16491</v>
      </c>
      <c r="C12" s="23">
        <v>9463</v>
      </c>
      <c r="D12" s="24">
        <v>7028</v>
      </c>
    </row>
    <row r="13" spans="1:4" ht="12.75">
      <c r="A13" s="4" t="s">
        <v>21</v>
      </c>
      <c r="B13" s="14">
        <f t="shared" si="0"/>
        <v>63496</v>
      </c>
      <c r="C13" s="23">
        <v>33571</v>
      </c>
      <c r="D13" s="24">
        <v>29925</v>
      </c>
    </row>
    <row r="14" spans="1:4" ht="12.75">
      <c r="A14" s="8" t="s">
        <v>3</v>
      </c>
      <c r="B14" s="14">
        <f t="shared" si="0"/>
        <v>54546</v>
      </c>
      <c r="C14" s="23">
        <v>28651</v>
      </c>
      <c r="D14" s="24">
        <v>25895</v>
      </c>
    </row>
    <row r="15" spans="1:4" ht="12.75">
      <c r="A15" s="4" t="s">
        <v>22</v>
      </c>
      <c r="B15" s="14">
        <f t="shared" si="0"/>
        <v>66044</v>
      </c>
      <c r="C15" s="23">
        <v>32333</v>
      </c>
      <c r="D15" s="24">
        <v>33711</v>
      </c>
    </row>
    <row r="16" spans="1:4" ht="12.75">
      <c r="A16" s="8" t="s">
        <v>3</v>
      </c>
      <c r="B16" s="14">
        <f t="shared" si="0"/>
        <v>51442</v>
      </c>
      <c r="C16" s="23">
        <v>25077</v>
      </c>
      <c r="D16" s="24">
        <v>26365</v>
      </c>
    </row>
    <row r="17" spans="1:4" ht="12.75">
      <c r="A17" s="4" t="s">
        <v>23</v>
      </c>
      <c r="B17" s="14">
        <f t="shared" si="0"/>
        <v>65953</v>
      </c>
      <c r="C17" s="23">
        <v>34428</v>
      </c>
      <c r="D17" s="24">
        <v>31525</v>
      </c>
    </row>
    <row r="18" spans="1:4" ht="12.75">
      <c r="A18" s="8" t="s">
        <v>3</v>
      </c>
      <c r="B18" s="14">
        <f t="shared" si="0"/>
        <v>52734</v>
      </c>
      <c r="C18" s="23">
        <v>27908</v>
      </c>
      <c r="D18" s="24">
        <v>24826</v>
      </c>
    </row>
    <row r="19" spans="1:4" ht="12.75">
      <c r="A19" s="4" t="s">
        <v>24</v>
      </c>
      <c r="B19" s="14">
        <f t="shared" si="0"/>
        <v>81969</v>
      </c>
      <c r="C19" s="23">
        <v>41045</v>
      </c>
      <c r="D19" s="24">
        <v>40924</v>
      </c>
    </row>
    <row r="20" spans="1:4" ht="12.75">
      <c r="A20" s="8" t="s">
        <v>3</v>
      </c>
      <c r="B20" s="14">
        <f t="shared" si="0"/>
        <v>63421</v>
      </c>
      <c r="C20" s="23">
        <v>31363</v>
      </c>
      <c r="D20" s="24">
        <v>32058</v>
      </c>
    </row>
    <row r="21" spans="1:4" ht="12.75">
      <c r="A21" s="4" t="s">
        <v>25</v>
      </c>
      <c r="B21" s="14">
        <f t="shared" si="0"/>
        <v>18155</v>
      </c>
      <c r="C21" s="23">
        <v>7438</v>
      </c>
      <c r="D21" s="24">
        <v>10717</v>
      </c>
    </row>
    <row r="22" spans="1:4" ht="12.75">
      <c r="A22" s="8" t="s">
        <v>3</v>
      </c>
      <c r="B22" s="14">
        <f t="shared" si="0"/>
        <v>11121</v>
      </c>
      <c r="C22" s="23">
        <v>4234</v>
      </c>
      <c r="D22" s="24">
        <v>6887</v>
      </c>
    </row>
    <row r="23" spans="1:4" ht="12.75">
      <c r="A23" s="4"/>
      <c r="B23" s="14"/>
      <c r="C23" s="15"/>
      <c r="D23" s="16"/>
    </row>
    <row r="24" spans="1:4" ht="12.75">
      <c r="A24" s="7" t="s">
        <v>4</v>
      </c>
      <c r="B24" s="14"/>
      <c r="C24" s="15"/>
      <c r="D24" s="16"/>
    </row>
    <row r="25" spans="1:4" ht="12.75">
      <c r="A25" s="4"/>
      <c r="B25" s="14"/>
      <c r="C25" s="15"/>
      <c r="D25" s="16"/>
    </row>
    <row r="26" spans="1:4" ht="12.75">
      <c r="A26" s="7" t="s">
        <v>2</v>
      </c>
      <c r="B26" s="21">
        <f>SUM(C26:D26)</f>
        <v>336071</v>
      </c>
      <c r="C26" s="25">
        <v>170120</v>
      </c>
      <c r="D26" s="26">
        <v>165951</v>
      </c>
    </row>
    <row r="27" spans="1:4" ht="12.75">
      <c r="A27" s="7"/>
      <c r="B27" s="27"/>
      <c r="C27" s="30"/>
      <c r="D27" s="20"/>
    </row>
    <row r="28" spans="1:4" ht="12.75">
      <c r="A28" s="4" t="s">
        <v>5</v>
      </c>
      <c r="B28" s="28">
        <f aca="true" t="shared" si="1" ref="B28:B43">SUM(C28:D28)</f>
        <v>19414</v>
      </c>
      <c r="C28" s="22">
        <f>5418+C29</f>
        <v>10334</v>
      </c>
      <c r="D28" s="20">
        <f>5683+D29</f>
        <v>9080</v>
      </c>
    </row>
    <row r="29" spans="1:4" ht="12.75">
      <c r="A29" s="8" t="s">
        <v>3</v>
      </c>
      <c r="B29" s="28">
        <f t="shared" si="1"/>
        <v>8313</v>
      </c>
      <c r="C29" s="22">
        <v>4916</v>
      </c>
      <c r="D29" s="20">
        <v>3397</v>
      </c>
    </row>
    <row r="30" spans="1:4" ht="12.75">
      <c r="A30" s="4" t="s">
        <v>11</v>
      </c>
      <c r="B30" s="28">
        <f t="shared" si="1"/>
        <v>80592</v>
      </c>
      <c r="C30" s="22">
        <f>6120+C31</f>
        <v>42684</v>
      </c>
      <c r="D30" s="20">
        <f>6281+D31</f>
        <v>37908</v>
      </c>
    </row>
    <row r="31" spans="1:4" ht="12.75">
      <c r="A31" s="8" t="s">
        <v>3</v>
      </c>
      <c r="B31" s="28">
        <f t="shared" si="1"/>
        <v>68191</v>
      </c>
      <c r="C31" s="22">
        <v>36564</v>
      </c>
      <c r="D31" s="20">
        <v>31627</v>
      </c>
    </row>
    <row r="32" spans="1:4" ht="12.75">
      <c r="A32" s="4" t="s">
        <v>12</v>
      </c>
      <c r="B32" s="28">
        <f t="shared" si="1"/>
        <v>80990</v>
      </c>
      <c r="C32" s="22">
        <f>8790+C33</f>
        <v>40468</v>
      </c>
      <c r="D32" s="20">
        <f>8621+D33</f>
        <v>40522</v>
      </c>
    </row>
    <row r="33" spans="1:4" ht="12.75">
      <c r="A33" s="8" t="s">
        <v>3</v>
      </c>
      <c r="B33" s="28">
        <f t="shared" si="1"/>
        <v>63579</v>
      </c>
      <c r="C33" s="22">
        <v>31678</v>
      </c>
      <c r="D33" s="20">
        <v>31901</v>
      </c>
    </row>
    <row r="34" spans="1:4" ht="12.75">
      <c r="A34" s="4" t="s">
        <v>6</v>
      </c>
      <c r="B34" s="28">
        <f t="shared" si="1"/>
        <v>46260</v>
      </c>
      <c r="C34" s="22">
        <f>4346+C35</f>
        <v>23314</v>
      </c>
      <c r="D34" s="20">
        <f>5166+D35</f>
        <v>22946</v>
      </c>
    </row>
    <row r="35" spans="1:4" ht="12.75">
      <c r="A35" s="8" t="s">
        <v>3</v>
      </c>
      <c r="B35" s="28">
        <f t="shared" si="1"/>
        <v>36748</v>
      </c>
      <c r="C35" s="22">
        <v>18968</v>
      </c>
      <c r="D35" s="20">
        <v>17780</v>
      </c>
    </row>
    <row r="36" spans="1:4" ht="12.75">
      <c r="A36" s="4" t="s">
        <v>7</v>
      </c>
      <c r="B36" s="28">
        <f t="shared" si="1"/>
        <v>20146</v>
      </c>
      <c r="C36" s="22">
        <f>1686+C37</f>
        <v>9937</v>
      </c>
      <c r="D36" s="20">
        <f>2153+D37</f>
        <v>10209</v>
      </c>
    </row>
    <row r="37" spans="1:4" ht="12.75">
      <c r="A37" s="8" t="s">
        <v>3</v>
      </c>
      <c r="B37" s="28">
        <f t="shared" si="1"/>
        <v>16307</v>
      </c>
      <c r="C37" s="22">
        <v>8251</v>
      </c>
      <c r="D37" s="20">
        <v>8056</v>
      </c>
    </row>
    <row r="38" spans="1:4" ht="12.75">
      <c r="A38" s="4" t="s">
        <v>8</v>
      </c>
      <c r="B38" s="28">
        <f t="shared" si="1"/>
        <v>35988</v>
      </c>
      <c r="C38" s="22">
        <f>4372+C39</f>
        <v>17917</v>
      </c>
      <c r="D38" s="20">
        <f>4040+D39</f>
        <v>18071</v>
      </c>
    </row>
    <row r="39" spans="1:4" ht="12.75">
      <c r="A39" s="8" t="s">
        <v>3</v>
      </c>
      <c r="B39" s="28">
        <f t="shared" si="1"/>
        <v>27576</v>
      </c>
      <c r="C39" s="22">
        <v>13545</v>
      </c>
      <c r="D39" s="20">
        <v>14031</v>
      </c>
    </row>
    <row r="40" spans="1:4" ht="12.75">
      <c r="A40" s="4" t="s">
        <v>9</v>
      </c>
      <c r="B40" s="28">
        <f t="shared" si="1"/>
        <v>26486</v>
      </c>
      <c r="C40" s="22">
        <f>3851+C41</f>
        <v>12837</v>
      </c>
      <c r="D40" s="20">
        <f>3130+D41</f>
        <v>13649</v>
      </c>
    </row>
    <row r="41" spans="1:4" ht="12.75">
      <c r="A41" s="8" t="s">
        <v>3</v>
      </c>
      <c r="B41" s="28">
        <f t="shared" si="1"/>
        <v>19505</v>
      </c>
      <c r="C41" s="22">
        <v>8986</v>
      </c>
      <c r="D41" s="20">
        <v>10519</v>
      </c>
    </row>
    <row r="42" spans="1:4" ht="12.75">
      <c r="A42" s="4" t="s">
        <v>10</v>
      </c>
      <c r="B42" s="28">
        <f t="shared" si="1"/>
        <v>26195</v>
      </c>
      <c r="C42" s="22">
        <f>4072+C43</f>
        <v>12629</v>
      </c>
      <c r="D42" s="20">
        <f>3891+D43</f>
        <v>13566</v>
      </c>
    </row>
    <row r="43" spans="1:4" ht="12.75">
      <c r="A43" s="8" t="s">
        <v>3</v>
      </c>
      <c r="B43" s="28">
        <f t="shared" si="1"/>
        <v>18232</v>
      </c>
      <c r="C43" s="22">
        <v>8557</v>
      </c>
      <c r="D43" s="20">
        <v>9675</v>
      </c>
    </row>
    <row r="44" spans="1:4" ht="12.75">
      <c r="A44" s="5"/>
      <c r="B44" s="29"/>
      <c r="C44" s="31"/>
      <c r="D44" s="26"/>
    </row>
    <row r="46" ht="12.75">
      <c r="A46" s="13" t="s">
        <v>29</v>
      </c>
    </row>
    <row r="47" ht="12.75">
      <c r="A47" s="13" t="s">
        <v>17</v>
      </c>
    </row>
    <row r="48" ht="12.75">
      <c r="A48" s="13" t="s">
        <v>18</v>
      </c>
    </row>
    <row r="49" ht="12.75">
      <c r="A49" s="13" t="s">
        <v>26</v>
      </c>
    </row>
    <row r="50" ht="12.75">
      <c r="A50" s="18" t="s">
        <v>28</v>
      </c>
    </row>
    <row r="51" ht="12.75">
      <c r="A51" s="18" t="s">
        <v>16</v>
      </c>
    </row>
  </sheetData>
  <sheetProtection/>
  <printOptions horizontalCentered="1"/>
  <pageMargins left="1" right="1" top="1" bottom="1" header="0.5" footer="0.5"/>
  <pageSetup horizontalDpi="300" verticalDpi="300" orientation="portrait" scale="95" r:id="rId1"/>
  <headerFooter alignWithMargins="0">
    <oddFooter>&amp;L&amp;"Arial,Italic"&amp;9      The State of Hawaii Data Book 2013&amp;R&amp;9http://dbedt.hawaii.gov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DavidF</cp:lastModifiedBy>
  <cp:lastPrinted>2014-01-17T22:56:57Z</cp:lastPrinted>
  <dcterms:created xsi:type="dcterms:W3CDTF">2006-07-28T01:22:10Z</dcterms:created>
  <dcterms:modified xsi:type="dcterms:W3CDTF">2014-01-17T22:58:50Z</dcterms:modified>
  <cp:category/>
  <cp:version/>
  <cp:contentType/>
  <cp:contentStatus/>
</cp:coreProperties>
</file>