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<sst xmlns="http://schemas.openxmlformats.org/spreadsheetml/2006/main" count="45" uniqueCount="30">
  <si>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Subject</t>
  </si>
  <si>
    <t>Total</t>
  </si>
  <si>
    <t>Male</t>
  </si>
  <si>
    <t>Female</t>
  </si>
  <si>
    <t>TYPE OF SCHOOL</t>
  </si>
  <si>
    <t>Persons 3 years and over enrolled</t>
  </si>
  <si>
    <t>Enrolled in nursery school, preschool</t>
  </si>
  <si>
    <t>Public school</t>
  </si>
  <si>
    <t>Enrolled in kindergarten</t>
  </si>
  <si>
    <t>Enrolled in grade 1 to grade 4</t>
  </si>
  <si>
    <t>Enrolled in grade 5 to grade 8</t>
  </si>
  <si>
    <t>Enrolled in grade 9 to grade 12</t>
  </si>
  <si>
    <t>Enrolled in college undergraduate years</t>
  </si>
  <si>
    <t>Enrolled in graduate or professional school</t>
  </si>
  <si>
    <t>AGE</t>
  </si>
  <si>
    <t>3 and 4 years</t>
  </si>
  <si>
    <t>5 to 9 years</t>
  </si>
  <si>
    <t>10 to 14 years</t>
  </si>
  <si>
    <t>15 to 17 years</t>
  </si>
  <si>
    <t>18 and 19 years</t>
  </si>
  <si>
    <t>20 to 24 years</t>
  </si>
  <si>
    <t>25 to 34 years</t>
  </si>
  <si>
    <t>35 years and over</t>
  </si>
  <si>
    <t>Table 3.01-- SCHOOL ENROLLMENT, BY TYPE OF SCHOOL AND AGE BY SEX:  2013</t>
  </si>
  <si>
    <t xml:space="preserve">     Source: U.S. Census Bureau, 2013 American Community Survey 1-Year Estimates, "B14002. Sex by School </t>
  </si>
  <si>
    <t xml:space="preserve">/01/en/ACS/13_1YR/B14002/0400000US15&gt;; "B14003. Sex by School Enrollment by Type of School by Age  </t>
  </si>
  <si>
    <t>for the Population 3 Years and Over" &lt;http://factfinder.census.gov/bkmk/table/1.0/en/ACS/13_1YR/B14003/</t>
  </si>
  <si>
    <t>Enrollment by Type of School for the Population 3 Years and Over" &lt;http://factfinder.census.gov/bkmk/table</t>
  </si>
  <si>
    <t>Economic Development &amp; Tourism.</t>
  </si>
  <si>
    <t xml:space="preserve">0400000US15&gt; accessed February 20, 2015; and calculations by the Hawaii State Department of Business,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</si>
</sst>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"/>
    <numFmt numFmtId="165" formatCode="\ \ \ \ \ @"/>
    <numFmt numFmtId="166" formatCode="#,##0.0\ \ \ \ 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double"/>
      <top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/>
    </border>
    <border>
      <left style="double"/>
      <right/>
      <top/>
      <bottom/>
    </border>
    <border>
      <left style="thin"/>
      <right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3" fillId="0" borderId="0">
      <alignment/>
      <protection/>
    </xf>
    <xf numFmtId="0" fontId="27" fillId="29" borderId="0" applyNumberFormat="0" applyBorder="0" applyAlignment="0" applyProtection="0"/>
    <xf numFmtId="0" fontId="2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62" applyFont="1" applyAlignment="1">
      <alignment horizontal="centerContinuous" wrapText="1"/>
      <protection/>
    </xf>
    <xf numFmtId="0" fontId="1" fillId="0" borderId="0" xfId="62" applyAlignment="1">
      <alignment horizontal="centerContinuous" wrapText="1"/>
      <protection/>
    </xf>
    <xf numFmtId="0" fontId="1" fillId="0" borderId="0" xfId="62">
      <alignment wrapText="1"/>
      <protection/>
    </xf>
    <xf numFmtId="0" fontId="0" fillId="0" borderId="10" xfId="0" applyBorder="1" applyAlignment="1">
      <alignment/>
    </xf>
    <xf numFmtId="0" fontId="2" fillId="0" borderId="11" xfId="49" applyBorder="1" applyAlignment="1">
      <alignment horizontal="center" vertical="center" wrapText="1"/>
      <protection/>
    </xf>
    <xf numFmtId="0" fontId="2" fillId="0" borderId="12" xfId="49" applyBorder="1" applyAlignment="1">
      <alignment horizontal="center" vertical="center" wrapText="1"/>
      <protection/>
    </xf>
    <xf numFmtId="0" fontId="2" fillId="0" borderId="13" xfId="49" applyBorder="1" applyAlignment="1">
      <alignment horizontal="center" vertical="center" wrapText="1"/>
      <protection/>
    </xf>
    <xf numFmtId="0" fontId="2" fillId="0" borderId="0" xfId="49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16" xfId="0" applyNumberFormat="1" applyBorder="1" applyAlignment="1">
      <alignment/>
    </xf>
    <xf numFmtId="49" fontId="3" fillId="0" borderId="0" xfId="47" applyNumberFormat="1" applyFont="1" applyAlignment="1" quotePrefix="1">
      <alignment horizontal="left"/>
      <protection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4" width="15.7109375" style="0" customWidth="1"/>
    <col min="6" max="6" width="38.28125" style="0" customWidth="1"/>
  </cols>
  <sheetData>
    <row r="1" spans="1:9" s="3" customFormat="1" ht="31.5">
      <c r="A1" s="1" t="s">
        <v>23</v>
      </c>
      <c r="B1" s="2"/>
      <c r="C1" s="2"/>
      <c r="D1" s="2"/>
      <c r="E1"/>
      <c r="F1"/>
      <c r="G1"/>
      <c r="H1"/>
      <c r="I1"/>
    </row>
    <row r="2" spans="1:4" ht="12.75" customHeight="1" thickBot="1">
      <c r="A2" s="4"/>
      <c r="B2" s="4"/>
      <c r="C2" s="4"/>
      <c r="D2" s="4"/>
    </row>
    <row r="3" spans="1:9" s="8" customFormat="1" ht="24" customHeight="1" thickTop="1">
      <c r="A3" s="5" t="s">
        <v>0</v>
      </c>
      <c r="B3" s="6" t="s">
        <v>1</v>
      </c>
      <c r="C3" s="5" t="s">
        <v>2</v>
      </c>
      <c r="D3" s="7" t="s">
        <v>3</v>
      </c>
      <c r="E3"/>
      <c r="F3"/>
      <c r="G3"/>
      <c r="H3"/>
      <c r="I3"/>
    </row>
    <row r="4" spans="1:3" ht="12.75" customHeight="1">
      <c r="A4" s="9"/>
      <c r="B4" s="10"/>
      <c r="C4" s="9"/>
    </row>
    <row r="5" spans="1:3" ht="12.75" customHeight="1">
      <c r="A5" s="11" t="s">
        <v>4</v>
      </c>
      <c r="B5" s="10"/>
      <c r="C5" s="9"/>
    </row>
    <row r="6" spans="1:3" ht="12.75" customHeight="1">
      <c r="A6" s="9"/>
      <c r="B6" s="10"/>
      <c r="C6" s="9"/>
    </row>
    <row r="7" spans="1:4" ht="12.75" customHeight="1">
      <c r="A7" s="11" t="s">
        <v>5</v>
      </c>
      <c r="B7" s="12">
        <f>SUM(C7:D7)</f>
        <v>338688</v>
      </c>
      <c r="C7" s="13">
        <v>170968</v>
      </c>
      <c r="D7" s="14">
        <v>167720</v>
      </c>
    </row>
    <row r="8" spans="1:4" ht="12.75" customHeight="1">
      <c r="A8" s="11"/>
      <c r="B8" s="15"/>
      <c r="C8" s="16"/>
      <c r="D8" s="17"/>
    </row>
    <row r="9" spans="1:4" ht="12.75" customHeight="1">
      <c r="A9" s="9" t="s">
        <v>6</v>
      </c>
      <c r="B9" s="15">
        <f aca="true" t="shared" si="0" ref="B9:B22">SUM(C9:D9)</f>
        <v>19608</v>
      </c>
      <c r="C9" s="18">
        <v>10890</v>
      </c>
      <c r="D9" s="19">
        <v>8718</v>
      </c>
    </row>
    <row r="10" spans="1:4" ht="12.75" customHeight="1">
      <c r="A10" s="20" t="s">
        <v>7</v>
      </c>
      <c r="B10" s="15">
        <f t="shared" si="0"/>
        <v>7615</v>
      </c>
      <c r="C10" s="18">
        <v>4522</v>
      </c>
      <c r="D10" s="19">
        <v>3093</v>
      </c>
    </row>
    <row r="11" spans="1:4" ht="12.75" customHeight="1">
      <c r="A11" s="9" t="s">
        <v>8</v>
      </c>
      <c r="B11" s="15">
        <f t="shared" si="0"/>
        <v>19255</v>
      </c>
      <c r="C11" s="18">
        <v>10805</v>
      </c>
      <c r="D11" s="19">
        <v>8450</v>
      </c>
    </row>
    <row r="12" spans="1:4" ht="12.75" customHeight="1">
      <c r="A12" s="20" t="s">
        <v>7</v>
      </c>
      <c r="B12" s="15">
        <f t="shared" si="0"/>
        <v>16105</v>
      </c>
      <c r="C12" s="18">
        <v>8946</v>
      </c>
      <c r="D12" s="19">
        <v>7159</v>
      </c>
    </row>
    <row r="13" spans="1:4" ht="12.75" customHeight="1">
      <c r="A13" s="9" t="s">
        <v>9</v>
      </c>
      <c r="B13" s="15">
        <f t="shared" si="0"/>
        <v>64202</v>
      </c>
      <c r="C13" s="18">
        <v>32684</v>
      </c>
      <c r="D13" s="19">
        <v>31518</v>
      </c>
    </row>
    <row r="14" spans="1:4" ht="12.75" customHeight="1">
      <c r="A14" s="20" t="s">
        <v>7</v>
      </c>
      <c r="B14" s="15">
        <f t="shared" si="0"/>
        <v>54124</v>
      </c>
      <c r="C14" s="18">
        <v>27768</v>
      </c>
      <c r="D14" s="19">
        <v>26356</v>
      </c>
    </row>
    <row r="15" spans="1:6" ht="12.75" customHeight="1">
      <c r="A15" s="9" t="s">
        <v>10</v>
      </c>
      <c r="B15" s="15">
        <f t="shared" si="0"/>
        <v>65584</v>
      </c>
      <c r="C15" s="18">
        <v>33346</v>
      </c>
      <c r="D15" s="19">
        <v>32238</v>
      </c>
      <c r="F15" s="31"/>
    </row>
    <row r="16" spans="1:6" ht="12.75" customHeight="1">
      <c r="A16" s="20" t="s">
        <v>7</v>
      </c>
      <c r="B16" s="15">
        <f t="shared" si="0"/>
        <v>52035</v>
      </c>
      <c r="C16" s="18">
        <v>25980</v>
      </c>
      <c r="D16" s="19">
        <v>26055</v>
      </c>
      <c r="F16" s="32"/>
    </row>
    <row r="17" spans="1:4" ht="12.75" customHeight="1">
      <c r="A17" s="9" t="s">
        <v>11</v>
      </c>
      <c r="B17" s="15">
        <f t="shared" si="0"/>
        <v>66276</v>
      </c>
      <c r="C17" s="18">
        <v>34332</v>
      </c>
      <c r="D17" s="19">
        <v>31944</v>
      </c>
    </row>
    <row r="18" spans="1:4" ht="12.75" customHeight="1">
      <c r="A18" s="20" t="s">
        <v>7</v>
      </c>
      <c r="B18" s="15">
        <f t="shared" si="0"/>
        <v>50006</v>
      </c>
      <c r="C18" s="18">
        <v>26634</v>
      </c>
      <c r="D18" s="19">
        <v>23372</v>
      </c>
    </row>
    <row r="19" spans="1:4" ht="12.75" customHeight="1">
      <c r="A19" s="9" t="s">
        <v>12</v>
      </c>
      <c r="B19" s="15">
        <f t="shared" si="0"/>
        <v>85678</v>
      </c>
      <c r="C19" s="18">
        <v>40887</v>
      </c>
      <c r="D19" s="19">
        <v>44791</v>
      </c>
    </row>
    <row r="20" spans="1:4" ht="12.75" customHeight="1">
      <c r="A20" s="20" t="s">
        <v>7</v>
      </c>
      <c r="B20" s="15">
        <f t="shared" si="0"/>
        <v>66763</v>
      </c>
      <c r="C20" s="18">
        <v>32454</v>
      </c>
      <c r="D20" s="19">
        <v>34309</v>
      </c>
    </row>
    <row r="21" spans="1:4" ht="12.75" customHeight="1">
      <c r="A21" s="9" t="s">
        <v>13</v>
      </c>
      <c r="B21" s="15">
        <f t="shared" si="0"/>
        <v>18085</v>
      </c>
      <c r="C21" s="18">
        <v>8024</v>
      </c>
      <c r="D21" s="19">
        <v>10061</v>
      </c>
    </row>
    <row r="22" spans="1:4" ht="12.75" customHeight="1">
      <c r="A22" s="20" t="s">
        <v>7</v>
      </c>
      <c r="B22" s="15">
        <f t="shared" si="0"/>
        <v>11170</v>
      </c>
      <c r="C22" s="18">
        <v>5294</v>
      </c>
      <c r="D22" s="19">
        <v>5876</v>
      </c>
    </row>
    <row r="23" spans="1:4" ht="12.75" customHeight="1">
      <c r="A23" s="9"/>
      <c r="B23" s="15"/>
      <c r="C23" s="21"/>
      <c r="D23" s="22"/>
    </row>
    <row r="24" spans="1:4" ht="12.75" customHeight="1">
      <c r="A24" s="11" t="s">
        <v>14</v>
      </c>
      <c r="B24" s="15"/>
      <c r="C24" s="21"/>
      <c r="D24" s="22"/>
    </row>
    <row r="25" spans="1:4" ht="12.75" customHeight="1">
      <c r="A25" s="9"/>
      <c r="B25" s="15"/>
      <c r="C25" s="21"/>
      <c r="D25" s="22"/>
    </row>
    <row r="26" spans="1:4" ht="12.75" customHeight="1">
      <c r="A26" s="11" t="s">
        <v>5</v>
      </c>
      <c r="B26" s="23">
        <f>SUM(C26:D26)</f>
        <v>338688</v>
      </c>
      <c r="C26" s="13">
        <v>170968</v>
      </c>
      <c r="D26" s="14">
        <v>167720</v>
      </c>
    </row>
    <row r="27" spans="1:4" ht="12.75" customHeight="1">
      <c r="A27" s="11"/>
      <c r="B27" s="24"/>
      <c r="C27" s="25"/>
      <c r="D27" s="17"/>
    </row>
    <row r="28" spans="1:4" ht="12.75" customHeight="1">
      <c r="A28" s="9" t="s">
        <v>15</v>
      </c>
      <c r="B28" s="26">
        <f aca="true" t="shared" si="1" ref="B28:B43">SUM(C28:D28)</f>
        <v>18957</v>
      </c>
      <c r="C28" s="16">
        <f>6172+C29</f>
        <v>10606</v>
      </c>
      <c r="D28" s="17">
        <f>5036+D29</f>
        <v>8351</v>
      </c>
    </row>
    <row r="29" spans="1:4" ht="12.75" customHeight="1">
      <c r="A29" s="20" t="s">
        <v>7</v>
      </c>
      <c r="B29" s="26">
        <f t="shared" si="1"/>
        <v>7749</v>
      </c>
      <c r="C29" s="16">
        <v>4434</v>
      </c>
      <c r="D29" s="17">
        <v>3315</v>
      </c>
    </row>
    <row r="30" spans="1:4" ht="12.75" customHeight="1">
      <c r="A30" s="9" t="s">
        <v>16</v>
      </c>
      <c r="B30" s="26">
        <f t="shared" si="1"/>
        <v>76987</v>
      </c>
      <c r="C30" s="16">
        <f>6087+C31</f>
        <v>39175</v>
      </c>
      <c r="D30" s="17">
        <f>6417+D31</f>
        <v>37812</v>
      </c>
    </row>
    <row r="31" spans="1:4" ht="12.75" customHeight="1">
      <c r="A31" s="20" t="s">
        <v>7</v>
      </c>
      <c r="B31" s="26">
        <f t="shared" si="1"/>
        <v>64483</v>
      </c>
      <c r="C31" s="16">
        <v>33088</v>
      </c>
      <c r="D31" s="17">
        <v>31395</v>
      </c>
    </row>
    <row r="32" spans="1:4" ht="12.75" customHeight="1">
      <c r="A32" s="9" t="s">
        <v>17</v>
      </c>
      <c r="B32" s="26">
        <f t="shared" si="1"/>
        <v>85733</v>
      </c>
      <c r="C32" s="16">
        <f>9557+C33</f>
        <v>44823</v>
      </c>
      <c r="D32" s="17">
        <f>8425+D33</f>
        <v>40910</v>
      </c>
    </row>
    <row r="33" spans="1:4" ht="12.75" customHeight="1">
      <c r="A33" s="20" t="s">
        <v>7</v>
      </c>
      <c r="B33" s="26">
        <f t="shared" si="1"/>
        <v>67751</v>
      </c>
      <c r="C33" s="16">
        <v>35266</v>
      </c>
      <c r="D33" s="17">
        <v>32485</v>
      </c>
    </row>
    <row r="34" spans="1:4" ht="12.75" customHeight="1">
      <c r="A34" s="9" t="s">
        <v>18</v>
      </c>
      <c r="B34" s="26">
        <f t="shared" si="1"/>
        <v>45741</v>
      </c>
      <c r="C34" s="16">
        <f>5476+C35</f>
        <v>23217</v>
      </c>
      <c r="D34" s="17">
        <f>6124+D35</f>
        <v>22524</v>
      </c>
    </row>
    <row r="35" spans="1:4" ht="12.75" customHeight="1">
      <c r="A35" s="20" t="s">
        <v>7</v>
      </c>
      <c r="B35" s="26">
        <f t="shared" si="1"/>
        <v>34141</v>
      </c>
      <c r="C35" s="16">
        <v>17741</v>
      </c>
      <c r="D35" s="17">
        <v>16400</v>
      </c>
    </row>
    <row r="36" spans="1:4" ht="12.75" customHeight="1">
      <c r="A36" s="9" t="s">
        <v>19</v>
      </c>
      <c r="B36" s="26">
        <f t="shared" si="1"/>
        <v>19687</v>
      </c>
      <c r="C36" s="16">
        <f>1838+C37</f>
        <v>9380</v>
      </c>
      <c r="D36" s="17">
        <f>2626+D37</f>
        <v>10307</v>
      </c>
    </row>
    <row r="37" spans="1:4" ht="12.75" customHeight="1">
      <c r="A37" s="20" t="s">
        <v>7</v>
      </c>
      <c r="B37" s="26">
        <f t="shared" si="1"/>
        <v>15223</v>
      </c>
      <c r="C37" s="16">
        <v>7542</v>
      </c>
      <c r="D37" s="17">
        <v>7681</v>
      </c>
    </row>
    <row r="38" spans="1:4" ht="12.75" customHeight="1">
      <c r="A38" s="9" t="s">
        <v>20</v>
      </c>
      <c r="B38" s="26">
        <f t="shared" si="1"/>
        <v>38944</v>
      </c>
      <c r="C38" s="16">
        <f>2983+C39</f>
        <v>19281</v>
      </c>
      <c r="D38" s="17">
        <f>4758+D39</f>
        <v>19663</v>
      </c>
    </row>
    <row r="39" spans="1:4" ht="12.75" customHeight="1">
      <c r="A39" s="20" t="s">
        <v>7</v>
      </c>
      <c r="B39" s="26">
        <f t="shared" si="1"/>
        <v>31203</v>
      </c>
      <c r="C39" s="16">
        <v>16298</v>
      </c>
      <c r="D39" s="17">
        <v>14905</v>
      </c>
    </row>
    <row r="40" spans="1:4" ht="12.75" customHeight="1">
      <c r="A40" s="9" t="s">
        <v>21</v>
      </c>
      <c r="B40" s="26">
        <f t="shared" si="1"/>
        <v>29955</v>
      </c>
      <c r="C40" s="16">
        <f>3866+C41</f>
        <v>14411</v>
      </c>
      <c r="D40" s="17">
        <f>4274+D41</f>
        <v>15544</v>
      </c>
    </row>
    <row r="41" spans="1:4" ht="12.75" customHeight="1">
      <c r="A41" s="20" t="s">
        <v>7</v>
      </c>
      <c r="B41" s="26">
        <f t="shared" si="1"/>
        <v>21815</v>
      </c>
      <c r="C41" s="16">
        <v>10545</v>
      </c>
      <c r="D41" s="17">
        <v>11270</v>
      </c>
    </row>
    <row r="42" spans="1:4" ht="12.75" customHeight="1">
      <c r="A42" s="9" t="s">
        <v>22</v>
      </c>
      <c r="B42" s="26">
        <f t="shared" si="1"/>
        <v>22684</v>
      </c>
      <c r="C42" s="16">
        <f>3391+C43</f>
        <v>10075</v>
      </c>
      <c r="D42" s="17">
        <f>3840+D43</f>
        <v>12609</v>
      </c>
    </row>
    <row r="43" spans="1:4" ht="12.75" customHeight="1">
      <c r="A43" s="20" t="s">
        <v>7</v>
      </c>
      <c r="B43" s="26">
        <f t="shared" si="1"/>
        <v>15453</v>
      </c>
      <c r="C43" s="16">
        <v>6684</v>
      </c>
      <c r="D43" s="17">
        <v>8769</v>
      </c>
    </row>
    <row r="44" spans="1:4" ht="12.75" customHeight="1">
      <c r="A44" s="27"/>
      <c r="B44" s="28"/>
      <c r="C44" s="29"/>
      <c r="D44" s="14"/>
    </row>
    <row r="45" ht="12.75" customHeight="1"/>
    <row r="46" ht="12.75" customHeight="1">
      <c r="A46" s="30" t="s">
        <v>24</v>
      </c>
    </row>
    <row r="47" ht="12.75" customHeight="1">
      <c r="A47" s="30" t="s">
        <v>27</v>
      </c>
    </row>
    <row r="48" ht="12.75" customHeight="1">
      <c r="A48" s="30" t="s">
        <v>25</v>
      </c>
    </row>
    <row r="49" ht="12.75" customHeight="1">
      <c r="A49" s="33" t="s">
        <v>26</v>
      </c>
    </row>
    <row r="50" ht="12.75" customHeight="1">
      <c r="A50" s="30" t="s">
        <v>29</v>
      </c>
    </row>
    <row r="51" ht="12.75" customHeight="1">
      <c r="A51" s="34" t="s">
        <v>28</v>
      </c>
    </row>
  </sheetData>
  <sheetProtection/>
  <printOptions horizontalCentered="1"/>
  <pageMargins left="1" right="1" top="1" bottom="1" header="0.5" footer="0.5"/>
  <pageSetup horizontalDpi="600" verticalDpi="600" orientation="portrait" scale="98" r:id="rId1"/>
  <headerFooter alignWithMargins="0">
    <oddFooter>&amp;L&amp;"Arial,Italic"&amp;9      The State of Hawaii Data Book 2014&amp;R&amp;9http://dbedt.hawaii.gov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Fink</cp:lastModifiedBy>
  <cp:lastPrinted>2015-08-03T20:12:45Z</cp:lastPrinted>
  <dcterms:modified xsi:type="dcterms:W3CDTF">2015-08-03T20:13:30Z</dcterms:modified>
  <cp:category/>
  <cp:version/>
  <cp:contentType/>
  <cp:contentStatus/>
</cp:coreProperties>
</file>