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<sst xmlns="http://schemas.openxmlformats.org/spreadsheetml/2006/main" count="16" uniqueCount="16">
  <si>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</si>
  <si>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Grade</t>
  </si>
  <si>
    <t>State           total</t>
  </si>
  <si>
    <t>Hawaii</t>
  </si>
  <si>
    <t>Maui</t>
  </si>
  <si>
    <t>Honolulu</t>
  </si>
  <si>
    <t>Kauai</t>
  </si>
  <si>
    <t>Charter             schools</t>
  </si>
  <si>
    <t>All grades</t>
  </si>
  <si>
    <t>Nursery</t>
  </si>
  <si>
    <t>Kindergarten</t>
  </si>
  <si>
    <t>Special Ed.</t>
  </si>
  <si>
    <t>Table 3.12-- PUBLIC SCHOOL ENROLLMENT BY GRADE, BY COUNTY:                    2014-2015</t>
  </si>
  <si>
    <t>Source:  Hawaii State Department of Education &lt;http://www.hawaiipublicschools.org/DOE%20Forms/</t>
  </si>
  <si>
    <t>Enrollment/DOEenrollment2014-15.xlsx&gt; accessed February 27, 2015; and calculations by Hawaii State</t>
  </si>
  <si>
    <t>Department of Business, Economic Development &amp; Tourism.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</si>
</sst>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#,##0\ \ \ \ "/>
    <numFmt numFmtId="166" formatCode="#,##0\ \ \ \ \ "/>
    <numFmt numFmtId="167" formatCode="#,##0\ \ \ \ \ \ "/>
    <numFmt numFmtId="168" formatCode="\ \ 0"/>
    <numFmt numFmtId="169" formatCode="\ \ \ \ \ 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 style="double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double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9" fontId="5" fillId="0" borderId="0">
      <alignment/>
      <protection/>
    </xf>
    <xf numFmtId="0" fontId="27" fillId="29" borderId="0" applyNumberFormat="0" applyBorder="0" applyAlignment="0" applyProtection="0"/>
    <xf numFmtId="0" fontId="4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62" applyFont="1" applyAlignment="1">
      <alignment horizontal="centerContinuous" wrapText="1"/>
      <protection/>
    </xf>
    <xf numFmtId="0" fontId="3" fillId="0" borderId="0" xfId="57" applyAlignment="1">
      <alignment horizontal="centerContinuous"/>
      <protection/>
    </xf>
    <xf numFmtId="0" fontId="3" fillId="0" borderId="0" xfId="57">
      <alignment/>
      <protection/>
    </xf>
    <xf numFmtId="0" fontId="2" fillId="0" borderId="10" xfId="62" applyFont="1" applyBorder="1" applyAlignment="1">
      <alignment horizontal="centerContinuous" wrapText="1"/>
      <protection/>
    </xf>
    <xf numFmtId="0" fontId="3" fillId="0" borderId="10" xfId="57" applyBorder="1" applyAlignment="1">
      <alignment horizontal="centerContinuous"/>
      <protection/>
    </xf>
    <xf numFmtId="0" fontId="4" fillId="0" borderId="11" xfId="49" applyFont="1" applyBorder="1" applyAlignment="1" quotePrefix="1">
      <alignment horizontal="center"/>
      <protection/>
    </xf>
    <xf numFmtId="0" fontId="4" fillId="0" borderId="12" xfId="49" applyFont="1" applyBorder="1" applyAlignment="1" quotePrefix="1">
      <alignment horizontal="center" wrapText="1"/>
      <protection/>
    </xf>
    <xf numFmtId="0" fontId="4" fillId="0" borderId="11" xfId="49" applyFont="1" applyBorder="1" applyAlignment="1">
      <alignment horizontal="center"/>
      <protection/>
    </xf>
    <xf numFmtId="0" fontId="4" fillId="0" borderId="13" xfId="49" applyFont="1" applyBorder="1" applyAlignment="1">
      <alignment horizontal="center" wrapText="1"/>
      <protection/>
    </xf>
    <xf numFmtId="0" fontId="4" fillId="0" borderId="0" xfId="49" applyAlignment="1">
      <alignment horizontal="center" vertical="center"/>
      <protection/>
    </xf>
    <xf numFmtId="0" fontId="3" fillId="0" borderId="14" xfId="57" applyBorder="1">
      <alignment/>
      <protection/>
    </xf>
    <xf numFmtId="0" fontId="3" fillId="0" borderId="15" xfId="57" applyBorder="1">
      <alignment/>
      <protection/>
    </xf>
    <xf numFmtId="0" fontId="3" fillId="0" borderId="14" xfId="57" applyBorder="1" applyAlignment="1">
      <alignment horizontal="center"/>
      <protection/>
    </xf>
    <xf numFmtId="165" fontId="3" fillId="0" borderId="12" xfId="57" applyNumberFormat="1" applyFill="1" applyBorder="1">
      <alignment/>
      <protection/>
    </xf>
    <xf numFmtId="166" fontId="3" fillId="0" borderId="11" xfId="57" applyNumberFormat="1" applyFill="1" applyBorder="1">
      <alignment/>
      <protection/>
    </xf>
    <xf numFmtId="165" fontId="3" fillId="0" borderId="11" xfId="57" applyNumberFormat="1" applyFill="1" applyBorder="1">
      <alignment/>
      <protection/>
    </xf>
    <xf numFmtId="167" fontId="3" fillId="0" borderId="11" xfId="57" applyNumberFormat="1" applyFill="1" applyBorder="1">
      <alignment/>
      <protection/>
    </xf>
    <xf numFmtId="167" fontId="3" fillId="0" borderId="13" xfId="57" applyNumberFormat="1" applyFill="1" applyBorder="1">
      <alignment/>
      <protection/>
    </xf>
    <xf numFmtId="165" fontId="3" fillId="0" borderId="15" xfId="57" applyNumberFormat="1" applyFill="1" applyBorder="1">
      <alignment/>
      <protection/>
    </xf>
    <xf numFmtId="166" fontId="3" fillId="0" borderId="14" xfId="57" applyNumberFormat="1" applyFill="1" applyBorder="1">
      <alignment/>
      <protection/>
    </xf>
    <xf numFmtId="165" fontId="3" fillId="0" borderId="14" xfId="57" applyNumberFormat="1" applyFill="1" applyBorder="1">
      <alignment/>
      <protection/>
    </xf>
    <xf numFmtId="167" fontId="3" fillId="0" borderId="14" xfId="57" applyNumberFormat="1" applyFill="1" applyBorder="1">
      <alignment/>
      <protection/>
    </xf>
    <xf numFmtId="167" fontId="3" fillId="0" borderId="0" xfId="57" applyNumberFormat="1" applyFill="1">
      <alignment/>
      <protection/>
    </xf>
    <xf numFmtId="165" fontId="3" fillId="0" borderId="16" xfId="57" applyNumberFormat="1" applyFill="1" applyBorder="1">
      <alignment/>
      <protection/>
    </xf>
    <xf numFmtId="167" fontId="3" fillId="0" borderId="16" xfId="57" applyNumberFormat="1" applyFill="1" applyBorder="1">
      <alignment/>
      <protection/>
    </xf>
    <xf numFmtId="168" fontId="3" fillId="0" borderId="14" xfId="57" applyNumberFormat="1" applyBorder="1" applyAlignment="1">
      <alignment horizontal="left"/>
      <protection/>
    </xf>
    <xf numFmtId="1" fontId="3" fillId="0" borderId="14" xfId="57" applyNumberFormat="1" applyBorder="1" applyAlignment="1">
      <alignment horizontal="left"/>
      <protection/>
    </xf>
    <xf numFmtId="0" fontId="3" fillId="0" borderId="11" xfId="57" applyBorder="1">
      <alignment/>
      <protection/>
    </xf>
    <xf numFmtId="0" fontId="3" fillId="0" borderId="12" xfId="57" applyBorder="1">
      <alignment/>
      <protection/>
    </xf>
    <xf numFmtId="0" fontId="3" fillId="0" borderId="13" xfId="57" applyBorder="1">
      <alignment/>
      <protection/>
    </xf>
    <xf numFmtId="169" fontId="5" fillId="0" borderId="0" xfId="47" applyFont="1" applyFill="1">
      <alignment/>
      <protection/>
    </xf>
    <xf numFmtId="0" fontId="3" fillId="0" borderId="0" xfId="57" applyFill="1">
      <alignment/>
      <protection/>
    </xf>
    <xf numFmtId="49" fontId="5" fillId="0" borderId="0" xfId="47" applyNumberFormat="1" applyFont="1" applyFill="1">
      <alignment/>
      <protection/>
    </xf>
    <xf numFmtId="0" fontId="5" fillId="0" borderId="0" xfId="57" applyFont="1">
      <alignment/>
      <protection/>
    </xf>
    <xf numFmtId="0" fontId="5" fillId="0" borderId="0" xfId="57" applyFont="1" applyFill="1">
      <alignment/>
      <protection/>
    </xf>
    <xf numFmtId="166" fontId="3" fillId="0" borderId="14" xfId="57" applyNumberFormat="1" applyFont="1" applyFill="1" applyBorder="1">
      <alignment/>
      <protection/>
    </xf>
    <xf numFmtId="0" fontId="3" fillId="0" borderId="0" xfId="57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"/>
    </sheetView>
  </sheetViews>
  <sheetFormatPr defaultColWidth="9.140625" defaultRowHeight="15"/>
  <cols>
    <col min="1" max="1" width="13.7109375" style="3" customWidth="1"/>
    <col min="2" max="7" width="11.421875" style="3" customWidth="1"/>
    <col min="8" max="16384" width="9.140625" style="3" customWidth="1"/>
  </cols>
  <sheetData>
    <row r="1" spans="1:7" ht="31.5" customHeight="1">
      <c r="A1" s="1" t="s">
        <v>12</v>
      </c>
      <c r="B1" s="2"/>
      <c r="C1" s="2"/>
      <c r="D1" s="2"/>
      <c r="E1" s="2"/>
      <c r="F1" s="2"/>
      <c r="G1" s="2"/>
    </row>
    <row r="2" spans="1:7" ht="12.75" customHeight="1" thickBot="1">
      <c r="A2" s="4"/>
      <c r="B2" s="5"/>
      <c r="C2" s="5"/>
      <c r="D2" s="5"/>
      <c r="E2" s="5"/>
      <c r="F2" s="5"/>
      <c r="G2" s="5"/>
    </row>
    <row r="3" spans="1:19" s="10" customFormat="1" ht="34.5" customHeight="1" thickTop="1">
      <c r="A3" s="6" t="s">
        <v>1</v>
      </c>
      <c r="B3" s="7" t="s">
        <v>2</v>
      </c>
      <c r="C3" s="8" t="s">
        <v>3</v>
      </c>
      <c r="D3" s="8" t="s">
        <v>4</v>
      </c>
      <c r="E3" s="6" t="s">
        <v>5</v>
      </c>
      <c r="F3" s="6" t="s">
        <v>6</v>
      </c>
      <c r="G3" s="9" t="s">
        <v>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6" ht="12.75" customHeight="1">
      <c r="A4" s="11"/>
      <c r="B4" s="12"/>
      <c r="C4" s="11"/>
      <c r="D4" s="11"/>
      <c r="E4" s="11"/>
      <c r="F4" s="11"/>
    </row>
    <row r="5" spans="1:7" ht="12.75" customHeight="1">
      <c r="A5" s="13" t="s">
        <v>8</v>
      </c>
      <c r="B5" s="14">
        <f aca="true" t="shared" si="0" ref="B5:G5">SUM(B7:B21)</f>
        <v>182384</v>
      </c>
      <c r="C5" s="15">
        <f t="shared" si="0"/>
        <v>23079</v>
      </c>
      <c r="D5" s="15">
        <f t="shared" si="0"/>
        <v>21076</v>
      </c>
      <c r="E5" s="16">
        <f t="shared" si="0"/>
        <v>118463</v>
      </c>
      <c r="F5" s="17">
        <f t="shared" si="0"/>
        <v>9331</v>
      </c>
      <c r="G5" s="18">
        <f t="shared" si="0"/>
        <v>10435</v>
      </c>
    </row>
    <row r="6" spans="1:7" ht="12.75" customHeight="1">
      <c r="A6" s="11"/>
      <c r="B6" s="19"/>
      <c r="C6" s="20"/>
      <c r="D6" s="20"/>
      <c r="E6" s="21"/>
      <c r="F6" s="22"/>
      <c r="G6" s="23"/>
    </row>
    <row r="7" spans="1:7" ht="12.75" customHeight="1">
      <c r="A7" s="11" t="s">
        <v>9</v>
      </c>
      <c r="B7" s="19">
        <f aca="true" t="shared" si="1" ref="B7:B21">SUM(C7:G7)</f>
        <v>1489</v>
      </c>
      <c r="C7" s="20">
        <f>55+95+54</f>
        <v>204</v>
      </c>
      <c r="D7" s="20">
        <f>106+20</f>
        <v>126</v>
      </c>
      <c r="E7" s="24">
        <v>1081</v>
      </c>
      <c r="F7" s="25">
        <v>56</v>
      </c>
      <c r="G7" s="23">
        <v>22</v>
      </c>
    </row>
    <row r="8" spans="1:7" ht="12.75" customHeight="1">
      <c r="A8" s="11" t="s">
        <v>10</v>
      </c>
      <c r="B8" s="19">
        <f t="shared" si="1"/>
        <v>10908</v>
      </c>
      <c r="C8" s="20">
        <f>351+688+275</f>
        <v>1314</v>
      </c>
      <c r="D8" s="36">
        <f>1034+327</f>
        <v>1361</v>
      </c>
      <c r="E8" s="24">
        <v>6800</v>
      </c>
      <c r="F8" s="25">
        <v>651</v>
      </c>
      <c r="G8" s="23">
        <v>782</v>
      </c>
    </row>
    <row r="9" spans="1:7" ht="12.75" customHeight="1">
      <c r="A9" s="26">
        <v>1</v>
      </c>
      <c r="B9" s="19">
        <f t="shared" si="1"/>
        <v>15227</v>
      </c>
      <c r="C9" s="20">
        <f>621+877+446</f>
        <v>1944</v>
      </c>
      <c r="D9" s="20">
        <f>1388+378</f>
        <v>1766</v>
      </c>
      <c r="E9" s="24">
        <v>9833</v>
      </c>
      <c r="F9" s="25">
        <v>719</v>
      </c>
      <c r="G9" s="23">
        <v>965</v>
      </c>
    </row>
    <row r="10" spans="1:7" ht="12.75" customHeight="1">
      <c r="A10" s="26">
        <v>2</v>
      </c>
      <c r="B10" s="19">
        <f t="shared" si="1"/>
        <v>14849</v>
      </c>
      <c r="C10" s="20">
        <f>445+804+579</f>
        <v>1828</v>
      </c>
      <c r="D10" s="20">
        <f>1375+375</f>
        <v>1750</v>
      </c>
      <c r="E10" s="24">
        <v>9669</v>
      </c>
      <c r="F10" s="25">
        <v>719</v>
      </c>
      <c r="G10" s="23">
        <v>883</v>
      </c>
    </row>
    <row r="11" spans="1:7" ht="12.75" customHeight="1">
      <c r="A11" s="26">
        <v>3</v>
      </c>
      <c r="B11" s="19">
        <f t="shared" si="1"/>
        <v>14186</v>
      </c>
      <c r="C11" s="20">
        <f>543+772+406</f>
        <v>1721</v>
      </c>
      <c r="D11" s="20">
        <f>1275+370</f>
        <v>1645</v>
      </c>
      <c r="E11" s="24">
        <v>9307</v>
      </c>
      <c r="F11" s="25">
        <v>675</v>
      </c>
      <c r="G11" s="23">
        <v>838</v>
      </c>
    </row>
    <row r="12" spans="1:7" ht="12.75" customHeight="1">
      <c r="A12" s="26">
        <v>4</v>
      </c>
      <c r="B12" s="19">
        <f t="shared" si="1"/>
        <v>13848</v>
      </c>
      <c r="C12" s="20">
        <f>411+766+568</f>
        <v>1745</v>
      </c>
      <c r="D12" s="20">
        <f>1258+373</f>
        <v>1631</v>
      </c>
      <c r="E12" s="24">
        <v>8918</v>
      </c>
      <c r="F12" s="25">
        <v>686</v>
      </c>
      <c r="G12" s="23">
        <v>868</v>
      </c>
    </row>
    <row r="13" spans="1:7" ht="12.75" customHeight="1">
      <c r="A13" s="26">
        <v>5</v>
      </c>
      <c r="B13" s="19">
        <f t="shared" si="1"/>
        <v>13374</v>
      </c>
      <c r="C13" s="20">
        <f>498+713+377</f>
        <v>1588</v>
      </c>
      <c r="D13" s="20">
        <f>1200+304</f>
        <v>1504</v>
      </c>
      <c r="E13" s="24">
        <v>8720</v>
      </c>
      <c r="F13" s="25">
        <v>691</v>
      </c>
      <c r="G13" s="23">
        <v>871</v>
      </c>
    </row>
    <row r="14" spans="1:7" ht="12.75" customHeight="1">
      <c r="A14" s="26">
        <v>6</v>
      </c>
      <c r="B14" s="19">
        <f t="shared" si="1"/>
        <v>12652</v>
      </c>
      <c r="C14" s="20">
        <f>364+625+476</f>
        <v>1465</v>
      </c>
      <c r="D14" s="20">
        <f>1083+317</f>
        <v>1400</v>
      </c>
      <c r="E14" s="24">
        <v>8210</v>
      </c>
      <c r="F14" s="25">
        <v>641</v>
      </c>
      <c r="G14" s="23">
        <v>936</v>
      </c>
    </row>
    <row r="15" spans="1:7" ht="12.75" customHeight="1">
      <c r="A15" s="26">
        <v>7</v>
      </c>
      <c r="B15" s="19">
        <f t="shared" si="1"/>
        <v>12260</v>
      </c>
      <c r="C15" s="20">
        <f>517+534+367</f>
        <v>1418</v>
      </c>
      <c r="D15" s="20">
        <f>1038+344</f>
        <v>1382</v>
      </c>
      <c r="E15" s="24">
        <v>8041</v>
      </c>
      <c r="F15" s="25">
        <v>588</v>
      </c>
      <c r="G15" s="23">
        <v>831</v>
      </c>
    </row>
    <row r="16" spans="1:7" ht="12.75" customHeight="1">
      <c r="A16" s="26">
        <v>8</v>
      </c>
      <c r="B16" s="19">
        <f t="shared" si="1"/>
        <v>11229</v>
      </c>
      <c r="C16" s="20">
        <f>452+566+344</f>
        <v>1362</v>
      </c>
      <c r="D16" s="20">
        <f>925+294</f>
        <v>1219</v>
      </c>
      <c r="E16" s="24">
        <v>7297</v>
      </c>
      <c r="F16" s="25">
        <v>539</v>
      </c>
      <c r="G16" s="23">
        <v>812</v>
      </c>
    </row>
    <row r="17" spans="1:7" ht="12.75" customHeight="1">
      <c r="A17" s="26">
        <v>9</v>
      </c>
      <c r="B17" s="19">
        <f t="shared" si="1"/>
        <v>12998</v>
      </c>
      <c r="C17" s="20">
        <f>578+679+411</f>
        <v>1668</v>
      </c>
      <c r="D17" s="20">
        <f>1161+409</f>
        <v>1570</v>
      </c>
      <c r="E17" s="24">
        <v>8524</v>
      </c>
      <c r="F17" s="25">
        <v>666</v>
      </c>
      <c r="G17" s="23">
        <v>570</v>
      </c>
    </row>
    <row r="18" spans="1:7" ht="12.75" customHeight="1">
      <c r="A18" s="27">
        <v>10</v>
      </c>
      <c r="B18" s="19">
        <f t="shared" si="1"/>
        <v>11625</v>
      </c>
      <c r="C18" s="20">
        <f>541+634+307</f>
        <v>1482</v>
      </c>
      <c r="D18" s="20">
        <f>1020+343</f>
        <v>1363</v>
      </c>
      <c r="E18" s="24">
        <v>7619</v>
      </c>
      <c r="F18" s="25">
        <v>644</v>
      </c>
      <c r="G18" s="23">
        <v>517</v>
      </c>
    </row>
    <row r="19" spans="1:7" ht="12.75" customHeight="1">
      <c r="A19" s="27">
        <v>11</v>
      </c>
      <c r="B19" s="19">
        <f t="shared" si="1"/>
        <v>10873</v>
      </c>
      <c r="C19" s="20">
        <f>498+613+308</f>
        <v>1419</v>
      </c>
      <c r="D19" s="20">
        <f>934+314</f>
        <v>1248</v>
      </c>
      <c r="E19" s="24">
        <v>7112</v>
      </c>
      <c r="F19" s="25">
        <v>660</v>
      </c>
      <c r="G19" s="23">
        <v>434</v>
      </c>
    </row>
    <row r="20" spans="1:7" ht="12.75" customHeight="1">
      <c r="A20" s="27">
        <v>12</v>
      </c>
      <c r="B20" s="19">
        <f t="shared" si="1"/>
        <v>9516</v>
      </c>
      <c r="C20" s="20">
        <f>436+607+272</f>
        <v>1315</v>
      </c>
      <c r="D20" s="20">
        <f>876+317</f>
        <v>1193</v>
      </c>
      <c r="E20" s="24">
        <v>6161</v>
      </c>
      <c r="F20" s="25">
        <v>540</v>
      </c>
      <c r="G20" s="23">
        <v>307</v>
      </c>
    </row>
    <row r="21" spans="1:7" ht="12.75" customHeight="1">
      <c r="A21" s="11" t="s">
        <v>11</v>
      </c>
      <c r="B21" s="19">
        <f t="shared" si="1"/>
        <v>17350</v>
      </c>
      <c r="C21" s="20">
        <f>933+964+709</f>
        <v>2606</v>
      </c>
      <c r="D21" s="20">
        <f>1385+533</f>
        <v>1918</v>
      </c>
      <c r="E21" s="24">
        <v>11171</v>
      </c>
      <c r="F21" s="25">
        <v>856</v>
      </c>
      <c r="G21" s="23">
        <v>799</v>
      </c>
    </row>
    <row r="22" spans="1:7" ht="12.75" customHeight="1">
      <c r="A22" s="28"/>
      <c r="B22" s="29"/>
      <c r="C22" s="28"/>
      <c r="D22" s="28"/>
      <c r="E22" s="28"/>
      <c r="F22" s="28"/>
      <c r="G22" s="30"/>
    </row>
    <row r="23" ht="12.75" customHeight="1"/>
    <row r="24" spans="1:7" ht="12.75" customHeight="1">
      <c r="A24" s="31" t="s">
        <v>13</v>
      </c>
      <c r="B24" s="32"/>
      <c r="C24" s="32"/>
      <c r="D24" s="32"/>
      <c r="E24" s="32"/>
      <c r="F24" s="32"/>
      <c r="G24" s="32"/>
    </row>
    <row r="25" spans="1:7" ht="12.75" customHeight="1">
      <c r="A25" s="33" t="s">
        <v>14</v>
      </c>
      <c r="B25" s="32"/>
      <c r="C25" s="32"/>
      <c r="D25" s="32"/>
      <c r="E25" s="32"/>
      <c r="F25" s="32"/>
      <c r="G25" s="32"/>
    </row>
    <row r="26" spans="1:7" ht="12.75" customHeight="1">
      <c r="A26" s="35" t="s">
        <v>15</v>
      </c>
      <c r="B26" s="32"/>
      <c r="C26" s="32"/>
      <c r="D26" s="32"/>
      <c r="E26" s="32"/>
      <c r="F26" s="32"/>
      <c r="G26" s="32"/>
    </row>
    <row r="27" spans="2:7" ht="12.75">
      <c r="B27" s="32"/>
      <c r="C27" s="32"/>
      <c r="D27" s="32"/>
      <c r="E27" s="32"/>
      <c r="F27" s="32"/>
      <c r="G27" s="32"/>
    </row>
    <row r="28" ht="12.75">
      <c r="A28" s="34"/>
    </row>
    <row r="32" ht="12.75">
      <c r="D32" s="37" t="s">
        <v>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2014&amp;R&amp;"Arial,Regular"&amp;9http://dbedt.hawaii.gov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2014-15 Public and Charter School Enrollment</dc:title>
  <dc:subject/>
  <dc:creator>Aaron E. Tao</dc:creator>
  <cp:keywords/>
  <dc:description/>
  <cp:lastModifiedBy>David Fink</cp:lastModifiedBy>
  <cp:lastPrinted>2015-08-03T21:07:27Z</cp:lastPrinted>
  <dcterms:created xsi:type="dcterms:W3CDTF">2013-08-23T18:58:13Z</dcterms:created>
  <dcterms:modified xsi:type="dcterms:W3CDTF">2015-08-03T21:07:40Z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0x010100BF0CFF4F79FE4C21A26C231C20FF20C60081736603541D0D48B7FA29FD738D15F4</vt:lpwstr>
  </property>
</Properties>
</file>