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1775" windowHeight="6780" activeTab="0"/>
  </bookViews>
  <sheets>
    <sheet name="Titles" sheetId="1" r:id="rId1"/>
    <sheet name="11.01" sheetId="2" r:id="rId2"/>
    <sheet name="11.02" sheetId="3" r:id="rId3"/>
    <sheet name="11.03" sheetId="4" r:id="rId4"/>
    <sheet name="11.04" sheetId="5" r:id="rId5"/>
    <sheet name="11.05" sheetId="6" r:id="rId6"/>
    <sheet name="11.06" sheetId="7" r:id="rId7"/>
    <sheet name="11.07" sheetId="8" r:id="rId8"/>
    <sheet name="11.08" sheetId="9" r:id="rId9"/>
    <sheet name="11.09" sheetId="10" r:id="rId10"/>
    <sheet name="11.10" sheetId="11" r:id="rId11"/>
    <sheet name="11.11" sheetId="12" r:id="rId12"/>
    <sheet name="11.12" sheetId="13" r:id="rId13"/>
    <sheet name="11.13" sheetId="14" r:id="rId14"/>
    <sheet name="11.14" sheetId="15" r:id="rId15"/>
    <sheet name="11.15" sheetId="16" r:id="rId16"/>
    <sheet name="11.16" sheetId="17" r:id="rId17"/>
    <sheet name="11.17" sheetId="18" r:id="rId18"/>
    <sheet name="11.18" sheetId="19" r:id="rId19"/>
    <sheet name="11.19" sheetId="20" r:id="rId20"/>
    <sheet name="11.20" sheetId="21" r:id="rId21"/>
    <sheet name="11.21" sheetId="22" r:id="rId22"/>
    <sheet name="11.22" sheetId="23" r:id="rId23"/>
    <sheet name="11.23" sheetId="24" r:id="rId24"/>
  </sheets>
  <definedNames>
    <definedName name="_xlnm.Print_Area" localSheetId="8">'11.08'!$A$1:$G$23</definedName>
    <definedName name="_xlnm.Print_Area" localSheetId="9">'11.09'!$A$1:$G$25</definedName>
    <definedName name="Title_extraction_query" localSheetId="0">'Titles'!$A$1:$B$28</definedName>
    <definedName name="Title_extraction_query">#REF!</definedName>
  </definedNames>
  <calcPr fullCalcOnLoad="1"/>
</workbook>
</file>

<file path=xl/sharedStrings.xml><?xml version="1.0" encoding="utf-8"?>
<sst xmlns="http://schemas.openxmlformats.org/spreadsheetml/2006/main" count="943" uniqueCount="620">
  <si>
    <t>Area, authority, and year of publication</t>
  </si>
  <si>
    <t>Number of areas ranked</t>
  </si>
  <si>
    <t>State:</t>
  </si>
  <si>
    <t>Morgan Quitno, 1993</t>
  </si>
  <si>
    <t>Morgan Quitno, 1994</t>
  </si>
  <si>
    <t>Thomas, 1995</t>
  </si>
  <si>
    <t>Morgan Quitno, 1995</t>
  </si>
  <si>
    <t>Morgan Quitno, 1996</t>
  </si>
  <si>
    <t>Morgan Quitno, 1997</t>
  </si>
  <si>
    <t>Morgan Quitno, 1998</t>
  </si>
  <si>
    <t>Honolulu MSA:</t>
  </si>
  <si>
    <r>
      <t xml:space="preserve">   Money,</t>
    </r>
    <r>
      <rPr>
        <sz val="10"/>
        <rFont val="Arial"/>
        <family val="0"/>
      </rPr>
      <t xml:space="preserve"> 1993</t>
    </r>
  </si>
  <si>
    <r>
      <t xml:space="preserve">   Money,</t>
    </r>
    <r>
      <rPr>
        <sz val="10"/>
        <rFont val="Arial"/>
        <family val="0"/>
      </rPr>
      <t xml:space="preserve"> 1994</t>
    </r>
  </si>
  <si>
    <r>
      <t xml:space="preserve">   Money,</t>
    </r>
    <r>
      <rPr>
        <sz val="10"/>
        <rFont val="Arial"/>
        <family val="0"/>
      </rPr>
      <t xml:space="preserve"> 1995</t>
    </r>
  </si>
  <si>
    <r>
      <t xml:space="preserve">   Money,</t>
    </r>
    <r>
      <rPr>
        <sz val="10"/>
        <rFont val="Arial"/>
        <family val="0"/>
      </rPr>
      <t xml:space="preserve"> 1996</t>
    </r>
  </si>
  <si>
    <r>
      <t xml:space="preserve">   Money, </t>
    </r>
    <r>
      <rPr>
        <sz val="10"/>
        <rFont val="Arial"/>
        <family val="2"/>
      </rPr>
      <t>1997</t>
    </r>
  </si>
  <si>
    <r>
      <t xml:space="preserve">     Source:  Morgan Quitno (publisher), </t>
    </r>
    <r>
      <rPr>
        <i/>
        <sz val="10"/>
        <rFont val="Times New Roman"/>
        <family val="0"/>
      </rPr>
      <t xml:space="preserve">State Rankings </t>
    </r>
    <r>
      <rPr>
        <sz val="10"/>
        <rFont val="Times New Roman"/>
        <family val="0"/>
      </rPr>
      <t xml:space="preserve">(annual); G. Scott Thomas, </t>
    </r>
    <r>
      <rPr>
        <i/>
        <sz val="10"/>
        <rFont val="Times New Roman"/>
        <family val="0"/>
      </rPr>
      <t xml:space="preserve">The Rating Guide to </t>
    </r>
  </si>
  <si>
    <r>
      <t>Life in America's Fifty States,</t>
    </r>
    <r>
      <rPr>
        <sz val="10"/>
        <rFont val="Times New Roman"/>
        <family val="0"/>
      </rPr>
      <t xml:space="preserve"> cited in </t>
    </r>
    <r>
      <rPr>
        <i/>
        <sz val="10"/>
        <rFont val="Times New Roman"/>
        <family val="0"/>
      </rPr>
      <t xml:space="preserve">American Demographics, </t>
    </r>
    <r>
      <rPr>
        <sz val="10"/>
        <rFont val="Times New Roman"/>
        <family val="0"/>
      </rPr>
      <t xml:space="preserve">Feb. 1995, pp. 13-14; "Best Places to  </t>
    </r>
  </si>
  <si>
    <t>Morgan Quitno, 1999</t>
  </si>
  <si>
    <t>Morgan Quitno, 2000</t>
  </si>
  <si>
    <r>
      <t xml:space="preserve">   Money,</t>
    </r>
    <r>
      <rPr>
        <sz val="10"/>
        <rFont val="Arial"/>
        <family val="0"/>
      </rPr>
      <t xml:space="preserve"> 1998  2/</t>
    </r>
  </si>
  <si>
    <t>State or                   Honolulu rank 1/</t>
  </si>
  <si>
    <r>
      <t xml:space="preserve">   Money,</t>
    </r>
    <r>
      <rPr>
        <sz val="10"/>
        <rFont val="Arial"/>
        <family val="0"/>
      </rPr>
      <t xml:space="preserve"> 2000</t>
    </r>
  </si>
  <si>
    <t xml:space="preserve">     1/ For the State, the scale is 1 to 50, the lower the rank, the better. For the Honolulu MSA, the scale is 1 to</t>
  </si>
  <si>
    <t>Morgan Quitno, 2001</t>
  </si>
  <si>
    <r>
      <t xml:space="preserve">   Money, </t>
    </r>
    <r>
      <rPr>
        <sz val="10"/>
        <rFont val="Arial"/>
        <family val="2"/>
      </rPr>
      <t>2001</t>
    </r>
  </si>
  <si>
    <r>
      <t xml:space="preserve">Live in America" (annual survey), </t>
    </r>
    <r>
      <rPr>
        <i/>
        <sz val="10"/>
        <rFont val="Times New Roman"/>
        <family val="0"/>
      </rPr>
      <t xml:space="preserve">Money </t>
    </r>
    <r>
      <rPr>
        <sz val="10"/>
        <rFont val="Times New Roman"/>
        <family val="0"/>
      </rPr>
      <t xml:space="preserve">1998 and earlier issues; </t>
    </r>
  </si>
  <si>
    <t xml:space="preserve">     2/ In the Western States, comparison limited to medium-size MSAs (250,000 to 1,000,000 inhabitants).</t>
  </si>
  <si>
    <r>
      <t xml:space="preserve">   Money, </t>
    </r>
    <r>
      <rPr>
        <sz val="10"/>
        <rFont val="Arial"/>
        <family val="2"/>
      </rPr>
      <t>2002</t>
    </r>
  </si>
  <si>
    <t>Morgan Quitno, 2002</t>
  </si>
  <si>
    <t>THE HONOLULU METROPOLITAN STATISTICAL AREA (MSA):  1993 TO 2002</t>
  </si>
  <si>
    <t>&lt;http://money.cnn.com/best/bplive/details/HONOL_HI.html&gt; accessed July 28, 2003.</t>
  </si>
  <si>
    <t xml:space="preserve">300 for the years 1993 to 1997, the lower the rank, the better; 1 to 23 for 1998, and 1 to 100 for the years </t>
  </si>
  <si>
    <t>2000 to 2002, the higher the rank, the better.</t>
  </si>
  <si>
    <t>Table 11.23-- QUALITY OF LIFE INDEX RANKINGS, FOR THE STATE AND</t>
  </si>
  <si>
    <t>Table 11.22-- REPORTING PUBLIC CHARITIES IN HAWAII, BY TYPE:             CIRCA 1999</t>
  </si>
  <si>
    <t>[Dollar amounts in millions]</t>
  </si>
  <si>
    <t>Type</t>
  </si>
  <si>
    <t>Number of organizations  1/</t>
  </si>
  <si>
    <t>Expenses 2/</t>
  </si>
  <si>
    <t>Assets 3/</t>
  </si>
  <si>
    <t>Public support 4/</t>
  </si>
  <si>
    <t>Total revenue 5/</t>
  </si>
  <si>
    <t>Total</t>
  </si>
  <si>
    <t>Operating public charities</t>
  </si>
  <si>
    <t xml:space="preserve">     Arts, culture, humanities</t>
  </si>
  <si>
    <t xml:space="preserve">     Educational institutions</t>
  </si>
  <si>
    <t xml:space="preserve">     Environmental quality,</t>
  </si>
  <si>
    <t xml:space="preserve">     protection</t>
  </si>
  <si>
    <t xml:space="preserve">     Animal related</t>
  </si>
  <si>
    <t xml:space="preserve">     Health - general,</t>
  </si>
  <si>
    <t xml:space="preserve">     rehabilitative</t>
  </si>
  <si>
    <t xml:space="preserve">     Mental health, crisis</t>
  </si>
  <si>
    <t xml:space="preserve">     intervention</t>
  </si>
  <si>
    <t xml:space="preserve">     Disease, disorders,</t>
  </si>
  <si>
    <t xml:space="preserve">     medical disciplines</t>
  </si>
  <si>
    <t xml:space="preserve">     Medical research</t>
  </si>
  <si>
    <t xml:space="preserve">     Crime, legal related</t>
  </si>
  <si>
    <t xml:space="preserve">     Employment, job related</t>
  </si>
  <si>
    <t xml:space="preserve">     Food, agriculture, nutrition</t>
  </si>
  <si>
    <t xml:space="preserve">     Housing, shelter</t>
  </si>
  <si>
    <t xml:space="preserve">     Public safety, disaster</t>
  </si>
  <si>
    <t xml:space="preserve">     relief</t>
  </si>
  <si>
    <t xml:space="preserve">     Recreation, sports, leisure,</t>
  </si>
  <si>
    <t xml:space="preserve">     athletics</t>
  </si>
  <si>
    <t/>
  </si>
  <si>
    <t xml:space="preserve">     Youth development</t>
  </si>
  <si>
    <t>continued on next page</t>
  </si>
  <si>
    <t>Table 11.22-- REPORTING PUBLIC CHARITIES IN HAWAII, BY TYPE:                 CIRCA 1999 -- Con.</t>
  </si>
  <si>
    <t xml:space="preserve">     Human services - </t>
  </si>
  <si>
    <t xml:space="preserve">     multipurpose</t>
  </si>
  <si>
    <t xml:space="preserve">     International, foreign affairs</t>
  </si>
  <si>
    <t xml:space="preserve">     Civil rights, social action,</t>
  </si>
  <si>
    <t xml:space="preserve">     advocacy</t>
  </si>
  <si>
    <t xml:space="preserve">     Community improvement</t>
  </si>
  <si>
    <t xml:space="preserve">     Philanthropy, grantmaking</t>
  </si>
  <si>
    <t xml:space="preserve">     Science and technology</t>
  </si>
  <si>
    <t xml:space="preserve">     research</t>
  </si>
  <si>
    <t xml:space="preserve">     Social science research</t>
  </si>
  <si>
    <t xml:space="preserve">     Public, social benefit</t>
  </si>
  <si>
    <t xml:space="preserve">     Religion related, spiritual</t>
  </si>
  <si>
    <t xml:space="preserve">     development</t>
  </si>
  <si>
    <t xml:space="preserve">     Unknown/unclassified</t>
  </si>
  <si>
    <t>Supporting public charities</t>
  </si>
  <si>
    <t>Mutual, membership benefit</t>
  </si>
  <si>
    <t>organizations</t>
  </si>
  <si>
    <t xml:space="preserve">     1/  Reporting public charities include only organizations that both reported (filed IRS Form 990) and were</t>
  </si>
  <si>
    <t xml:space="preserve">required to do so.  The following were excluded:  foreign organizations, government-associated organizations, </t>
  </si>
  <si>
    <t>and organizations without state identifiers.  Organizations not required to report include religious</t>
  </si>
  <si>
    <t>congregations and organizations with less than $25,000 in gross receipts.</t>
  </si>
  <si>
    <t xml:space="preserve">     2/  Total expenses = current operating expenditures, grants and benefits, and payments to affiliates.</t>
  </si>
  <si>
    <t xml:space="preserve">     3/  Total assets = total assets at the end of the year, including cash, savings, investments, land, buildings,</t>
  </si>
  <si>
    <t>equipment, inventory, and accounts, pledges, grants, and loans receivable.</t>
  </si>
  <si>
    <t xml:space="preserve">     4/  Public support = gifts, grants,and contributions from government and private sources.</t>
  </si>
  <si>
    <t xml:space="preserve">     5/  Total revenue = calculated by the National Center for Charitable Statistics using the following formula:</t>
  </si>
  <si>
    <t xml:space="preserve">gross income + public support + dues received - rental expenses - direct expenses other than fundraising </t>
  </si>
  <si>
    <t>expenses.</t>
  </si>
  <si>
    <t>calendar year) as adjusted by the National Center for Charitable Statistics (NCCS).  Prepared by the NCCS in</t>
  </si>
  <si>
    <t>June of 2001 &lt;http://www.nccs.urban.org/stcover/stc_HI.htm&gt; accessed August 1, 2003.</t>
  </si>
  <si>
    <r>
      <t xml:space="preserve"> </t>
    </r>
    <r>
      <rPr>
        <sz val="10"/>
        <rFont val="Times New Roman"/>
        <family val="1"/>
      </rPr>
      <t xml:space="preserve">    Source:  </t>
    </r>
    <r>
      <rPr>
        <i/>
        <sz val="10"/>
        <rFont val="Times New Roman"/>
        <family val="1"/>
      </rPr>
      <t>US Internal Revenue Service Form 990 Return Transaction File, 2000</t>
    </r>
    <r>
      <rPr>
        <sz val="10"/>
        <rFont val="Times New Roman"/>
        <family val="1"/>
      </rPr>
      <t xml:space="preserve"> (returns received in that</t>
    </r>
  </si>
  <si>
    <t>Table 11.21-- LICENSED CHILD CARE CENTERS AND LICENSED FAMILY CHILD CARE PROVIDERS: 1999 to 2002</t>
  </si>
  <si>
    <t>[Centers as of February, providers as of August]</t>
  </si>
  <si>
    <t>Subject</t>
  </si>
  <si>
    <t>1999  1/</t>
  </si>
  <si>
    <t>Licensed child care centers</t>
  </si>
  <si>
    <t>384</t>
  </si>
  <si>
    <t>500</t>
  </si>
  <si>
    <t>552</t>
  </si>
  <si>
    <t>Licensed family child care providers</t>
  </si>
  <si>
    <t>525</t>
  </si>
  <si>
    <t>501</t>
  </si>
  <si>
    <r>
      <t xml:space="preserve">    </t>
    </r>
    <r>
      <rPr>
        <sz val="10"/>
        <rFont val="Times New Roman"/>
        <family val="1"/>
      </rPr>
      <t>1/ Centers for the period October 1998 through January 1999.</t>
    </r>
  </si>
  <si>
    <r>
      <t>of the United States</t>
    </r>
    <r>
      <rPr>
        <sz val="10"/>
        <rFont val="Times New Roman"/>
        <family val="1"/>
      </rPr>
      <t xml:space="preserve"> for 2000 (table 634), 2001 (table 558), 2002 (table 551), and 2003 (table 578).</t>
    </r>
  </si>
  <si>
    <r>
      <t xml:space="preserve">     Source:  Children's Foundation, Washington, D.C., as cited in U. S. Census Bureau,  </t>
    </r>
    <r>
      <rPr>
        <i/>
        <sz val="10"/>
        <rFont val="Times New Roman"/>
        <family val="1"/>
      </rPr>
      <t xml:space="preserve">Statistical Abstract </t>
    </r>
  </si>
  <si>
    <t>Table 11.20-- CHILD DAY CARE SERVICES WITH PAYROLL, BY FEDERAL</t>
  </si>
  <si>
    <t>INCOME TAX STATUS AND BROAD GEOGRAPHIC AREA:</t>
  </si>
  <si>
    <t>1992, 1997, 2000 and 2001</t>
  </si>
  <si>
    <t>[Excludes most government employees and self-employed persons, and child day care</t>
  </si>
  <si>
    <t>services without payroll subject to Federal income tax]</t>
  </si>
  <si>
    <t>Number of establishments</t>
  </si>
  <si>
    <t>Receipts or revenue ($1,000)</t>
  </si>
  <si>
    <t>Paid employees,           March 12</t>
  </si>
  <si>
    <t>Geographic area</t>
  </si>
  <si>
    <t>Subject         to tax</t>
  </si>
  <si>
    <t>Tax exempt</t>
  </si>
  <si>
    <t>Subject           to tax</t>
  </si>
  <si>
    <t>1992 1/</t>
  </si>
  <si>
    <t>State total</t>
  </si>
  <si>
    <t>Oahu</t>
  </si>
  <si>
    <t>Neighbor Islands</t>
  </si>
  <si>
    <t>1997 2/</t>
  </si>
  <si>
    <t>(D)</t>
  </si>
  <si>
    <t>100-249</t>
  </si>
  <si>
    <t>20-99</t>
  </si>
  <si>
    <t>2000 2/</t>
  </si>
  <si>
    <t>(NA)</t>
  </si>
  <si>
    <t>2001  2/</t>
  </si>
  <si>
    <t xml:space="preserve">     NA  Not available.</t>
  </si>
  <si>
    <t xml:space="preserve">     D  Withheld to avoid disclosing data of individual companies.</t>
  </si>
  <si>
    <t xml:space="preserve">     1/  SIC 835.</t>
  </si>
  <si>
    <t xml:space="preserve">     2/  NAICS 6244.</t>
  </si>
  <si>
    <r>
      <t>Geographic Area Series</t>
    </r>
    <r>
      <rPr>
        <sz val="10"/>
        <rFont val="Times New Roman"/>
        <family val="1"/>
      </rPr>
      <t xml:space="preserve"> (June 1999), tables 1a, 1b, 2a, 2b, 3 at http://www.census.gov/prod/ec97/97s62-hi.pdf; </t>
    </r>
  </si>
  <si>
    <t>&lt;http://www.census.gov/prod/2002pubs/00cbp/cbp00-13.pdf&gt; accessed June 12, 2002; U.S. Census Bureau,</t>
  </si>
  <si>
    <t>County Business Patterns Hawaii:  2001, CBP/01-13 (April 2003), tables 2 and 6</t>
  </si>
  <si>
    <t>&lt;http://www.census.gov/prod/2003pubs/01cbp/cbp01-13.pdf&gt; accessed May 15, 2003.</t>
  </si>
  <si>
    <r>
      <t xml:space="preserve">     Source:  U.S. Bureau of the Census, </t>
    </r>
    <r>
      <rPr>
        <i/>
        <sz val="10"/>
        <rFont val="Times New Roman"/>
        <family val="1"/>
      </rPr>
      <t xml:space="preserve">1992 Census of Service Industries, Hawaii, </t>
    </r>
    <r>
      <rPr>
        <sz val="10"/>
        <rFont val="Times New Roman"/>
        <family val="1"/>
      </rPr>
      <t>SC92-A-12 (August 1994),</t>
    </r>
  </si>
  <si>
    <r>
      <t xml:space="preserve">tables 1a, 1b, 7a, 7b, 8a, and 8b; </t>
    </r>
    <r>
      <rPr>
        <i/>
        <sz val="10"/>
        <rFont val="Times New Roman"/>
        <family val="1"/>
      </rPr>
      <t>1992 Census of Service Industries, Nonemployer Statistics Series, Summary,</t>
    </r>
  </si>
  <si>
    <r>
      <t xml:space="preserve">SC92-N-1 (March 1995), table 3; </t>
    </r>
    <r>
      <rPr>
        <i/>
        <sz val="10"/>
        <rFont val="Times New Roman"/>
        <family val="1"/>
      </rPr>
      <t>1997 Economic Census, Hawaii, Health Care and Social Assistance,</t>
    </r>
  </si>
  <si>
    <r>
      <t xml:space="preserve">1997 Economic Census, Nonemployer Statistics, </t>
    </r>
    <r>
      <rPr>
        <i/>
        <sz val="10"/>
        <rFont val="Times New Roman"/>
        <family val="1"/>
      </rPr>
      <t xml:space="preserve">GC97X-C54 (January 2001), p. 116; </t>
    </r>
    <r>
      <rPr>
        <sz val="10"/>
        <rFont val="Times New Roman"/>
        <family val="1"/>
      </rPr>
      <t xml:space="preserve">U.S. Census Bureau, </t>
    </r>
    <r>
      <rPr>
        <i/>
        <sz val="10"/>
        <rFont val="Times New Roman"/>
        <family val="1"/>
      </rPr>
      <t xml:space="preserve"> </t>
    </r>
  </si>
  <si>
    <r>
      <t>County Business Patterns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Hawaii</t>
    </r>
    <r>
      <rPr>
        <sz val="10"/>
        <rFont val="Times New Roman"/>
        <family val="1"/>
      </rPr>
      <t>:  2000, CBP-00-13 (May 2002), tables 2 and 6</t>
    </r>
  </si>
  <si>
    <t>Table 11.19-- UNEMPLOYMENT INSURANCE:  1987 TO 2003</t>
  </si>
  <si>
    <t>[Covering private industry, Federal, State and County governments and nonprofit organizations]</t>
  </si>
  <si>
    <t>Insured                              unemployment</t>
  </si>
  <si>
    <t>Calendar year</t>
  </si>
  <si>
    <t>Covered employ-ment</t>
  </si>
  <si>
    <t>Weekly average</t>
  </si>
  <si>
    <t>Percent coverage 1/</t>
  </si>
  <si>
    <t>Average weekly total    wages (dollars)</t>
  </si>
  <si>
    <t>Benefit payments ($1,000)</t>
  </si>
  <si>
    <t>Average weekly benefits (dollars)</t>
  </si>
  <si>
    <t>Average benefit duration (weeks)</t>
  </si>
  <si>
    <t>2/ 47</t>
  </si>
  <si>
    <t>2/ 34</t>
  </si>
  <si>
    <t>558.83</t>
  </si>
  <si>
    <t>2/ 258.08</t>
  </si>
  <si>
    <t>2/ 16.4</t>
  </si>
  <si>
    <t>33</t>
  </si>
  <si>
    <t>573.11</t>
  </si>
  <si>
    <t>2/ 16.5</t>
  </si>
  <si>
    <t>587.99</t>
  </si>
  <si>
    <t>601.21</t>
  </si>
  <si>
    <t>2/ 48</t>
  </si>
  <si>
    <t>628.56</t>
  </si>
  <si>
    <t>NA  Not available.</t>
  </si>
  <si>
    <t>1/  Based on number of unemployed.</t>
  </si>
  <si>
    <r>
      <t xml:space="preserve">     Source:  Hawaii State Department of Labor and Industrial Relations, </t>
    </r>
    <r>
      <rPr>
        <i/>
        <sz val="10"/>
        <rFont val="Times New Roman"/>
        <family val="0"/>
      </rPr>
      <t xml:space="preserve">State of Hawaii Unemployment </t>
    </r>
  </si>
  <si>
    <r>
      <t xml:space="preserve">    Insurance Fact Book </t>
    </r>
    <r>
      <rPr>
        <sz val="10"/>
        <rFont val="Times New Roman"/>
        <family val="1"/>
      </rPr>
      <t>(annual)</t>
    </r>
    <r>
      <rPr>
        <sz val="10"/>
        <rFont val="Times New Roman"/>
        <family val="0"/>
      </rPr>
      <t xml:space="preserve"> </t>
    </r>
    <r>
      <rPr>
        <sz val="10"/>
        <rFont val="Times New Roman"/>
        <family val="1"/>
      </rPr>
      <t>and records.</t>
    </r>
  </si>
  <si>
    <r>
      <t xml:space="preserve">     2/  Revised from previous </t>
    </r>
    <r>
      <rPr>
        <i/>
        <sz val="10"/>
        <rFont val="Times New Roman"/>
        <family val="1"/>
      </rPr>
      <t>Data Book.</t>
    </r>
  </si>
  <si>
    <t>Table 11.18-- HAWAII STATE EMPLOYEES' RETIREMENT SYSTEM:                   1992 TO 2003</t>
  </si>
  <si>
    <t>Year</t>
  </si>
  <si>
    <t>Member-ship, 1/ March 31</t>
  </si>
  <si>
    <t>Pensioners and beneficiaries, March 31</t>
  </si>
  <si>
    <t>Assets, 2/           June 30 ($1,000)</t>
  </si>
  <si>
    <t>Total    benefits             paid 3/ ($1,000)</t>
  </si>
  <si>
    <t>Average monthly pension 3/ (dollars)</t>
  </si>
  <si>
    <t>Adminis-tration expenses 3/ (dollars)</t>
  </si>
  <si>
    <t>950</t>
  </si>
  <si>
    <t>1,004</t>
  </si>
  <si>
    <t>1,057</t>
  </si>
  <si>
    <t>1,143</t>
  </si>
  <si>
    <t>1/  State and county employees.  Includes former vested employees but excludes all pensioners.</t>
  </si>
  <si>
    <t xml:space="preserve">     2/  Prior to June 30, 1997, assets are reported at cost.  Effective June 30, 1997, assets are reported at </t>
  </si>
  <si>
    <t>fair value.</t>
  </si>
  <si>
    <t xml:space="preserve">3/  Year ended June 30.  Data on total benefits paid exclude the employers' share of social security </t>
  </si>
  <si>
    <t>contributions.</t>
  </si>
  <si>
    <r>
      <t xml:space="preserve">     Source:  Employees' Retirement System of the State of Hawaii, </t>
    </r>
    <r>
      <rPr>
        <i/>
        <sz val="10"/>
        <rFont val="Times New Roman"/>
        <family val="0"/>
      </rPr>
      <t xml:space="preserve">Comprehensive Annual Financial Report, </t>
    </r>
  </si>
  <si>
    <t>and records.</t>
  </si>
  <si>
    <t>Table 11.17-- HOMELESS PERSONS, BY SURVEY CATEGORY:                               1999 ESTIMATES</t>
  </si>
  <si>
    <t>Survey category</t>
  </si>
  <si>
    <t>State</t>
  </si>
  <si>
    <t>City &amp; County of Honolulu</t>
  </si>
  <si>
    <t>County of Maui</t>
  </si>
  <si>
    <t>County of Hawaii</t>
  </si>
  <si>
    <t>County of Kauai</t>
  </si>
  <si>
    <t xml:space="preserve">Resident population </t>
  </si>
  <si>
    <t>Sheltered and unsheltered</t>
  </si>
  <si>
    <t>homeless</t>
  </si>
  <si>
    <t xml:space="preserve">   Sheltered 1/</t>
  </si>
  <si>
    <t xml:space="preserve">   Unsheltered 2/</t>
  </si>
  <si>
    <t>Hidden homeless 3/</t>
  </si>
  <si>
    <t>At risk 4/</t>
  </si>
  <si>
    <t>Other households</t>
  </si>
  <si>
    <t xml:space="preserve">     1/  Sheltered homeless:  Families or individuals who lack a fixed, regular and adequate nighttime residence  </t>
  </si>
  <si>
    <t xml:space="preserve">and have a primary nighttime residence that is a supervised publicly or privately operated shelter designed to </t>
  </si>
  <si>
    <t xml:space="preserve">provide temporary living accommodations (e.g., emergency or transitional shelter or church) or that is an  </t>
  </si>
  <si>
    <t>institution that provides temporary residence for individuals intended to be institutionalized.</t>
  </si>
  <si>
    <t xml:space="preserve">     2/  Unsheltered homeless:  Families or individuals who have a primary nighttime residence that is a public </t>
  </si>
  <si>
    <t xml:space="preserve">or private place not designed for, or ordinarily used as, a regular sleeping accommodation for human beings, </t>
  </si>
  <si>
    <t>including beaches, parks, automobiles and streets.</t>
  </si>
  <si>
    <t xml:space="preserve">     3/  Hidden homeless:  This population is defined as:  (1) persons who share accommodations with other  </t>
  </si>
  <si>
    <t xml:space="preserve">groups in the same household, either doubling up (two or more families or groups of persons who are related  </t>
  </si>
  <si>
    <t xml:space="preserve">by birth, marriage or adoption) or sharing (two or more families or groups of persons who are not related by </t>
  </si>
  <si>
    <t xml:space="preserve">birth, marriage or adoption); or (2) persons who depend upon public assistance for their shelter payments  </t>
  </si>
  <si>
    <t xml:space="preserve">each month.  In both situations, if the publicassistance and/or generosity of relative and friends are withdrawn, </t>
  </si>
  <si>
    <t>there is a strong liklihood that at least some of the persons in this category would end up homeless.</t>
  </si>
  <si>
    <t xml:space="preserve">     4/  At risk or precariously housed:  Families or individuals who could become homeless in less than three </t>
  </si>
  <si>
    <t xml:space="preserve"> months if they lost their primary source of income.</t>
  </si>
  <si>
    <t>(November 1999), pp. 3, 4, 6.</t>
  </si>
  <si>
    <r>
      <t xml:space="preserve">     Source:  Market Trends Pacific, Inc., </t>
    </r>
    <r>
      <rPr>
        <i/>
        <sz val="10"/>
        <rFont val="Times New Roman"/>
        <family val="1"/>
      </rPr>
      <t>1999 Homeless Needs Assessment Study, Summary of Findings</t>
    </r>
    <r>
      <rPr>
        <sz val="10"/>
        <rFont val="Times New Roman"/>
        <family val="1"/>
      </rPr>
      <t xml:space="preserve"> </t>
    </r>
  </si>
  <si>
    <t>Table 11.16-- CHARACTERISTICS OF PERSONS PARTICIPATING IN THE STATE HOMELESS STIPEND PROGRAMS:  2000 AND 2001</t>
  </si>
  <si>
    <t>[Years ended June 30]</t>
  </si>
  <si>
    <t>Persons</t>
  </si>
  <si>
    <t>Number of participants</t>
  </si>
  <si>
    <t>Gender</t>
  </si>
  <si>
    <t>Male</t>
  </si>
  <si>
    <t>Hawaii</t>
  </si>
  <si>
    <t>Female</t>
  </si>
  <si>
    <t>Kauai</t>
  </si>
  <si>
    <t>-</t>
  </si>
  <si>
    <t>Unknown</t>
  </si>
  <si>
    <t>Maui</t>
  </si>
  <si>
    <t xml:space="preserve"> </t>
  </si>
  <si>
    <t>Hawaii residency  1/</t>
  </si>
  <si>
    <t>Age of child</t>
  </si>
  <si>
    <t>Less than 6 months</t>
  </si>
  <si>
    <t>Less than 1 year</t>
  </si>
  <si>
    <t>6 to 11 months</t>
  </si>
  <si>
    <t>1 to 5 years</t>
  </si>
  <si>
    <t>6 to 12 years</t>
  </si>
  <si>
    <t>6 to 10 years</t>
  </si>
  <si>
    <t>13 to 17 years</t>
  </si>
  <si>
    <t>10 years and over</t>
  </si>
  <si>
    <t>Lifetime</t>
  </si>
  <si>
    <t>Age of adult</t>
  </si>
  <si>
    <t>Under 18 years</t>
  </si>
  <si>
    <t>Employment  1/</t>
  </si>
  <si>
    <t>18 to 29 years</t>
  </si>
  <si>
    <t>Unemployed</t>
  </si>
  <si>
    <t>30 to 39 years</t>
  </si>
  <si>
    <t>Part-time</t>
  </si>
  <si>
    <t>40 to 49 years</t>
  </si>
  <si>
    <t>Full-time</t>
  </si>
  <si>
    <t>50 to 59 years</t>
  </si>
  <si>
    <t>60 years and over</t>
  </si>
  <si>
    <t>Family status  1/</t>
  </si>
  <si>
    <t>Single, no children</t>
  </si>
  <si>
    <t>Ethnicity</t>
  </si>
  <si>
    <t>Couple, no children</t>
  </si>
  <si>
    <t>Caucasian/white</t>
  </si>
  <si>
    <t>Single, with children</t>
  </si>
  <si>
    <t>Hawaiian/part Hawaiian</t>
  </si>
  <si>
    <t>Couple, with children</t>
  </si>
  <si>
    <t>Black</t>
  </si>
  <si>
    <t xml:space="preserve">      Intergenerational/extended</t>
  </si>
  <si>
    <t>Hispanic</t>
  </si>
  <si>
    <t>Other</t>
  </si>
  <si>
    <t>Filipino</t>
  </si>
  <si>
    <t>Samoan</t>
  </si>
  <si>
    <t>Other pacific islander</t>
  </si>
  <si>
    <t>Length of homelessness  1/</t>
  </si>
  <si>
    <t>Mixed/cosmopolitan</t>
  </si>
  <si>
    <t>0 days/at risk</t>
  </si>
  <si>
    <t>Less than 1 month</t>
  </si>
  <si>
    <t>1 to 3 months</t>
  </si>
  <si>
    <t>4 to 6 months</t>
  </si>
  <si>
    <t>7 to 12 months</t>
  </si>
  <si>
    <t>1 to 2 years</t>
  </si>
  <si>
    <t>More than 2 years</t>
  </si>
  <si>
    <t xml:space="preserve">   Continued on next page.</t>
  </si>
  <si>
    <t>Table 11.16-- CHARACTERISTICS OF PERSONS PARTICIPATING IN THE STATE HOMELESS STIPEND PROGRAM:  2000 AND 2001 -- Con.</t>
  </si>
  <si>
    <t>Marital status  1/</t>
  </si>
  <si>
    <t>Causes of homelenesses  2/</t>
  </si>
  <si>
    <t>Single</t>
  </si>
  <si>
    <t>Income/financial</t>
  </si>
  <si>
    <t>Married</t>
  </si>
  <si>
    <t>Problems paying rent</t>
  </si>
  <si>
    <t>Separated/divorced</t>
  </si>
  <si>
    <t>Loss of employment</t>
  </si>
  <si>
    <t>Widowed</t>
  </si>
  <si>
    <t>Housing</t>
  </si>
  <si>
    <t>Living together</t>
  </si>
  <si>
    <t>Evicted</t>
  </si>
  <si>
    <t>Too crowded</t>
  </si>
  <si>
    <t>Health</t>
  </si>
  <si>
    <t>Physical disablility</t>
  </si>
  <si>
    <t>Education  1/</t>
  </si>
  <si>
    <t>Substance abuse</t>
  </si>
  <si>
    <t>1st - 6th grade</t>
  </si>
  <si>
    <t>Mental health problem</t>
  </si>
  <si>
    <t>7th - 8th grade</t>
  </si>
  <si>
    <t>Release from mental</t>
  </si>
  <si>
    <t>9th - 11th grade</t>
  </si>
  <si>
    <t xml:space="preserve">   institution</t>
  </si>
  <si>
    <t>High school graduate</t>
  </si>
  <si>
    <t>Family</t>
  </si>
  <si>
    <t>General education diploma</t>
  </si>
  <si>
    <t>Domestic violence</t>
  </si>
  <si>
    <t>Some college</t>
  </si>
  <si>
    <t>Other family conflict</t>
  </si>
  <si>
    <t>College graduate</t>
  </si>
  <si>
    <t>Some post graduate</t>
  </si>
  <si>
    <t>Release from prison</t>
  </si>
  <si>
    <t xml:space="preserve">   school</t>
  </si>
  <si>
    <t>Release from hospital</t>
  </si>
  <si>
    <t>Post graduate degree</t>
  </si>
  <si>
    <t>Transient</t>
  </si>
  <si>
    <t>Crime victim</t>
  </si>
  <si>
    <t>Military discharge</t>
  </si>
  <si>
    <t>Number of families with</t>
  </si>
  <si>
    <t>Prefer homeless lifestyle</t>
  </si>
  <si>
    <t xml:space="preserve">   children under 18,</t>
  </si>
  <si>
    <t>Natural disaster</t>
  </si>
  <si>
    <t xml:space="preserve">      families with</t>
  </si>
  <si>
    <t xml:space="preserve">  1 child</t>
  </si>
  <si>
    <t xml:space="preserve">  2 children</t>
  </si>
  <si>
    <t xml:space="preserve">  3 children</t>
  </si>
  <si>
    <t xml:space="preserve">  4 children</t>
  </si>
  <si>
    <t xml:space="preserve">  5 or more children</t>
  </si>
  <si>
    <t xml:space="preserve">     1/  Adults only.</t>
  </si>
  <si>
    <t xml:space="preserve">     2/  Multiple responses were allowed.</t>
  </si>
  <si>
    <t xml:space="preserve">     Source:  Hawaii State Department of Business, Economic Development &amp; Tourism, Housing and Community</t>
  </si>
  <si>
    <t xml:space="preserve">Development Corporation of Hawaii, Homeless Programs Section, records. </t>
  </si>
  <si>
    <t>Table 11.15-- CHARACTERISTICS OF NEW CLIENTS ENTERING THE STATE HOMELESS OUTREACH PROGRAMS:  2000 AND 2001</t>
  </si>
  <si>
    <t>[Year ended June 30.  Figures shown are unduplicated counts]</t>
  </si>
  <si>
    <t>Number of clients</t>
  </si>
  <si>
    <t>Hawaii residency</t>
  </si>
  <si>
    <t>Traveller/transient</t>
  </si>
  <si>
    <t>Less than 3 months</t>
  </si>
  <si>
    <t xml:space="preserve">   (intention to stay)</t>
  </si>
  <si>
    <t>3 months to 2 years</t>
  </si>
  <si>
    <t>Long time resident</t>
  </si>
  <si>
    <t>Age</t>
  </si>
  <si>
    <t>Causes of homelessness  1/</t>
  </si>
  <si>
    <t>Eviction</t>
  </si>
  <si>
    <t>13 to 18 years</t>
  </si>
  <si>
    <t>Unable to find affordable</t>
  </si>
  <si>
    <t>19 to 44 years</t>
  </si>
  <si>
    <t xml:space="preserve">   housing</t>
  </si>
  <si>
    <t>45 to 60 years</t>
  </si>
  <si>
    <t>Abused by parent/spouse</t>
  </si>
  <si>
    <t>Over 60 years</t>
  </si>
  <si>
    <t>Other family conflicts</t>
  </si>
  <si>
    <t>Little or no income</t>
  </si>
  <si>
    <t>Release from institution</t>
  </si>
  <si>
    <t>Caucasian</t>
  </si>
  <si>
    <t>Alcoholism</t>
  </si>
  <si>
    <t>Drug abuse</t>
  </si>
  <si>
    <t>Hawaiian/Part Hawaiian</t>
  </si>
  <si>
    <t>Chronic mental illness</t>
  </si>
  <si>
    <t>Emotional/mood disorder</t>
  </si>
  <si>
    <t>Native American/Alaskan</t>
  </si>
  <si>
    <t>Illness/physical disability</t>
  </si>
  <si>
    <t>Mixed (except Hawaiian)</t>
  </si>
  <si>
    <t>Housing status  1/</t>
  </si>
  <si>
    <t>Length of homelessness</t>
  </si>
  <si>
    <t>Sheltered</t>
  </si>
  <si>
    <t>Transitional</t>
  </si>
  <si>
    <t>1 month to 1 year</t>
  </si>
  <si>
    <t>Doubling up</t>
  </si>
  <si>
    <t>More than 1 year</t>
  </si>
  <si>
    <t>Street/park/vehicle/tent</t>
  </si>
  <si>
    <t>Risk with 45-day eviction</t>
  </si>
  <si>
    <t>1/  Multiple responses were allowed.</t>
  </si>
  <si>
    <t xml:space="preserve">     Source:  Hawaii State Department of Business Economic Development &amp; Tourism, Housing and Community</t>
  </si>
  <si>
    <t>Table 11.14-- PERSONS SERVED BY STATE HOMELESS PROGRAMS:                        2000 AND 2001</t>
  </si>
  <si>
    <t>Year and program</t>
  </si>
  <si>
    <t>City and          County of            Honolulu</t>
  </si>
  <si>
    <t>Hawaii County</t>
  </si>
  <si>
    <t>Kauai   County</t>
  </si>
  <si>
    <t>Maui County</t>
  </si>
  <si>
    <t>Outreach program</t>
  </si>
  <si>
    <t>Stipend program</t>
  </si>
  <si>
    <t>Table 11.13-- DISABILITY STATUS OF CIVILIAN NONINSTITUTIONALIZED                                                                    POPULATION, FOR THE STATE AND OAHU:  2000</t>
  </si>
  <si>
    <t>Disability</t>
  </si>
  <si>
    <t>Population 5 years and over</t>
  </si>
  <si>
    <t xml:space="preserve">   With a disability</t>
  </si>
  <si>
    <t xml:space="preserve">         Percent with a disability</t>
  </si>
  <si>
    <t>Population 5 to 15 years</t>
  </si>
  <si>
    <t>Sensory</t>
  </si>
  <si>
    <t>Physical</t>
  </si>
  <si>
    <t>Mental</t>
  </si>
  <si>
    <t>Self-care</t>
  </si>
  <si>
    <t>Population 16 to 64 years</t>
  </si>
  <si>
    <t>Go, outside, home</t>
  </si>
  <si>
    <t>Employment</t>
  </si>
  <si>
    <t>Population 65 years and over</t>
  </si>
  <si>
    <t xml:space="preserve">     Source:  U.S. Census Bureau, Census 2000 Summary File 3 Hawaii (September 25, 2002) </t>
  </si>
  <si>
    <t>&lt;http://factfinder.census.gov/servlet/BasicFactsServlet&gt; accessed August 11, 2003.</t>
  </si>
  <si>
    <t>Table 11.12-- MEDICARE BENEFICIARIES ENROLLED AND BENEFIT PAYMENTS:  2000 TO 2002</t>
  </si>
  <si>
    <t>All persons,                                 July 1</t>
  </si>
  <si>
    <t>Persons 65 and over,                                         July 1</t>
  </si>
  <si>
    <t>Estimated benefit payments 1/          ($1,000)</t>
  </si>
  <si>
    <t>Coverage</t>
  </si>
  <si>
    <t>Hospital and/or medical</t>
  </si>
  <si>
    <t>insurance</t>
  </si>
  <si>
    <t>Hospital insurance</t>
  </si>
  <si>
    <t>Supplementary medical</t>
  </si>
  <si>
    <t>Hospital and medical</t>
  </si>
  <si>
    <t>insurance (both)</t>
  </si>
  <si>
    <t>1/  Fiscal year.</t>
  </si>
  <si>
    <t>Source:  U.S. Department of Health and Human Services, Centers for Medicare and Medicaid Services</t>
  </si>
  <si>
    <t>&lt;www.cms.hhs.gov/statistics/enrollment/sage/sagehi02asp&gt;, and</t>
  </si>
  <si>
    <t>&lt;www.cms.gov/statistics/enrollment/county2002/sthi02.asp&gt; accessed June 23, 2004.</t>
  </si>
  <si>
    <t>Table 11.11-- SOCIAL SECURITY BENEFICIARIES AND BENEFITS PAID:</t>
  </si>
  <si>
    <t>1991 TO 2002</t>
  </si>
  <si>
    <t>Number of beneficiaries, December</t>
  </si>
  <si>
    <t>Monthly benefits, December                                   ($1,000)</t>
  </si>
  <si>
    <t>Annual benefits                 paid                      (million dollars)</t>
  </si>
  <si>
    <r>
      <t xml:space="preserve">     Source:  U.S. Department of Health and Human Services, Social Security Administration, </t>
    </r>
    <r>
      <rPr>
        <i/>
        <sz val="10"/>
        <rFont val="Times New Roman"/>
        <family val="0"/>
      </rPr>
      <t>Social Security</t>
    </r>
  </si>
  <si>
    <r>
      <t>Bulletin, Annual Statistical Supplement</t>
    </r>
    <r>
      <rPr>
        <sz val="10"/>
        <rFont val="Times New Roman"/>
        <family val="1"/>
      </rPr>
      <t xml:space="preserve"> (annual) tables 5.J1, 5.J2 and 5.J4, and data in earlier printed </t>
    </r>
  </si>
  <si>
    <t>reports; Office of Research, Evaluation &amp; Statistics &lt;http://www.ssa.gov/policy/docs/statcomps/</t>
  </si>
  <si>
    <t>supplement/2003/5j.html&gt; accessed June 30, 2004.</t>
  </si>
  <si>
    <t>Table 11.10-- NUMBER AND PERCENT RECEIVING RETIREMENT,</t>
  </si>
  <si>
    <t xml:space="preserve"> SURVIVORS AND DISABILITY INSURANCE (OASDI) BENEFITS:   </t>
  </si>
  <si>
    <t>DECEMBER 2002</t>
  </si>
  <si>
    <t>Total population</t>
  </si>
  <si>
    <t>Aged 65 or older</t>
  </si>
  <si>
    <t>Comparison</t>
  </si>
  <si>
    <t xml:space="preserve">Number               (1,000) 1/ </t>
  </si>
  <si>
    <t xml:space="preserve">Percentage receiving benefits </t>
  </si>
  <si>
    <t>United States</t>
  </si>
  <si>
    <t xml:space="preserve">     1/  Population estimates for the United States as of July 1, 2002, as reported by the U.S. Census Bureau. </t>
  </si>
  <si>
    <t>U.S. Census Bureau, Population Division, 2002 estimates of resident population</t>
  </si>
  <si>
    <t>&lt;http://www.ssa.gov/policy/docs/statcomps/oasdi_sc/2002/table1.html&gt; accessed July 30, 2004.</t>
  </si>
  <si>
    <r>
      <t xml:space="preserve">     Source:  Social Security Administration,</t>
    </r>
    <r>
      <rPr>
        <i/>
        <sz val="10"/>
        <rFont val="Times New Roman"/>
        <family val="1"/>
      </rPr>
      <t xml:space="preserve"> Master Beneficiary Record, 100 percent data</t>
    </r>
    <r>
      <rPr>
        <sz val="10"/>
        <rFont val="Times New Roman"/>
        <family val="1"/>
      </rPr>
      <t xml:space="preserve">; </t>
    </r>
  </si>
  <si>
    <t xml:space="preserve">Table 11.09-- RETIREMENT, SURVIVORS AND DISABILITY INSURANCE </t>
  </si>
  <si>
    <t xml:space="preserve">(OASDI) BENEFITS IN CURRENT-PAYMENT STATUS, BY COUNTIES:  </t>
  </si>
  <si>
    <t>[In thousand dollars]</t>
  </si>
  <si>
    <t>Benefits</t>
  </si>
  <si>
    <t>Aged 65 and older</t>
  </si>
  <si>
    <t>County 1/</t>
  </si>
  <si>
    <t>Retirement 2/</t>
  </si>
  <si>
    <t>Survivors 3/</t>
  </si>
  <si>
    <t xml:space="preserve">Disability      </t>
  </si>
  <si>
    <t>Men</t>
  </si>
  <si>
    <t>Women</t>
  </si>
  <si>
    <t>State total 4/</t>
  </si>
  <si>
    <t>Honolulu</t>
  </si>
  <si>
    <t xml:space="preserve">     1/  Because of special rounding procedures, county detail may not add exactly to State totals, </t>
  </si>
  <si>
    <t>and State totals may differ somewhat from corresponding values in other OASDI tables in this section.</t>
  </si>
  <si>
    <t xml:space="preserve">     2/  Includes special age-72 beneficiaries.</t>
  </si>
  <si>
    <t xml:space="preserve">     3/  Includes nondisabled widow(er)s, disabled widow(er)s, widowed mothers and fathers, parents and children. </t>
  </si>
  <si>
    <t xml:space="preserve">     4/  Total includes beneficiaries with unknown county code.</t>
  </si>
  <si>
    <r>
      <t xml:space="preserve">Beneficiary Record, 100 percent data, </t>
    </r>
    <r>
      <rPr>
        <sz val="10"/>
        <rFont val="Times New Roman"/>
        <family val="1"/>
      </rPr>
      <t>table 5</t>
    </r>
  </si>
  <si>
    <t>&lt;http://www.ssa.gov/policy/docs/statcomps/oasdi_sc/2002/hi.html&gt; accessed April 8, 2004.</t>
  </si>
  <si>
    <r>
      <t xml:space="preserve">     Source:  U.S. Department of Health and Human Services, Social Security Administration,  </t>
    </r>
    <r>
      <rPr>
        <i/>
        <sz val="10"/>
        <rFont val="Times New Roman"/>
        <family val="1"/>
      </rPr>
      <t>Master</t>
    </r>
  </si>
  <si>
    <t xml:space="preserve">Table 11.08-- RETIREMENT, SURVIVORS AND DISABILITY INSURANCE </t>
  </si>
  <si>
    <t xml:space="preserve">(OASDI) BENEFICIARIES IN CURRENT-PAYMENT STATUS, </t>
  </si>
  <si>
    <t>BY COUNTIES:  DECEMBER 2002</t>
  </si>
  <si>
    <t xml:space="preserve">Disability   </t>
  </si>
  <si>
    <t xml:space="preserve">     3/  Includes nondisabled widow(er)s, disabled widow(er)s, widowed mothers and fathers, parents and children.</t>
  </si>
  <si>
    <r>
      <t xml:space="preserve">Beneficiary Record, 100 percent data, </t>
    </r>
    <r>
      <rPr>
        <sz val="10"/>
        <rFont val="Times New Roman"/>
        <family val="1"/>
      </rPr>
      <t>table 4</t>
    </r>
  </si>
  <si>
    <r>
      <t xml:space="preserve">     Source:  U.S. Department of Health and Human Services, Social Security Administration, </t>
    </r>
    <r>
      <rPr>
        <i/>
        <sz val="10"/>
        <rFont val="Times New Roman"/>
        <family val="1"/>
      </rPr>
      <t>Master</t>
    </r>
  </si>
  <si>
    <t xml:space="preserve">Table 11.07-- RETIREMENT, SURVIVORS AND DISABILITY INSURANCE </t>
  </si>
  <si>
    <t xml:space="preserve">(OASDI) BENEFICIARIES AND BENEFITS IN CURRENT-PAYMENT </t>
  </si>
  <si>
    <t>STATUS, BY TYPE OF BENEFIT:  2001 AND 2002</t>
  </si>
  <si>
    <t>[December data.  Based on 10-percent samples]</t>
  </si>
  <si>
    <t>Number of OASDI beneficiaries</t>
  </si>
  <si>
    <t>Amount of monthly benefits ($1,000)</t>
  </si>
  <si>
    <t>Type of benefit</t>
  </si>
  <si>
    <t>Total 1/</t>
  </si>
  <si>
    <t>Retirement program:</t>
  </si>
  <si>
    <t>Retired workers</t>
  </si>
  <si>
    <t>Spouses</t>
  </si>
  <si>
    <t>Children</t>
  </si>
  <si>
    <t>Survivor program:</t>
  </si>
  <si>
    <t>Widows, widowers, and parents</t>
  </si>
  <si>
    <t>Disability program:</t>
  </si>
  <si>
    <t>Disabled workers</t>
  </si>
  <si>
    <t>Age 65 and over</t>
  </si>
  <si>
    <t xml:space="preserve">     1/  Includes special age-72 beneficiaries.</t>
  </si>
  <si>
    <r>
      <t xml:space="preserve">     Source:  U.S. Department of Health and Human Services, Social Security Administration, </t>
    </r>
    <r>
      <rPr>
        <i/>
        <sz val="10"/>
        <rFont val="Times New Roman"/>
        <family val="0"/>
      </rPr>
      <t xml:space="preserve">Social Security </t>
    </r>
  </si>
  <si>
    <r>
      <t>Bulletin, Annual Statistical Supplement</t>
    </r>
    <r>
      <rPr>
        <sz val="10"/>
        <rFont val="Times New Roman"/>
        <family val="1"/>
      </rPr>
      <t xml:space="preserve"> (annual) tables 5.J2, 5.J3 and 5.J4; Office of Research,</t>
    </r>
  </si>
  <si>
    <t>Evaluation &amp; Statistics &lt;http://www.ssa.gov/policy/docs/statcomps/supplement/2003/5j.html&gt;</t>
  </si>
  <si>
    <t>accessed June 30, 2004.</t>
  </si>
  <si>
    <t xml:space="preserve">                               Table 11.06-- RETIREMENT, SURVIVORS AND DISABILITY INSURANCE </t>
  </si>
  <si>
    <t xml:space="preserve">(OASDI)  BENEFICIARIES IN CURRENT-PAYMENT STATUS, BY AGE, </t>
  </si>
  <si>
    <t>RACE, AND SEX:  2000 TO 2002</t>
  </si>
  <si>
    <t>Age, race, and sex</t>
  </si>
  <si>
    <t>Total  1/</t>
  </si>
  <si>
    <t>Age:</t>
  </si>
  <si>
    <t>17 years or under</t>
  </si>
  <si>
    <t>18 to 64 years</t>
  </si>
  <si>
    <t>65 to 69 years</t>
  </si>
  <si>
    <t>70 to 74 years</t>
  </si>
  <si>
    <t>75 years or older</t>
  </si>
  <si>
    <t>Race:</t>
  </si>
  <si>
    <t>White</t>
  </si>
  <si>
    <t>Adult beneficiaries:</t>
  </si>
  <si>
    <t>1/  Includes persons of unknown race.</t>
  </si>
  <si>
    <r>
      <t xml:space="preserve">Bulletin, Annual Statistical Supplement </t>
    </r>
    <r>
      <rPr>
        <sz val="10"/>
        <rFont val="Times New Roman"/>
        <family val="1"/>
      </rPr>
      <t xml:space="preserve">(annual) tables 5.J5 and 5.J5.1; Office of Research, Evaluation &amp; </t>
    </r>
  </si>
  <si>
    <t xml:space="preserve"> Statistics &lt;http://www.ssa.gov/policy/docs/statcomps/supplement/2003/5j.html&gt; accessed June 30, 2004.</t>
  </si>
  <si>
    <r>
      <t xml:space="preserve">     Source:  U.S. Department of Health and Human Services, Social Security Administration,</t>
    </r>
    <r>
      <rPr>
        <i/>
        <sz val="10"/>
        <rFont val="Times New Roman"/>
        <family val="0"/>
      </rPr>
      <t xml:space="preserve"> </t>
    </r>
    <r>
      <rPr>
        <i/>
        <sz val="10"/>
        <rFont val="Times New Roman"/>
        <family val="1"/>
      </rPr>
      <t>Social Security</t>
    </r>
  </si>
  <si>
    <t>Table 11.05-- ANNUAL BENEFITS OF THE FOOD STAMP PROGRAM, BY ISLANDS:  1986 TO 2003</t>
  </si>
  <si>
    <t>[In dollars.  Years ended June 30]</t>
  </si>
  <si>
    <t>County           total</t>
  </si>
  <si>
    <t>Lanai</t>
  </si>
  <si>
    <t>Molokai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</si>
  <si>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</si>
  <si>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</si>
  <si>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</si>
  <si>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</si>
  <si>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</si>
  <si>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</si>
  <si>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</si>
  <si>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</si>
  <si>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</si>
  <si>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</si>
  <si>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</si>
  <si>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</si>
  <si>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</si>
  <si>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</si>
  <si>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</si>
  <si>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</si>
  <si>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</si>
  <si>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</si>
  <si>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r>
      <t xml:space="preserve">     Source:  Hawaii State Department of Human Services, Research, </t>
    </r>
    <r>
      <rPr>
        <i/>
        <sz val="10"/>
        <rFont val="Times New Roman"/>
        <family val="1"/>
      </rPr>
      <t>A Statistical Report on Welfare in Hawaii</t>
    </r>
    <r>
      <rPr>
        <sz val="10"/>
        <rFont val="Times New Roman"/>
        <family val="1"/>
      </rPr>
      <t xml:space="preserve"> (annual).</t>
    </r>
  </si>
  <si>
    <t xml:space="preserve">Table 11.04-- AVERAGE MONTHLY NUMBER OF INDIVIDUALS SERVED </t>
  </si>
  <si>
    <t>BY THE FOOD STAMP PROGRAM, BY ISLANDS:  ANNUALLY, 1980 TO 2003</t>
  </si>
  <si>
    <t>County total</t>
  </si>
  <si>
    <t>1980</t>
  </si>
  <si>
    <t>1981</t>
  </si>
  <si>
    <t>1982</t>
  </si>
  <si>
    <t>1983</t>
  </si>
  <si>
    <t>1984</t>
  </si>
  <si>
    <t>1985</t>
  </si>
  <si>
    <t>(annual).</t>
  </si>
  <si>
    <r>
      <t xml:space="preserve">     Source:  Hawaii State Department of Human Services, Research, </t>
    </r>
    <r>
      <rPr>
        <i/>
        <sz val="10"/>
        <rFont val="Times New Roman"/>
        <family val="1"/>
      </rPr>
      <t>A Statistical Report on Welfare in Hawaii</t>
    </r>
  </si>
  <si>
    <t xml:space="preserve">Table 11.03-- AVERAGE MONTHLY CASES SERVED BY THE FOOD STAMP </t>
  </si>
  <si>
    <t>PROGRAM, BY ISLANDS:  ANNUALLY, 1980 TO 2003</t>
  </si>
  <si>
    <t>County       total</t>
  </si>
  <si>
    <r>
      <t xml:space="preserve">     Source:  Hawaii State Department of Human Services, Research, </t>
    </r>
    <r>
      <rPr>
        <i/>
        <sz val="10"/>
        <rFont val="Times New Roman"/>
        <family val="1"/>
      </rPr>
      <t>A Statistical Report on Welfare In Hawaii</t>
    </r>
  </si>
  <si>
    <t xml:space="preserve">Table 11.02-- TEMPORARY ASSISTANCE TO OTHER NEEDY FAMILIES, </t>
  </si>
  <si>
    <t xml:space="preserve"> AVERAGE MONTHLY, BY ISLANDS: 1998 TO 2003</t>
  </si>
  <si>
    <t>[Year ended June 30.  AFDC-UP became Temporary Assistance to Other Needy Families (TAONF)</t>
  </si>
  <si>
    <t>effective FY 1998.  General Assistance (Family) was also added to TAONF]</t>
  </si>
  <si>
    <t>Category</t>
  </si>
  <si>
    <t>County     total</t>
  </si>
  <si>
    <t>Cases</t>
  </si>
  <si>
    <t xml:space="preserve">   561</t>
  </si>
  <si>
    <t>Recipients</t>
  </si>
  <si>
    <t>2,528</t>
  </si>
  <si>
    <t>Expenditures 1/</t>
  </si>
  <si>
    <t xml:space="preserve">     1/  Thousands of dollars.</t>
  </si>
  <si>
    <t xml:space="preserve">Table 11.01-- TEMPORARY ASSISTANCE TO NEEDY FAMILIES, </t>
  </si>
  <si>
    <t xml:space="preserve">[Year ended June 30.  AFDC became Temporary Assistance to Needy  </t>
  </si>
  <si>
    <t>Families (TANF) effective FY 1998]</t>
  </si>
  <si>
    <t xml:space="preserve">   1,357</t>
  </si>
  <si>
    <t xml:space="preserve">    3,708</t>
  </si>
  <si>
    <r>
      <t xml:space="preserve">     Source:  Hawaii State Department of Human Services, Research,  </t>
    </r>
    <r>
      <rPr>
        <i/>
        <sz val="10"/>
        <rFont val="Times New Roman"/>
        <family val="1"/>
      </rPr>
      <t>A Statistical Report on Welfare In Hawaii</t>
    </r>
  </si>
  <si>
    <t>Table Number</t>
  </si>
  <si>
    <t>Table Name</t>
  </si>
  <si>
    <t>(Click on the table number to go to corresponding table)</t>
  </si>
  <si>
    <t>(To return to this "Titles" worksheet, you must select this worksheet again)</t>
  </si>
  <si>
    <t>11.01</t>
  </si>
  <si>
    <t>Temporary Assistance to Needy Families,  Average Monthly, by Islands:  1998 to 2003</t>
  </si>
  <si>
    <t>11.02</t>
  </si>
  <si>
    <t>Temporary Assistance to Other Needy Families,  Average Monthly, by Islands:  1998 to 2003</t>
  </si>
  <si>
    <t>11.03</t>
  </si>
  <si>
    <t>Average Monthly Cases Served by the Food Stamp Program, by Islands:  Annually, 1980 to 2003</t>
  </si>
  <si>
    <t>11.04</t>
  </si>
  <si>
    <t>Average Monthly Number of Individuals Served by the Food Stamp Program, by Islands:  Annually, 1980 to 2003</t>
  </si>
  <si>
    <t>11.05</t>
  </si>
  <si>
    <t>Annual Benefits of the Food Stamp Program, by Islands: 1986 to 2003</t>
  </si>
  <si>
    <t>11.06</t>
  </si>
  <si>
    <t>Retirement, Survivors and Disability Insurance (OASDI) Beneficiaries in Current-Payment  Status, by Age, Race, and Sex: 2000 to 2002</t>
  </si>
  <si>
    <t>11.07</t>
  </si>
  <si>
    <t>Retirement, Survivors and Disability Insurance (OASDI) Beneficiaries and Benefits in Current-Payment  Status, by Type of  Benefit: 2001 and 2002</t>
  </si>
  <si>
    <t>11.08</t>
  </si>
  <si>
    <t>Retirement, Survivors and Disability Insurance (OASDI) Beneficiaries in Current-Payment Status, by Counties: December 2002</t>
  </si>
  <si>
    <t>11.09</t>
  </si>
  <si>
    <t>Retirement, Survivors and Disability Insurance (OASDI) Benefits in Current-Payment Status, by Counties: December 2002</t>
  </si>
  <si>
    <t>11.10</t>
  </si>
  <si>
    <t>Number and Percent Receiving Retirement, Survivors and Disability Insurance (OASDI) Benefits: December 2002</t>
  </si>
  <si>
    <t>11.11</t>
  </si>
  <si>
    <t>Social Security Beneficiaries and Benefits Paid: 1991 to 2002</t>
  </si>
  <si>
    <t>11.12</t>
  </si>
  <si>
    <t>Medicare Beneficiaries Enrolled and Benefit Payments: 2000 to 2002</t>
  </si>
  <si>
    <t>11.13</t>
  </si>
  <si>
    <t>Disability Status of Civilian Noninstitutionalized Population, for the State and Oahu: 2000</t>
  </si>
  <si>
    <t>11.14</t>
  </si>
  <si>
    <t>Persons Served by State Homeless Programs:  2000 and 2001</t>
  </si>
  <si>
    <t>11.15</t>
  </si>
  <si>
    <t>Characteristics of New Clients Entering the State Homeless Outreach Programs:  2000 and 2001</t>
  </si>
  <si>
    <t>11.16</t>
  </si>
  <si>
    <t>Characteristics of Persons Participating in the State Homeless Stipend Programs:  2000 and 2001</t>
  </si>
  <si>
    <t>11.17</t>
  </si>
  <si>
    <t>Homeless Persons, by Survey Category: 1999 Estimates</t>
  </si>
  <si>
    <t>11.18</t>
  </si>
  <si>
    <t>Hawaii State Employees'  Retirement System: 1992 to 2003</t>
  </si>
  <si>
    <t>11.19</t>
  </si>
  <si>
    <t>Unemployment Insurance: 1987 to 2003</t>
  </si>
  <si>
    <t>11.20</t>
  </si>
  <si>
    <t>Child Day Care Services with Payroll, by Federal Income Tax Status and  Broad Geographic Area: 1992, 1997, 2000 and 2001</t>
  </si>
  <si>
    <t>11.21</t>
  </si>
  <si>
    <t>Licensed Child Care Centers and Licensed Family Child Care Providers: 1999 to 2002</t>
  </si>
  <si>
    <t>11.22</t>
  </si>
  <si>
    <t>Reporting Public Charities in Hawaii, by Type: circa 1999</t>
  </si>
  <si>
    <t>11.23</t>
  </si>
  <si>
    <t>Quality of Life Index Rankings, for the State and the Honolulu Metropolitan Statistical Area (MSA): 1993 to 2002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</si>
</sst>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\ \ \ \ \ "/>
    <numFmt numFmtId="166" formatCode="#,##0\ \ \ \ \ \ \ \ \ \ \ \ \ "/>
    <numFmt numFmtId="167" formatCode="0\ \ \ \ \ \ \ \ \ \ \ \ \ \ \ \ "/>
    <numFmt numFmtId="168" formatCode="\ \ \ @"/>
    <numFmt numFmtId="169" formatCode="\ \ \ \ \ \ @"/>
    <numFmt numFmtId="170" formatCode="\ \ \ \ \ \ \ \ \ @"/>
    <numFmt numFmtId="171" formatCode="\ \ \ \ \ \ \ \ \ \ \ \ @"/>
    <numFmt numFmtId="172" formatCode="\ \ \ \ \ \ \ \ \ \ \ \ \ \ \ @"/>
    <numFmt numFmtId="173" formatCode="\ \ \ \ \ \ \ \ \ \ \ \ \ \ \ \ \ \ @"/>
    <numFmt numFmtId="174" formatCode="#,##0\ \ \ \ \ \ \ \ \ \ \ \ \ \ \ \ "/>
    <numFmt numFmtId="175" formatCode="#,##0\ \ \ \ "/>
    <numFmt numFmtId="176" formatCode="#,##0\ \ \ \ \ "/>
    <numFmt numFmtId="177" formatCode="#,##0\ \ \ \ \ \ "/>
    <numFmt numFmtId="178" formatCode="#,##0\ \ \ \ \ \ \ "/>
    <numFmt numFmtId="179" formatCode="@\ \ \ "/>
    <numFmt numFmtId="180" formatCode="#,##0\ \ \ "/>
    <numFmt numFmtId="181" formatCode="@\ \ \ \ "/>
    <numFmt numFmtId="182" formatCode="#,##0.00\ \ \ \ "/>
    <numFmt numFmtId="183" formatCode="#,##0.00\ \ \ "/>
    <numFmt numFmtId="184" formatCode="#,##0.00\ \ "/>
    <numFmt numFmtId="185" formatCode="#,##0.0\ \ \ "/>
    <numFmt numFmtId="186" formatCode="#,##0.0\ \ \ \ "/>
    <numFmt numFmtId="187" formatCode="#,##0.0\ \ \ \ \ "/>
    <numFmt numFmtId="188" formatCode="@\ \ \ \ \ "/>
    <numFmt numFmtId="189" formatCode="@\ \ \ \ \ \ "/>
    <numFmt numFmtId="190" formatCode="#,##0.0"/>
    <numFmt numFmtId="191" formatCode="\ \ \ \ \ \ \ \ \ \ \ \ \ \ \ \ \ \ \ \ \ \ \ \ \ \ \ #,##0"/>
    <numFmt numFmtId="192" formatCode="\ \ \ #,##0"/>
    <numFmt numFmtId="193" formatCode="\ \ #,##0"/>
    <numFmt numFmtId="194" formatCode="@\ \ "/>
    <numFmt numFmtId="195" formatCode="#,##0\ \ "/>
    <numFmt numFmtId="196" formatCode="#,##0\ \ \ \ \ \ \ \ \ \ \ "/>
    <numFmt numFmtId="197" formatCode="#,##0\ \ \ \ \ \ \ \ \ \ \ \ "/>
    <numFmt numFmtId="198" formatCode="#,##0\ \ \ \ \ \ \ \ "/>
    <numFmt numFmtId="199" formatCode="\ #,##0\ \ \ \ \ \ \ \ \ \ \ \ \ \ \ "/>
    <numFmt numFmtId="200" formatCode="\ #,##0\ \ \ \ \ \ \ \ \ \ \ \ \ \ \ \ "/>
    <numFmt numFmtId="201" formatCode="General\ \ \ \ \ \ \ \ \ \ \ \ \ \ \ \ \ "/>
    <numFmt numFmtId="202" formatCode="General\ \ \ \ \ \ \ \ \ \ \ \ \ \ \ \ "/>
    <numFmt numFmtId="203" formatCode="\ \ \ \ \ \ \ \ \ \ \ @"/>
    <numFmt numFmtId="204" formatCode="\ \ "/>
    <numFmt numFmtId="205" formatCode="@\ \ \ \ \ \ \ \ "/>
    <numFmt numFmtId="206" formatCode="@\ "/>
    <numFmt numFmtId="207" formatCode="#,##0.00\ \ \ \ \ "/>
    <numFmt numFmtId="208" formatCode="\ \ @"/>
    <numFmt numFmtId="209" formatCode="\ \ \ \ @"/>
    <numFmt numFmtId="210" formatCode="#,##0\ \ \ \ \ \ \ \ \ \ "/>
    <numFmt numFmtId="211" formatCode="0.0\ \ \ \ \ \ \ \ \ \ \ \ "/>
    <numFmt numFmtId="212" formatCode="0.0\ \ \ \ \ \ \ \ \ \ \ \ \ \ \ \ "/>
    <numFmt numFmtId="213" formatCode="0.0\ \ \ \ \ \ \ \ \ \ \ \ \ \ "/>
    <numFmt numFmtId="214" formatCode="\ \ \ \ \ \ \ \ \ \ \ \ \ \ \ \ \ @"/>
    <numFmt numFmtId="215" formatCode="\ \ \ \ \ \ \ \ \ \ \ \ \ @"/>
    <numFmt numFmtId="216" formatCode="0\ \ \ \ "/>
    <numFmt numFmtId="217" formatCode="###,##0\ \ \ \ \ \ \ 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0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0"/>
      <name val="MS Sans Serif"/>
      <family val="0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2"/>
      <color indexed="14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hair"/>
      <right style="hair"/>
      <top style="hair"/>
      <bottom style="hair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1" applyBorder="0">
      <alignment/>
      <protection/>
    </xf>
    <xf numFmtId="169" fontId="0" fillId="0" borderId="1" applyBorder="0">
      <alignment/>
      <protection/>
    </xf>
    <xf numFmtId="170" fontId="0" fillId="0" borderId="1">
      <alignment/>
      <protection/>
    </xf>
    <xf numFmtId="171" fontId="0" fillId="0" borderId="1">
      <alignment/>
      <protection/>
    </xf>
    <xf numFmtId="172" fontId="0" fillId="0" borderId="1">
      <alignment/>
      <protection/>
    </xf>
    <xf numFmtId="173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217" fontId="12" fillId="0" borderId="2" applyBorder="0">
      <alignment horizontal="right"/>
      <protection/>
    </xf>
    <xf numFmtId="9" fontId="0" fillId="0" borderId="0" applyFont="0" applyFill="0" applyBorder="0" applyAlignment="0" applyProtection="0"/>
    <xf numFmtId="0" fontId="5" fillId="0" borderId="0">
      <alignment wrapText="1"/>
      <protection/>
    </xf>
  </cellStyleXfs>
  <cellXfs count="489">
    <xf numFmtId="0" fontId="0" fillId="0" borderId="0" xfId="0" applyAlignment="1">
      <alignment/>
    </xf>
    <xf numFmtId="0" fontId="1" fillId="0" borderId="0" xfId="27">
      <alignment horizontal="center" wrapText="1"/>
      <protection/>
    </xf>
    <xf numFmtId="0" fontId="1" fillId="0" borderId="3" xfId="27" applyBorder="1" applyAlignment="1">
      <alignment horizontal="centerContinuous" wrapText="1"/>
      <protection/>
    </xf>
    <xf numFmtId="0" fontId="1" fillId="0" borderId="3" xfId="27" applyBorder="1">
      <alignment horizontal="center" wrapText="1"/>
      <protection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49" fontId="4" fillId="0" borderId="0" xfId="26" applyNumberFormat="1" applyFont="1" applyAlignment="1" quotePrefix="1">
      <alignment horizontal="left"/>
      <protection/>
    </xf>
    <xf numFmtId="49" fontId="4" fillId="0" borderId="0" xfId="26" applyNumberFormat="1" applyFont="1">
      <alignment/>
      <protection/>
    </xf>
    <xf numFmtId="0" fontId="1" fillId="0" borderId="2" xfId="27" applyFont="1" applyBorder="1">
      <alignment horizontal="center" wrapText="1"/>
      <protection/>
    </xf>
    <xf numFmtId="168" fontId="0" fillId="0" borderId="1" xfId="15" applyFont="1" applyBorder="1">
      <alignment/>
      <protection/>
    </xf>
    <xf numFmtId="49" fontId="2" fillId="0" borderId="1" xfId="15" applyNumberFormat="1" applyFont="1" applyBorder="1">
      <alignment/>
      <protection/>
    </xf>
    <xf numFmtId="49" fontId="4" fillId="0" borderId="0" xfId="26" applyNumberFormat="1" applyFont="1" applyAlignment="1">
      <alignment horizontal="left"/>
      <protection/>
    </xf>
    <xf numFmtId="49" fontId="6" fillId="0" borderId="0" xfId="26" applyNumberFormat="1" applyFont="1">
      <alignment/>
      <protection/>
    </xf>
    <xf numFmtId="0" fontId="5" fillId="0" borderId="0" xfId="35">
      <alignment wrapText="1"/>
      <protection/>
    </xf>
    <xf numFmtId="0" fontId="5" fillId="0" borderId="4" xfId="35" applyBorder="1" quotePrefix="1">
      <alignment wrapText="1"/>
      <protection/>
    </xf>
    <xf numFmtId="0" fontId="5" fillId="0" borderId="4" xfId="35" applyBorder="1">
      <alignment wrapText="1"/>
      <protection/>
    </xf>
    <xf numFmtId="49" fontId="5" fillId="0" borderId="0" xfId="35" applyNumberFormat="1" applyFont="1" applyAlignment="1">
      <alignment horizontal="centerContinuous"/>
      <protection/>
    </xf>
    <xf numFmtId="49" fontId="0" fillId="0" borderId="0" xfId="0" applyNumberFormat="1" applyAlignment="1">
      <alignment horizontal="centerContinuous"/>
    </xf>
    <xf numFmtId="167" fontId="0" fillId="0" borderId="1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49" fontId="2" fillId="0" borderId="3" xfId="15" applyNumberFormat="1" applyFont="1" applyBorder="1">
      <alignment/>
      <protection/>
    </xf>
    <xf numFmtId="174" fontId="0" fillId="0" borderId="2" xfId="0" applyNumberFormat="1" applyFont="1" applyBorder="1" applyAlignment="1">
      <alignment/>
    </xf>
    <xf numFmtId="49" fontId="2" fillId="0" borderId="0" xfId="15" applyNumberFormat="1" applyFont="1" applyBorder="1">
      <alignment/>
      <protection/>
    </xf>
    <xf numFmtId="167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67" fontId="0" fillId="0" borderId="5" xfId="0" applyNumberFormat="1" applyFont="1" applyBorder="1" applyAlignment="1">
      <alignment/>
    </xf>
    <xf numFmtId="167" fontId="0" fillId="0" borderId="6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67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49" fontId="4" fillId="0" borderId="0" xfId="15" applyNumberFormat="1" applyFont="1" applyBorder="1">
      <alignment/>
      <protection/>
    </xf>
    <xf numFmtId="167" fontId="0" fillId="0" borderId="7" xfId="0" applyNumberFormat="1" applyFont="1" applyBorder="1" applyAlignment="1">
      <alignment/>
    </xf>
    <xf numFmtId="0" fontId="5" fillId="0" borderId="0" xfId="35" applyFont="1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5" fillId="0" borderId="0" xfId="35" quotePrefix="1">
      <alignment wrapText="1"/>
      <protection/>
    </xf>
    <xf numFmtId="0" fontId="0" fillId="0" borderId="4" xfId="0" applyBorder="1" applyAlignment="1">
      <alignment horizontal="centerContinuous"/>
    </xf>
    <xf numFmtId="0" fontId="1" fillId="0" borderId="3" xfId="27" applyFont="1" applyBorder="1" applyAlignment="1">
      <alignment horizontal="centerContinuous" wrapText="1"/>
      <protection/>
    </xf>
    <xf numFmtId="0" fontId="1" fillId="0" borderId="3" xfId="27" applyFont="1" applyBorder="1">
      <alignment horizontal="center" wrapText="1"/>
      <protection/>
    </xf>
    <xf numFmtId="0" fontId="1" fillId="0" borderId="8" xfId="27" applyFont="1" applyBorder="1">
      <alignment horizontal="center" wrapText="1"/>
      <protection/>
    </xf>
    <xf numFmtId="0" fontId="1" fillId="0" borderId="2" xfId="27" applyFont="1" applyBorder="1" applyAlignment="1">
      <alignment horizontal="center" wrapText="1"/>
      <protection/>
    </xf>
    <xf numFmtId="0" fontId="0" fillId="0" borderId="5" xfId="0" applyBorder="1" applyAlignment="1">
      <alignment/>
    </xf>
    <xf numFmtId="178" fontId="0" fillId="0" borderId="6" xfId="0" applyNumberFormat="1" applyBorder="1" applyAlignment="1">
      <alignment/>
    </xf>
    <xf numFmtId="186" fontId="0" fillId="0" borderId="3" xfId="0" applyNumberFormat="1" applyBorder="1" applyAlignment="1">
      <alignment/>
    </xf>
    <xf numFmtId="185" fontId="0" fillId="0" borderId="3" xfId="0" applyNumberFormat="1" applyBorder="1" applyAlignment="1">
      <alignment/>
    </xf>
    <xf numFmtId="187" fontId="0" fillId="0" borderId="6" xfId="0" applyNumberFormat="1" applyBorder="1" applyAlignment="1">
      <alignment/>
    </xf>
    <xf numFmtId="186" fontId="0" fillId="0" borderId="2" xfId="0" applyNumberFormat="1" applyBorder="1" applyAlignment="1">
      <alignment/>
    </xf>
    <xf numFmtId="0" fontId="0" fillId="0" borderId="1" xfId="0" applyBorder="1" applyAlignment="1">
      <alignment horizontal="centerContinuous"/>
    </xf>
    <xf numFmtId="175" fontId="0" fillId="0" borderId="1" xfId="0" applyNumberFormat="1" applyBorder="1" applyAlignment="1">
      <alignment/>
    </xf>
    <xf numFmtId="183" fontId="0" fillId="0" borderId="9" xfId="0" applyNumberFormat="1" applyBorder="1" applyAlignment="1">
      <alignment/>
    </xf>
    <xf numFmtId="184" fontId="0" fillId="0" borderId="9" xfId="0" applyNumberFormat="1" applyBorder="1" applyAlignment="1">
      <alignment/>
    </xf>
    <xf numFmtId="182" fontId="0" fillId="0" borderId="9" xfId="0" applyNumberFormat="1" applyBorder="1" applyAlignment="1">
      <alignment/>
    </xf>
    <xf numFmtId="183" fontId="0" fillId="0" borderId="10" xfId="0" applyNumberFormat="1" applyBorder="1" applyAlignment="1">
      <alignment/>
    </xf>
    <xf numFmtId="178" fontId="0" fillId="0" borderId="5" xfId="0" applyNumberFormat="1" applyBorder="1" applyAlignment="1">
      <alignment/>
    </xf>
    <xf numFmtId="186" fontId="0" fillId="0" borderId="5" xfId="0" applyNumberFormat="1" applyBorder="1" applyAlignment="1">
      <alignment/>
    </xf>
    <xf numFmtId="185" fontId="0" fillId="0" borderId="5" xfId="0" applyNumberFormat="1" applyBorder="1" applyAlignment="1">
      <alignment/>
    </xf>
    <xf numFmtId="187" fontId="0" fillId="0" borderId="5" xfId="0" applyNumberFormat="1" applyBorder="1" applyAlignment="1">
      <alignment/>
    </xf>
    <xf numFmtId="186" fontId="0" fillId="0" borderId="7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186" fontId="0" fillId="0" borderId="6" xfId="0" applyNumberFormat="1" applyBorder="1" applyAlignment="1">
      <alignment/>
    </xf>
    <xf numFmtId="185" fontId="0" fillId="0" borderId="6" xfId="0" applyNumberFormat="1" applyBorder="1" applyAlignment="1">
      <alignment/>
    </xf>
    <xf numFmtId="186" fontId="0" fillId="0" borderId="11" xfId="0" applyNumberFormat="1" applyBorder="1" applyAlignment="1">
      <alignment/>
    </xf>
    <xf numFmtId="0" fontId="1" fillId="0" borderId="12" xfId="27" applyFont="1" applyBorder="1" applyAlignment="1">
      <alignment horizontal="centerContinuous" wrapText="1"/>
      <protection/>
    </xf>
    <xf numFmtId="0" fontId="1" fillId="0" borderId="12" xfId="27" applyFont="1" applyBorder="1">
      <alignment horizontal="center" wrapText="1"/>
      <protection/>
    </xf>
    <xf numFmtId="0" fontId="1" fillId="0" borderId="13" xfId="27" applyFont="1" applyBorder="1" applyAlignment="1">
      <alignment horizontal="center" wrapText="1"/>
      <protection/>
    </xf>
    <xf numFmtId="183" fontId="0" fillId="0" borderId="5" xfId="0" applyNumberFormat="1" applyBorder="1" applyAlignment="1">
      <alignment/>
    </xf>
    <xf numFmtId="184" fontId="0" fillId="0" borderId="5" xfId="0" applyNumberFormat="1" applyBorder="1" applyAlignment="1">
      <alignment/>
    </xf>
    <xf numFmtId="182" fontId="0" fillId="0" borderId="5" xfId="0" applyNumberFormat="1" applyBorder="1" applyAlignment="1">
      <alignment/>
    </xf>
    <xf numFmtId="183" fontId="0" fillId="0" borderId="7" xfId="0" applyNumberFormat="1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1" fillId="0" borderId="12" xfId="27" applyFont="1" applyBorder="1" applyAlignment="1">
      <alignment horizontal="center" vertical="center" wrapText="1"/>
      <protection/>
    </xf>
    <xf numFmtId="0" fontId="1" fillId="0" borderId="14" xfId="27" applyFont="1" applyBorder="1" applyAlignment="1">
      <alignment horizontal="centerContinuous" vertical="center" wrapText="1"/>
      <protection/>
    </xf>
    <xf numFmtId="0" fontId="1" fillId="0" borderId="14" xfId="27" applyFont="1" applyBorder="1" applyAlignment="1">
      <alignment horizontal="center" vertical="center" wrapText="1"/>
      <protection/>
    </xf>
    <xf numFmtId="0" fontId="1" fillId="0" borderId="0" xfId="27" applyFont="1" applyAlignment="1">
      <alignment horizontal="center" vertical="center" wrapText="1"/>
      <protection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6" fillId="0" borderId="0" xfId="26" applyNumberFormat="1" applyFont="1">
      <alignment/>
      <protection/>
    </xf>
    <xf numFmtId="203" fontId="5" fillId="0" borderId="0" xfId="35" applyNumberFormat="1" applyFont="1" applyAlignment="1">
      <alignment horizontal="left"/>
      <protection/>
    </xf>
    <xf numFmtId="49" fontId="5" fillId="0" borderId="0" xfId="35" applyNumberFormat="1" applyFont="1" applyAlignment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Continuous" wrapText="1"/>
    </xf>
    <xf numFmtId="0" fontId="1" fillId="0" borderId="1" xfId="27" applyBorder="1" applyAlignment="1">
      <alignment horizontal="center" vertical="center" wrapText="1"/>
      <protection/>
    </xf>
    <xf numFmtId="0" fontId="1" fillId="0" borderId="3" xfId="27" applyBorder="1" applyAlignment="1">
      <alignment horizontal="centerContinuous" vertical="center" wrapText="1"/>
      <protection/>
    </xf>
    <xf numFmtId="0" fontId="1" fillId="0" borderId="3" xfId="27" applyFont="1" applyBorder="1" applyAlignment="1">
      <alignment horizontal="centerContinuous" vertical="center" wrapText="1"/>
      <protection/>
    </xf>
    <xf numFmtId="0" fontId="1" fillId="0" borderId="2" xfId="27" applyBorder="1" applyAlignment="1">
      <alignment horizontal="centerContinuous" vertical="center" wrapText="1"/>
      <protection/>
    </xf>
    <xf numFmtId="0" fontId="1" fillId="0" borderId="0" xfId="27" applyAlignment="1">
      <alignment horizontal="center" vertical="center" wrapText="1"/>
      <protection/>
    </xf>
    <xf numFmtId="0" fontId="1" fillId="0" borderId="15" xfId="27" applyFont="1" applyBorder="1">
      <alignment horizontal="center" wrapText="1"/>
      <protection/>
    </xf>
    <xf numFmtId="0" fontId="1" fillId="0" borderId="16" xfId="27" applyBorder="1">
      <alignment horizontal="center" wrapText="1"/>
      <protection/>
    </xf>
    <xf numFmtId="0" fontId="0" fillId="0" borderId="9" xfId="0" applyBorder="1" applyAlignment="1">
      <alignment/>
    </xf>
    <xf numFmtId="0" fontId="0" fillId="0" borderId="17" xfId="0" applyBorder="1" applyAlignment="1">
      <alignment/>
    </xf>
    <xf numFmtId="177" fontId="0" fillId="0" borderId="1" xfId="0" applyNumberFormat="1" applyBorder="1" applyAlignment="1">
      <alignment/>
    </xf>
    <xf numFmtId="180" fontId="0" fillId="0" borderId="1" xfId="0" applyNumberFormat="1" applyBorder="1" applyAlignment="1">
      <alignment/>
    </xf>
    <xf numFmtId="177" fontId="0" fillId="0" borderId="5" xfId="0" applyNumberFormat="1" applyBorder="1" applyAlignment="1">
      <alignment/>
    </xf>
    <xf numFmtId="177" fontId="0" fillId="0" borderId="0" xfId="0" applyNumberFormat="1" applyBorder="1" applyAlignment="1">
      <alignment/>
    </xf>
    <xf numFmtId="169" fontId="0" fillId="0" borderId="1" xfId="0" applyNumberFormat="1" applyBorder="1" applyAlignment="1">
      <alignment/>
    </xf>
    <xf numFmtId="193" fontId="0" fillId="0" borderId="7" xfId="0" applyNumberFormat="1" applyBorder="1" applyAlignment="1">
      <alignment horizontal="center" vertical="center"/>
    </xf>
    <xf numFmtId="176" fontId="0" fillId="0" borderId="1" xfId="0" applyNumberFormat="1" applyBorder="1" applyAlignment="1">
      <alignment/>
    </xf>
    <xf numFmtId="175" fontId="0" fillId="0" borderId="5" xfId="0" applyNumberFormat="1" applyBorder="1" applyAlignment="1">
      <alignment horizontal="right" vertical="center"/>
    </xf>
    <xf numFmtId="175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188" fontId="0" fillId="0" borderId="5" xfId="0" applyNumberFormat="1" applyBorder="1" applyAlignment="1">
      <alignment horizontal="right" vertical="center"/>
    </xf>
    <xf numFmtId="179" fontId="0" fillId="0" borderId="5" xfId="0" applyNumberFormat="1" applyBorder="1" applyAlignment="1">
      <alignment horizontal="right" vertical="center"/>
    </xf>
    <xf numFmtId="193" fontId="0" fillId="0" borderId="5" xfId="0" applyNumberFormat="1" applyBorder="1" applyAlignment="1">
      <alignment horizontal="centerContinuous" vertical="center"/>
    </xf>
    <xf numFmtId="191" fontId="0" fillId="0" borderId="5" xfId="0" applyNumberFormat="1" applyBorder="1" applyAlignment="1">
      <alignment horizontal="centerContinuous" vertical="center"/>
    </xf>
    <xf numFmtId="49" fontId="0" fillId="0" borderId="5" xfId="0" applyNumberFormat="1" applyBorder="1" applyAlignment="1">
      <alignment horizontal="centerContinuous"/>
    </xf>
    <xf numFmtId="192" fontId="0" fillId="0" borderId="5" xfId="0" applyNumberFormat="1" applyBorder="1" applyAlignment="1">
      <alignment horizontal="centerContinuous"/>
    </xf>
    <xf numFmtId="3" fontId="0" fillId="0" borderId="7" xfId="0" applyNumberFormat="1" applyBorder="1" applyAlignment="1">
      <alignment horizontal="centerContinuous"/>
    </xf>
    <xf numFmtId="0" fontId="0" fillId="0" borderId="1" xfId="0" applyBorder="1" applyAlignment="1">
      <alignment horizontal="center"/>
    </xf>
    <xf numFmtId="201" fontId="0" fillId="0" borderId="5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center"/>
    </xf>
    <xf numFmtId="200" fontId="0" fillId="0" borderId="5" xfId="0" applyNumberFormat="1" applyBorder="1" applyAlignment="1">
      <alignment horizontal="right"/>
    </xf>
    <xf numFmtId="200" fontId="0" fillId="0" borderId="7" xfId="0" applyNumberFormat="1" applyBorder="1" applyAlignment="1">
      <alignment horizontal="right"/>
    </xf>
    <xf numFmtId="202" fontId="0" fillId="0" borderId="6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center"/>
    </xf>
    <xf numFmtId="200" fontId="0" fillId="0" borderId="6" xfId="0" applyNumberFormat="1" applyBorder="1" applyAlignment="1">
      <alignment horizontal="right"/>
    </xf>
    <xf numFmtId="200" fontId="0" fillId="0" borderId="11" xfId="0" applyNumberForma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35" applyAlignment="1">
      <alignment horizontal="centerContinuous" wrapText="1"/>
      <protection/>
    </xf>
    <xf numFmtId="0" fontId="1" fillId="0" borderId="2" xfId="27" applyBorder="1">
      <alignment horizontal="center" wrapText="1"/>
      <protection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/>
    </xf>
    <xf numFmtId="182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center"/>
    </xf>
    <xf numFmtId="190" fontId="0" fillId="0" borderId="0" xfId="0" applyNumberFormat="1" applyAlignment="1">
      <alignment horizontal="center"/>
    </xf>
    <xf numFmtId="205" fontId="0" fillId="0" borderId="1" xfId="0" applyNumberFormat="1" applyFill="1" applyBorder="1" applyAlignment="1" quotePrefix="1">
      <alignment horizontal="right"/>
    </xf>
    <xf numFmtId="181" fontId="0" fillId="0" borderId="1" xfId="0" applyNumberFormat="1" applyBorder="1" applyAlignment="1">
      <alignment horizontal="right"/>
    </xf>
    <xf numFmtId="188" fontId="0" fillId="0" borderId="1" xfId="0" applyNumberFormat="1" applyBorder="1" applyAlignment="1">
      <alignment horizontal="right"/>
    </xf>
    <xf numFmtId="189" fontId="0" fillId="0" borderId="0" xfId="0" applyNumberFormat="1" applyAlignment="1">
      <alignment horizontal="right"/>
    </xf>
    <xf numFmtId="204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79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164" fontId="4" fillId="0" borderId="0" xfId="26">
      <alignment/>
      <protection/>
    </xf>
    <xf numFmtId="164" fontId="4" fillId="0" borderId="0" xfId="26" applyFont="1">
      <alignment/>
      <protection/>
    </xf>
    <xf numFmtId="0" fontId="0" fillId="0" borderId="4" xfId="0" applyBorder="1" applyAlignment="1" quotePrefix="1">
      <alignment horizontal="left"/>
    </xf>
    <xf numFmtId="180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76" fontId="0" fillId="0" borderId="1" xfId="0" applyNumberFormat="1" applyBorder="1" applyAlignment="1">
      <alignment horizontal="right"/>
    </xf>
    <xf numFmtId="180" fontId="0" fillId="0" borderId="3" xfId="0" applyNumberFormat="1" applyBorder="1" applyAlignment="1">
      <alignment/>
    </xf>
    <xf numFmtId="180" fontId="0" fillId="0" borderId="2" xfId="0" applyNumberFormat="1" applyBorder="1" applyAlignment="1">
      <alignment/>
    </xf>
    <xf numFmtId="49" fontId="4" fillId="0" borderId="0" xfId="26" applyNumberFormat="1">
      <alignment/>
      <protection/>
    </xf>
    <xf numFmtId="49" fontId="5" fillId="0" borderId="0" xfId="35" applyNumberFormat="1" applyFont="1" applyAlignment="1">
      <alignment horizontal="centerContinuous" wrapText="1"/>
      <protection/>
    </xf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0" fillId="0" borderId="1" xfId="0" applyNumberFormat="1" applyBorder="1" applyAlignment="1">
      <alignment horizontal="left"/>
    </xf>
    <xf numFmtId="176" fontId="0" fillId="0" borderId="5" xfId="0" applyNumberFormat="1" applyBorder="1" applyAlignment="1">
      <alignment/>
    </xf>
    <xf numFmtId="207" fontId="0" fillId="0" borderId="1" xfId="0" applyNumberFormat="1" applyBorder="1" applyAlignment="1">
      <alignment/>
    </xf>
    <xf numFmtId="0" fontId="0" fillId="0" borderId="7" xfId="0" applyBorder="1" applyAlignment="1">
      <alignment/>
    </xf>
    <xf numFmtId="180" fontId="0" fillId="0" borderId="5" xfId="0" applyNumberFormat="1" applyBorder="1" applyAlignment="1">
      <alignment horizontal="right"/>
    </xf>
    <xf numFmtId="175" fontId="0" fillId="0" borderId="1" xfId="0" applyNumberFormat="1" applyBorder="1" applyAlignment="1">
      <alignment horizontal="right"/>
    </xf>
    <xf numFmtId="175" fontId="0" fillId="0" borderId="5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80" fontId="0" fillId="0" borderId="6" xfId="0" applyNumberFormat="1" applyBorder="1" applyAlignment="1">
      <alignment/>
    </xf>
    <xf numFmtId="180" fontId="0" fillId="0" borderId="3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180" fontId="0" fillId="0" borderId="0" xfId="0" applyNumberFormat="1" applyBorder="1" applyAlignment="1">
      <alignment/>
    </xf>
    <xf numFmtId="180" fontId="0" fillId="0" borderId="0" xfId="0" applyNumberFormat="1" applyBorder="1" applyAlignment="1">
      <alignment horizontal="right"/>
    </xf>
    <xf numFmtId="180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 horizontal="right"/>
    </xf>
    <xf numFmtId="0" fontId="4" fillId="0" borderId="0" xfId="26" applyNumberFormat="1" applyFont="1">
      <alignment/>
      <protection/>
    </xf>
    <xf numFmtId="0" fontId="5" fillId="0" borderId="0" xfId="0" applyFont="1" applyAlignment="1">
      <alignment horizontal="centerContinuous" wrapText="1"/>
    </xf>
    <xf numFmtId="0" fontId="0" fillId="0" borderId="0" xfId="0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Border="1" applyAlignment="1">
      <alignment/>
    </xf>
    <xf numFmtId="195" fontId="0" fillId="0" borderId="5" xfId="0" applyNumberFormat="1" applyBorder="1" applyAlignment="1">
      <alignment horizontal="right"/>
    </xf>
    <xf numFmtId="195" fontId="0" fillId="0" borderId="20" xfId="0" applyNumberFormat="1" applyBorder="1" applyAlignment="1">
      <alignment horizontal="right"/>
    </xf>
    <xf numFmtId="208" fontId="0" fillId="0" borderId="1" xfId="0" applyNumberFormat="1" applyBorder="1" applyAlignment="1">
      <alignment/>
    </xf>
    <xf numFmtId="195" fontId="0" fillId="0" borderId="7" xfId="0" applyNumberFormat="1" applyBorder="1" applyAlignment="1">
      <alignment horizontal="right"/>
    </xf>
    <xf numFmtId="209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94" fontId="0" fillId="0" borderId="5" xfId="0" applyNumberFormat="1" applyBorder="1" applyAlignment="1">
      <alignment horizontal="right"/>
    </xf>
    <xf numFmtId="208" fontId="0" fillId="0" borderId="0" xfId="0" applyNumberFormat="1" applyBorder="1" applyAlignment="1">
      <alignment/>
    </xf>
    <xf numFmtId="169" fontId="0" fillId="0" borderId="0" xfId="0" applyNumberFormat="1" applyBorder="1" applyAlignment="1" quotePrefix="1">
      <alignment/>
    </xf>
    <xf numFmtId="49" fontId="4" fillId="0" borderId="17" xfId="0" applyNumberFormat="1" applyFont="1" applyBorder="1" applyAlignment="1">
      <alignment/>
    </xf>
    <xf numFmtId="195" fontId="0" fillId="0" borderId="17" xfId="0" applyNumberFormat="1" applyBorder="1" applyAlignment="1">
      <alignment horizontal="right"/>
    </xf>
    <xf numFmtId="169" fontId="0" fillId="0" borderId="17" xfId="0" applyNumberFormat="1" applyBorder="1" applyAlignment="1">
      <alignment/>
    </xf>
    <xf numFmtId="170" fontId="0" fillId="0" borderId="0" xfId="0" applyNumberFormat="1" applyBorder="1" applyAlignment="1">
      <alignment/>
    </xf>
    <xf numFmtId="209" fontId="0" fillId="0" borderId="0" xfId="0" applyNumberFormat="1" applyFill="1" applyBorder="1" applyAlignment="1">
      <alignment/>
    </xf>
    <xf numFmtId="195" fontId="0" fillId="0" borderId="1" xfId="0" applyNumberFormat="1" applyBorder="1" applyAlignment="1">
      <alignment horizontal="left"/>
    </xf>
    <xf numFmtId="195" fontId="0" fillId="0" borderId="0" xfId="0" applyNumberFormat="1" applyBorder="1" applyAlignment="1">
      <alignment horizontal="left"/>
    </xf>
    <xf numFmtId="170" fontId="0" fillId="0" borderId="0" xfId="0" applyNumberFormat="1" applyFill="1" applyBorder="1" applyAlignment="1">
      <alignment/>
    </xf>
    <xf numFmtId="0" fontId="0" fillId="0" borderId="21" xfId="0" applyBorder="1" applyAlignment="1">
      <alignment/>
    </xf>
    <xf numFmtId="209" fontId="0" fillId="0" borderId="2" xfId="0" applyNumberFormat="1" applyBorder="1" applyAlignment="1">
      <alignment/>
    </xf>
    <xf numFmtId="195" fontId="0" fillId="0" borderId="6" xfId="0" applyNumberFormat="1" applyBorder="1" applyAlignment="1">
      <alignment horizontal="right"/>
    </xf>
    <xf numFmtId="195" fontId="0" fillId="0" borderId="22" xfId="0" applyNumberFormat="1" applyBorder="1" applyAlignment="1">
      <alignment horizontal="right"/>
    </xf>
    <xf numFmtId="169" fontId="0" fillId="0" borderId="2" xfId="0" applyNumberFormat="1" applyBorder="1" applyAlignment="1">
      <alignment/>
    </xf>
    <xf numFmtId="195" fontId="0" fillId="0" borderId="11" xfId="0" applyNumberFormat="1" applyBorder="1" applyAlignment="1">
      <alignment horizontal="right"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169" fontId="0" fillId="0" borderId="1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69" fontId="0" fillId="0" borderId="3" xfId="0" applyNumberFormat="1" applyBorder="1" applyAlignment="1">
      <alignment/>
    </xf>
    <xf numFmtId="209" fontId="0" fillId="0" borderId="17" xfId="0" applyNumberFormat="1" applyBorder="1" applyAlignment="1">
      <alignment/>
    </xf>
    <xf numFmtId="197" fontId="0" fillId="0" borderId="17" xfId="0" applyNumberFormat="1" applyBorder="1" applyAlignment="1">
      <alignment/>
    </xf>
    <xf numFmtId="197" fontId="0" fillId="0" borderId="0" xfId="0" applyNumberFormat="1" applyAlignment="1">
      <alignment/>
    </xf>
    <xf numFmtId="164" fontId="4" fillId="0" borderId="0" xfId="0" applyNumberFormat="1" applyFont="1" applyBorder="1" applyAlignment="1">
      <alignment/>
    </xf>
    <xf numFmtId="197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80" fontId="0" fillId="0" borderId="24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26" xfId="0" applyNumberFormat="1" applyBorder="1" applyAlignment="1">
      <alignment/>
    </xf>
    <xf numFmtId="180" fontId="0" fillId="0" borderId="10" xfId="0" applyNumberFormat="1" applyBorder="1" applyAlignment="1">
      <alignment/>
    </xf>
    <xf numFmtId="176" fontId="0" fillId="0" borderId="24" xfId="0" applyNumberFormat="1" applyBorder="1" applyAlignment="1">
      <alignment/>
    </xf>
    <xf numFmtId="178" fontId="0" fillId="0" borderId="1" xfId="0" applyNumberFormat="1" applyBorder="1" applyAlignment="1">
      <alignment/>
    </xf>
    <xf numFmtId="176" fontId="0" fillId="0" borderId="0" xfId="0" applyNumberFormat="1" applyAlignment="1">
      <alignment/>
    </xf>
    <xf numFmtId="189" fontId="0" fillId="0" borderId="1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80" fontId="0" fillId="0" borderId="22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5" fillId="0" borderId="4" xfId="35" applyBorder="1" applyAlignment="1">
      <alignment horizontal="centerContinuous" wrapText="1"/>
      <protection/>
    </xf>
    <xf numFmtId="0" fontId="1" fillId="0" borderId="3" xfId="27" applyFont="1" applyBorder="1" applyAlignment="1">
      <alignment horizontal="center" vertical="center" wrapText="1"/>
      <protection/>
    </xf>
    <xf numFmtId="0" fontId="1" fillId="0" borderId="2" xfId="27" applyFont="1" applyBorder="1" applyAlignment="1">
      <alignment horizontal="center" vertical="center" wrapText="1"/>
      <protection/>
    </xf>
    <xf numFmtId="197" fontId="0" fillId="0" borderId="1" xfId="0" applyNumberFormat="1" applyBorder="1" applyAlignment="1">
      <alignment/>
    </xf>
    <xf numFmtId="197" fontId="0" fillId="0" borderId="7" xfId="0" applyNumberFormat="1" applyBorder="1" applyAlignment="1">
      <alignment/>
    </xf>
    <xf numFmtId="211" fontId="0" fillId="0" borderId="1" xfId="0" applyNumberFormat="1" applyBorder="1" applyAlignment="1">
      <alignment horizontal="right"/>
    </xf>
    <xf numFmtId="211" fontId="0" fillId="0" borderId="7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/>
    </xf>
    <xf numFmtId="0" fontId="1" fillId="0" borderId="1" xfId="27" applyBorder="1" applyAlignment="1">
      <alignment horizontal="center" wrapText="1"/>
      <protection/>
    </xf>
    <xf numFmtId="0" fontId="1" fillId="0" borderId="0" xfId="27" applyAlignment="1">
      <alignment horizontal="center" wrapText="1"/>
      <protection/>
    </xf>
    <xf numFmtId="0" fontId="1" fillId="0" borderId="15" xfId="27" applyFont="1" applyBorder="1" applyAlignment="1">
      <alignment horizontal="center" vertical="center" wrapText="1"/>
      <protection/>
    </xf>
    <xf numFmtId="0" fontId="1" fillId="0" borderId="3" xfId="27" applyBorder="1" applyAlignment="1">
      <alignment horizontal="center" vertical="center" wrapText="1"/>
      <protection/>
    </xf>
    <xf numFmtId="0" fontId="1" fillId="0" borderId="15" xfId="27" applyBorder="1" applyAlignment="1">
      <alignment horizontal="center" vertical="center" wrapText="1"/>
      <protection/>
    </xf>
    <xf numFmtId="0" fontId="1" fillId="0" borderId="27" xfId="27" applyFont="1" applyBorder="1" applyAlignment="1">
      <alignment horizontal="center" vertical="center" wrapText="1"/>
      <protection/>
    </xf>
    <xf numFmtId="0" fontId="1" fillId="0" borderId="27" xfId="27" applyBorder="1" applyAlignment="1">
      <alignment horizontal="center" vertical="center" wrapText="1"/>
      <protection/>
    </xf>
    <xf numFmtId="0" fontId="1" fillId="0" borderId="16" xfId="27" applyBorder="1" applyAlignment="1">
      <alignment horizontal="center" vertical="center" wrapText="1"/>
      <protection/>
    </xf>
    <xf numFmtId="0" fontId="1" fillId="0" borderId="19" xfId="27" applyFont="1" applyBorder="1" applyAlignment="1">
      <alignment horizontal="center" vertical="center" wrapText="1"/>
      <protection/>
    </xf>
    <xf numFmtId="0" fontId="1" fillId="0" borderId="19" xfId="27" applyBorder="1" applyAlignment="1">
      <alignment horizontal="center" vertical="center" wrapText="1"/>
      <protection/>
    </xf>
    <xf numFmtId="3" fontId="0" fillId="0" borderId="5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/>
    </xf>
    <xf numFmtId="168" fontId="0" fillId="0" borderId="1" xfId="0" applyNumberFormat="1" applyFont="1" applyBorder="1" applyAlignment="1">
      <alignment/>
    </xf>
    <xf numFmtId="195" fontId="0" fillId="0" borderId="5" xfId="0" applyNumberFormat="1" applyBorder="1" applyAlignment="1">
      <alignment/>
    </xf>
    <xf numFmtId="195" fontId="0" fillId="0" borderId="1" xfId="0" applyNumberFormat="1" applyFont="1" applyBorder="1" applyAlignment="1">
      <alignment/>
    </xf>
    <xf numFmtId="195" fontId="0" fillId="0" borderId="1" xfId="0" applyNumberFormat="1" applyFont="1" applyBorder="1" applyAlignment="1">
      <alignment horizontal="right"/>
    </xf>
    <xf numFmtId="195" fontId="0" fillId="0" borderId="7" xfId="0" applyNumberFormat="1" applyFont="1" applyBorder="1" applyAlignment="1">
      <alignment horizontal="right"/>
    </xf>
    <xf numFmtId="195" fontId="0" fillId="0" borderId="5" xfId="0" applyNumberFormat="1" applyFont="1" applyBorder="1" applyAlignment="1">
      <alignment/>
    </xf>
    <xf numFmtId="194" fontId="0" fillId="0" borderId="7" xfId="0" applyNumberFormat="1" applyFont="1" applyBorder="1" applyAlignment="1">
      <alignment horizontal="right"/>
    </xf>
    <xf numFmtId="181" fontId="0" fillId="0" borderId="7" xfId="0" applyNumberFormat="1" applyFont="1" applyBorder="1" applyAlignment="1">
      <alignment horizontal="right"/>
    </xf>
    <xf numFmtId="206" fontId="0" fillId="0" borderId="7" xfId="0" applyNumberFormat="1" applyFont="1" applyBorder="1" applyAlignment="1">
      <alignment horizontal="right"/>
    </xf>
    <xf numFmtId="195" fontId="0" fillId="0" borderId="7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195" fontId="0" fillId="0" borderId="6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195" fontId="0" fillId="0" borderId="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195" fontId="0" fillId="0" borderId="11" xfId="0" applyNumberFormat="1" applyFont="1" applyBorder="1" applyAlignment="1">
      <alignment/>
    </xf>
    <xf numFmtId="1" fontId="0" fillId="0" borderId="1" xfId="0" applyNumberFormat="1" applyBorder="1" applyAlignment="1">
      <alignment horizontal="left"/>
    </xf>
    <xf numFmtId="166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49" fontId="6" fillId="0" borderId="0" xfId="26" applyNumberFormat="1" applyFont="1" applyAlignment="1" quotePrefix="1">
      <alignment horizontal="left"/>
      <protection/>
    </xf>
    <xf numFmtId="0" fontId="4" fillId="0" borderId="0" xfId="26" applyNumberFormat="1" applyFont="1" applyAlignment="1">
      <alignment/>
      <protection/>
    </xf>
    <xf numFmtId="214" fontId="5" fillId="0" borderId="0" xfId="35" applyNumberFormat="1" applyFont="1" applyAlignment="1">
      <alignment horizontal="left"/>
      <protection/>
    </xf>
    <xf numFmtId="214" fontId="0" fillId="0" borderId="0" xfId="0" applyNumberFormat="1" applyAlignment="1">
      <alignment horizontal="left"/>
    </xf>
    <xf numFmtId="173" fontId="5" fillId="0" borderId="0" xfId="35" applyNumberFormat="1" applyFont="1" applyAlignment="1">
      <alignment horizontal="left"/>
      <protection/>
    </xf>
    <xf numFmtId="173" fontId="0" fillId="0" borderId="0" xfId="0" applyNumberFormat="1" applyAlignment="1">
      <alignment horizontal="left"/>
    </xf>
    <xf numFmtId="0" fontId="0" fillId="0" borderId="4" xfId="0" applyBorder="1" applyAlignment="1">
      <alignment horizontal="center"/>
    </xf>
    <xf numFmtId="0" fontId="1" fillId="0" borderId="14" xfId="0" applyFont="1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1" fillId="0" borderId="3" xfId="27" applyFont="1" applyBorder="1" applyAlignment="1">
      <alignment horizontal="center" wrapText="1"/>
      <protection/>
    </xf>
    <xf numFmtId="0" fontId="1" fillId="0" borderId="15" xfId="27" applyFont="1" applyBorder="1" applyAlignment="1">
      <alignment horizontal="center" wrapText="1"/>
      <protection/>
    </xf>
    <xf numFmtId="0" fontId="1" fillId="0" borderId="19" xfId="27" applyFont="1" applyBorder="1" applyAlignment="1">
      <alignment horizontal="center" wrapText="1"/>
      <protection/>
    </xf>
    <xf numFmtId="177" fontId="0" fillId="0" borderId="1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165" fontId="0" fillId="0" borderId="5" xfId="0" applyNumberFormat="1" applyBorder="1" applyAlignment="1">
      <alignment horizontal="right"/>
    </xf>
    <xf numFmtId="212" fontId="0" fillId="0" borderId="5" xfId="0" applyNumberFormat="1" applyBorder="1" applyAlignment="1">
      <alignment horizontal="right"/>
    </xf>
    <xf numFmtId="196" fontId="0" fillId="0" borderId="1" xfId="0" applyNumberFormat="1" applyBorder="1" applyAlignment="1">
      <alignment horizontal="right"/>
    </xf>
    <xf numFmtId="213" fontId="0" fillId="0" borderId="7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7" fontId="0" fillId="0" borderId="7" xfId="0" applyNumberFormat="1" applyBorder="1" applyAlignment="1">
      <alignment horizontal="right"/>
    </xf>
    <xf numFmtId="164" fontId="4" fillId="0" borderId="3" xfId="26" applyBorder="1">
      <alignment/>
      <protection/>
    </xf>
    <xf numFmtId="164" fontId="4" fillId="0" borderId="0" xfId="26" applyBorder="1">
      <alignment/>
      <protection/>
    </xf>
    <xf numFmtId="49" fontId="4" fillId="0" borderId="0" xfId="26" applyNumberFormat="1" applyFont="1">
      <alignment/>
      <protection/>
    </xf>
    <xf numFmtId="171" fontId="5" fillId="0" borderId="0" xfId="35" applyNumberFormat="1" applyFont="1" applyAlignment="1">
      <alignment horizontal="left"/>
      <protection/>
    </xf>
    <xf numFmtId="164" fontId="5" fillId="0" borderId="0" xfId="35" applyNumberFormat="1" applyFont="1" applyAlignment="1">
      <alignment horizontal="left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11" xfId="27" applyFont="1" applyBorder="1" applyAlignment="1">
      <alignment horizontal="center" wrapText="1"/>
      <protection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6" fontId="0" fillId="0" borderId="3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5" fontId="0" fillId="0" borderId="3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77" fontId="0" fillId="0" borderId="9" xfId="0" applyNumberForma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195" fontId="0" fillId="0" borderId="2" xfId="0" applyNumberFormat="1" applyBorder="1" applyAlignment="1">
      <alignment horizontal="right"/>
    </xf>
    <xf numFmtId="49" fontId="5" fillId="0" borderId="0" xfId="35" applyNumberFormat="1" applyFont="1" applyAlignment="1" quotePrefix="1">
      <alignment horizontal="centerContinuous"/>
      <protection/>
    </xf>
    <xf numFmtId="0" fontId="1" fillId="0" borderId="9" xfId="27" applyBorder="1" applyAlignment="1">
      <alignment horizontal="center" vertical="center" wrapText="1"/>
      <protection/>
    </xf>
    <xf numFmtId="0" fontId="1" fillId="0" borderId="10" xfId="27" applyBorder="1" applyAlignment="1">
      <alignment horizontal="center" vertical="center" wrapText="1"/>
      <protection/>
    </xf>
    <xf numFmtId="169" fontId="0" fillId="0" borderId="1" xfId="0" applyNumberFormat="1" applyBorder="1" applyAlignment="1">
      <alignment horizontal="left"/>
    </xf>
    <xf numFmtId="176" fontId="0" fillId="0" borderId="11" xfId="0" applyNumberFormat="1" applyBorder="1" applyAlignment="1">
      <alignment/>
    </xf>
    <xf numFmtId="168" fontId="0" fillId="0" borderId="1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0" xfId="0" applyNumberFormat="1" applyBorder="1" applyAlignment="1">
      <alignment/>
    </xf>
    <xf numFmtId="3" fontId="5" fillId="0" borderId="0" xfId="35" applyNumberFormat="1" applyFont="1" applyAlignment="1">
      <alignment horizontal="center"/>
      <protection/>
    </xf>
    <xf numFmtId="215" fontId="5" fillId="0" borderId="0" xfId="35" applyNumberFormat="1" applyFont="1" applyAlignment="1">
      <alignment horizontal="left"/>
      <protection/>
    </xf>
    <xf numFmtId="215" fontId="5" fillId="0" borderId="0" xfId="35" applyNumberFormat="1" applyFont="1" applyAlignment="1">
      <alignment horizontal="centerContinuous"/>
      <protection/>
    </xf>
    <xf numFmtId="215" fontId="5" fillId="0" borderId="0" xfId="35" applyNumberFormat="1" applyFont="1" applyAlignment="1">
      <alignment horizontal="center"/>
      <protection/>
    </xf>
    <xf numFmtId="215" fontId="0" fillId="0" borderId="0" xfId="0" applyNumberFormat="1" applyAlignment="1">
      <alignment/>
    </xf>
    <xf numFmtId="3" fontId="0" fillId="0" borderId="0" xfId="0" applyNumberFormat="1" applyAlignment="1">
      <alignment horizontal="centerContinuous"/>
    </xf>
    <xf numFmtId="0" fontId="1" fillId="0" borderId="14" xfId="27" applyNumberFormat="1" applyBorder="1" applyAlignment="1">
      <alignment horizontal="center" vertical="center" wrapText="1"/>
      <protection/>
    </xf>
    <xf numFmtId="0" fontId="1" fillId="0" borderId="14" xfId="27" applyBorder="1" applyAlignment="1">
      <alignment horizontal="center" vertical="center" wrapText="1"/>
      <protection/>
    </xf>
    <xf numFmtId="3" fontId="0" fillId="0" borderId="7" xfId="0" applyNumberFormat="1" applyBorder="1" applyAlignment="1">
      <alignment horizontal="center"/>
    </xf>
    <xf numFmtId="198" fontId="0" fillId="0" borderId="11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198" fontId="0" fillId="0" borderId="7" xfId="0" applyNumberFormat="1" applyBorder="1" applyAlignment="1">
      <alignment horizontal="right"/>
    </xf>
    <xf numFmtId="210" fontId="0" fillId="0" borderId="0" xfId="0" applyNumberFormat="1" applyBorder="1" applyAlignment="1">
      <alignment horizontal="right"/>
    </xf>
    <xf numFmtId="178" fontId="0" fillId="0" borderId="7" xfId="0" applyNumberFormat="1" applyBorder="1" applyAlignment="1">
      <alignment horizontal="right"/>
    </xf>
    <xf numFmtId="196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 horizontal="center"/>
    </xf>
    <xf numFmtId="196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28" xfId="0" applyFont="1" applyBorder="1" applyAlignment="1">
      <alignment horizontal="centerContinuous"/>
    </xf>
    <xf numFmtId="0" fontId="0" fillId="0" borderId="30" xfId="0" applyFont="1" applyBorder="1" applyAlignment="1">
      <alignment horizontal="centerContinuous"/>
    </xf>
    <xf numFmtId="0" fontId="0" fillId="0" borderId="31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76" fontId="0" fillId="0" borderId="20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207" fontId="0" fillId="0" borderId="1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80" fontId="0" fillId="0" borderId="20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76" fontId="0" fillId="0" borderId="1" xfId="0" applyNumberFormat="1" applyFont="1" applyBorder="1" applyAlignment="1">
      <alignment horizontal="right"/>
    </xf>
    <xf numFmtId="180" fontId="0" fillId="0" borderId="0" xfId="0" applyNumberFormat="1" applyFont="1" applyAlignment="1">
      <alignment horizontal="right"/>
    </xf>
    <xf numFmtId="180" fontId="0" fillId="0" borderId="7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180" fontId="0" fillId="0" borderId="20" xfId="0" applyNumberFormat="1" applyFont="1" applyBorder="1" applyAlignment="1">
      <alignment/>
    </xf>
    <xf numFmtId="176" fontId="0" fillId="0" borderId="21" xfId="0" applyNumberFormat="1" applyFont="1" applyBorder="1" applyAlignment="1">
      <alignment horizontal="right"/>
    </xf>
    <xf numFmtId="188" fontId="0" fillId="0" borderId="21" xfId="0" applyNumberFormat="1" applyFont="1" applyBorder="1" applyAlignment="1">
      <alignment horizontal="right"/>
    </xf>
    <xf numFmtId="180" fontId="0" fillId="0" borderId="22" xfId="0" applyNumberFormat="1" applyFont="1" applyBorder="1" applyAlignment="1">
      <alignment/>
    </xf>
    <xf numFmtId="180" fontId="0" fillId="0" borderId="3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176" fontId="0" fillId="0" borderId="2" xfId="0" applyNumberFormat="1" applyFont="1" applyBorder="1" applyAlignment="1">
      <alignment horizontal="right"/>
    </xf>
    <xf numFmtId="180" fontId="0" fillId="0" borderId="6" xfId="0" applyNumberFormat="1" applyFont="1" applyBorder="1" applyAlignment="1">
      <alignment horizontal="right"/>
    </xf>
    <xf numFmtId="180" fontId="0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Continuous"/>
    </xf>
    <xf numFmtId="0" fontId="0" fillId="0" borderId="32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3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21" xfId="0" applyFont="1" applyBorder="1" applyAlignment="1">
      <alignment/>
    </xf>
    <xf numFmtId="195" fontId="0" fillId="0" borderId="20" xfId="0" applyNumberFormat="1" applyFont="1" applyBorder="1" applyAlignment="1">
      <alignment horizontal="right"/>
    </xf>
    <xf numFmtId="175" fontId="0" fillId="0" borderId="1" xfId="0" applyNumberFormat="1" applyFont="1" applyBorder="1" applyAlignment="1">
      <alignment horizontal="right"/>
    </xf>
    <xf numFmtId="175" fontId="0" fillId="0" borderId="0" xfId="0" applyNumberFormat="1" applyFont="1" applyAlignment="1">
      <alignment horizontal="right"/>
    </xf>
    <xf numFmtId="175" fontId="0" fillId="0" borderId="7" xfId="0" applyNumberFormat="1" applyFont="1" applyBorder="1" applyAlignment="1">
      <alignment horizontal="right"/>
    </xf>
    <xf numFmtId="175" fontId="0" fillId="0" borderId="0" xfId="0" applyNumberFormat="1" applyFont="1" applyBorder="1" applyAlignment="1">
      <alignment horizontal="right"/>
    </xf>
    <xf numFmtId="195" fontId="0" fillId="0" borderId="20" xfId="0" applyNumberFormat="1" applyFont="1" applyBorder="1" applyAlignment="1">
      <alignment/>
    </xf>
    <xf numFmtId="195" fontId="0" fillId="0" borderId="22" xfId="0" applyNumberFormat="1" applyFont="1" applyBorder="1" applyAlignment="1">
      <alignment/>
    </xf>
    <xf numFmtId="180" fontId="0" fillId="0" borderId="22" xfId="0" applyNumberFormat="1" applyFont="1" applyBorder="1" applyAlignment="1">
      <alignment horizontal="right"/>
    </xf>
    <xf numFmtId="180" fontId="0" fillId="0" borderId="34" xfId="0" applyNumberFormat="1" applyFont="1" applyBorder="1" applyAlignment="1">
      <alignment horizontal="right"/>
    </xf>
    <xf numFmtId="180" fontId="0" fillId="0" borderId="2" xfId="0" applyNumberFormat="1" applyFont="1" applyBorder="1" applyAlignment="1">
      <alignment horizontal="right"/>
    </xf>
    <xf numFmtId="0" fontId="0" fillId="0" borderId="29" xfId="0" applyFont="1" applyBorder="1" applyAlignment="1">
      <alignment horizontal="centerContinuous"/>
    </xf>
    <xf numFmtId="0" fontId="1" fillId="0" borderId="11" xfId="0" applyFont="1" applyBorder="1" applyAlignment="1">
      <alignment horizontal="center" wrapText="1"/>
    </xf>
    <xf numFmtId="175" fontId="0" fillId="0" borderId="20" xfId="0" applyNumberFormat="1" applyFont="1" applyBorder="1" applyAlignment="1">
      <alignment horizontal="right"/>
    </xf>
    <xf numFmtId="175" fontId="0" fillId="0" borderId="0" xfId="0" applyNumberFormat="1" applyFont="1" applyFill="1" applyBorder="1" applyAlignment="1">
      <alignment horizontal="right"/>
    </xf>
    <xf numFmtId="188" fontId="0" fillId="0" borderId="1" xfId="0" applyNumberFormat="1" applyFont="1" applyBorder="1" applyAlignment="1">
      <alignment horizontal="right"/>
    </xf>
    <xf numFmtId="180" fontId="0" fillId="0" borderId="3" xfId="0" applyNumberFormat="1" applyFont="1" applyBorder="1" applyAlignment="1">
      <alignment/>
    </xf>
    <xf numFmtId="180" fontId="0" fillId="0" borderId="20" xfId="32" applyNumberFormat="1" applyFont="1" applyBorder="1" applyAlignment="1" applyProtection="1" quotePrefix="1">
      <alignment horizontal="right"/>
      <protection/>
    </xf>
    <xf numFmtId="195" fontId="0" fillId="0" borderId="1" xfId="32" applyNumberFormat="1" applyFont="1" applyBorder="1" applyAlignment="1" applyProtection="1">
      <alignment horizontal="right"/>
      <protection/>
    </xf>
    <xf numFmtId="195" fontId="0" fillId="0" borderId="5" xfId="32" applyNumberFormat="1" applyFont="1" applyBorder="1" applyAlignment="1" applyProtection="1">
      <alignment horizontal="right"/>
      <protection/>
    </xf>
    <xf numFmtId="194" fontId="0" fillId="0" borderId="20" xfId="32" applyNumberFormat="1" applyFont="1" applyBorder="1" applyAlignment="1" applyProtection="1">
      <alignment horizontal="right"/>
      <protection/>
    </xf>
    <xf numFmtId="216" fontId="0" fillId="0" borderId="7" xfId="32" applyNumberFormat="1" applyFont="1" applyBorder="1" applyAlignment="1" applyProtection="1">
      <alignment horizontal="right"/>
      <protection/>
    </xf>
    <xf numFmtId="216" fontId="0" fillId="0" borderId="7" xfId="0" applyNumberFormat="1" applyFont="1" applyBorder="1" applyAlignment="1">
      <alignment horizontal="right"/>
    </xf>
    <xf numFmtId="216" fontId="0" fillId="0" borderId="7" xfId="0" applyNumberFormat="1" applyFont="1" applyBorder="1" applyAlignment="1">
      <alignment/>
    </xf>
    <xf numFmtId="195" fontId="0" fillId="0" borderId="20" xfId="32" applyNumberFormat="1" applyFont="1" applyBorder="1" applyAlignment="1" applyProtection="1">
      <alignment horizontal="right"/>
      <protection/>
    </xf>
    <xf numFmtId="179" fontId="0" fillId="0" borderId="1" xfId="0" applyNumberFormat="1" applyFont="1" applyBorder="1" applyAlignment="1">
      <alignment horizontal="right"/>
    </xf>
    <xf numFmtId="180" fontId="0" fillId="0" borderId="20" xfId="0" applyNumberFormat="1" applyBorder="1" applyAlignment="1">
      <alignment/>
    </xf>
    <xf numFmtId="195" fontId="0" fillId="0" borderId="1" xfId="0" applyNumberFormat="1" applyBorder="1" applyAlignment="1">
      <alignment horizontal="right"/>
    </xf>
    <xf numFmtId="175" fontId="0" fillId="0" borderId="7" xfId="0" applyNumberFormat="1" applyBorder="1" applyAlignment="1">
      <alignment horizontal="right"/>
    </xf>
    <xf numFmtId="49" fontId="0" fillId="0" borderId="3" xfId="0" applyNumberFormat="1" applyFont="1" applyBorder="1" applyAlignment="1">
      <alignment horizontal="left"/>
    </xf>
    <xf numFmtId="180" fontId="0" fillId="0" borderId="11" xfId="0" applyNumberFormat="1" applyBorder="1" applyAlignment="1">
      <alignment/>
    </xf>
    <xf numFmtId="180" fontId="0" fillId="0" borderId="34" xfId="0" applyNumberFormat="1" applyBorder="1" applyAlignment="1">
      <alignment horizontal="right"/>
    </xf>
    <xf numFmtId="0" fontId="0" fillId="0" borderId="22" xfId="0" applyBorder="1" applyAlignment="1">
      <alignment/>
    </xf>
    <xf numFmtId="0" fontId="1" fillId="0" borderId="35" xfId="0" applyFont="1" applyBorder="1" applyAlignment="1">
      <alignment horizontal="centerContinuous" vertical="center"/>
    </xf>
    <xf numFmtId="0" fontId="0" fillId="0" borderId="35" xfId="0" applyFont="1" applyBorder="1" applyAlignment="1">
      <alignment horizontal="centerContinuous" vertical="center"/>
    </xf>
    <xf numFmtId="0" fontId="1" fillId="0" borderId="3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76" fontId="0" fillId="0" borderId="37" xfId="0" applyNumberFormat="1" applyFont="1" applyBorder="1" applyAlignment="1">
      <alignment/>
    </xf>
    <xf numFmtId="180" fontId="0" fillId="0" borderId="20" xfId="32" applyNumberFormat="1" applyFont="1" applyBorder="1" applyAlignment="1" applyProtection="1">
      <alignment horizontal="right"/>
      <protection/>
    </xf>
    <xf numFmtId="180" fontId="0" fillId="0" borderId="1" xfId="32" applyNumberFormat="1" applyFont="1" applyBorder="1" applyAlignment="1" applyProtection="1">
      <alignment/>
      <protection/>
    </xf>
    <xf numFmtId="180" fontId="0" fillId="0" borderId="5" xfId="32" applyNumberFormat="1" applyFont="1" applyBorder="1" applyAlignment="1" applyProtection="1">
      <alignment/>
      <protection/>
    </xf>
    <xf numFmtId="180" fontId="0" fillId="0" borderId="5" xfId="32" applyNumberFormat="1" applyFont="1" applyBorder="1" applyAlignment="1" applyProtection="1">
      <alignment horizontal="right"/>
      <protection/>
    </xf>
    <xf numFmtId="194" fontId="0" fillId="0" borderId="20" xfId="32" applyNumberFormat="1" applyFont="1" applyBorder="1" applyAlignment="1" applyProtection="1">
      <alignment horizontal="center"/>
      <protection/>
    </xf>
    <xf numFmtId="180" fontId="0" fillId="0" borderId="1" xfId="32" applyNumberFormat="1" applyFont="1" applyBorder="1" applyAlignment="1" applyProtection="1">
      <alignment horizontal="right"/>
      <protection/>
    </xf>
    <xf numFmtId="175" fontId="0" fillId="0" borderId="7" xfId="32" applyNumberFormat="1" applyFont="1" applyBorder="1" applyAlignment="1" applyProtection="1">
      <alignment/>
      <protection/>
    </xf>
    <xf numFmtId="175" fontId="0" fillId="0" borderId="20" xfId="32" applyNumberFormat="1" applyFont="1" applyBorder="1" applyAlignment="1" applyProtection="1" quotePrefix="1">
      <alignment/>
      <protection/>
    </xf>
    <xf numFmtId="180" fontId="0" fillId="0" borderId="20" xfId="32" applyNumberFormat="1" applyFont="1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79" fontId="0" fillId="0" borderId="1" xfId="32" applyNumberFormat="1" applyFont="1" applyBorder="1" applyAlignment="1" applyProtection="1">
      <alignment horizontal="right"/>
      <protection/>
    </xf>
    <xf numFmtId="0" fontId="13" fillId="0" borderId="0" xfId="31" applyNumberFormat="1" applyFont="1" applyAlignment="1" quotePrefix="1">
      <alignment wrapText="1"/>
      <protection/>
    </xf>
    <xf numFmtId="0" fontId="11" fillId="0" borderId="0" xfId="31">
      <alignment/>
      <protection/>
    </xf>
    <xf numFmtId="0" fontId="14" fillId="0" borderId="0" xfId="29" applyNumberFormat="1" applyFont="1" applyFill="1">
      <alignment/>
      <protection/>
    </xf>
    <xf numFmtId="0" fontId="11" fillId="0" borderId="0" xfId="30">
      <alignment/>
      <protection/>
    </xf>
    <xf numFmtId="0" fontId="11" fillId="0" borderId="0" xfId="30" applyAlignment="1">
      <alignment wrapText="1"/>
      <protection/>
    </xf>
    <xf numFmtId="49" fontId="0" fillId="0" borderId="7" xfId="0" applyNumberFormat="1" applyBorder="1" applyAlignment="1">
      <alignment horizontal="center"/>
    </xf>
    <xf numFmtId="0" fontId="11" fillId="0" borderId="0" xfId="30" applyAlignment="1">
      <alignment vertical="top"/>
      <protection/>
    </xf>
    <xf numFmtId="0" fontId="1" fillId="0" borderId="14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4" xfId="27" applyFont="1" applyBorder="1" applyAlignment="1">
      <alignment horizontal="center" wrapText="1"/>
      <protection/>
    </xf>
    <xf numFmtId="0" fontId="0" fillId="0" borderId="13" xfId="0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27" applyFont="1" applyBorder="1" applyAlignment="1">
      <alignment horizontal="center" wrapText="1"/>
      <protection/>
    </xf>
    <xf numFmtId="0" fontId="1" fillId="0" borderId="8" xfId="27" applyBorder="1" applyAlignment="1">
      <alignment horizontal="center" wrapText="1"/>
      <protection/>
    </xf>
    <xf numFmtId="0" fontId="1" fillId="0" borderId="14" xfId="27" applyBorder="1" applyAlignment="1">
      <alignment horizontal="center" wrapText="1"/>
      <protection/>
    </xf>
    <xf numFmtId="0" fontId="1" fillId="0" borderId="1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1" fillId="0" borderId="3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202" fontId="0" fillId="0" borderId="7" xfId="0" applyNumberFormat="1" applyBorder="1" applyAlignment="1">
      <alignment horizontal="right" vertical="center"/>
    </xf>
    <xf numFmtId="202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center"/>
    </xf>
    <xf numFmtId="199" fontId="0" fillId="0" borderId="7" xfId="0" applyNumberFormat="1" applyBorder="1" applyAlignment="1">
      <alignment horizontal="right"/>
    </xf>
    <xf numFmtId="199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  <xf numFmtId="201" fontId="0" fillId="0" borderId="7" xfId="0" applyNumberFormat="1" applyBorder="1" applyAlignment="1">
      <alignment horizontal="right" vertical="center"/>
    </xf>
    <xf numFmtId="201" fontId="0" fillId="0" borderId="1" xfId="0" applyNumberFormat="1" applyBorder="1" applyAlignment="1">
      <alignment horizontal="right" vertical="center"/>
    </xf>
    <xf numFmtId="0" fontId="5" fillId="0" borderId="0" xfId="35" applyFont="1" applyAlignment="1">
      <alignment horizontal="center" wrapText="1"/>
      <protection/>
    </xf>
    <xf numFmtId="0" fontId="0" fillId="0" borderId="0" xfId="0" applyAlignment="1">
      <alignment/>
    </xf>
    <xf numFmtId="0" fontId="0" fillId="0" borderId="0" xfId="35" applyFont="1" applyAlignment="1">
      <alignment horizontal="center" wrapText="1"/>
      <protection/>
    </xf>
    <xf numFmtId="0" fontId="7" fillId="0" borderId="0" xfId="35" applyFont="1" applyAlignment="1">
      <alignment horizontal="center" wrapText="1"/>
      <protection/>
    </xf>
    <xf numFmtId="0" fontId="15" fillId="0" borderId="38" xfId="28" applyNumberFormat="1" applyFont="1" applyBorder="1" applyAlignment="1" quotePrefix="1">
      <alignment vertical="top"/>
    </xf>
    <xf numFmtId="0" fontId="16" fillId="0" borderId="38" xfId="30" applyNumberFormat="1" applyFont="1" applyBorder="1" applyAlignment="1" quotePrefix="1">
      <alignment wrapText="1"/>
      <protection/>
    </xf>
  </cellXfs>
  <cellStyles count="22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urrency" xfId="23"/>
    <cellStyle name="Currency [0]" xfId="24"/>
    <cellStyle name="Followed Hyperlink" xfId="25"/>
    <cellStyle name="FOOTNOTE" xfId="26"/>
    <cellStyle name="HEADING" xfId="27"/>
    <cellStyle name="Hyperlink" xfId="28"/>
    <cellStyle name="Normal_last year excel compiled sec02_a276" xfId="29"/>
    <cellStyle name="Normal_Revised title_8_4_04_except Mary" xfId="30"/>
    <cellStyle name="Normal_Section 2 Titles" xfId="31"/>
    <cellStyle name="Normal_tanf-taonf year" xfId="32"/>
    <cellStyle name="numbcent" xfId="33"/>
    <cellStyle name="Percent" xfId="34"/>
    <cellStyle name="TITLE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451" customWidth="1"/>
    <col min="2" max="2" width="69.7109375" style="452" customWidth="1"/>
    <col min="3" max="16384" width="9.140625" style="451" customWidth="1"/>
  </cols>
  <sheetData>
    <row r="1" spans="1:2" s="449" customFormat="1" ht="31.5">
      <c r="A1" s="448" t="s">
        <v>570</v>
      </c>
      <c r="B1" s="448" t="s">
        <v>571</v>
      </c>
    </row>
    <row r="2" spans="1:2" s="449" customFormat="1" ht="12.75" customHeight="1">
      <c r="A2" s="448"/>
      <c r="B2" s="448"/>
    </row>
    <row r="3" spans="1:2" s="449" customFormat="1" ht="15.75" customHeight="1">
      <c r="A3" s="450" t="s">
        <v>572</v>
      </c>
      <c r="B3" s="448"/>
    </row>
    <row r="4" spans="1:2" s="449" customFormat="1" ht="15.75" customHeight="1">
      <c r="A4" s="450" t="s">
        <v>573</v>
      </c>
      <c r="B4" s="448"/>
    </row>
    <row r="5" spans="1:2" s="449" customFormat="1" ht="12.75" customHeight="1">
      <c r="A5" s="448"/>
      <c r="B5" s="448"/>
    </row>
    <row r="6" spans="1:2" ht="31.5" customHeight="1">
      <c r="A6" s="487" t="s">
        <v>574</v>
      </c>
      <c r="B6" s="488" t="s">
        <v>575</v>
      </c>
    </row>
    <row r="7" spans="1:2" ht="31.5" customHeight="1">
      <c r="A7" s="487" t="s">
        <v>576</v>
      </c>
      <c r="B7" s="488" t="s">
        <v>577</v>
      </c>
    </row>
    <row r="8" spans="1:2" ht="31.5" customHeight="1">
      <c r="A8" s="487" t="s">
        <v>578</v>
      </c>
      <c r="B8" s="488" t="s">
        <v>579</v>
      </c>
    </row>
    <row r="9" spans="1:2" ht="31.5" customHeight="1">
      <c r="A9" s="487" t="s">
        <v>580</v>
      </c>
      <c r="B9" s="488" t="s">
        <v>581</v>
      </c>
    </row>
    <row r="10" spans="1:2" ht="15.75" customHeight="1">
      <c r="A10" s="487" t="s">
        <v>582</v>
      </c>
      <c r="B10" s="488" t="s">
        <v>583</v>
      </c>
    </row>
    <row r="11" spans="1:2" ht="31.5" customHeight="1">
      <c r="A11" s="487" t="s">
        <v>584</v>
      </c>
      <c r="B11" s="488" t="s">
        <v>585</v>
      </c>
    </row>
    <row r="12" spans="1:2" ht="31.5" customHeight="1">
      <c r="A12" s="487" t="s">
        <v>586</v>
      </c>
      <c r="B12" s="488" t="s">
        <v>587</v>
      </c>
    </row>
    <row r="13" spans="1:2" ht="31.5" customHeight="1">
      <c r="A13" s="487" t="s">
        <v>588</v>
      </c>
      <c r="B13" s="488" t="s">
        <v>589</v>
      </c>
    </row>
    <row r="14" spans="1:2" ht="31.5" customHeight="1">
      <c r="A14" s="487" t="s">
        <v>590</v>
      </c>
      <c r="B14" s="488" t="s">
        <v>591</v>
      </c>
    </row>
    <row r="15" spans="1:2" ht="31.5" customHeight="1">
      <c r="A15" s="487" t="s">
        <v>592</v>
      </c>
      <c r="B15" s="488" t="s">
        <v>593</v>
      </c>
    </row>
    <row r="16" spans="1:2" ht="15.75" customHeight="1">
      <c r="A16" s="487" t="s">
        <v>594</v>
      </c>
      <c r="B16" s="488" t="s">
        <v>595</v>
      </c>
    </row>
    <row r="17" spans="1:2" ht="15.75" customHeight="1">
      <c r="A17" s="487" t="s">
        <v>596</v>
      </c>
      <c r="B17" s="488" t="s">
        <v>597</v>
      </c>
    </row>
    <row r="18" spans="1:2" ht="31.5" customHeight="1">
      <c r="A18" s="487" t="s">
        <v>598</v>
      </c>
      <c r="B18" s="488" t="s">
        <v>599</v>
      </c>
    </row>
    <row r="19" spans="1:2" ht="15.75" customHeight="1">
      <c r="A19" s="487" t="s">
        <v>600</v>
      </c>
      <c r="B19" s="488" t="s">
        <v>601</v>
      </c>
    </row>
    <row r="20" spans="1:2" ht="31.5" customHeight="1">
      <c r="A20" s="487" t="s">
        <v>602</v>
      </c>
      <c r="B20" s="488" t="s">
        <v>603</v>
      </c>
    </row>
    <row r="21" spans="1:2" ht="31.5" customHeight="1">
      <c r="A21" s="487" t="s">
        <v>604</v>
      </c>
      <c r="B21" s="488" t="s">
        <v>605</v>
      </c>
    </row>
    <row r="22" spans="1:2" ht="15.75" customHeight="1">
      <c r="A22" s="487" t="s">
        <v>606</v>
      </c>
      <c r="B22" s="488" t="s">
        <v>607</v>
      </c>
    </row>
    <row r="23" spans="1:2" ht="15.75" customHeight="1">
      <c r="A23" s="487" t="s">
        <v>608</v>
      </c>
      <c r="B23" s="488" t="s">
        <v>609</v>
      </c>
    </row>
    <row r="24" spans="1:2" ht="15.75" customHeight="1">
      <c r="A24" s="487" t="s">
        <v>610</v>
      </c>
      <c r="B24" s="488" t="s">
        <v>611</v>
      </c>
    </row>
    <row r="25" spans="1:2" ht="31.5" customHeight="1">
      <c r="A25" s="487" t="s">
        <v>612</v>
      </c>
      <c r="B25" s="488" t="s">
        <v>613</v>
      </c>
    </row>
    <row r="26" spans="1:2" ht="31.5" customHeight="1">
      <c r="A26" s="487" t="s">
        <v>614</v>
      </c>
      <c r="B26" s="488" t="s">
        <v>615</v>
      </c>
    </row>
    <row r="27" spans="1:2" ht="15.75" customHeight="1">
      <c r="A27" s="487" t="s">
        <v>616</v>
      </c>
      <c r="B27" s="488" t="s">
        <v>617</v>
      </c>
    </row>
    <row r="28" spans="1:2" ht="31.5" customHeight="1">
      <c r="A28" s="487" t="s">
        <v>618</v>
      </c>
      <c r="B28" s="488" t="s">
        <v>619</v>
      </c>
    </row>
    <row r="29" ht="15.75" customHeight="1">
      <c r="A29" s="454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</sheetData>
  <hyperlinks>
    <hyperlink ref="A6" location="'11.01'!A1" display="11.01"/>
    <hyperlink ref="A7" location="'11.02'!A1" display="11.02"/>
    <hyperlink ref="A8" location="'11.03'!A1" display="11.03"/>
    <hyperlink ref="A9" location="'11.04'!A1" display="11.04"/>
    <hyperlink ref="A10" location="'11.05'!A1" display="11.05"/>
    <hyperlink ref="A11" location="'11.06'!A1" display="11.06"/>
    <hyperlink ref="A12" location="'11.07'!A1" display="11.07"/>
    <hyperlink ref="A13" location="'11.08'!A1" display="11.08"/>
    <hyperlink ref="A14" location="'11.09'!A1" display="11.09"/>
    <hyperlink ref="A15" location="'11.10'!A1" display="11.10"/>
    <hyperlink ref="A16" location="'11.11'!A1" display="11.11"/>
    <hyperlink ref="A17" location="'11.12'!A1" display="11.12"/>
    <hyperlink ref="A18" location="'11.13'!A1" display="11.13"/>
    <hyperlink ref="A19" location="'11.14'!A1" display="11.14"/>
    <hyperlink ref="A20" location="'11.15'!A1" display="11.15"/>
    <hyperlink ref="A21" location="'11.16'!A1" display="11.16"/>
    <hyperlink ref="A22" location="'11.17'!A1" display="11.17"/>
    <hyperlink ref="A23" location="'11.18'!A1" display="11.18"/>
    <hyperlink ref="A24" location="'11.19'!A1" display="11.19"/>
    <hyperlink ref="A25" location="'11.20'!A1" display="11.20"/>
    <hyperlink ref="A26" location="'11.21'!A1" display="11.21"/>
    <hyperlink ref="A27" location="'11.22'!A1" display="11.22"/>
    <hyperlink ref="A28" location="'11.23'!A1" display="11.23"/>
  </hyperlinks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&amp;L&amp;"Arial,Bold Italic"&amp;8The State of Hawaii Data Book 2003&amp;R&amp;"Arial,Bold"&amp;8http://www2.hawaii.gov/dbedt/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0.57421875" style="0" customWidth="1"/>
    <col min="3" max="3" width="13.140625" style="0" customWidth="1"/>
    <col min="4" max="4" width="12.421875" style="0" customWidth="1"/>
    <col min="5" max="5" width="10.57421875" style="0" customWidth="1"/>
    <col min="6" max="6" width="10.28125" style="0" customWidth="1"/>
    <col min="7" max="7" width="10.57421875" style="0" customWidth="1"/>
  </cols>
  <sheetData>
    <row r="1" spans="1:7" ht="15.75">
      <c r="A1" s="16" t="s">
        <v>445</v>
      </c>
      <c r="B1" s="16"/>
      <c r="C1" s="16"/>
      <c r="D1" s="16"/>
      <c r="E1" s="16"/>
      <c r="F1" s="16"/>
      <c r="G1" s="16"/>
    </row>
    <row r="2" spans="1:7" ht="15.75">
      <c r="A2" s="306" t="s">
        <v>446</v>
      </c>
      <c r="B2" s="16"/>
      <c r="C2" s="16"/>
      <c r="D2" s="16"/>
      <c r="E2" s="16"/>
      <c r="F2" s="16"/>
      <c r="G2" s="16"/>
    </row>
    <row r="3" spans="1:7" ht="15.75">
      <c r="A3" s="306" t="s">
        <v>434</v>
      </c>
      <c r="B3" s="16"/>
      <c r="C3" s="16"/>
      <c r="D3" s="16"/>
      <c r="E3" s="16"/>
      <c r="F3" s="16"/>
      <c r="G3" s="16"/>
    </row>
    <row r="4" spans="1:7" ht="12.75" customHeight="1">
      <c r="A4" s="307"/>
      <c r="B4" s="89"/>
      <c r="C4" s="89"/>
      <c r="D4" s="89"/>
      <c r="E4" s="89"/>
      <c r="F4" s="89"/>
      <c r="G4" s="89"/>
    </row>
    <row r="5" spans="1:7" ht="12.75">
      <c r="A5" s="34" t="s">
        <v>447</v>
      </c>
      <c r="B5" s="34"/>
      <c r="C5" s="34"/>
      <c r="D5" s="34"/>
      <c r="E5" s="34"/>
      <c r="F5" s="34"/>
      <c r="G5" s="34"/>
    </row>
    <row r="6" spans="1:7" ht="12.75" customHeight="1" thickBot="1">
      <c r="A6" s="34"/>
      <c r="B6" s="34"/>
      <c r="C6" s="34"/>
      <c r="D6" s="34"/>
      <c r="E6" s="34"/>
      <c r="F6" s="34"/>
      <c r="G6" s="34"/>
    </row>
    <row r="7" spans="1:7" ht="13.5" thickTop="1">
      <c r="A7" s="308"/>
      <c r="B7" s="309"/>
      <c r="C7" s="310"/>
      <c r="D7" s="311" t="s">
        <v>448</v>
      </c>
      <c r="E7" s="312" t="s">
        <v>241</v>
      </c>
      <c r="F7" s="313" t="s">
        <v>449</v>
      </c>
      <c r="G7" s="289"/>
    </row>
    <row r="8" spans="1:7" ht="25.5">
      <c r="A8" s="291" t="s">
        <v>450</v>
      </c>
      <c r="B8" s="291" t="s">
        <v>43</v>
      </c>
      <c r="C8" s="291" t="s">
        <v>451</v>
      </c>
      <c r="D8" s="291" t="s">
        <v>452</v>
      </c>
      <c r="E8" s="291" t="s">
        <v>453</v>
      </c>
      <c r="F8" s="40" t="s">
        <v>454</v>
      </c>
      <c r="G8" s="314" t="s">
        <v>455</v>
      </c>
    </row>
    <row r="9" spans="1:7" ht="12.75">
      <c r="A9" s="4"/>
      <c r="B9" s="294"/>
      <c r="C9" s="294"/>
      <c r="D9" s="294"/>
      <c r="E9" s="294"/>
      <c r="F9" s="315"/>
      <c r="G9" s="316"/>
    </row>
    <row r="10" spans="1:7" ht="12.75">
      <c r="A10" s="104" t="s">
        <v>456</v>
      </c>
      <c r="B10" s="170">
        <v>157001</v>
      </c>
      <c r="C10" s="317">
        <v>125353</v>
      </c>
      <c r="D10" s="318">
        <v>16891</v>
      </c>
      <c r="E10" s="319">
        <v>14756</v>
      </c>
      <c r="F10" s="320">
        <v>61604</v>
      </c>
      <c r="G10" s="172">
        <v>63372</v>
      </c>
    </row>
    <row r="11" spans="1:7" ht="12.75">
      <c r="A11" s="4"/>
      <c r="B11" s="301"/>
      <c r="C11" s="301"/>
      <c r="D11" s="321"/>
      <c r="E11" s="301"/>
      <c r="F11" s="89"/>
      <c r="G11" s="302"/>
    </row>
    <row r="12" spans="1:7" ht="12.75">
      <c r="A12" s="4" t="s">
        <v>235</v>
      </c>
      <c r="B12" s="165">
        <v>21848</v>
      </c>
      <c r="C12" s="152">
        <v>16358</v>
      </c>
      <c r="D12" s="322">
        <v>2614</v>
      </c>
      <c r="E12" s="166">
        <v>2876</v>
      </c>
      <c r="F12" s="174">
        <v>8471</v>
      </c>
      <c r="G12" s="323">
        <v>7836</v>
      </c>
    </row>
    <row r="13" spans="1:7" ht="12.75">
      <c r="A13" s="4" t="s">
        <v>457</v>
      </c>
      <c r="B13" s="165">
        <v>111400</v>
      </c>
      <c r="C13" s="152">
        <v>90500</v>
      </c>
      <c r="D13" s="322">
        <v>11567</v>
      </c>
      <c r="E13" s="166">
        <v>9334</v>
      </c>
      <c r="F13" s="174">
        <v>43984</v>
      </c>
      <c r="G13" s="323">
        <v>46413</v>
      </c>
    </row>
    <row r="14" spans="1:7" ht="12.75">
      <c r="A14" s="4" t="s">
        <v>237</v>
      </c>
      <c r="B14" s="165">
        <v>8228</v>
      </c>
      <c r="C14" s="152">
        <v>6514</v>
      </c>
      <c r="D14" s="322">
        <v>964</v>
      </c>
      <c r="E14" s="166">
        <v>751</v>
      </c>
      <c r="F14" s="174">
        <v>3245</v>
      </c>
      <c r="G14" s="323">
        <v>3204</v>
      </c>
    </row>
    <row r="15" spans="1:7" ht="12.75">
      <c r="A15" s="4" t="s">
        <v>240</v>
      </c>
      <c r="B15" s="165">
        <v>15521</v>
      </c>
      <c r="C15" s="152">
        <v>11980</v>
      </c>
      <c r="D15" s="322">
        <v>1746</v>
      </c>
      <c r="E15" s="166">
        <v>1796</v>
      </c>
      <c r="F15" s="174">
        <v>5901</v>
      </c>
      <c r="G15" s="323">
        <v>5918</v>
      </c>
    </row>
    <row r="16" spans="1:7" ht="12.75">
      <c r="A16" s="303"/>
      <c r="B16" s="205"/>
      <c r="C16" s="205"/>
      <c r="D16" s="205"/>
      <c r="E16" s="205"/>
      <c r="F16" s="208"/>
      <c r="G16" s="208"/>
    </row>
    <row r="17" spans="1:7" ht="12.75">
      <c r="A17" s="304"/>
      <c r="B17" s="281"/>
      <c r="C17" s="281"/>
      <c r="D17" s="281"/>
      <c r="E17" s="281"/>
      <c r="F17" s="281"/>
      <c r="G17" s="281"/>
    </row>
    <row r="18" spans="1:7" ht="12.75">
      <c r="A18" s="7" t="s">
        <v>458</v>
      </c>
      <c r="B18" s="89"/>
      <c r="C18" s="89"/>
      <c r="D18" s="89"/>
      <c r="E18" s="89"/>
      <c r="F18" s="89"/>
      <c r="G18" s="89"/>
    </row>
    <row r="19" spans="1:7" ht="12.75">
      <c r="A19" s="7" t="s">
        <v>459</v>
      </c>
      <c r="B19" s="89"/>
      <c r="C19" s="89"/>
      <c r="D19" s="89"/>
      <c r="E19" s="89"/>
      <c r="F19" s="89"/>
      <c r="G19" s="89"/>
    </row>
    <row r="20" spans="1:7" ht="12.75">
      <c r="A20" s="7" t="s">
        <v>460</v>
      </c>
      <c r="B20" s="89"/>
      <c r="C20" s="89"/>
      <c r="D20" s="89"/>
      <c r="E20" s="89"/>
      <c r="F20" s="89"/>
      <c r="G20" s="89"/>
    </row>
    <row r="21" spans="1:7" ht="12.75">
      <c r="A21" s="7" t="s">
        <v>461</v>
      </c>
      <c r="B21" s="89"/>
      <c r="C21" s="89"/>
      <c r="D21" s="89"/>
      <c r="E21" s="89"/>
      <c r="F21" s="89"/>
      <c r="G21" s="89"/>
    </row>
    <row r="22" spans="1:7" ht="12.75">
      <c r="A22" s="7" t="s">
        <v>462</v>
      </c>
      <c r="B22" s="89"/>
      <c r="C22" s="89"/>
      <c r="D22" s="89"/>
      <c r="E22" s="89"/>
      <c r="F22" s="89"/>
      <c r="G22" s="89"/>
    </row>
    <row r="23" spans="1:7" ht="12.75">
      <c r="A23" s="7" t="s">
        <v>465</v>
      </c>
      <c r="B23" s="89"/>
      <c r="C23" s="89"/>
      <c r="D23" s="89"/>
      <c r="E23" s="89"/>
      <c r="F23" s="89"/>
      <c r="G23" s="89"/>
    </row>
    <row r="24" spans="1:7" ht="12.75">
      <c r="A24" s="86" t="s">
        <v>463</v>
      </c>
      <c r="B24" s="89"/>
      <c r="C24" s="89"/>
      <c r="D24" s="89"/>
      <c r="E24" s="89"/>
      <c r="F24" s="89"/>
      <c r="G24" s="89"/>
    </row>
    <row r="25" spans="1:6" ht="12.75">
      <c r="A25" s="5" t="s">
        <v>464</v>
      </c>
      <c r="E25" s="5"/>
      <c r="F25" s="5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&amp;L&amp;"Arial,Bold Italic"&amp;8The State of Hawaii Data Book 2003&amp;R&amp;"Arial,Bold"&amp;8http://www2.hawaii.gov/dbedt/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15.7109375" style="89" customWidth="1"/>
    <col min="3" max="3" width="17.8515625" style="89" customWidth="1"/>
    <col min="4" max="4" width="16.421875" style="89" customWidth="1"/>
    <col min="5" max="5" width="18.140625" style="89" customWidth="1"/>
  </cols>
  <sheetData>
    <row r="1" spans="1:5" ht="15.75">
      <c r="A1" s="16" t="s">
        <v>432</v>
      </c>
      <c r="B1" s="16"/>
      <c r="C1" s="16"/>
      <c r="D1" s="16"/>
      <c r="E1" s="16"/>
    </row>
    <row r="2" spans="1:5" s="285" customFormat="1" ht="15.75" customHeight="1">
      <c r="A2" s="284" t="s">
        <v>433</v>
      </c>
      <c r="B2" s="284"/>
      <c r="C2" s="284"/>
      <c r="D2" s="284"/>
      <c r="E2" s="284"/>
    </row>
    <row r="3" spans="1:5" s="287" customFormat="1" ht="15.75" customHeight="1">
      <c r="A3" s="286" t="s">
        <v>434</v>
      </c>
      <c r="B3" s="286"/>
      <c r="C3" s="286"/>
      <c r="D3" s="286"/>
      <c r="E3" s="286"/>
    </row>
    <row r="4" spans="1:5" ht="12.75" customHeight="1" thickBot="1">
      <c r="A4" s="71"/>
      <c r="B4" s="288"/>
      <c r="C4" s="288"/>
      <c r="D4" s="288"/>
      <c r="E4" s="288"/>
    </row>
    <row r="5" spans="2:5" s="179" customFormat="1" ht="21.75" customHeight="1" thickTop="1">
      <c r="B5" s="289" t="s">
        <v>435</v>
      </c>
      <c r="C5" s="290"/>
      <c r="D5" s="289" t="s">
        <v>436</v>
      </c>
      <c r="E5" s="290"/>
    </row>
    <row r="6" spans="1:5" s="247" customFormat="1" ht="39.75" customHeight="1">
      <c r="A6" s="37" t="s">
        <v>437</v>
      </c>
      <c r="B6" s="291" t="s">
        <v>438</v>
      </c>
      <c r="C6" s="291" t="s">
        <v>439</v>
      </c>
      <c r="D6" s="292" t="s">
        <v>438</v>
      </c>
      <c r="E6" s="293" t="s">
        <v>439</v>
      </c>
    </row>
    <row r="7" spans="1:5" ht="12.75">
      <c r="A7" s="4"/>
      <c r="B7" s="294"/>
      <c r="C7" s="294"/>
      <c r="D7" s="294"/>
      <c r="E7" s="295"/>
    </row>
    <row r="8" spans="1:5" ht="12.75">
      <c r="A8" s="296" t="s">
        <v>440</v>
      </c>
      <c r="B8" s="297">
        <v>288369</v>
      </c>
      <c r="C8" s="298">
        <v>15.7</v>
      </c>
      <c r="D8" s="299">
        <v>35602</v>
      </c>
      <c r="E8" s="300">
        <v>91</v>
      </c>
    </row>
    <row r="9" spans="1:5" ht="12.75">
      <c r="A9" s="4"/>
      <c r="B9" s="301"/>
      <c r="C9" s="301"/>
      <c r="D9" s="301"/>
      <c r="E9" s="302"/>
    </row>
    <row r="10" spans="1:5" ht="12.75">
      <c r="A10" s="4" t="s">
        <v>235</v>
      </c>
      <c r="B10" s="297">
        <v>1245</v>
      </c>
      <c r="C10" s="298">
        <v>15.4</v>
      </c>
      <c r="D10" s="299">
        <v>167</v>
      </c>
      <c r="E10" s="300">
        <v>87.7</v>
      </c>
    </row>
    <row r="11" spans="1:5" ht="12.75" customHeight="1">
      <c r="A11" s="303"/>
      <c r="B11" s="205"/>
      <c r="C11" s="205"/>
      <c r="D11" s="205"/>
      <c r="E11" s="208"/>
    </row>
    <row r="12" spans="1:5" ht="12.75" customHeight="1">
      <c r="A12" s="304"/>
      <c r="B12" s="281"/>
      <c r="C12" s="281"/>
      <c r="D12" s="281"/>
      <c r="E12" s="281"/>
    </row>
    <row r="13" ht="12.75">
      <c r="A13" s="7" t="s">
        <v>441</v>
      </c>
    </row>
    <row r="14" ht="12.75">
      <c r="A14" s="7" t="s">
        <v>444</v>
      </c>
    </row>
    <row r="15" ht="12.75">
      <c r="A15" s="7" t="s">
        <v>442</v>
      </c>
    </row>
    <row r="16" ht="12.75">
      <c r="A16" s="7" t="s">
        <v>443</v>
      </c>
    </row>
    <row r="17" ht="12.75">
      <c r="A17" s="7"/>
    </row>
    <row r="18" ht="12.75">
      <c r="A18" s="305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&amp;L&amp;"Arial,Bold Italic"&amp;8The State of Hawaii Data Book 2003&amp;R&amp;"Arial,Bold"&amp;8http://www2.hawaii.gov/dbedt/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"/>
    </sheetView>
  </sheetViews>
  <sheetFormatPr defaultColWidth="9.140625" defaultRowHeight="12.75"/>
  <cols>
    <col min="1" max="4" width="20.7109375" style="0" customWidth="1"/>
  </cols>
  <sheetData>
    <row r="1" spans="1:4" ht="15.75">
      <c r="A1" s="33" t="s">
        <v>423</v>
      </c>
      <c r="B1" s="34"/>
      <c r="C1" s="34"/>
      <c r="D1" s="34"/>
    </row>
    <row r="2" spans="1:4" ht="15.75">
      <c r="A2" s="33" t="s">
        <v>424</v>
      </c>
      <c r="B2" s="34"/>
      <c r="C2" s="34"/>
      <c r="D2" s="34"/>
    </row>
    <row r="3" spans="1:4" ht="12.75" customHeight="1" thickBot="1">
      <c r="A3" s="237"/>
      <c r="B3" s="36"/>
      <c r="C3" s="36"/>
      <c r="D3" s="36"/>
    </row>
    <row r="4" spans="1:4" s="1" customFormat="1" ht="45" customHeight="1" thickTop="1">
      <c r="A4" s="3" t="s">
        <v>179</v>
      </c>
      <c r="B4" s="3" t="s">
        <v>425</v>
      </c>
      <c r="C4" s="38" t="s">
        <v>426</v>
      </c>
      <c r="D4" s="8" t="s">
        <v>427</v>
      </c>
    </row>
    <row r="5" spans="1:3" ht="12.75">
      <c r="A5" s="4"/>
      <c r="B5" s="4"/>
      <c r="C5" s="4"/>
    </row>
    <row r="6" spans="1:4" ht="12.75">
      <c r="A6" s="277">
        <v>1991</v>
      </c>
      <c r="B6" s="135">
        <v>151390</v>
      </c>
      <c r="C6" s="278">
        <v>85182</v>
      </c>
      <c r="D6" s="279">
        <v>971</v>
      </c>
    </row>
    <row r="7" spans="1:4" ht="12.75">
      <c r="A7" s="277">
        <v>1992</v>
      </c>
      <c r="B7" s="135">
        <v>154950</v>
      </c>
      <c r="C7" s="278">
        <v>90840</v>
      </c>
      <c r="D7" s="279">
        <v>1041</v>
      </c>
    </row>
    <row r="8" spans="1:4" ht="12.75">
      <c r="A8" s="277">
        <v>1993</v>
      </c>
      <c r="B8" s="135">
        <v>158370</v>
      </c>
      <c r="C8" s="278">
        <v>95812</v>
      </c>
      <c r="D8" s="279">
        <v>1106</v>
      </c>
    </row>
    <row r="9" spans="1:4" ht="12.75">
      <c r="A9" s="277">
        <v>1994</v>
      </c>
      <c r="B9" s="135">
        <v>161840</v>
      </c>
      <c r="C9" s="278">
        <v>101506</v>
      </c>
      <c r="D9" s="279">
        <v>1169</v>
      </c>
    </row>
    <row r="10" spans="1:4" ht="12.75">
      <c r="A10" s="277">
        <v>1995</v>
      </c>
      <c r="B10" s="135">
        <v>168020</v>
      </c>
      <c r="C10" s="278">
        <v>107600</v>
      </c>
      <c r="D10" s="279">
        <v>1243</v>
      </c>
    </row>
    <row r="11" spans="1:4" ht="12.75">
      <c r="A11" s="277">
        <v>1996</v>
      </c>
      <c r="B11" s="135">
        <v>169300</v>
      </c>
      <c r="C11" s="278">
        <v>113990</v>
      </c>
      <c r="D11" s="279">
        <v>1317</v>
      </c>
    </row>
    <row r="12" spans="1:4" ht="12.75">
      <c r="A12" s="277">
        <v>1997</v>
      </c>
      <c r="B12" s="135">
        <v>172050</v>
      </c>
      <c r="C12" s="278">
        <v>119266</v>
      </c>
      <c r="D12" s="279">
        <v>1385</v>
      </c>
    </row>
    <row r="13" spans="1:4" ht="12.75">
      <c r="A13" s="277">
        <v>1998</v>
      </c>
      <c r="B13" s="135">
        <v>174850</v>
      </c>
      <c r="C13" s="278">
        <v>124320</v>
      </c>
      <c r="D13" s="279">
        <v>1453</v>
      </c>
    </row>
    <row r="14" spans="1:4" ht="12.75">
      <c r="A14" s="277">
        <v>1999</v>
      </c>
      <c r="B14" s="135">
        <v>179150</v>
      </c>
      <c r="C14" s="278">
        <v>131387</v>
      </c>
      <c r="D14" s="279">
        <v>1517</v>
      </c>
    </row>
    <row r="15" spans="1:4" ht="12.75">
      <c r="A15" s="277">
        <v>2000</v>
      </c>
      <c r="B15" s="135">
        <v>184140</v>
      </c>
      <c r="C15" s="278">
        <v>142159</v>
      </c>
      <c r="D15" s="279">
        <v>1628</v>
      </c>
    </row>
    <row r="16" spans="1:4" ht="12.75">
      <c r="A16" s="277">
        <v>2001</v>
      </c>
      <c r="B16" s="135">
        <v>188920</v>
      </c>
      <c r="C16" s="278">
        <v>151425</v>
      </c>
      <c r="D16" s="279">
        <v>1752</v>
      </c>
    </row>
    <row r="17" spans="1:4" ht="12.75">
      <c r="A17" s="277">
        <v>2002</v>
      </c>
      <c r="B17" s="135">
        <v>193220</v>
      </c>
      <c r="C17" s="278">
        <v>158309</v>
      </c>
      <c r="D17" s="279">
        <v>1855</v>
      </c>
    </row>
    <row r="18" spans="1:4" ht="12.75">
      <c r="A18" s="280"/>
      <c r="B18" s="59"/>
      <c r="C18" s="59"/>
      <c r="D18" s="146"/>
    </row>
    <row r="19" spans="1:4" ht="12.75">
      <c r="A19" s="281"/>
      <c r="B19" s="126"/>
      <c r="C19" s="126"/>
      <c r="D19" s="126"/>
    </row>
    <row r="20" ht="12.75">
      <c r="A20" s="7" t="s">
        <v>428</v>
      </c>
    </row>
    <row r="21" ht="12.75">
      <c r="A21" s="282" t="s">
        <v>429</v>
      </c>
    </row>
    <row r="22" ht="12.75">
      <c r="A22" s="7" t="s">
        <v>430</v>
      </c>
    </row>
    <row r="23" ht="12.75">
      <c r="A23" s="283" t="s">
        <v>431</v>
      </c>
    </row>
    <row r="24" ht="12.75">
      <c r="A24" s="147"/>
    </row>
    <row r="25" ht="12.75">
      <c r="A25" s="147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&amp;L&amp;"Arial,Bold Italic"&amp;8The State of Hawaii Data Book 2003&amp;R&amp;"Arial,Bold"&amp;8http://www2.hawaii.gov/dbedt/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9.140625" defaultRowHeight="12.75"/>
  <cols>
    <col min="1" max="1" width="22.140625" style="0" customWidth="1"/>
    <col min="2" max="10" width="9.7109375" style="0" customWidth="1"/>
  </cols>
  <sheetData>
    <row r="1" spans="1:10" ht="15.75">
      <c r="A1" s="33" t="s">
        <v>408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6.5" thickBot="1">
      <c r="A2" s="237"/>
      <c r="B2" s="36"/>
      <c r="C2" s="36"/>
      <c r="D2" s="36"/>
      <c r="E2" s="36"/>
      <c r="F2" s="36"/>
      <c r="G2" s="36"/>
      <c r="H2" s="36"/>
      <c r="I2" s="36"/>
      <c r="J2" s="36"/>
    </row>
    <row r="3" spans="1:10" s="247" customFormat="1" ht="34.5" customHeight="1" thickTop="1">
      <c r="A3" s="246"/>
      <c r="B3" s="462" t="s">
        <v>409</v>
      </c>
      <c r="C3" s="462"/>
      <c r="D3" s="462"/>
      <c r="E3" s="462" t="s">
        <v>410</v>
      </c>
      <c r="F3" s="462"/>
      <c r="G3" s="462"/>
      <c r="H3" s="462" t="s">
        <v>411</v>
      </c>
      <c r="I3" s="463"/>
      <c r="J3" s="464"/>
    </row>
    <row r="4" spans="1:10" s="95" customFormat="1" ht="24" customHeight="1">
      <c r="A4" s="92" t="s">
        <v>412</v>
      </c>
      <c r="B4" s="248">
        <v>2000</v>
      </c>
      <c r="C4" s="249">
        <v>2001</v>
      </c>
      <c r="D4" s="250">
        <v>2002</v>
      </c>
      <c r="E4" s="251">
        <v>2000</v>
      </c>
      <c r="F4" s="252">
        <v>2001</v>
      </c>
      <c r="G4" s="253">
        <v>2002</v>
      </c>
      <c r="H4" s="254">
        <v>2000</v>
      </c>
      <c r="I4" s="255">
        <v>2001</v>
      </c>
      <c r="J4" s="255">
        <v>2002</v>
      </c>
    </row>
    <row r="5" spans="1:10" ht="12.75">
      <c r="A5" s="4"/>
      <c r="B5" s="41"/>
      <c r="C5" s="4"/>
      <c r="D5" s="41"/>
      <c r="E5" s="4"/>
      <c r="F5" s="4"/>
      <c r="G5" s="117"/>
      <c r="H5" s="164"/>
      <c r="I5" s="164"/>
      <c r="J5" s="164"/>
    </row>
    <row r="6" spans="1:10" ht="12.75">
      <c r="A6" s="76" t="s">
        <v>413</v>
      </c>
      <c r="B6" s="256"/>
      <c r="C6" s="257"/>
      <c r="D6" s="41"/>
      <c r="E6" s="257"/>
      <c r="F6" s="257"/>
      <c r="G6" s="258"/>
      <c r="H6" s="259"/>
      <c r="I6" s="259"/>
      <c r="J6" s="164"/>
    </row>
    <row r="7" spans="1:10" ht="12.75">
      <c r="A7" s="260" t="s">
        <v>414</v>
      </c>
      <c r="B7" s="261">
        <v>165265</v>
      </c>
      <c r="C7" s="262">
        <v>168296</v>
      </c>
      <c r="D7" s="262">
        <v>171259</v>
      </c>
      <c r="E7" s="262">
        <v>150722</v>
      </c>
      <c r="F7" s="263">
        <v>152797</v>
      </c>
      <c r="G7" s="263">
        <v>154735</v>
      </c>
      <c r="H7" s="264">
        <v>621681</v>
      </c>
      <c r="I7" s="265">
        <v>717998</v>
      </c>
      <c r="J7" s="266" t="s">
        <v>135</v>
      </c>
    </row>
    <row r="8" spans="1:10" ht="12.75">
      <c r="A8" s="76" t="s">
        <v>415</v>
      </c>
      <c r="B8" s="261">
        <v>164213</v>
      </c>
      <c r="C8" s="262">
        <v>167207</v>
      </c>
      <c r="D8" s="262">
        <v>170392</v>
      </c>
      <c r="E8" s="262">
        <v>149675</v>
      </c>
      <c r="F8" s="263">
        <v>151711</v>
      </c>
      <c r="G8" s="263">
        <v>153869</v>
      </c>
      <c r="H8" s="266" t="s">
        <v>135</v>
      </c>
      <c r="I8" s="266" t="s">
        <v>135</v>
      </c>
      <c r="J8" s="266" t="s">
        <v>135</v>
      </c>
    </row>
    <row r="9" spans="1:10" ht="12.75">
      <c r="A9" s="76" t="s">
        <v>416</v>
      </c>
      <c r="B9" s="261"/>
      <c r="C9" s="262"/>
      <c r="D9" s="262"/>
      <c r="E9" s="262"/>
      <c r="F9" s="263"/>
      <c r="G9" s="263"/>
      <c r="H9" s="267"/>
      <c r="I9" s="268"/>
      <c r="J9" s="269"/>
    </row>
    <row r="10" spans="1:10" ht="12.75">
      <c r="A10" s="260" t="s">
        <v>414</v>
      </c>
      <c r="B10" s="261">
        <v>153832</v>
      </c>
      <c r="C10" s="262">
        <v>156691</v>
      </c>
      <c r="D10" s="262">
        <v>159578</v>
      </c>
      <c r="E10" s="262">
        <v>140889</v>
      </c>
      <c r="F10" s="263">
        <v>142930</v>
      </c>
      <c r="G10" s="263">
        <v>144967</v>
      </c>
      <c r="H10" s="266" t="s">
        <v>135</v>
      </c>
      <c r="I10" s="266" t="s">
        <v>135</v>
      </c>
      <c r="J10" s="266" t="s">
        <v>135</v>
      </c>
    </row>
    <row r="11" spans="1:10" ht="12.75">
      <c r="A11" s="76" t="s">
        <v>417</v>
      </c>
      <c r="B11" s="261"/>
      <c r="C11" s="262"/>
      <c r="D11" s="262"/>
      <c r="E11" s="262"/>
      <c r="F11" s="263"/>
      <c r="G11" s="263"/>
      <c r="H11" s="267"/>
      <c r="I11" s="268"/>
      <c r="J11" s="269"/>
    </row>
    <row r="12" spans="1:10" ht="12.75">
      <c r="A12" s="260" t="s">
        <v>418</v>
      </c>
      <c r="B12" s="261">
        <v>152780</v>
      </c>
      <c r="C12" s="262">
        <v>155602</v>
      </c>
      <c r="D12" s="262">
        <v>158711</v>
      </c>
      <c r="E12" s="262">
        <v>139842</v>
      </c>
      <c r="F12" s="263">
        <v>141844</v>
      </c>
      <c r="G12" s="263">
        <v>144101</v>
      </c>
      <c r="H12" s="266" t="s">
        <v>135</v>
      </c>
      <c r="I12" s="266" t="s">
        <v>135</v>
      </c>
      <c r="J12" s="266" t="s">
        <v>135</v>
      </c>
    </row>
    <row r="13" spans="1:10" ht="12.75">
      <c r="A13" s="270"/>
      <c r="B13" s="271"/>
      <c r="C13" s="271"/>
      <c r="D13" s="272"/>
      <c r="E13" s="273"/>
      <c r="F13" s="273"/>
      <c r="G13" s="274"/>
      <c r="H13" s="275"/>
      <c r="I13" s="275"/>
      <c r="J13" s="276"/>
    </row>
    <row r="15" ht="12.75">
      <c r="A15" s="148" t="s">
        <v>173</v>
      </c>
    </row>
    <row r="16" ht="12.75">
      <c r="A16" s="148" t="s">
        <v>419</v>
      </c>
    </row>
    <row r="17" ht="12.75">
      <c r="A17" s="148" t="s">
        <v>420</v>
      </c>
    </row>
    <row r="18" ht="12.75">
      <c r="A18" s="5" t="s">
        <v>421</v>
      </c>
    </row>
    <row r="19" ht="12.75">
      <c r="A19" s="5" t="s">
        <v>422</v>
      </c>
    </row>
  </sheetData>
  <mergeCells count="3">
    <mergeCell ref="B3:D3"/>
    <mergeCell ref="E3:G3"/>
    <mergeCell ref="H3:J3"/>
  </mergeCells>
  <printOptions horizontalCentered="1"/>
  <pageMargins left="1" right="1" top="1" bottom="1" header="0.5" footer="0.5"/>
  <pageSetup horizontalDpi="300" verticalDpi="300" orientation="landscape" r:id="rId1"/>
  <headerFooter alignWithMargins="0">
    <oddFooter>&amp;L&amp;"Arial,Bold Italic"&amp;8The State of Hawaii Data Book 2003&amp;R&amp;"Arial,Bold"&amp;8http://www2.hawaii.gov/dbedt/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4">
      <selection activeCell="A2" sqref="A2"/>
    </sheetView>
  </sheetViews>
  <sheetFormatPr defaultColWidth="9.140625" defaultRowHeight="12.75"/>
  <cols>
    <col min="1" max="1" width="43.00390625" style="0" customWidth="1"/>
    <col min="2" max="3" width="20.28125" style="0" customWidth="1"/>
  </cols>
  <sheetData>
    <row r="1" spans="1:3" ht="31.5">
      <c r="A1" s="33" t="s">
        <v>392</v>
      </c>
      <c r="B1" s="34"/>
      <c r="C1" s="34"/>
    </row>
    <row r="2" spans="1:3" ht="16.5" thickBot="1">
      <c r="A2" s="237"/>
      <c r="B2" s="36"/>
      <c r="C2" s="36"/>
    </row>
    <row r="3" spans="1:3" s="95" customFormat="1" ht="24" customHeight="1" thickTop="1">
      <c r="A3" s="93" t="s">
        <v>393</v>
      </c>
      <c r="B3" s="238" t="s">
        <v>199</v>
      </c>
      <c r="C3" s="239" t="s">
        <v>128</v>
      </c>
    </row>
    <row r="4" spans="1:3" ht="12.75">
      <c r="A4" s="4"/>
      <c r="B4" s="4"/>
      <c r="C4" s="184"/>
    </row>
    <row r="5" spans="1:3" ht="12.75">
      <c r="A5" s="4" t="s">
        <v>394</v>
      </c>
      <c r="B5" s="240">
        <v>1087490</v>
      </c>
      <c r="C5" s="241">
        <v>775099</v>
      </c>
    </row>
    <row r="6" spans="1:3" ht="12.75">
      <c r="A6" s="4" t="s">
        <v>395</v>
      </c>
      <c r="B6" s="240">
        <v>199819</v>
      </c>
      <c r="C6" s="241">
        <v>138995</v>
      </c>
    </row>
    <row r="7" spans="1:3" ht="12.75">
      <c r="A7" s="4" t="s">
        <v>396</v>
      </c>
      <c r="B7" s="242">
        <v>18.4</v>
      </c>
      <c r="C7" s="243">
        <v>17.9</v>
      </c>
    </row>
    <row r="8" spans="1:3" ht="12.75">
      <c r="A8" s="4"/>
      <c r="B8" s="244"/>
      <c r="C8" s="164"/>
    </row>
    <row r="9" spans="1:3" ht="12.75">
      <c r="A9" s="4" t="s">
        <v>397</v>
      </c>
      <c r="B9" s="240">
        <v>184176</v>
      </c>
      <c r="C9" s="241">
        <v>128823</v>
      </c>
    </row>
    <row r="10" spans="1:3" ht="12.75">
      <c r="A10" s="4" t="s">
        <v>395</v>
      </c>
      <c r="B10" s="240">
        <v>8719</v>
      </c>
      <c r="C10" s="241">
        <v>6131</v>
      </c>
    </row>
    <row r="11" spans="1:3" ht="12.75">
      <c r="A11" s="4" t="s">
        <v>396</v>
      </c>
      <c r="B11" s="242">
        <v>4.7</v>
      </c>
      <c r="C11" s="243">
        <v>4.8</v>
      </c>
    </row>
    <row r="12" spans="1:3" ht="12.75">
      <c r="A12" s="104" t="s">
        <v>398</v>
      </c>
      <c r="B12" s="240">
        <v>1255</v>
      </c>
      <c r="C12" s="241">
        <v>89.4</v>
      </c>
    </row>
    <row r="13" spans="1:3" ht="12.75">
      <c r="A13" s="104" t="s">
        <v>399</v>
      </c>
      <c r="B13" s="240">
        <v>1453</v>
      </c>
      <c r="C13" s="241">
        <v>1076</v>
      </c>
    </row>
    <row r="14" spans="1:3" ht="12.75">
      <c r="A14" s="104" t="s">
        <v>400</v>
      </c>
      <c r="B14" s="240">
        <v>7238</v>
      </c>
      <c r="C14" s="241">
        <v>5143</v>
      </c>
    </row>
    <row r="15" spans="1:3" ht="12.75">
      <c r="A15" s="104" t="s">
        <v>401</v>
      </c>
      <c r="B15" s="240">
        <v>1146</v>
      </c>
      <c r="C15" s="241">
        <v>807</v>
      </c>
    </row>
    <row r="16" spans="1:3" ht="12.75">
      <c r="A16" s="4"/>
      <c r="B16" s="4"/>
      <c r="C16" s="164"/>
    </row>
    <row r="17" spans="1:3" ht="12.75">
      <c r="A17" s="4" t="s">
        <v>402</v>
      </c>
      <c r="B17" s="240">
        <v>745317</v>
      </c>
      <c r="C17" s="241">
        <v>530330</v>
      </c>
    </row>
    <row r="18" spans="1:3" ht="12.75">
      <c r="A18" s="4" t="s">
        <v>395</v>
      </c>
      <c r="B18" s="240">
        <v>126956</v>
      </c>
      <c r="C18" s="241">
        <v>86004</v>
      </c>
    </row>
    <row r="19" spans="1:3" ht="12.75">
      <c r="A19" s="4" t="s">
        <v>396</v>
      </c>
      <c r="B19" s="242">
        <v>17</v>
      </c>
      <c r="C19" s="243">
        <v>16.2</v>
      </c>
    </row>
    <row r="20" spans="1:3" ht="12.75">
      <c r="A20" s="104" t="s">
        <v>398</v>
      </c>
      <c r="B20" s="240">
        <v>14897</v>
      </c>
      <c r="C20" s="241">
        <v>10245</v>
      </c>
    </row>
    <row r="21" spans="1:3" ht="12.75">
      <c r="A21" s="104" t="s">
        <v>399</v>
      </c>
      <c r="B21" s="240">
        <v>37297</v>
      </c>
      <c r="C21" s="241">
        <v>24887</v>
      </c>
    </row>
    <row r="22" spans="1:3" ht="12.75">
      <c r="A22" s="104" t="s">
        <v>400</v>
      </c>
      <c r="B22" s="240">
        <v>23062</v>
      </c>
      <c r="C22" s="241">
        <v>15775</v>
      </c>
    </row>
    <row r="23" spans="1:3" ht="12.75">
      <c r="A23" s="104" t="s">
        <v>401</v>
      </c>
      <c r="B23" s="240">
        <v>9953</v>
      </c>
      <c r="C23" s="241">
        <v>7023</v>
      </c>
    </row>
    <row r="24" spans="1:3" ht="12.75">
      <c r="A24" s="104" t="s">
        <v>403</v>
      </c>
      <c r="B24" s="240">
        <v>45939</v>
      </c>
      <c r="C24" s="241">
        <v>32258</v>
      </c>
    </row>
    <row r="25" spans="1:3" ht="12.75">
      <c r="A25" s="104" t="s">
        <v>404</v>
      </c>
      <c r="B25" s="240">
        <v>84839</v>
      </c>
      <c r="C25" s="241">
        <v>56588</v>
      </c>
    </row>
    <row r="26" spans="1:3" ht="12.75">
      <c r="A26" s="4"/>
      <c r="B26" s="240"/>
      <c r="C26" s="241"/>
    </row>
    <row r="27" spans="1:3" ht="12.75">
      <c r="A27" s="4" t="s">
        <v>405</v>
      </c>
      <c r="B27" s="240">
        <v>157997</v>
      </c>
      <c r="C27" s="241">
        <v>115946</v>
      </c>
    </row>
    <row r="28" spans="1:3" ht="12.75">
      <c r="A28" s="4" t="s">
        <v>395</v>
      </c>
      <c r="B28" s="240">
        <v>64144</v>
      </c>
      <c r="C28" s="241">
        <v>46860</v>
      </c>
    </row>
    <row r="29" spans="1:3" ht="12.75">
      <c r="A29" s="4" t="s">
        <v>396</v>
      </c>
      <c r="B29" s="242">
        <v>40.6</v>
      </c>
      <c r="C29" s="243">
        <v>40.4</v>
      </c>
    </row>
    <row r="30" spans="1:3" ht="12.75">
      <c r="A30" s="104" t="s">
        <v>398</v>
      </c>
      <c r="B30" s="240">
        <v>21830</v>
      </c>
      <c r="C30" s="241">
        <v>16001</v>
      </c>
    </row>
    <row r="31" spans="1:3" ht="12.75">
      <c r="A31" s="104" t="s">
        <v>399</v>
      </c>
      <c r="B31" s="240">
        <v>39149</v>
      </c>
      <c r="C31" s="241">
        <v>28409</v>
      </c>
    </row>
    <row r="32" spans="1:3" ht="12.75">
      <c r="A32" s="104" t="s">
        <v>400</v>
      </c>
      <c r="B32" s="240">
        <v>19361</v>
      </c>
      <c r="C32" s="241">
        <v>14495</v>
      </c>
    </row>
    <row r="33" spans="1:3" ht="12.75">
      <c r="A33" s="104" t="s">
        <v>401</v>
      </c>
      <c r="B33" s="240">
        <v>13640</v>
      </c>
      <c r="C33" s="241">
        <v>10393</v>
      </c>
    </row>
    <row r="34" spans="1:3" ht="12.75">
      <c r="A34" s="104" t="s">
        <v>403</v>
      </c>
      <c r="B34" s="240">
        <v>34737</v>
      </c>
      <c r="C34" s="241">
        <v>25635</v>
      </c>
    </row>
    <row r="35" spans="1:3" ht="12.75">
      <c r="A35" s="59"/>
      <c r="B35" s="59"/>
      <c r="C35" s="245"/>
    </row>
    <row r="37" ht="12.75">
      <c r="A37" s="7" t="s">
        <v>406</v>
      </c>
    </row>
    <row r="38" ht="12.75">
      <c r="A38" s="5" t="s">
        <v>407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&amp;L&amp;"Arial,Bold Italic"&amp;8The State of Hawaii Data Book 2003&amp;R&amp;"Arial,Bold"&amp;8http://www2.hawaii.gov/dbedt/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2" width="11.7109375" style="0" customWidth="1"/>
    <col min="3" max="3" width="13.421875" style="0" customWidth="1"/>
    <col min="4" max="5" width="11.421875" style="0" customWidth="1"/>
    <col min="6" max="6" width="11.00390625" style="0" customWidth="1"/>
  </cols>
  <sheetData>
    <row r="1" spans="1:6" ht="31.5">
      <c r="A1" s="178" t="s">
        <v>384</v>
      </c>
      <c r="B1" s="34"/>
      <c r="C1" s="34"/>
      <c r="D1" s="34"/>
      <c r="E1" s="34"/>
      <c r="F1" s="34"/>
    </row>
    <row r="2" ht="12.75" customHeight="1">
      <c r="A2" s="221"/>
    </row>
    <row r="3" spans="1:6" ht="12.75">
      <c r="A3" s="90" t="s">
        <v>230</v>
      </c>
      <c r="B3" s="90"/>
      <c r="C3" s="90"/>
      <c r="D3" s="90"/>
      <c r="E3" s="90"/>
      <c r="F3" s="90"/>
    </row>
    <row r="4" ht="12.75" customHeight="1" thickBot="1"/>
    <row r="5" spans="1:6" s="225" customFormat="1" ht="45" customHeight="1" thickTop="1">
      <c r="A5" s="222" t="s">
        <v>385</v>
      </c>
      <c r="B5" s="223" t="s">
        <v>199</v>
      </c>
      <c r="C5" s="222" t="s">
        <v>386</v>
      </c>
      <c r="D5" s="222" t="s">
        <v>387</v>
      </c>
      <c r="E5" s="222" t="s">
        <v>388</v>
      </c>
      <c r="F5" s="224" t="s">
        <v>389</v>
      </c>
    </row>
    <row r="6" spans="1:6" ht="12.75">
      <c r="A6" s="4"/>
      <c r="B6" s="226"/>
      <c r="C6" s="227"/>
      <c r="D6" s="228"/>
      <c r="E6" s="228"/>
      <c r="F6" s="229"/>
    </row>
    <row r="7" spans="1:6" ht="12.75">
      <c r="A7" s="117">
        <v>2000</v>
      </c>
      <c r="B7" s="226"/>
      <c r="C7" s="106"/>
      <c r="D7" s="48"/>
      <c r="E7" s="106"/>
      <c r="F7" s="150"/>
    </row>
    <row r="8" spans="1:6" ht="12.75">
      <c r="A8" s="4"/>
      <c r="B8" s="226"/>
      <c r="C8" s="106"/>
      <c r="D8" s="48"/>
      <c r="E8" s="106"/>
      <c r="F8" s="150"/>
    </row>
    <row r="9" spans="1:6" ht="12.75">
      <c r="A9" s="4" t="s">
        <v>231</v>
      </c>
      <c r="B9" s="230">
        <f>SUM(C9+D9+E9+F9)</f>
        <v>12126</v>
      </c>
      <c r="C9" s="231">
        <f>SUM(C10+C11)</f>
        <v>6837</v>
      </c>
      <c r="D9" s="100">
        <f>SUM(D10+D11)</f>
        <v>2178</v>
      </c>
      <c r="E9" s="100">
        <v>792</v>
      </c>
      <c r="F9" s="232">
        <f>SUM(F10+F11)</f>
        <v>2319</v>
      </c>
    </row>
    <row r="10" spans="1:6" ht="12.75">
      <c r="A10" s="9" t="s">
        <v>390</v>
      </c>
      <c r="B10" s="230">
        <f>SUM(C10+D10+E10+F10)</f>
        <v>6267</v>
      </c>
      <c r="C10" s="231">
        <v>2905</v>
      </c>
      <c r="D10" s="100">
        <v>1364</v>
      </c>
      <c r="E10" s="100">
        <v>792</v>
      </c>
      <c r="F10" s="232">
        <v>1206</v>
      </c>
    </row>
    <row r="11" spans="1:6" ht="12.75">
      <c r="A11" s="9" t="s">
        <v>391</v>
      </c>
      <c r="B11" s="230">
        <v>5859</v>
      </c>
      <c r="C11" s="231">
        <v>3932</v>
      </c>
      <c r="D11" s="100">
        <v>814</v>
      </c>
      <c r="E11" s="233" t="s">
        <v>238</v>
      </c>
      <c r="F11" s="232">
        <v>1113</v>
      </c>
    </row>
    <row r="12" spans="1:6" ht="12.75">
      <c r="A12" s="9"/>
      <c r="B12" s="230"/>
      <c r="C12" s="231"/>
      <c r="D12" s="100"/>
      <c r="E12" s="234"/>
      <c r="F12" s="232"/>
    </row>
    <row r="13" spans="1:6" ht="12.75">
      <c r="A13" s="117">
        <v>2001</v>
      </c>
      <c r="B13" s="226"/>
      <c r="C13" s="106"/>
      <c r="D13" s="48"/>
      <c r="E13" s="106"/>
      <c r="F13" s="150"/>
    </row>
    <row r="14" spans="1:6" ht="12.75">
      <c r="A14" s="4"/>
      <c r="B14" s="226"/>
      <c r="C14" s="106"/>
      <c r="D14" s="48"/>
      <c r="E14" s="106"/>
      <c r="F14" s="150"/>
    </row>
    <row r="15" spans="1:6" ht="12.75">
      <c r="A15" s="4" t="s">
        <v>231</v>
      </c>
      <c r="B15" s="230">
        <f>SUM(B16+B17)</f>
        <v>13087</v>
      </c>
      <c r="C15" s="231">
        <f>SUM(C16+C17)</f>
        <v>7149</v>
      </c>
      <c r="D15" s="100">
        <f>SUM(D16+D17)</f>
        <v>2455</v>
      </c>
      <c r="E15" s="100">
        <f>SUM(E16+E17)</f>
        <v>873</v>
      </c>
      <c r="F15" s="232">
        <f>SUM(F16+F17)</f>
        <v>2610</v>
      </c>
    </row>
    <row r="16" spans="1:6" ht="12.75">
      <c r="A16" s="9" t="s">
        <v>390</v>
      </c>
      <c r="B16" s="230">
        <f>SUM(C16+D16+E16+F16)</f>
        <v>7210</v>
      </c>
      <c r="C16" s="231">
        <v>3320</v>
      </c>
      <c r="D16" s="100">
        <v>1507</v>
      </c>
      <c r="E16" s="100">
        <v>855</v>
      </c>
      <c r="F16" s="232">
        <v>1528</v>
      </c>
    </row>
    <row r="17" spans="1:6" ht="12.75">
      <c r="A17" s="9" t="s">
        <v>391</v>
      </c>
      <c r="B17" s="230">
        <f>SUM(C17+D17+E17+F17)</f>
        <v>5877</v>
      </c>
      <c r="C17" s="231">
        <v>3829</v>
      </c>
      <c r="D17" s="100">
        <v>948</v>
      </c>
      <c r="E17" s="100">
        <v>18</v>
      </c>
      <c r="F17" s="232">
        <v>1082</v>
      </c>
    </row>
    <row r="18" spans="1:6" ht="12.75">
      <c r="A18" s="59"/>
      <c r="B18" s="235"/>
      <c r="C18" s="236"/>
      <c r="D18" s="59"/>
      <c r="E18" s="59"/>
      <c r="F18" s="154"/>
    </row>
    <row r="20" ht="12.75">
      <c r="A20" s="211" t="s">
        <v>340</v>
      </c>
    </row>
    <row r="21" ht="12.75">
      <c r="A21" s="211" t="s">
        <v>341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&amp;L&amp;"Arial,Bold Italic"&amp;8The State of Hawaii Data Book 2003&amp;R&amp;"Arial,Bold"&amp;8http://www2.hawaii.gov/dbedt/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3" width="7.7109375" style="0" customWidth="1"/>
    <col min="4" max="4" width="26.421875" style="0" customWidth="1"/>
    <col min="5" max="6" width="7.7109375" style="0" customWidth="1"/>
  </cols>
  <sheetData>
    <row r="1" spans="1:6" ht="31.5">
      <c r="A1" s="178" t="s">
        <v>342</v>
      </c>
      <c r="B1" s="178"/>
      <c r="C1" s="34"/>
      <c r="D1" s="34"/>
      <c r="E1" s="34"/>
      <c r="F1" s="34"/>
    </row>
    <row r="2" spans="1:5" ht="12.75" customHeight="1">
      <c r="A2" s="212"/>
      <c r="B2" s="212"/>
      <c r="C2" s="34"/>
      <c r="D2" s="34"/>
      <c r="E2" s="34"/>
    </row>
    <row r="3" spans="1:6" ht="12.75">
      <c r="A3" s="90" t="s">
        <v>343</v>
      </c>
      <c r="B3" s="90"/>
      <c r="C3" s="90"/>
      <c r="D3" s="90"/>
      <c r="E3" s="90"/>
      <c r="F3" s="90"/>
    </row>
    <row r="4" ht="12.75" customHeight="1" thickBot="1"/>
    <row r="5" spans="1:6" s="179" customFormat="1" ht="24" customHeight="1" thickTop="1">
      <c r="A5" s="468" t="s">
        <v>102</v>
      </c>
      <c r="B5" s="465" t="s">
        <v>231</v>
      </c>
      <c r="C5" s="466"/>
      <c r="D5" s="470" t="s">
        <v>102</v>
      </c>
      <c r="E5" s="465" t="s">
        <v>231</v>
      </c>
      <c r="F5" s="467"/>
    </row>
    <row r="6" spans="1:6" s="179" customFormat="1" ht="24" customHeight="1">
      <c r="A6" s="469"/>
      <c r="B6" s="180">
        <v>2000</v>
      </c>
      <c r="C6" s="181">
        <v>2001</v>
      </c>
      <c r="D6" s="471"/>
      <c r="E6" s="180">
        <v>2000</v>
      </c>
      <c r="F6" s="182">
        <v>2001</v>
      </c>
    </row>
    <row r="7" spans="1:6" ht="12.75" customHeight="1">
      <c r="A7" s="4"/>
      <c r="B7" s="41"/>
      <c r="C7" s="183"/>
      <c r="D7" s="4"/>
      <c r="E7" s="41"/>
      <c r="F7" s="164"/>
    </row>
    <row r="8" spans="1:6" ht="12.75">
      <c r="A8" s="185" t="s">
        <v>344</v>
      </c>
      <c r="B8" s="186">
        <v>1875</v>
      </c>
      <c r="C8" s="187">
        <v>2545</v>
      </c>
      <c r="D8" s="188" t="s">
        <v>345</v>
      </c>
      <c r="E8" s="189">
        <v>1875</v>
      </c>
      <c r="F8" s="189">
        <v>2545</v>
      </c>
    </row>
    <row r="9" spans="1:6" ht="12.75">
      <c r="A9" s="190" t="s">
        <v>200</v>
      </c>
      <c r="B9" s="186">
        <v>629</v>
      </c>
      <c r="C9" s="187">
        <v>1177</v>
      </c>
      <c r="D9" s="104" t="s">
        <v>346</v>
      </c>
      <c r="E9" s="186">
        <v>101</v>
      </c>
      <c r="F9" s="189">
        <v>92</v>
      </c>
    </row>
    <row r="10" spans="1:6" ht="12.75">
      <c r="A10" s="190" t="s">
        <v>235</v>
      </c>
      <c r="B10" s="186">
        <v>565</v>
      </c>
      <c r="C10" s="187">
        <v>547</v>
      </c>
      <c r="D10" s="104" t="s">
        <v>347</v>
      </c>
      <c r="E10" s="186"/>
      <c r="F10" s="189"/>
    </row>
    <row r="11" spans="1:6" ht="12.75">
      <c r="A11" s="190" t="s">
        <v>237</v>
      </c>
      <c r="B11" s="186">
        <v>374</v>
      </c>
      <c r="C11" s="187">
        <v>342</v>
      </c>
      <c r="D11" s="104" t="s">
        <v>348</v>
      </c>
      <c r="E11" s="186">
        <v>266</v>
      </c>
      <c r="F11" s="189">
        <v>318</v>
      </c>
    </row>
    <row r="12" spans="1:6" ht="12.75">
      <c r="A12" s="190" t="s">
        <v>240</v>
      </c>
      <c r="B12" s="186">
        <v>307</v>
      </c>
      <c r="C12" s="187">
        <v>479</v>
      </c>
      <c r="D12" s="104" t="s">
        <v>349</v>
      </c>
      <c r="E12" s="186">
        <v>289</v>
      </c>
      <c r="F12" s="189">
        <v>294</v>
      </c>
    </row>
    <row r="13" spans="2:6" ht="12.75">
      <c r="B13" s="186"/>
      <c r="C13" s="187"/>
      <c r="D13" s="104" t="s">
        <v>350</v>
      </c>
      <c r="E13" s="186">
        <v>1194</v>
      </c>
      <c r="F13" s="189">
        <v>1420</v>
      </c>
    </row>
    <row r="14" spans="1:6" ht="12.75">
      <c r="A14" s="185" t="s">
        <v>351</v>
      </c>
      <c r="B14" s="186">
        <v>1875</v>
      </c>
      <c r="C14" s="187">
        <v>2545</v>
      </c>
      <c r="D14" s="104" t="s">
        <v>239</v>
      </c>
      <c r="E14" s="186">
        <v>25</v>
      </c>
      <c r="F14" s="189">
        <v>421</v>
      </c>
    </row>
    <row r="15" spans="1:6" ht="12.75">
      <c r="A15" s="190" t="s">
        <v>245</v>
      </c>
      <c r="B15" s="186">
        <v>28</v>
      </c>
      <c r="C15" s="187">
        <v>40</v>
      </c>
      <c r="D15" s="104"/>
      <c r="E15" s="186"/>
      <c r="F15" s="189"/>
    </row>
    <row r="16" spans="1:6" ht="12.75">
      <c r="A16" s="190" t="s">
        <v>247</v>
      </c>
      <c r="B16" s="186">
        <v>110</v>
      </c>
      <c r="C16" s="187">
        <v>181</v>
      </c>
      <c r="D16" s="188" t="s">
        <v>352</v>
      </c>
      <c r="E16" s="186">
        <v>2935</v>
      </c>
      <c r="F16" s="189">
        <v>3454</v>
      </c>
    </row>
    <row r="17" spans="1:6" ht="12.75">
      <c r="A17" s="190" t="s">
        <v>248</v>
      </c>
      <c r="B17" s="186">
        <v>124</v>
      </c>
      <c r="C17" s="187">
        <v>148</v>
      </c>
      <c r="D17" s="104" t="s">
        <v>353</v>
      </c>
      <c r="E17" s="186">
        <v>166</v>
      </c>
      <c r="F17" s="189">
        <v>279</v>
      </c>
    </row>
    <row r="18" spans="1:6" ht="12.75">
      <c r="A18" s="190" t="s">
        <v>354</v>
      </c>
      <c r="B18" s="186">
        <v>99</v>
      </c>
      <c r="C18" s="187">
        <v>119</v>
      </c>
      <c r="D18" s="104" t="s">
        <v>355</v>
      </c>
      <c r="E18" s="186"/>
      <c r="F18" s="189"/>
    </row>
    <row r="19" spans="1:6" ht="12.75">
      <c r="A19" s="190" t="s">
        <v>356</v>
      </c>
      <c r="B19" s="186">
        <v>1082</v>
      </c>
      <c r="C19" s="187">
        <v>1257</v>
      </c>
      <c r="D19" s="104" t="s">
        <v>357</v>
      </c>
      <c r="E19" s="186">
        <v>440</v>
      </c>
      <c r="F19" s="189">
        <v>525</v>
      </c>
    </row>
    <row r="20" spans="1:6" ht="12.75">
      <c r="A20" s="190" t="s">
        <v>358</v>
      </c>
      <c r="B20" s="186">
        <v>388</v>
      </c>
      <c r="C20" s="187">
        <v>419</v>
      </c>
      <c r="D20" s="104" t="s">
        <v>359</v>
      </c>
      <c r="E20" s="186">
        <v>78</v>
      </c>
      <c r="F20" s="189">
        <v>38</v>
      </c>
    </row>
    <row r="21" spans="1:6" ht="12.75">
      <c r="A21" s="190" t="s">
        <v>360</v>
      </c>
      <c r="B21" s="186">
        <v>30</v>
      </c>
      <c r="C21" s="187">
        <v>31</v>
      </c>
      <c r="D21" s="104" t="s">
        <v>361</v>
      </c>
      <c r="E21" s="186">
        <v>250</v>
      </c>
      <c r="F21" s="189">
        <v>284</v>
      </c>
    </row>
    <row r="22" spans="1:6" ht="12.75">
      <c r="A22" s="190" t="s">
        <v>239</v>
      </c>
      <c r="B22" s="186">
        <v>14</v>
      </c>
      <c r="C22" s="187">
        <v>350</v>
      </c>
      <c r="D22" s="104" t="s">
        <v>297</v>
      </c>
      <c r="E22" s="186">
        <v>178</v>
      </c>
      <c r="F22" s="189">
        <v>236</v>
      </c>
    </row>
    <row r="23" spans="2:6" ht="12.75">
      <c r="B23" s="186"/>
      <c r="C23" s="187"/>
      <c r="D23" s="104" t="s">
        <v>362</v>
      </c>
      <c r="E23" s="186">
        <v>689</v>
      </c>
      <c r="F23" s="189">
        <v>801</v>
      </c>
    </row>
    <row r="24" spans="1:6" ht="12.75">
      <c r="A24" s="185" t="s">
        <v>266</v>
      </c>
      <c r="B24" s="186">
        <v>1875</v>
      </c>
      <c r="C24" s="187">
        <v>2545</v>
      </c>
      <c r="D24" s="104" t="s">
        <v>363</v>
      </c>
      <c r="E24" s="186">
        <v>46</v>
      </c>
      <c r="F24" s="189">
        <v>19</v>
      </c>
    </row>
    <row r="25" spans="1:6" ht="12.75">
      <c r="A25" s="190" t="s">
        <v>364</v>
      </c>
      <c r="B25" s="186">
        <v>945</v>
      </c>
      <c r="C25" s="187">
        <v>688</v>
      </c>
      <c r="D25" s="104" t="s">
        <v>325</v>
      </c>
      <c r="E25" s="186">
        <v>88</v>
      </c>
      <c r="F25" s="189">
        <v>243</v>
      </c>
    </row>
    <row r="26" spans="1:6" ht="12.75">
      <c r="A26" s="190" t="s">
        <v>272</v>
      </c>
      <c r="B26" s="186">
        <v>55</v>
      </c>
      <c r="C26" s="187">
        <v>65</v>
      </c>
      <c r="D26" s="104" t="s">
        <v>365</v>
      </c>
      <c r="E26" s="186">
        <v>125</v>
      </c>
      <c r="F26" s="189">
        <v>108</v>
      </c>
    </row>
    <row r="27" spans="1:6" ht="12.75">
      <c r="A27" s="190" t="s">
        <v>274</v>
      </c>
      <c r="B27" s="186">
        <v>70</v>
      </c>
      <c r="C27" s="187">
        <v>112</v>
      </c>
      <c r="D27" s="104" t="s">
        <v>366</v>
      </c>
      <c r="E27" s="186">
        <v>85</v>
      </c>
      <c r="F27" s="189">
        <v>99</v>
      </c>
    </row>
    <row r="28" spans="1:6" ht="12.75">
      <c r="A28" s="190" t="s">
        <v>367</v>
      </c>
      <c r="B28" s="186">
        <v>428</v>
      </c>
      <c r="C28" s="187">
        <v>650</v>
      </c>
      <c r="D28" s="213" t="s">
        <v>368</v>
      </c>
      <c r="E28" s="186">
        <v>96</v>
      </c>
      <c r="F28" s="189">
        <v>101</v>
      </c>
    </row>
    <row r="29" spans="1:6" ht="12.75">
      <c r="A29" s="190" t="s">
        <v>276</v>
      </c>
      <c r="B29" s="186">
        <v>46</v>
      </c>
      <c r="C29" s="187">
        <v>75</v>
      </c>
      <c r="D29" s="213" t="s">
        <v>369</v>
      </c>
      <c r="E29" s="186">
        <v>89</v>
      </c>
      <c r="F29" s="189">
        <v>95</v>
      </c>
    </row>
    <row r="30" spans="1:6" ht="12.75">
      <c r="A30" s="190" t="s">
        <v>370</v>
      </c>
      <c r="B30" s="186">
        <v>46</v>
      </c>
      <c r="C30" s="187">
        <v>62</v>
      </c>
      <c r="D30" s="213" t="s">
        <v>371</v>
      </c>
      <c r="E30" s="186">
        <v>122</v>
      </c>
      <c r="F30" s="189">
        <v>109</v>
      </c>
    </row>
    <row r="31" spans="1:6" ht="12.75">
      <c r="A31" s="190" t="s">
        <v>372</v>
      </c>
      <c r="B31" s="186">
        <v>190</v>
      </c>
      <c r="C31" s="187">
        <v>194</v>
      </c>
      <c r="D31" s="213" t="s">
        <v>275</v>
      </c>
      <c r="E31" s="186">
        <v>483</v>
      </c>
      <c r="F31" s="189">
        <v>517</v>
      </c>
    </row>
    <row r="32" spans="1:6" ht="12.75">
      <c r="A32" s="190" t="s">
        <v>275</v>
      </c>
      <c r="B32" s="186">
        <v>95</v>
      </c>
      <c r="C32" s="187">
        <v>699</v>
      </c>
      <c r="D32" s="214"/>
      <c r="E32" s="186"/>
      <c r="F32" s="189"/>
    </row>
    <row r="33" spans="2:6" ht="12.75">
      <c r="B33" s="186"/>
      <c r="C33" s="187"/>
      <c r="D33" s="188" t="s">
        <v>373</v>
      </c>
      <c r="E33" s="186">
        <v>2438</v>
      </c>
      <c r="F33" s="189">
        <v>5156</v>
      </c>
    </row>
    <row r="34" spans="1:6" ht="12.75">
      <c r="A34" s="185" t="s">
        <v>374</v>
      </c>
      <c r="B34" s="192" t="s">
        <v>135</v>
      </c>
      <c r="C34" s="187">
        <v>2545</v>
      </c>
      <c r="D34" s="104" t="s">
        <v>375</v>
      </c>
      <c r="E34" s="186">
        <v>238</v>
      </c>
      <c r="F34" s="189">
        <v>129</v>
      </c>
    </row>
    <row r="35" spans="1:6" ht="12.75">
      <c r="A35" s="190" t="s">
        <v>282</v>
      </c>
      <c r="B35" s="192" t="s">
        <v>135</v>
      </c>
      <c r="C35" s="187">
        <v>763</v>
      </c>
      <c r="D35" s="104" t="s">
        <v>376</v>
      </c>
      <c r="E35" s="186">
        <v>74</v>
      </c>
      <c r="F35" s="189">
        <v>17</v>
      </c>
    </row>
    <row r="36" spans="1:6" ht="12.75">
      <c r="A36" s="190" t="s">
        <v>377</v>
      </c>
      <c r="B36" s="192" t="s">
        <v>135</v>
      </c>
      <c r="C36" s="187">
        <v>956</v>
      </c>
      <c r="D36" s="104" t="s">
        <v>378</v>
      </c>
      <c r="E36" s="186">
        <v>46</v>
      </c>
      <c r="F36" s="189">
        <v>21</v>
      </c>
    </row>
    <row r="37" spans="1:6" ht="12.75">
      <c r="A37" s="190" t="s">
        <v>379</v>
      </c>
      <c r="B37" s="192" t="s">
        <v>135</v>
      </c>
      <c r="C37" s="187">
        <v>315</v>
      </c>
      <c r="D37" s="104" t="s">
        <v>380</v>
      </c>
      <c r="E37" s="186">
        <v>1895</v>
      </c>
      <c r="F37" s="189">
        <v>1891</v>
      </c>
    </row>
    <row r="38" spans="1:6" ht="12.75">
      <c r="A38" s="190" t="s">
        <v>381</v>
      </c>
      <c r="B38" s="192" t="s">
        <v>135</v>
      </c>
      <c r="C38" s="187">
        <v>33</v>
      </c>
      <c r="D38" s="104" t="s">
        <v>275</v>
      </c>
      <c r="E38" s="186">
        <v>146</v>
      </c>
      <c r="F38" s="189">
        <v>88</v>
      </c>
    </row>
    <row r="39" spans="1:6" ht="12.75">
      <c r="A39" s="190" t="s">
        <v>239</v>
      </c>
      <c r="B39" s="192" t="s">
        <v>135</v>
      </c>
      <c r="C39" s="187">
        <v>478</v>
      </c>
      <c r="D39" s="213" t="s">
        <v>239</v>
      </c>
      <c r="E39" s="186">
        <v>39</v>
      </c>
      <c r="F39" s="189">
        <v>10</v>
      </c>
    </row>
    <row r="40" spans="1:6" ht="12.75" customHeight="1">
      <c r="A40" s="190"/>
      <c r="B40" s="186"/>
      <c r="C40" s="206"/>
      <c r="D40" s="215"/>
      <c r="E40" s="205"/>
      <c r="F40" s="208"/>
    </row>
    <row r="41" spans="1:6" ht="12.75" customHeight="1">
      <c r="A41" s="216"/>
      <c r="B41" s="216"/>
      <c r="C41" s="217"/>
      <c r="D41" s="197"/>
      <c r="E41" s="191"/>
      <c r="F41" s="218"/>
    </row>
    <row r="42" spans="1:6" ht="12.75">
      <c r="A42" s="219" t="s">
        <v>173</v>
      </c>
      <c r="B42" s="219"/>
      <c r="C42" s="220"/>
      <c r="D42" s="191"/>
      <c r="E42" s="191"/>
      <c r="F42" s="218"/>
    </row>
    <row r="43" spans="1:6" ht="12.75">
      <c r="A43" s="219" t="s">
        <v>382</v>
      </c>
      <c r="B43" s="219"/>
      <c r="C43" s="220"/>
      <c r="D43" s="191"/>
      <c r="E43" s="191"/>
      <c r="F43" s="218"/>
    </row>
    <row r="44" spans="1:2" ht="12.75">
      <c r="A44" s="211" t="s">
        <v>383</v>
      </c>
      <c r="B44" s="211"/>
    </row>
    <row r="45" spans="1:2" ht="12.75">
      <c r="A45" s="5" t="s">
        <v>341</v>
      </c>
      <c r="B45" s="5"/>
    </row>
  </sheetData>
  <mergeCells count="4">
    <mergeCell ref="B5:C5"/>
    <mergeCell ref="E5:F5"/>
    <mergeCell ref="A5:A6"/>
    <mergeCell ref="D5:D6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&amp;L&amp;"Arial,Bold Italic"&amp;8The State of Hawaii Data Book 2003&amp;R&amp;"Arial,Bold"&amp;8http://www2.hawaii.gov/dbedt/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89"/>
  <sheetViews>
    <sheetView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3" width="7.7109375" style="0" customWidth="1"/>
    <col min="4" max="4" width="27.57421875" style="0" customWidth="1"/>
    <col min="5" max="6" width="7.7109375" style="0" customWidth="1"/>
  </cols>
  <sheetData>
    <row r="1" spans="1:6" ht="32.25" customHeight="1">
      <c r="A1" s="178" t="s">
        <v>229</v>
      </c>
      <c r="B1" s="178"/>
      <c r="C1" s="34"/>
      <c r="D1" s="34"/>
      <c r="E1" s="34"/>
      <c r="F1" s="34"/>
    </row>
    <row r="2" spans="1:6" ht="12.75" customHeight="1">
      <c r="A2" s="178"/>
      <c r="B2" s="178"/>
      <c r="C2" s="34"/>
      <c r="D2" s="34"/>
      <c r="E2" s="34"/>
      <c r="F2" s="34"/>
    </row>
    <row r="3" spans="1:6" ht="12.75" customHeight="1">
      <c r="A3" s="472" t="s">
        <v>230</v>
      </c>
      <c r="B3" s="473"/>
      <c r="C3" s="473"/>
      <c r="D3" s="473"/>
      <c r="E3" s="473"/>
      <c r="F3" s="473"/>
    </row>
    <row r="4" ht="12.75" customHeight="1" thickBot="1"/>
    <row r="5" spans="1:6" s="179" customFormat="1" ht="24" customHeight="1" thickTop="1">
      <c r="A5" s="468" t="s">
        <v>102</v>
      </c>
      <c r="B5" s="465" t="s">
        <v>231</v>
      </c>
      <c r="C5" s="466"/>
      <c r="D5" s="470" t="s">
        <v>102</v>
      </c>
      <c r="E5" s="465" t="s">
        <v>231</v>
      </c>
      <c r="F5" s="467"/>
    </row>
    <row r="6" spans="1:6" s="179" customFormat="1" ht="24" customHeight="1">
      <c r="A6" s="474"/>
      <c r="B6" s="180">
        <v>2000</v>
      </c>
      <c r="C6" s="181">
        <v>2001</v>
      </c>
      <c r="D6" s="471"/>
      <c r="E6" s="180">
        <v>2000</v>
      </c>
      <c r="F6" s="182">
        <v>2001</v>
      </c>
    </row>
    <row r="7" spans="1:6" ht="12.75" customHeight="1">
      <c r="A7" s="4"/>
      <c r="B7" s="126"/>
      <c r="C7" s="183"/>
      <c r="D7" s="4"/>
      <c r="E7" s="126"/>
      <c r="F7" s="184"/>
    </row>
    <row r="8" spans="1:6" ht="12.75">
      <c r="A8" s="185" t="s">
        <v>232</v>
      </c>
      <c r="B8" s="186">
        <v>5859</v>
      </c>
      <c r="C8" s="187">
        <v>5877</v>
      </c>
      <c r="D8" s="188" t="s">
        <v>233</v>
      </c>
      <c r="E8" s="186">
        <v>5859</v>
      </c>
      <c r="F8" s="189">
        <v>5877</v>
      </c>
    </row>
    <row r="9" spans="1:6" ht="12.75">
      <c r="A9" s="190" t="s">
        <v>200</v>
      </c>
      <c r="B9" s="186">
        <v>3932</v>
      </c>
      <c r="C9" s="187">
        <v>3829</v>
      </c>
      <c r="D9" s="191" t="s">
        <v>234</v>
      </c>
      <c r="E9" s="186">
        <v>3393</v>
      </c>
      <c r="F9" s="189">
        <v>3277</v>
      </c>
    </row>
    <row r="10" spans="1:6" ht="12.75">
      <c r="A10" s="190" t="s">
        <v>235</v>
      </c>
      <c r="B10" s="186">
        <v>814</v>
      </c>
      <c r="C10" s="187">
        <v>948</v>
      </c>
      <c r="D10" s="191" t="s">
        <v>236</v>
      </c>
      <c r="E10" s="186">
        <v>2461</v>
      </c>
      <c r="F10" s="189">
        <v>2594</v>
      </c>
    </row>
    <row r="11" spans="1:6" ht="12.75">
      <c r="A11" s="190" t="s">
        <v>237</v>
      </c>
      <c r="B11" s="192" t="s">
        <v>238</v>
      </c>
      <c r="C11" s="187">
        <v>18</v>
      </c>
      <c r="D11" s="191" t="s">
        <v>239</v>
      </c>
      <c r="E11" s="186">
        <v>5</v>
      </c>
      <c r="F11" s="189">
        <v>6</v>
      </c>
    </row>
    <row r="12" spans="1:6" ht="12.75">
      <c r="A12" s="190" t="s">
        <v>240</v>
      </c>
      <c r="B12" s="186">
        <v>1113</v>
      </c>
      <c r="C12" s="187">
        <v>1082</v>
      </c>
      <c r="D12" s="191" t="s">
        <v>241</v>
      </c>
      <c r="E12" s="186"/>
      <c r="F12" s="189"/>
    </row>
    <row r="13" spans="2:6" ht="12.75">
      <c r="B13" s="41"/>
      <c r="C13" s="183"/>
      <c r="D13" s="193" t="s">
        <v>242</v>
      </c>
      <c r="E13" s="186">
        <v>4071</v>
      </c>
      <c r="F13" s="189">
        <v>3876</v>
      </c>
    </row>
    <row r="14" spans="1:6" ht="12.75">
      <c r="A14" s="185" t="s">
        <v>243</v>
      </c>
      <c r="B14" s="186">
        <v>1788</v>
      </c>
      <c r="C14" s="187">
        <v>2001</v>
      </c>
      <c r="D14" s="191" t="s">
        <v>244</v>
      </c>
      <c r="E14" s="186">
        <v>796</v>
      </c>
      <c r="F14" s="189">
        <v>676</v>
      </c>
    </row>
    <row r="15" spans="1:6" ht="12.75">
      <c r="A15" s="190" t="s">
        <v>245</v>
      </c>
      <c r="B15" s="186">
        <v>226</v>
      </c>
      <c r="C15" s="187">
        <v>260</v>
      </c>
      <c r="D15" s="191" t="s">
        <v>246</v>
      </c>
      <c r="E15" s="186">
        <v>205</v>
      </c>
      <c r="F15" s="189">
        <v>188</v>
      </c>
    </row>
    <row r="16" spans="1:6" ht="12.75">
      <c r="A16" s="190" t="s">
        <v>247</v>
      </c>
      <c r="B16" s="186">
        <v>705</v>
      </c>
      <c r="C16" s="187">
        <v>773</v>
      </c>
      <c r="D16" s="191" t="s">
        <v>247</v>
      </c>
      <c r="E16" s="186">
        <v>498</v>
      </c>
      <c r="F16" s="189">
        <v>436</v>
      </c>
    </row>
    <row r="17" spans="1:6" ht="12.75">
      <c r="A17" s="190" t="s">
        <v>248</v>
      </c>
      <c r="B17" s="186">
        <v>617</v>
      </c>
      <c r="C17" s="187">
        <v>729</v>
      </c>
      <c r="D17" s="191" t="s">
        <v>249</v>
      </c>
      <c r="E17" s="186">
        <v>290</v>
      </c>
      <c r="F17" s="189">
        <v>268</v>
      </c>
    </row>
    <row r="18" spans="1:6" ht="12.75">
      <c r="A18" s="190" t="s">
        <v>250</v>
      </c>
      <c r="B18" s="186">
        <v>234</v>
      </c>
      <c r="C18" s="187">
        <v>226</v>
      </c>
      <c r="D18" s="191" t="s">
        <v>251</v>
      </c>
      <c r="E18" s="186">
        <v>784</v>
      </c>
      <c r="F18" s="189">
        <v>760</v>
      </c>
    </row>
    <row r="19" spans="1:6" ht="12.75">
      <c r="A19" s="190" t="s">
        <v>239</v>
      </c>
      <c r="B19" s="186">
        <v>6</v>
      </c>
      <c r="C19" s="187">
        <v>13</v>
      </c>
      <c r="D19" s="191" t="s">
        <v>252</v>
      </c>
      <c r="E19" s="186">
        <v>1487</v>
      </c>
      <c r="F19" s="189">
        <v>1543</v>
      </c>
    </row>
    <row r="20" spans="2:6" ht="12.75">
      <c r="B20" s="41"/>
      <c r="C20" s="183"/>
      <c r="D20" s="191" t="s">
        <v>239</v>
      </c>
      <c r="E20" s="186">
        <v>11</v>
      </c>
      <c r="F20" s="189">
        <v>5</v>
      </c>
    </row>
    <row r="21" spans="1:6" ht="12.75">
      <c r="A21" s="185" t="s">
        <v>253</v>
      </c>
      <c r="B21" s="186">
        <v>4071</v>
      </c>
      <c r="C21" s="187">
        <v>3876</v>
      </c>
      <c r="E21" s="186"/>
      <c r="F21" s="189"/>
    </row>
    <row r="22" spans="1:6" ht="12.75">
      <c r="A22" s="190" t="s">
        <v>254</v>
      </c>
      <c r="B22" s="186">
        <v>8</v>
      </c>
      <c r="C22" s="187">
        <v>13</v>
      </c>
      <c r="D22" s="193" t="s">
        <v>255</v>
      </c>
      <c r="E22" s="186">
        <v>4071</v>
      </c>
      <c r="F22" s="189">
        <v>3876</v>
      </c>
    </row>
    <row r="23" spans="1:6" ht="12.75">
      <c r="A23" s="190" t="s">
        <v>256</v>
      </c>
      <c r="B23" s="186">
        <v>1096</v>
      </c>
      <c r="C23" s="187">
        <v>1067</v>
      </c>
      <c r="D23" s="191" t="s">
        <v>257</v>
      </c>
      <c r="E23" s="186">
        <v>3312</v>
      </c>
      <c r="F23" s="189">
        <v>3071</v>
      </c>
    </row>
    <row r="24" spans="1:6" ht="12.75">
      <c r="A24" s="190" t="s">
        <v>258</v>
      </c>
      <c r="B24" s="186">
        <v>1273</v>
      </c>
      <c r="C24" s="187">
        <v>1219</v>
      </c>
      <c r="D24" s="191" t="s">
        <v>259</v>
      </c>
      <c r="E24" s="186">
        <v>418</v>
      </c>
      <c r="F24" s="189">
        <v>370</v>
      </c>
    </row>
    <row r="25" spans="1:6" ht="12.75">
      <c r="A25" s="190" t="s">
        <v>260</v>
      </c>
      <c r="B25" s="186">
        <v>1093</v>
      </c>
      <c r="C25" s="187">
        <v>1015</v>
      </c>
      <c r="D25" s="191" t="s">
        <v>261</v>
      </c>
      <c r="E25" s="186">
        <v>336</v>
      </c>
      <c r="F25" s="189">
        <v>431</v>
      </c>
    </row>
    <row r="26" spans="1:6" ht="12.75">
      <c r="A26" s="190" t="s">
        <v>262</v>
      </c>
      <c r="B26" s="186">
        <v>419</v>
      </c>
      <c r="C26" s="187">
        <v>411</v>
      </c>
      <c r="D26" s="191" t="s">
        <v>239</v>
      </c>
      <c r="E26" s="186">
        <v>5</v>
      </c>
      <c r="F26" s="189">
        <v>4</v>
      </c>
    </row>
    <row r="27" spans="1:6" ht="12.75">
      <c r="A27" s="190" t="s">
        <v>263</v>
      </c>
      <c r="B27" s="186">
        <v>174</v>
      </c>
      <c r="C27" s="187">
        <v>147</v>
      </c>
      <c r="E27" s="186"/>
      <c r="F27" s="189"/>
    </row>
    <row r="28" spans="1:6" ht="12.75">
      <c r="A28" s="190" t="s">
        <v>239</v>
      </c>
      <c r="B28" s="186">
        <v>8</v>
      </c>
      <c r="C28" s="187">
        <v>4</v>
      </c>
      <c r="D28" s="193" t="s">
        <v>264</v>
      </c>
      <c r="E28" s="186">
        <v>4071</v>
      </c>
      <c r="F28" s="189">
        <v>3876</v>
      </c>
    </row>
    <row r="29" spans="2:6" ht="12.75">
      <c r="B29" s="41"/>
      <c r="C29" s="183"/>
      <c r="D29" s="191" t="s">
        <v>265</v>
      </c>
      <c r="E29" s="186">
        <v>2842</v>
      </c>
      <c r="F29" s="189">
        <v>2571</v>
      </c>
    </row>
    <row r="30" spans="1:6" ht="12.75">
      <c r="A30" s="185" t="s">
        <v>266</v>
      </c>
      <c r="B30" s="186">
        <v>5859</v>
      </c>
      <c r="C30" s="187">
        <v>5877</v>
      </c>
      <c r="D30" s="191" t="s">
        <v>267</v>
      </c>
      <c r="E30" s="186">
        <v>25</v>
      </c>
      <c r="F30" s="189">
        <v>26</v>
      </c>
    </row>
    <row r="31" spans="1:6" ht="12.75">
      <c r="A31" s="190" t="s">
        <v>268</v>
      </c>
      <c r="B31" s="186">
        <v>1736</v>
      </c>
      <c r="C31" s="187">
        <v>1721</v>
      </c>
      <c r="D31" s="191" t="s">
        <v>269</v>
      </c>
      <c r="E31" s="186">
        <v>509</v>
      </c>
      <c r="F31" s="189">
        <v>518</v>
      </c>
    </row>
    <row r="32" spans="1:6" ht="12.75">
      <c r="A32" s="190" t="s">
        <v>270</v>
      </c>
      <c r="B32" s="186">
        <v>1881</v>
      </c>
      <c r="C32" s="187">
        <v>1962</v>
      </c>
      <c r="D32" s="191" t="s">
        <v>271</v>
      </c>
      <c r="E32" s="186">
        <v>240</v>
      </c>
      <c r="F32" s="189">
        <v>289</v>
      </c>
    </row>
    <row r="33" spans="1:6" ht="12.75">
      <c r="A33" s="190" t="s">
        <v>272</v>
      </c>
      <c r="B33" s="186">
        <v>346</v>
      </c>
      <c r="C33" s="187">
        <v>312</v>
      </c>
      <c r="D33" s="126" t="s">
        <v>273</v>
      </c>
      <c r="E33" s="186">
        <v>22</v>
      </c>
      <c r="F33" s="189">
        <v>21</v>
      </c>
    </row>
    <row r="34" spans="1:6" ht="12.75">
      <c r="A34" s="190" t="s">
        <v>274</v>
      </c>
      <c r="B34" s="186">
        <v>322</v>
      </c>
      <c r="C34" s="187">
        <v>264</v>
      </c>
      <c r="D34" s="191" t="s">
        <v>275</v>
      </c>
      <c r="E34" s="186">
        <v>1</v>
      </c>
      <c r="F34" s="189">
        <v>3</v>
      </c>
    </row>
    <row r="35" spans="1:6" ht="12.75">
      <c r="A35" s="190" t="s">
        <v>276</v>
      </c>
      <c r="B35" s="186">
        <v>326</v>
      </c>
      <c r="C35" s="187">
        <v>309</v>
      </c>
      <c r="D35" s="191" t="s">
        <v>239</v>
      </c>
      <c r="E35" s="186">
        <v>432</v>
      </c>
      <c r="F35" s="189">
        <v>448</v>
      </c>
    </row>
    <row r="36" spans="1:6" ht="12.75">
      <c r="A36" s="190" t="s">
        <v>277</v>
      </c>
      <c r="B36" s="186">
        <v>219</v>
      </c>
      <c r="C36" s="187">
        <v>205</v>
      </c>
      <c r="D36" s="126"/>
      <c r="E36" s="186"/>
      <c r="F36" s="189"/>
    </row>
    <row r="37" spans="1:6" ht="12.75">
      <c r="A37" s="190" t="s">
        <v>278</v>
      </c>
      <c r="B37" s="186">
        <v>282</v>
      </c>
      <c r="C37" s="187">
        <v>380</v>
      </c>
      <c r="D37" s="193" t="s">
        <v>279</v>
      </c>
      <c r="E37" s="186">
        <v>4071</v>
      </c>
      <c r="F37" s="189">
        <v>3876</v>
      </c>
    </row>
    <row r="38" spans="1:6" ht="12.75">
      <c r="A38" s="190" t="s">
        <v>280</v>
      </c>
      <c r="B38" s="186">
        <v>265</v>
      </c>
      <c r="C38" s="187">
        <v>278</v>
      </c>
      <c r="D38" s="194" t="s">
        <v>281</v>
      </c>
      <c r="E38" s="186">
        <v>1331</v>
      </c>
      <c r="F38" s="189">
        <v>1397</v>
      </c>
    </row>
    <row r="39" spans="1:6" ht="12.75">
      <c r="A39" s="190" t="s">
        <v>275</v>
      </c>
      <c r="B39" s="186">
        <v>482</v>
      </c>
      <c r="C39" s="187">
        <v>446</v>
      </c>
      <c r="D39" s="191" t="s">
        <v>282</v>
      </c>
      <c r="E39" s="186">
        <v>1145</v>
      </c>
      <c r="F39" s="189">
        <v>969</v>
      </c>
    </row>
    <row r="40" spans="1:6" ht="12.75">
      <c r="A40" s="190" t="s">
        <v>280</v>
      </c>
      <c r="B40" s="186">
        <v>265</v>
      </c>
      <c r="C40" s="187">
        <v>278</v>
      </c>
      <c r="D40" s="194" t="s">
        <v>283</v>
      </c>
      <c r="E40" s="186">
        <v>480</v>
      </c>
      <c r="F40" s="189">
        <v>462</v>
      </c>
    </row>
    <row r="41" spans="1:6" ht="12.75">
      <c r="A41" s="190" t="s">
        <v>275</v>
      </c>
      <c r="B41" s="186">
        <v>482</v>
      </c>
      <c r="C41" s="187">
        <v>446</v>
      </c>
      <c r="D41" s="191" t="s">
        <v>284</v>
      </c>
      <c r="E41" s="186">
        <v>171</v>
      </c>
      <c r="F41" s="189">
        <v>156</v>
      </c>
    </row>
    <row r="42" spans="2:6" ht="12.75">
      <c r="B42" s="41"/>
      <c r="C42" s="183"/>
      <c r="D42" s="194" t="s">
        <v>285</v>
      </c>
      <c r="E42" s="186">
        <v>123</v>
      </c>
      <c r="F42" s="189">
        <v>133</v>
      </c>
    </row>
    <row r="43" spans="2:6" ht="12.75">
      <c r="B43" s="41"/>
      <c r="C43" s="187"/>
      <c r="D43" s="194" t="s">
        <v>286</v>
      </c>
      <c r="E43" s="186">
        <v>167</v>
      </c>
      <c r="F43" s="189">
        <v>118</v>
      </c>
    </row>
    <row r="44" spans="2:6" ht="12.75">
      <c r="B44" s="186"/>
      <c r="C44" s="187"/>
      <c r="D44" s="191" t="s">
        <v>287</v>
      </c>
      <c r="E44" s="186">
        <v>200</v>
      </c>
      <c r="F44" s="189">
        <v>170</v>
      </c>
    </row>
    <row r="45" spans="1:6" ht="12.75">
      <c r="A45" s="190"/>
      <c r="B45" s="186"/>
      <c r="C45" s="187"/>
      <c r="D45" s="191" t="s">
        <v>275</v>
      </c>
      <c r="E45" s="186">
        <v>3</v>
      </c>
      <c r="F45" s="189">
        <v>4</v>
      </c>
    </row>
    <row r="46" spans="1:6" ht="12.75">
      <c r="A46" s="190"/>
      <c r="B46" s="186"/>
      <c r="C46" s="187"/>
      <c r="D46" s="191" t="s">
        <v>239</v>
      </c>
      <c r="E46" s="186">
        <v>451</v>
      </c>
      <c r="F46" s="189">
        <v>467</v>
      </c>
    </row>
    <row r="47" spans="1:6" ht="12.75" customHeight="1">
      <c r="A47" s="190"/>
      <c r="B47" s="186"/>
      <c r="C47" s="187"/>
      <c r="D47" s="191" t="s">
        <v>241</v>
      </c>
      <c r="E47" s="186"/>
      <c r="F47" s="189" t="s">
        <v>241</v>
      </c>
    </row>
    <row r="48" spans="1:6" ht="12.75" customHeight="1">
      <c r="A48" s="195" t="s">
        <v>288</v>
      </c>
      <c r="B48" s="196"/>
      <c r="C48" s="196"/>
      <c r="D48" s="197"/>
      <c r="E48" s="196"/>
      <c r="F48" s="196"/>
    </row>
    <row r="49" spans="1:6" ht="32.25" customHeight="1">
      <c r="A49" s="178" t="s">
        <v>289</v>
      </c>
      <c r="B49" s="178"/>
      <c r="C49" s="34"/>
      <c r="D49" s="34"/>
      <c r="E49" s="34"/>
      <c r="F49" s="34"/>
    </row>
    <row r="50" spans="1:6" ht="12.75" customHeight="1" thickBot="1">
      <c r="A50" s="178"/>
      <c r="B50" s="178"/>
      <c r="C50" s="34"/>
      <c r="D50" s="34"/>
      <c r="E50" s="34"/>
      <c r="F50" s="34"/>
    </row>
    <row r="51" spans="1:6" ht="24" customHeight="1" thickTop="1">
      <c r="A51" s="468" t="s">
        <v>102</v>
      </c>
      <c r="B51" s="465" t="s">
        <v>231</v>
      </c>
      <c r="C51" s="466"/>
      <c r="D51" s="470" t="s">
        <v>102</v>
      </c>
      <c r="E51" s="465" t="s">
        <v>231</v>
      </c>
      <c r="F51" s="467"/>
    </row>
    <row r="52" spans="1:6" ht="24" customHeight="1">
      <c r="A52" s="474"/>
      <c r="B52" s="180">
        <v>2000</v>
      </c>
      <c r="C52" s="181">
        <v>2001</v>
      </c>
      <c r="D52" s="471"/>
      <c r="E52" s="180">
        <v>2000</v>
      </c>
      <c r="F52" s="182">
        <v>2001</v>
      </c>
    </row>
    <row r="53" spans="1:6" ht="12.75" customHeight="1">
      <c r="A53" s="4"/>
      <c r="B53" s="126"/>
      <c r="C53" s="183"/>
      <c r="D53" s="4"/>
      <c r="E53" s="126"/>
      <c r="F53" s="184"/>
    </row>
    <row r="54" spans="1:6" ht="12.75" customHeight="1">
      <c r="A54" s="185" t="s">
        <v>290</v>
      </c>
      <c r="B54" s="186">
        <v>4071</v>
      </c>
      <c r="C54" s="187">
        <v>3876</v>
      </c>
      <c r="D54" s="185" t="s">
        <v>291</v>
      </c>
      <c r="E54" s="186">
        <v>7684</v>
      </c>
      <c r="F54" s="189">
        <v>7131</v>
      </c>
    </row>
    <row r="55" spans="1:6" ht="12.75" customHeight="1">
      <c r="A55" s="190" t="s">
        <v>292</v>
      </c>
      <c r="B55" s="186">
        <v>2161</v>
      </c>
      <c r="C55" s="187">
        <v>1995</v>
      </c>
      <c r="D55" s="191" t="s">
        <v>293</v>
      </c>
      <c r="E55" s="186">
        <v>2827</v>
      </c>
      <c r="F55" s="189">
        <v>2565</v>
      </c>
    </row>
    <row r="56" spans="1:6" ht="12.75" customHeight="1">
      <c r="A56" s="190" t="s">
        <v>294</v>
      </c>
      <c r="B56" s="186">
        <v>524</v>
      </c>
      <c r="C56" s="187">
        <v>572</v>
      </c>
      <c r="D56" s="198" t="s">
        <v>295</v>
      </c>
      <c r="E56" s="186">
        <v>2041</v>
      </c>
      <c r="F56" s="189">
        <v>1863</v>
      </c>
    </row>
    <row r="57" spans="1:6" ht="12.75" customHeight="1">
      <c r="A57" s="190" t="s">
        <v>296</v>
      </c>
      <c r="B57" s="186">
        <v>1063</v>
      </c>
      <c r="C57" s="187">
        <v>936</v>
      </c>
      <c r="D57" s="198" t="s">
        <v>297</v>
      </c>
      <c r="E57" s="186">
        <v>786</v>
      </c>
      <c r="F57" s="189">
        <v>702</v>
      </c>
    </row>
    <row r="58" spans="1:6" ht="12.75" customHeight="1">
      <c r="A58" s="190" t="s">
        <v>298</v>
      </c>
      <c r="B58" s="186">
        <v>94</v>
      </c>
      <c r="C58" s="187">
        <v>78</v>
      </c>
      <c r="D58" s="191" t="s">
        <v>299</v>
      </c>
      <c r="E58" s="186">
        <v>963</v>
      </c>
      <c r="F58" s="189">
        <v>885</v>
      </c>
    </row>
    <row r="59" spans="1:6" ht="12.75" customHeight="1">
      <c r="A59" s="190" t="s">
        <v>300</v>
      </c>
      <c r="B59" s="186">
        <v>222</v>
      </c>
      <c r="C59" s="187">
        <v>286</v>
      </c>
      <c r="D59" s="198" t="s">
        <v>301</v>
      </c>
      <c r="E59" s="186">
        <v>593</v>
      </c>
      <c r="F59" s="189">
        <v>505</v>
      </c>
    </row>
    <row r="60" spans="1:6" ht="12.75" customHeight="1">
      <c r="A60" s="190" t="s">
        <v>275</v>
      </c>
      <c r="B60" s="186">
        <v>1</v>
      </c>
      <c r="C60" s="187">
        <v>4</v>
      </c>
      <c r="D60" s="198" t="s">
        <v>302</v>
      </c>
      <c r="E60" s="186">
        <v>370</v>
      </c>
      <c r="F60" s="189">
        <v>380</v>
      </c>
    </row>
    <row r="61" spans="1:6" ht="12.75" customHeight="1">
      <c r="A61" s="199" t="s">
        <v>239</v>
      </c>
      <c r="B61" s="186">
        <v>6</v>
      </c>
      <c r="C61" s="187">
        <v>5</v>
      </c>
      <c r="D61" s="191" t="s">
        <v>303</v>
      </c>
      <c r="E61" s="186">
        <v>1990</v>
      </c>
      <c r="F61" s="189">
        <v>1758</v>
      </c>
    </row>
    <row r="62" spans="1:6" ht="12.75" customHeight="1">
      <c r="A62" s="185"/>
      <c r="B62" s="186"/>
      <c r="C62" s="187"/>
      <c r="D62" s="198" t="s">
        <v>304</v>
      </c>
      <c r="E62" s="186">
        <v>629</v>
      </c>
      <c r="F62" s="189">
        <v>473</v>
      </c>
    </row>
    <row r="63" spans="1:6" ht="12.75" customHeight="1">
      <c r="A63" s="200" t="s">
        <v>305</v>
      </c>
      <c r="B63" s="186">
        <v>4071</v>
      </c>
      <c r="C63" s="187">
        <v>3876</v>
      </c>
      <c r="D63" s="198" t="s">
        <v>306</v>
      </c>
      <c r="E63" s="186">
        <v>682</v>
      </c>
      <c r="F63" s="189">
        <v>705</v>
      </c>
    </row>
    <row r="64" spans="1:6" ht="12.75" customHeight="1">
      <c r="A64" s="190" t="s">
        <v>307</v>
      </c>
      <c r="B64" s="186">
        <v>69</v>
      </c>
      <c r="C64" s="187">
        <v>52</v>
      </c>
      <c r="D64" s="198" t="s">
        <v>308</v>
      </c>
      <c r="E64" s="186">
        <v>639</v>
      </c>
      <c r="F64" s="189">
        <v>541</v>
      </c>
    </row>
    <row r="65" spans="1:6" ht="12.75" customHeight="1">
      <c r="A65" s="190" t="s">
        <v>309</v>
      </c>
      <c r="B65" s="186">
        <v>83</v>
      </c>
      <c r="C65" s="187">
        <v>95</v>
      </c>
      <c r="D65" s="198" t="s">
        <v>310</v>
      </c>
      <c r="E65" s="186"/>
      <c r="F65" s="189"/>
    </row>
    <row r="66" spans="1:6" ht="12.75" customHeight="1">
      <c r="A66" s="190" t="s">
        <v>311</v>
      </c>
      <c r="B66" s="186">
        <v>692</v>
      </c>
      <c r="C66" s="187">
        <v>683</v>
      </c>
      <c r="D66" s="198" t="s">
        <v>312</v>
      </c>
      <c r="E66" s="186">
        <v>40</v>
      </c>
      <c r="F66" s="189">
        <v>39</v>
      </c>
    </row>
    <row r="67" spans="1:6" ht="12.75" customHeight="1">
      <c r="A67" s="190" t="s">
        <v>313</v>
      </c>
      <c r="B67" s="186">
        <v>1765</v>
      </c>
      <c r="C67" s="187">
        <v>1663</v>
      </c>
      <c r="D67" s="191" t="s">
        <v>314</v>
      </c>
      <c r="E67" s="186">
        <v>1086</v>
      </c>
      <c r="F67" s="189">
        <v>1092</v>
      </c>
    </row>
    <row r="68" spans="1:6" ht="12.75" customHeight="1">
      <c r="A68" s="190" t="s">
        <v>315</v>
      </c>
      <c r="B68" s="186">
        <v>242</v>
      </c>
      <c r="C68" s="187">
        <v>232</v>
      </c>
      <c r="D68" s="198" t="s">
        <v>316</v>
      </c>
      <c r="E68" s="186">
        <v>301</v>
      </c>
      <c r="F68" s="189">
        <v>401</v>
      </c>
    </row>
    <row r="69" spans="1:6" ht="12.75" customHeight="1">
      <c r="A69" s="190" t="s">
        <v>317</v>
      </c>
      <c r="B69" s="186">
        <v>980</v>
      </c>
      <c r="C69" s="187">
        <v>910</v>
      </c>
      <c r="D69" s="198" t="s">
        <v>318</v>
      </c>
      <c r="E69" s="186">
        <v>785</v>
      </c>
      <c r="F69" s="189">
        <v>691</v>
      </c>
    </row>
    <row r="70" spans="1:6" ht="12.75" customHeight="1">
      <c r="A70" s="190" t="s">
        <v>319</v>
      </c>
      <c r="B70" s="186">
        <v>141</v>
      </c>
      <c r="C70" s="187">
        <v>133</v>
      </c>
      <c r="D70" s="191" t="s">
        <v>275</v>
      </c>
      <c r="E70" s="186">
        <v>818</v>
      </c>
      <c r="F70" s="189">
        <v>831</v>
      </c>
    </row>
    <row r="71" spans="1:6" ht="12.75" customHeight="1">
      <c r="A71" s="190" t="s">
        <v>320</v>
      </c>
      <c r="B71" s="186"/>
      <c r="C71" s="187"/>
      <c r="D71" s="198" t="s">
        <v>321</v>
      </c>
      <c r="E71" s="186">
        <v>189</v>
      </c>
      <c r="F71" s="189">
        <v>206</v>
      </c>
    </row>
    <row r="72" spans="1:6" ht="12.75" customHeight="1">
      <c r="A72" s="190" t="s">
        <v>322</v>
      </c>
      <c r="B72" s="186">
        <v>13</v>
      </c>
      <c r="C72" s="187">
        <v>20</v>
      </c>
      <c r="D72" s="198" t="s">
        <v>323</v>
      </c>
      <c r="E72" s="186">
        <v>108</v>
      </c>
      <c r="F72" s="189">
        <v>101</v>
      </c>
    </row>
    <row r="73" spans="1:6" ht="12.75" customHeight="1">
      <c r="A73" s="190" t="s">
        <v>324</v>
      </c>
      <c r="B73" s="186">
        <v>25</v>
      </c>
      <c r="C73" s="187">
        <v>30</v>
      </c>
      <c r="D73" s="198" t="s">
        <v>325</v>
      </c>
      <c r="E73" s="186">
        <v>111</v>
      </c>
      <c r="F73" s="189">
        <v>125</v>
      </c>
    </row>
    <row r="74" spans="1:6" ht="12.75" customHeight="1">
      <c r="A74" s="190" t="s">
        <v>239</v>
      </c>
      <c r="B74" s="186">
        <v>61</v>
      </c>
      <c r="C74" s="187">
        <v>58</v>
      </c>
      <c r="D74" s="198" t="s">
        <v>326</v>
      </c>
      <c r="E74" s="186">
        <v>59</v>
      </c>
      <c r="F74" s="189">
        <v>76</v>
      </c>
    </row>
    <row r="75" spans="1:6" ht="12.75" customHeight="1">
      <c r="A75" s="4"/>
      <c r="B75" s="41"/>
      <c r="C75" s="183"/>
      <c r="D75" s="198" t="s">
        <v>327</v>
      </c>
      <c r="E75" s="186">
        <v>70</v>
      </c>
      <c r="F75" s="189">
        <v>79</v>
      </c>
    </row>
    <row r="76" spans="1:6" ht="12.75" customHeight="1">
      <c r="A76" s="200" t="s">
        <v>328</v>
      </c>
      <c r="B76" s="186"/>
      <c r="C76" s="187"/>
      <c r="D76" s="198" t="s">
        <v>329</v>
      </c>
      <c r="E76" s="186">
        <v>48</v>
      </c>
      <c r="F76" s="189">
        <v>37</v>
      </c>
    </row>
    <row r="77" spans="1:6" ht="12.75" customHeight="1">
      <c r="A77" s="201" t="s">
        <v>330</v>
      </c>
      <c r="B77" s="186">
        <v>782</v>
      </c>
      <c r="C77" s="187">
        <v>858</v>
      </c>
      <c r="D77" s="198" t="s">
        <v>331</v>
      </c>
      <c r="E77" s="186">
        <v>12</v>
      </c>
      <c r="F77" s="189">
        <v>6</v>
      </c>
    </row>
    <row r="78" spans="1:6" ht="12.75" customHeight="1">
      <c r="A78" s="201" t="s">
        <v>332</v>
      </c>
      <c r="B78" s="186"/>
      <c r="C78" s="187"/>
      <c r="D78" s="198" t="s">
        <v>275</v>
      </c>
      <c r="E78" s="186">
        <v>192</v>
      </c>
      <c r="F78" s="189">
        <v>164</v>
      </c>
    </row>
    <row r="79" spans="1:6" ht="12.75" customHeight="1">
      <c r="A79" s="190" t="s">
        <v>333</v>
      </c>
      <c r="B79" s="186">
        <v>320</v>
      </c>
      <c r="C79" s="187">
        <v>324</v>
      </c>
      <c r="D79" s="202" t="s">
        <v>239</v>
      </c>
      <c r="E79" s="186">
        <v>29</v>
      </c>
      <c r="F79" s="189">
        <v>37</v>
      </c>
    </row>
    <row r="80" spans="1:6" ht="12.75" customHeight="1">
      <c r="A80" s="190" t="s">
        <v>334</v>
      </c>
      <c r="B80" s="186">
        <v>211</v>
      </c>
      <c r="C80" s="187">
        <v>261</v>
      </c>
      <c r="D80" s="202" t="s">
        <v>239</v>
      </c>
      <c r="E80" s="186">
        <v>29</v>
      </c>
      <c r="F80" s="189">
        <v>37</v>
      </c>
    </row>
    <row r="81" spans="1:6" ht="12.75" customHeight="1">
      <c r="A81" s="190" t="s">
        <v>335</v>
      </c>
      <c r="B81" s="186">
        <v>148</v>
      </c>
      <c r="C81" s="187">
        <v>150</v>
      </c>
      <c r="D81" s="203"/>
      <c r="E81" s="41"/>
      <c r="F81" s="164"/>
    </row>
    <row r="82" spans="1:6" ht="12.75" customHeight="1">
      <c r="A82" s="190" t="s">
        <v>336</v>
      </c>
      <c r="B82" s="186">
        <v>66</v>
      </c>
      <c r="C82" s="187">
        <v>86</v>
      </c>
      <c r="D82" s="191"/>
      <c r="E82" s="186"/>
      <c r="F82" s="189"/>
    </row>
    <row r="83" spans="1:6" ht="12.75" customHeight="1">
      <c r="A83" s="199" t="s">
        <v>337</v>
      </c>
      <c r="B83" s="186">
        <v>37</v>
      </c>
      <c r="C83" s="187">
        <v>37</v>
      </c>
      <c r="D83" s="191"/>
      <c r="E83" s="186"/>
      <c r="F83" s="189"/>
    </row>
    <row r="84" spans="1:6" ht="12.75" customHeight="1">
      <c r="A84" s="204"/>
      <c r="B84" s="205"/>
      <c r="C84" s="206"/>
      <c r="D84" s="207" t="s">
        <v>241</v>
      </c>
      <c r="E84" s="205"/>
      <c r="F84" s="208" t="s">
        <v>241</v>
      </c>
    </row>
    <row r="85" spans="1:6" ht="12.75" customHeight="1">
      <c r="A85" s="178"/>
      <c r="B85" s="178"/>
      <c r="C85" s="34"/>
      <c r="D85" s="34"/>
      <c r="E85" s="34"/>
      <c r="F85" s="34"/>
    </row>
    <row r="86" spans="1:2" s="27" customFormat="1" ht="12.75" customHeight="1">
      <c r="A86" s="27" t="s">
        <v>338</v>
      </c>
      <c r="B86" s="209"/>
    </row>
    <row r="87" spans="1:2" s="27" customFormat="1" ht="12.75" customHeight="1">
      <c r="A87" s="27" t="s">
        <v>339</v>
      </c>
      <c r="B87" s="210"/>
    </row>
    <row r="88" spans="1:2" ht="12.75">
      <c r="A88" s="211" t="s">
        <v>340</v>
      </c>
      <c r="B88" s="211"/>
    </row>
    <row r="89" spans="1:2" ht="12.75">
      <c r="A89" s="5" t="s">
        <v>341</v>
      </c>
      <c r="B89" s="5"/>
    </row>
  </sheetData>
  <mergeCells count="9">
    <mergeCell ref="A3:F3"/>
    <mergeCell ref="A51:A52"/>
    <mergeCell ref="B51:C51"/>
    <mergeCell ref="D51:D52"/>
    <mergeCell ref="E51:F51"/>
    <mergeCell ref="B5:C5"/>
    <mergeCell ref="E5:F5"/>
    <mergeCell ref="A5:A6"/>
    <mergeCell ref="D5:D6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&amp;L&amp;"Arial,Bold Italic"&amp;8The State of Hawaii Data Book 2003&amp;R&amp;"Arial,Bold"&amp;8http://www2.hawaii.gov/dbedt/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3" width="12.140625" style="0" customWidth="1"/>
    <col min="4" max="4" width="12.28125" style="0" customWidth="1"/>
    <col min="5" max="6" width="12.140625" style="0" customWidth="1"/>
  </cols>
  <sheetData>
    <row r="1" spans="1:6" ht="31.5">
      <c r="A1" s="156" t="s">
        <v>197</v>
      </c>
      <c r="B1" s="16"/>
      <c r="C1" s="16"/>
      <c r="D1" s="16"/>
      <c r="E1" s="16"/>
      <c r="F1" s="16"/>
    </row>
    <row r="2" spans="1:4" ht="12.75" customHeight="1" thickBot="1">
      <c r="A2" s="36"/>
      <c r="B2" s="36"/>
      <c r="C2" s="36"/>
      <c r="D2" s="36"/>
    </row>
    <row r="3" spans="1:6" s="160" customFormat="1" ht="41.25" customHeight="1" thickTop="1">
      <c r="A3" s="157" t="s">
        <v>198</v>
      </c>
      <c r="B3" s="158" t="s">
        <v>199</v>
      </c>
      <c r="C3" s="157" t="s">
        <v>200</v>
      </c>
      <c r="D3" s="157" t="s">
        <v>201</v>
      </c>
      <c r="E3" s="158" t="s">
        <v>202</v>
      </c>
      <c r="F3" s="159" t="s">
        <v>203</v>
      </c>
    </row>
    <row r="4" spans="1:6" ht="12.75" customHeight="1">
      <c r="A4" s="161"/>
      <c r="B4" s="162"/>
      <c r="C4" s="163"/>
      <c r="D4" s="106"/>
      <c r="E4" s="98"/>
      <c r="F4" s="164"/>
    </row>
    <row r="5" spans="1:6" ht="12.75" customHeight="1">
      <c r="A5" s="161" t="s">
        <v>204</v>
      </c>
      <c r="B5" s="165">
        <v>1193001</v>
      </c>
      <c r="C5" s="166">
        <v>872478</v>
      </c>
      <c r="D5" s="166">
        <v>120785</v>
      </c>
      <c r="E5" s="167">
        <v>143135</v>
      </c>
      <c r="F5" s="168">
        <v>56603</v>
      </c>
    </row>
    <row r="6" spans="1:6" ht="12.75" customHeight="1">
      <c r="A6" s="161"/>
      <c r="B6" s="165"/>
      <c r="C6" s="166"/>
      <c r="D6" s="166"/>
      <c r="E6" s="167"/>
      <c r="F6" s="168"/>
    </row>
    <row r="7" spans="1:6" ht="12.75" customHeight="1">
      <c r="A7" s="161" t="s">
        <v>205</v>
      </c>
      <c r="B7" s="41"/>
      <c r="C7" s="41"/>
      <c r="D7" s="41"/>
      <c r="E7" s="41"/>
      <c r="F7" s="164"/>
    </row>
    <row r="8" spans="1:6" ht="12.75" customHeight="1">
      <c r="A8" s="161" t="s">
        <v>206</v>
      </c>
      <c r="B8" s="165">
        <v>3171</v>
      </c>
      <c r="C8" s="166">
        <v>1803</v>
      </c>
      <c r="D8" s="166">
        <v>556</v>
      </c>
      <c r="E8" s="167">
        <v>659</v>
      </c>
      <c r="F8" s="168">
        <v>153</v>
      </c>
    </row>
    <row r="9" spans="1:6" ht="12.75" customHeight="1">
      <c r="A9" s="161" t="s">
        <v>207</v>
      </c>
      <c r="B9" s="165">
        <v>1219</v>
      </c>
      <c r="C9" s="166">
        <v>869</v>
      </c>
      <c r="D9" s="166">
        <v>225</v>
      </c>
      <c r="E9" s="167">
        <v>100</v>
      </c>
      <c r="F9" s="168">
        <v>25</v>
      </c>
    </row>
    <row r="10" spans="1:6" ht="12.75" customHeight="1">
      <c r="A10" s="161" t="s">
        <v>208</v>
      </c>
      <c r="B10" s="165">
        <v>1952</v>
      </c>
      <c r="C10" s="166">
        <v>934</v>
      </c>
      <c r="D10" s="166">
        <v>331</v>
      </c>
      <c r="E10" s="167">
        <v>559</v>
      </c>
      <c r="F10" s="168">
        <v>128</v>
      </c>
    </row>
    <row r="11" spans="1:6" ht="12.75" customHeight="1">
      <c r="A11" s="161" t="s">
        <v>209</v>
      </c>
      <c r="B11" s="165">
        <v>76635</v>
      </c>
      <c r="C11" s="166">
        <v>52349</v>
      </c>
      <c r="D11" s="166">
        <v>10871</v>
      </c>
      <c r="E11" s="167">
        <v>10019</v>
      </c>
      <c r="F11" s="168">
        <v>3396</v>
      </c>
    </row>
    <row r="12" spans="1:6" ht="12.75" customHeight="1">
      <c r="A12" s="161" t="s">
        <v>210</v>
      </c>
      <c r="B12" s="165">
        <v>206924</v>
      </c>
      <c r="C12" s="166">
        <v>148321</v>
      </c>
      <c r="D12" s="166">
        <v>22949</v>
      </c>
      <c r="E12" s="167">
        <v>24333</v>
      </c>
      <c r="F12" s="168">
        <v>11321</v>
      </c>
    </row>
    <row r="13" spans="1:6" ht="12.75" customHeight="1">
      <c r="A13" s="4" t="s">
        <v>211</v>
      </c>
      <c r="B13" s="165">
        <v>906271</v>
      </c>
      <c r="C13" s="166">
        <v>670005</v>
      </c>
      <c r="D13" s="166">
        <v>86409</v>
      </c>
      <c r="E13" s="167">
        <v>108124</v>
      </c>
      <c r="F13" s="168">
        <v>41733</v>
      </c>
    </row>
    <row r="14" spans="1:6" ht="12.75" customHeight="1">
      <c r="A14" s="59"/>
      <c r="B14" s="169"/>
      <c r="C14" s="170"/>
      <c r="D14" s="170"/>
      <c r="E14" s="171"/>
      <c r="F14" s="172"/>
    </row>
    <row r="15" spans="1:6" ht="12.75" customHeight="1">
      <c r="A15" s="126"/>
      <c r="B15" s="173"/>
      <c r="C15" s="174"/>
      <c r="D15" s="174"/>
      <c r="E15" s="174"/>
      <c r="F15" s="174"/>
    </row>
    <row r="16" spans="1:6" s="5" customFormat="1" ht="12.75" customHeight="1">
      <c r="A16" s="127" t="s">
        <v>212</v>
      </c>
      <c r="B16" s="175"/>
      <c r="C16" s="176"/>
      <c r="D16" s="176"/>
      <c r="E16" s="176"/>
      <c r="F16" s="176"/>
    </row>
    <row r="17" spans="1:6" s="5" customFormat="1" ht="12.75" customHeight="1">
      <c r="A17" s="127" t="s">
        <v>213</v>
      </c>
      <c r="B17" s="175"/>
      <c r="C17" s="176"/>
      <c r="D17" s="176"/>
      <c r="E17" s="176"/>
      <c r="F17" s="176"/>
    </row>
    <row r="18" spans="1:6" s="5" customFormat="1" ht="12.75" customHeight="1">
      <c r="A18" s="127" t="s">
        <v>214</v>
      </c>
      <c r="B18" s="175"/>
      <c r="C18" s="176"/>
      <c r="D18" s="176"/>
      <c r="E18" s="176"/>
      <c r="F18" s="176"/>
    </row>
    <row r="19" spans="1:6" s="5" customFormat="1" ht="12.75" customHeight="1">
      <c r="A19" s="127" t="s">
        <v>215</v>
      </c>
      <c r="B19" s="175"/>
      <c r="C19" s="176"/>
      <c r="D19" s="176"/>
      <c r="E19" s="176"/>
      <c r="F19" s="176"/>
    </row>
    <row r="20" spans="1:6" s="5" customFormat="1" ht="12.75" customHeight="1">
      <c r="A20" s="127" t="s">
        <v>216</v>
      </c>
      <c r="B20" s="175"/>
      <c r="C20" s="176"/>
      <c r="D20" s="176"/>
      <c r="E20" s="176"/>
      <c r="F20" s="176"/>
    </row>
    <row r="21" spans="1:6" s="5" customFormat="1" ht="12.75" customHeight="1">
      <c r="A21" s="127" t="s">
        <v>217</v>
      </c>
      <c r="B21" s="175"/>
      <c r="C21" s="176"/>
      <c r="D21" s="176"/>
      <c r="E21" s="176"/>
      <c r="F21" s="176"/>
    </row>
    <row r="22" spans="1:6" s="5" customFormat="1" ht="12.75" customHeight="1">
      <c r="A22" s="127" t="s">
        <v>218</v>
      </c>
      <c r="B22" s="175"/>
      <c r="C22" s="176"/>
      <c r="D22" s="176"/>
      <c r="E22" s="176"/>
      <c r="F22" s="176"/>
    </row>
    <row r="23" spans="1:6" s="5" customFormat="1" ht="12.75" customHeight="1">
      <c r="A23" s="127" t="s">
        <v>219</v>
      </c>
      <c r="B23" s="175"/>
      <c r="C23" s="176"/>
      <c r="D23" s="176"/>
      <c r="E23" s="176"/>
      <c r="F23" s="176"/>
    </row>
    <row r="24" spans="1:6" s="5" customFormat="1" ht="12.75" customHeight="1">
      <c r="A24" s="127" t="s">
        <v>220</v>
      </c>
      <c r="B24" s="175"/>
      <c r="C24" s="176"/>
      <c r="D24" s="176"/>
      <c r="E24" s="176"/>
      <c r="F24" s="176"/>
    </row>
    <row r="25" spans="1:6" s="5" customFormat="1" ht="12.75" customHeight="1">
      <c r="A25" s="127" t="s">
        <v>221</v>
      </c>
      <c r="B25" s="175"/>
      <c r="C25" s="176"/>
      <c r="D25" s="176"/>
      <c r="E25" s="176"/>
      <c r="F25" s="176"/>
    </row>
    <row r="26" spans="1:6" s="5" customFormat="1" ht="12.75" customHeight="1">
      <c r="A26" s="127" t="s">
        <v>222</v>
      </c>
      <c r="B26" s="175"/>
      <c r="C26" s="176"/>
      <c r="D26" s="176"/>
      <c r="E26" s="176"/>
      <c r="F26" s="176"/>
    </row>
    <row r="27" spans="1:6" s="5" customFormat="1" ht="12.75" customHeight="1">
      <c r="A27" s="127" t="s">
        <v>223</v>
      </c>
      <c r="B27" s="175"/>
      <c r="C27" s="176"/>
      <c r="D27" s="176"/>
      <c r="E27" s="176"/>
      <c r="F27" s="176"/>
    </row>
    <row r="28" spans="1:6" s="5" customFormat="1" ht="12.75" customHeight="1">
      <c r="A28" s="127" t="s">
        <v>224</v>
      </c>
      <c r="B28" s="175"/>
      <c r="C28" s="176"/>
      <c r="D28" s="176"/>
      <c r="E28" s="176"/>
      <c r="F28" s="176"/>
    </row>
    <row r="29" spans="1:6" s="5" customFormat="1" ht="12.75" customHeight="1">
      <c r="A29" s="127" t="s">
        <v>225</v>
      </c>
      <c r="B29" s="175"/>
      <c r="C29" s="176"/>
      <c r="D29" s="176"/>
      <c r="E29" s="176"/>
      <c r="F29" s="176"/>
    </row>
    <row r="30" spans="1:6" s="5" customFormat="1" ht="12.75" customHeight="1">
      <c r="A30" s="127" t="s">
        <v>226</v>
      </c>
      <c r="B30" s="175"/>
      <c r="C30" s="176"/>
      <c r="D30" s="176"/>
      <c r="E30" s="176"/>
      <c r="F30" s="176"/>
    </row>
    <row r="31" ht="12.75" customHeight="1">
      <c r="A31" s="177" t="s">
        <v>228</v>
      </c>
    </row>
    <row r="32" ht="12.75" customHeight="1">
      <c r="A32" s="7" t="s">
        <v>227</v>
      </c>
    </row>
  </sheetData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&amp;L&amp;"Arial,Bold Italic"&amp;8The State of Hawaii Data Book 2003&amp;R&amp;"Arial,Bold"&amp;8http://www2.hawaii.gov/dbedt/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9.140625" defaultRowHeight="12.75"/>
  <cols>
    <col min="2" max="2" width="11.421875" style="0" customWidth="1"/>
    <col min="3" max="4" width="13.7109375" style="0" customWidth="1"/>
    <col min="5" max="5" width="12.7109375" style="0" customWidth="1"/>
    <col min="6" max="6" width="10.7109375" style="0" customWidth="1"/>
    <col min="7" max="7" width="11.7109375" style="0" customWidth="1"/>
  </cols>
  <sheetData>
    <row r="1" spans="1:7" ht="31.5">
      <c r="A1" s="33" t="s">
        <v>178</v>
      </c>
      <c r="B1" s="34"/>
      <c r="C1" s="34"/>
      <c r="D1" s="34"/>
      <c r="E1" s="34"/>
      <c r="F1" s="34"/>
      <c r="G1" s="34"/>
    </row>
    <row r="2" spans="1:7" ht="13.5" thickBot="1">
      <c r="A2" s="149"/>
      <c r="B2" s="71"/>
      <c r="C2" s="71"/>
      <c r="D2" s="71"/>
      <c r="E2" s="71"/>
      <c r="F2" s="71"/>
      <c r="G2" s="71"/>
    </row>
    <row r="3" spans="1:7" s="1" customFormat="1" ht="58.5" customHeight="1" thickTop="1">
      <c r="A3" s="3" t="s">
        <v>179</v>
      </c>
      <c r="B3" s="3" t="s">
        <v>180</v>
      </c>
      <c r="C3" s="3" t="s">
        <v>181</v>
      </c>
      <c r="D3" s="38" t="s">
        <v>182</v>
      </c>
      <c r="E3" s="38" t="s">
        <v>183</v>
      </c>
      <c r="F3" s="3" t="s">
        <v>184</v>
      </c>
      <c r="G3" s="133" t="s">
        <v>185</v>
      </c>
    </row>
    <row r="4" spans="1:7" ht="12.75">
      <c r="A4" s="4"/>
      <c r="B4" s="101"/>
      <c r="C4" s="101"/>
      <c r="D4" s="4"/>
      <c r="E4" s="101"/>
      <c r="F4" s="101"/>
      <c r="G4" s="150"/>
    </row>
    <row r="5" spans="1:7" ht="12.75">
      <c r="A5" s="134">
        <v>1992</v>
      </c>
      <c r="B5" s="135">
        <v>57401</v>
      </c>
      <c r="C5" s="135">
        <v>21787</v>
      </c>
      <c r="D5" s="135">
        <v>4551348</v>
      </c>
      <c r="E5" s="135">
        <v>284194</v>
      </c>
      <c r="F5" s="141" t="s">
        <v>186</v>
      </c>
      <c r="G5" s="151">
        <v>2446107</v>
      </c>
    </row>
    <row r="6" spans="1:7" ht="12.75">
      <c r="A6" s="134">
        <v>1993</v>
      </c>
      <c r="B6" s="135">
        <v>59518</v>
      </c>
      <c r="C6" s="135">
        <v>22387</v>
      </c>
      <c r="D6" s="135">
        <v>4987341</v>
      </c>
      <c r="E6" s="135">
        <v>309245</v>
      </c>
      <c r="F6" s="141" t="s">
        <v>187</v>
      </c>
      <c r="G6" s="151">
        <v>2274981</v>
      </c>
    </row>
    <row r="7" spans="1:7" ht="12.75">
      <c r="A7" s="134">
        <v>1994</v>
      </c>
      <c r="B7" s="135">
        <v>61082</v>
      </c>
      <c r="C7" s="135">
        <v>22905</v>
      </c>
      <c r="D7" s="135">
        <v>5416206</v>
      </c>
      <c r="E7" s="135">
        <v>331393</v>
      </c>
      <c r="F7" s="141" t="s">
        <v>188</v>
      </c>
      <c r="G7" s="151">
        <v>2875676</v>
      </c>
    </row>
    <row r="8" spans="1:7" ht="12.75">
      <c r="A8" s="134">
        <v>1995</v>
      </c>
      <c r="B8" s="135">
        <v>60687</v>
      </c>
      <c r="C8" s="135">
        <v>25360</v>
      </c>
      <c r="D8" s="135">
        <v>5599698</v>
      </c>
      <c r="E8" s="135">
        <v>408206</v>
      </c>
      <c r="F8" s="141" t="s">
        <v>189</v>
      </c>
      <c r="G8" s="151">
        <v>2896684</v>
      </c>
    </row>
    <row r="9" spans="1:7" ht="12.75">
      <c r="A9" s="134">
        <v>1996</v>
      </c>
      <c r="B9" s="135">
        <v>59275</v>
      </c>
      <c r="C9" s="135">
        <v>26926</v>
      </c>
      <c r="D9" s="135">
        <v>6063298</v>
      </c>
      <c r="E9" s="135">
        <v>457713</v>
      </c>
      <c r="F9" s="152">
        <v>1220</v>
      </c>
      <c r="G9" s="151">
        <v>2960240</v>
      </c>
    </row>
    <row r="10" spans="1:7" ht="12.75">
      <c r="A10" s="134">
        <v>1997</v>
      </c>
      <c r="B10" s="135">
        <v>59500</v>
      </c>
      <c r="C10" s="135">
        <v>27173</v>
      </c>
      <c r="D10" s="135">
        <v>7888168</v>
      </c>
      <c r="E10" s="135">
        <v>436397</v>
      </c>
      <c r="F10" s="152">
        <v>1276</v>
      </c>
      <c r="G10" s="151">
        <v>3217348</v>
      </c>
    </row>
    <row r="11" spans="1:7" ht="12.75">
      <c r="A11" s="134">
        <v>1998</v>
      </c>
      <c r="B11" s="135">
        <v>60447</v>
      </c>
      <c r="C11" s="135">
        <v>27403</v>
      </c>
      <c r="D11" s="135">
        <v>9051782</v>
      </c>
      <c r="E11" s="135">
        <v>446789</v>
      </c>
      <c r="F11" s="152">
        <v>1321</v>
      </c>
      <c r="G11" s="151">
        <v>3331700</v>
      </c>
    </row>
    <row r="12" spans="1:7" ht="12.75">
      <c r="A12" s="134">
        <v>1999</v>
      </c>
      <c r="B12" s="135">
        <v>61164</v>
      </c>
      <c r="C12" s="135">
        <v>27950</v>
      </c>
      <c r="D12" s="135">
        <v>9679760</v>
      </c>
      <c r="E12" s="135">
        <v>483199</v>
      </c>
      <c r="F12" s="152">
        <v>1369</v>
      </c>
      <c r="G12" s="151">
        <v>3775942</v>
      </c>
    </row>
    <row r="13" spans="1:7" ht="12.75">
      <c r="A13" s="134">
        <v>2000</v>
      </c>
      <c r="B13" s="135">
        <v>62207</v>
      </c>
      <c r="C13" s="135">
        <v>28715</v>
      </c>
      <c r="D13" s="135">
        <v>9931772</v>
      </c>
      <c r="E13" s="135">
        <v>518720</v>
      </c>
      <c r="F13" s="152">
        <v>1414</v>
      </c>
      <c r="G13" s="151">
        <v>4168717</v>
      </c>
    </row>
    <row r="14" spans="1:7" ht="12.75">
      <c r="A14" s="134">
        <v>2001</v>
      </c>
      <c r="B14" s="135">
        <v>63408</v>
      </c>
      <c r="C14" s="135">
        <v>29660</v>
      </c>
      <c r="D14" s="135">
        <v>8761096</v>
      </c>
      <c r="E14" s="135">
        <v>548799</v>
      </c>
      <c r="F14" s="152">
        <v>1434</v>
      </c>
      <c r="G14" s="151">
        <v>4893712</v>
      </c>
    </row>
    <row r="15" spans="1:7" ht="12.75">
      <c r="A15" s="134">
        <v>2002</v>
      </c>
      <c r="B15" s="135">
        <v>66043</v>
      </c>
      <c r="C15" s="135">
        <v>30330</v>
      </c>
      <c r="D15" s="135">
        <v>7905453</v>
      </c>
      <c r="E15" s="135">
        <v>568804</v>
      </c>
      <c r="F15" s="152">
        <v>1523</v>
      </c>
      <c r="G15" s="151">
        <v>5754832</v>
      </c>
    </row>
    <row r="16" spans="1:7" ht="12.75">
      <c r="A16" s="134">
        <v>2003</v>
      </c>
      <c r="B16" s="135">
        <v>66442</v>
      </c>
      <c r="C16" s="135">
        <v>31389</v>
      </c>
      <c r="D16" s="135">
        <v>7687200</v>
      </c>
      <c r="E16" s="135">
        <v>605411</v>
      </c>
      <c r="F16" s="152">
        <v>1533</v>
      </c>
      <c r="G16" s="151">
        <v>6780824</v>
      </c>
    </row>
    <row r="17" spans="1:7" ht="12.75">
      <c r="A17" s="59"/>
      <c r="B17" s="153"/>
      <c r="C17" s="153"/>
      <c r="D17" s="153"/>
      <c r="E17" s="153"/>
      <c r="F17" s="153"/>
      <c r="G17" s="154"/>
    </row>
    <row r="19" ht="12.75">
      <c r="A19" s="148" t="s">
        <v>190</v>
      </c>
    </row>
    <row r="20" ht="12.75">
      <c r="A20" s="7" t="s">
        <v>191</v>
      </c>
    </row>
    <row r="21" ht="12.75">
      <c r="A21" s="7" t="s">
        <v>192</v>
      </c>
    </row>
    <row r="22" ht="12.75">
      <c r="A22" s="148" t="s">
        <v>193</v>
      </c>
    </row>
    <row r="23" ht="12.75">
      <c r="A23" s="155" t="s">
        <v>194</v>
      </c>
    </row>
    <row r="24" ht="12.75">
      <c r="A24" s="7" t="s">
        <v>195</v>
      </c>
    </row>
    <row r="25" ht="12.75">
      <c r="A25" s="5" t="s">
        <v>196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&amp;L&amp;"Arial,Bold Italic"&amp;8The State of Hawaii Data Book 2003&amp;R&amp;"Arial,Bold"&amp;8http://www2.hawaii.gov/dbedt/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3" width="9.28125" style="0" customWidth="1"/>
    <col min="4" max="4" width="8.57421875" style="0" customWidth="1"/>
    <col min="5" max="5" width="8.00390625" style="0" customWidth="1"/>
    <col min="6" max="6" width="8.7109375" style="0" customWidth="1"/>
    <col min="7" max="7" width="7.8515625" style="0" customWidth="1"/>
    <col min="8" max="8" width="8.140625" style="0" customWidth="1"/>
    <col min="9" max="9" width="8.57421875" style="0" customWidth="1"/>
  </cols>
  <sheetData>
    <row r="1" spans="1:9" s="79" customFormat="1" ht="15.75">
      <c r="A1" s="16" t="s">
        <v>564</v>
      </c>
      <c r="B1" s="16"/>
      <c r="C1" s="16"/>
      <c r="D1" s="16"/>
      <c r="E1" s="16"/>
      <c r="F1" s="16"/>
      <c r="G1" s="16"/>
      <c r="H1" s="16"/>
      <c r="I1" s="16"/>
    </row>
    <row r="2" spans="1:9" s="79" customFormat="1" ht="15.75">
      <c r="A2" s="16" t="s">
        <v>553</v>
      </c>
      <c r="B2" s="16"/>
      <c r="C2" s="16"/>
      <c r="D2" s="16"/>
      <c r="E2" s="16"/>
      <c r="F2" s="16"/>
      <c r="G2" s="16"/>
      <c r="H2" s="16"/>
      <c r="I2" s="16"/>
    </row>
    <row r="3" spans="1:8" s="79" customFormat="1" ht="12.75" customHeight="1">
      <c r="A3" s="307"/>
      <c r="B3" s="360"/>
      <c r="C3" s="360"/>
      <c r="D3" s="360"/>
      <c r="E3" s="360"/>
      <c r="F3" s="360"/>
      <c r="H3" s="360"/>
    </row>
    <row r="4" spans="1:9" s="79" customFormat="1" ht="12.75" customHeight="1">
      <c r="A4" s="360" t="s">
        <v>565</v>
      </c>
      <c r="B4" s="360"/>
      <c r="C4" s="360"/>
      <c r="D4" s="360"/>
      <c r="E4" s="360"/>
      <c r="F4" s="360"/>
      <c r="G4" s="360"/>
      <c r="H4" s="360"/>
      <c r="I4" s="360"/>
    </row>
    <row r="5" spans="1:9" s="79" customFormat="1" ht="12.75" customHeight="1">
      <c r="A5" s="360" t="s">
        <v>566</v>
      </c>
      <c r="B5" s="360"/>
      <c r="C5" s="360"/>
      <c r="D5" s="360"/>
      <c r="E5" s="360"/>
      <c r="F5" s="360"/>
      <c r="G5" s="360"/>
      <c r="H5" s="360"/>
      <c r="I5" s="360"/>
    </row>
    <row r="6" spans="1:8" s="79" customFormat="1" ht="12.75" customHeight="1" thickBot="1">
      <c r="A6" s="393"/>
      <c r="B6" s="393"/>
      <c r="C6" s="393"/>
      <c r="D6" s="393"/>
      <c r="E6" s="393"/>
      <c r="F6" s="393"/>
      <c r="H6" s="393"/>
    </row>
    <row r="7" spans="1:9" s="79" customFormat="1" ht="24" customHeight="1" thickBot="1" thickTop="1">
      <c r="A7" s="362"/>
      <c r="B7" s="394"/>
      <c r="C7" s="362"/>
      <c r="D7" s="409"/>
      <c r="E7" s="409"/>
      <c r="F7" s="431" t="s">
        <v>389</v>
      </c>
      <c r="G7" s="432"/>
      <c r="H7" s="432"/>
      <c r="I7" s="432"/>
    </row>
    <row r="8" spans="1:9" s="160" customFormat="1" ht="34.5" customHeight="1" thickTop="1">
      <c r="A8" s="368" t="s">
        <v>556</v>
      </c>
      <c r="B8" s="369" t="s">
        <v>199</v>
      </c>
      <c r="C8" s="368" t="s">
        <v>128</v>
      </c>
      <c r="D8" s="368" t="s">
        <v>235</v>
      </c>
      <c r="E8" s="368" t="s">
        <v>237</v>
      </c>
      <c r="F8" s="433" t="s">
        <v>557</v>
      </c>
      <c r="G8" s="157" t="s">
        <v>516</v>
      </c>
      <c r="H8" s="434" t="s">
        <v>240</v>
      </c>
      <c r="I8" s="159" t="s">
        <v>517</v>
      </c>
    </row>
    <row r="9" spans="1:9" s="79" customFormat="1" ht="9" customHeight="1">
      <c r="A9" s="80"/>
      <c r="B9" s="435"/>
      <c r="C9" s="374"/>
      <c r="D9" s="375"/>
      <c r="E9" s="375"/>
      <c r="F9" s="373"/>
      <c r="G9" s="76"/>
      <c r="H9" s="376"/>
      <c r="I9" s="78"/>
    </row>
    <row r="10" spans="1:9" s="79" customFormat="1" ht="12.75" customHeight="1">
      <c r="A10" s="81" t="s">
        <v>530</v>
      </c>
      <c r="B10" s="373"/>
      <c r="C10" s="374"/>
      <c r="D10" s="375"/>
      <c r="E10" s="375"/>
      <c r="F10" s="373"/>
      <c r="G10" s="76"/>
      <c r="H10" s="376"/>
      <c r="I10" s="77"/>
    </row>
    <row r="11" spans="1:9" s="79" customFormat="1" ht="9" customHeight="1">
      <c r="A11" s="80"/>
      <c r="B11" s="373"/>
      <c r="C11" s="374"/>
      <c r="D11" s="375"/>
      <c r="E11" s="375"/>
      <c r="F11" s="373"/>
      <c r="G11" s="76"/>
      <c r="H11" s="376"/>
      <c r="I11" s="77"/>
    </row>
    <row r="12" spans="1:9" s="79" customFormat="1" ht="12.75" customHeight="1">
      <c r="A12" s="80" t="s">
        <v>558</v>
      </c>
      <c r="B12" s="436">
        <v>17252.916666666668</v>
      </c>
      <c r="C12" s="437">
        <v>11606.333333333334</v>
      </c>
      <c r="D12" s="438">
        <v>3464.1666666666665</v>
      </c>
      <c r="E12" s="439">
        <v>825.0833333333334</v>
      </c>
      <c r="F12" s="440" t="s">
        <v>567</v>
      </c>
      <c r="G12" s="441">
        <v>18.916666666666668</v>
      </c>
      <c r="H12" s="437">
        <v>1169.8333333333333</v>
      </c>
      <c r="I12" s="442">
        <v>168.58333333333334</v>
      </c>
    </row>
    <row r="13" spans="1:9" s="79" customFormat="1" ht="12.75" customHeight="1">
      <c r="A13" s="383" t="s">
        <v>560</v>
      </c>
      <c r="B13" s="436">
        <v>48300</v>
      </c>
      <c r="C13" s="437">
        <v>32523.666666666668</v>
      </c>
      <c r="D13" s="438">
        <v>9816.833333333334</v>
      </c>
      <c r="E13" s="438">
        <v>2251.0833333333335</v>
      </c>
      <c r="F13" s="443" t="s">
        <v>568</v>
      </c>
      <c r="G13" s="441">
        <v>47.583333333333336</v>
      </c>
      <c r="H13" s="437">
        <v>3180.5833333333335</v>
      </c>
      <c r="I13" s="442">
        <v>479.8333333333333</v>
      </c>
    </row>
    <row r="14" spans="1:9" s="79" customFormat="1" ht="12.75" customHeight="1">
      <c r="A14" s="383" t="s">
        <v>562</v>
      </c>
      <c r="B14" s="436">
        <v>9119</v>
      </c>
      <c r="C14" s="437">
        <v>6168</v>
      </c>
      <c r="D14" s="438">
        <v>1839</v>
      </c>
      <c r="E14" s="438">
        <v>419</v>
      </c>
      <c r="F14" s="444">
        <v>692</v>
      </c>
      <c r="G14" s="441">
        <v>10</v>
      </c>
      <c r="H14" s="437">
        <v>593</v>
      </c>
      <c r="I14" s="442">
        <v>89</v>
      </c>
    </row>
    <row r="15" spans="1:9" s="79" customFormat="1" ht="9" customHeight="1">
      <c r="A15" s="383"/>
      <c r="B15" s="436"/>
      <c r="C15" s="263"/>
      <c r="D15" s="263"/>
      <c r="E15" s="438"/>
      <c r="F15" s="411"/>
      <c r="G15" s="441"/>
      <c r="H15" s="445"/>
      <c r="I15" s="402"/>
    </row>
    <row r="16" spans="1:9" s="79" customFormat="1" ht="12.75" customHeight="1">
      <c r="A16" s="81" t="s">
        <v>531</v>
      </c>
      <c r="B16" s="436"/>
      <c r="C16" s="374"/>
      <c r="D16" s="375"/>
      <c r="E16" s="438"/>
      <c r="F16" s="373"/>
      <c r="G16" s="441"/>
      <c r="H16" s="446"/>
      <c r="I16" s="77"/>
    </row>
    <row r="17" spans="1:9" s="79" customFormat="1" ht="9" customHeight="1">
      <c r="A17" s="80"/>
      <c r="B17" s="436"/>
      <c r="C17" s="374"/>
      <c r="D17" s="375"/>
      <c r="E17" s="438"/>
      <c r="F17" s="373"/>
      <c r="G17" s="441"/>
      <c r="H17" s="446"/>
      <c r="I17" s="77"/>
    </row>
    <row r="18" spans="1:9" s="79" customFormat="1" ht="12.75" customHeight="1">
      <c r="A18" s="80" t="s">
        <v>558</v>
      </c>
      <c r="B18" s="436">
        <v>16547</v>
      </c>
      <c r="C18" s="437">
        <v>11125</v>
      </c>
      <c r="D18" s="438">
        <v>3306</v>
      </c>
      <c r="E18" s="438">
        <v>789</v>
      </c>
      <c r="F18" s="444">
        <v>1327</v>
      </c>
      <c r="G18" s="441">
        <v>20</v>
      </c>
      <c r="H18" s="437">
        <v>1150</v>
      </c>
      <c r="I18" s="442">
        <v>157</v>
      </c>
    </row>
    <row r="19" spans="1:9" s="79" customFormat="1" ht="12.75" customHeight="1">
      <c r="A19" s="383" t="s">
        <v>560</v>
      </c>
      <c r="B19" s="436">
        <v>45540</v>
      </c>
      <c r="C19" s="437">
        <v>30630</v>
      </c>
      <c r="D19" s="438">
        <v>9164</v>
      </c>
      <c r="E19" s="438">
        <v>2125</v>
      </c>
      <c r="F19" s="444">
        <v>3621</v>
      </c>
      <c r="G19" s="441">
        <v>49</v>
      </c>
      <c r="H19" s="437">
        <v>3109</v>
      </c>
      <c r="I19" s="442">
        <v>463</v>
      </c>
    </row>
    <row r="20" spans="1:9" s="79" customFormat="1" ht="12.75" customHeight="1">
      <c r="A20" s="383" t="s">
        <v>562</v>
      </c>
      <c r="B20" s="436">
        <v>8504</v>
      </c>
      <c r="C20" s="437">
        <v>5743</v>
      </c>
      <c r="D20" s="438">
        <v>1709</v>
      </c>
      <c r="E20" s="438">
        <v>383</v>
      </c>
      <c r="F20" s="444">
        <v>669</v>
      </c>
      <c r="G20" s="441">
        <v>10</v>
      </c>
      <c r="H20" s="437">
        <v>576</v>
      </c>
      <c r="I20" s="442">
        <v>83</v>
      </c>
    </row>
    <row r="21" spans="1:9" s="79" customFormat="1" ht="9" customHeight="1">
      <c r="A21" s="383"/>
      <c r="B21" s="436"/>
      <c r="C21" s="437"/>
      <c r="D21" s="437"/>
      <c r="E21" s="438"/>
      <c r="F21" s="444"/>
      <c r="G21" s="441"/>
      <c r="H21" s="437"/>
      <c r="I21" s="442"/>
    </row>
    <row r="22" spans="1:9" s="79" customFormat="1" ht="12.75" customHeight="1">
      <c r="A22" s="81" t="s">
        <v>532</v>
      </c>
      <c r="B22" s="436"/>
      <c r="C22" s="437"/>
      <c r="D22" s="437"/>
      <c r="E22" s="438"/>
      <c r="F22" s="444"/>
      <c r="G22" s="441"/>
      <c r="H22" s="437"/>
      <c r="I22" s="442"/>
    </row>
    <row r="23" spans="1:9" s="79" customFormat="1" ht="12.75" customHeight="1">
      <c r="A23" s="383"/>
      <c r="B23" s="436"/>
      <c r="C23" s="437"/>
      <c r="D23" s="437"/>
      <c r="E23" s="438"/>
      <c r="F23" s="444"/>
      <c r="G23" s="441"/>
      <c r="H23" s="437"/>
      <c r="I23" s="442"/>
    </row>
    <row r="24" spans="1:9" s="79" customFormat="1" ht="12.75" customHeight="1">
      <c r="A24" s="80" t="s">
        <v>558</v>
      </c>
      <c r="B24" s="436">
        <v>15071</v>
      </c>
      <c r="C24" s="437">
        <v>10170</v>
      </c>
      <c r="D24" s="437">
        <v>3023</v>
      </c>
      <c r="E24" s="438">
        <v>714</v>
      </c>
      <c r="F24" s="444">
        <v>1164</v>
      </c>
      <c r="G24" s="441">
        <v>19</v>
      </c>
      <c r="H24" s="437">
        <v>1008</v>
      </c>
      <c r="I24" s="442">
        <v>137</v>
      </c>
    </row>
    <row r="25" spans="1:9" s="79" customFormat="1" ht="12.75" customHeight="1">
      <c r="A25" s="80" t="s">
        <v>560</v>
      </c>
      <c r="B25" s="436">
        <v>42272</v>
      </c>
      <c r="C25" s="437">
        <v>28729</v>
      </c>
      <c r="D25" s="437">
        <v>8437</v>
      </c>
      <c r="E25" s="438">
        <v>1946</v>
      </c>
      <c r="F25" s="444">
        <v>3160</v>
      </c>
      <c r="G25" s="441">
        <v>43</v>
      </c>
      <c r="H25" s="437">
        <v>2728</v>
      </c>
      <c r="I25" s="442">
        <v>389</v>
      </c>
    </row>
    <row r="26" spans="1:9" s="79" customFormat="1" ht="12.75" customHeight="1">
      <c r="A26" s="80" t="s">
        <v>562</v>
      </c>
      <c r="B26" s="436">
        <v>7701</v>
      </c>
      <c r="C26" s="437">
        <v>5253</v>
      </c>
      <c r="D26" s="437">
        <v>1542</v>
      </c>
      <c r="E26" s="438">
        <v>339</v>
      </c>
      <c r="F26" s="444">
        <v>567</v>
      </c>
      <c r="G26" s="441">
        <v>9</v>
      </c>
      <c r="H26" s="437">
        <v>489</v>
      </c>
      <c r="I26" s="442">
        <v>69</v>
      </c>
    </row>
    <row r="27" spans="1:9" s="79" customFormat="1" ht="12.75" customHeight="1">
      <c r="A27" s="80"/>
      <c r="B27" s="436"/>
      <c r="C27" s="437"/>
      <c r="D27" s="437"/>
      <c r="E27" s="438"/>
      <c r="F27" s="444"/>
      <c r="G27" s="441"/>
      <c r="H27" s="437"/>
      <c r="I27" s="442"/>
    </row>
    <row r="28" spans="1:9" s="79" customFormat="1" ht="12.75" customHeight="1">
      <c r="A28" s="81" t="s">
        <v>533</v>
      </c>
      <c r="B28" s="436"/>
      <c r="C28" s="437"/>
      <c r="D28" s="437"/>
      <c r="E28" s="438"/>
      <c r="F28" s="444"/>
      <c r="G28" s="441"/>
      <c r="H28" s="437"/>
      <c r="I28" s="442"/>
    </row>
    <row r="29" spans="1:9" s="79" customFormat="1" ht="12.75" customHeight="1">
      <c r="A29" s="80"/>
      <c r="B29" s="436"/>
      <c r="C29" s="437"/>
      <c r="D29" s="437"/>
      <c r="E29" s="438"/>
      <c r="F29" s="444"/>
      <c r="G29" s="441"/>
      <c r="H29" s="437"/>
      <c r="I29" s="442"/>
    </row>
    <row r="30" spans="1:9" s="79" customFormat="1" ht="12.75" customHeight="1">
      <c r="A30" s="80" t="s">
        <v>558</v>
      </c>
      <c r="B30" s="436">
        <v>13583</v>
      </c>
      <c r="C30" s="437">
        <v>9122</v>
      </c>
      <c r="D30" s="437">
        <v>2829</v>
      </c>
      <c r="E30" s="438">
        <v>630</v>
      </c>
      <c r="F30" s="444">
        <v>1002</v>
      </c>
      <c r="G30" s="441">
        <v>17</v>
      </c>
      <c r="H30" s="437">
        <v>849</v>
      </c>
      <c r="I30" s="442">
        <v>136</v>
      </c>
    </row>
    <row r="31" spans="1:9" s="79" customFormat="1" ht="12.75" customHeight="1">
      <c r="A31" s="80" t="s">
        <v>560</v>
      </c>
      <c r="B31" s="436">
        <v>37741</v>
      </c>
      <c r="C31" s="437">
        <v>25565</v>
      </c>
      <c r="D31" s="437">
        <v>7815</v>
      </c>
      <c r="E31" s="438">
        <v>1683</v>
      </c>
      <c r="F31" s="444">
        <v>2678</v>
      </c>
      <c r="G31" s="441">
        <v>40</v>
      </c>
      <c r="H31" s="437">
        <v>2262</v>
      </c>
      <c r="I31" s="442">
        <v>376</v>
      </c>
    </row>
    <row r="32" spans="1:9" s="79" customFormat="1" ht="12.75" customHeight="1">
      <c r="A32" s="80" t="s">
        <v>562</v>
      </c>
      <c r="B32" s="436">
        <v>6848</v>
      </c>
      <c r="C32" s="437">
        <v>4640</v>
      </c>
      <c r="D32" s="437">
        <v>1423</v>
      </c>
      <c r="E32" s="438">
        <v>297</v>
      </c>
      <c r="F32" s="444">
        <v>488</v>
      </c>
      <c r="G32" s="441">
        <v>8</v>
      </c>
      <c r="H32" s="437">
        <v>413</v>
      </c>
      <c r="I32" s="442">
        <v>67</v>
      </c>
    </row>
    <row r="33" spans="1:9" s="79" customFormat="1" ht="12.75" customHeight="1">
      <c r="A33" s="80"/>
      <c r="B33" s="436"/>
      <c r="C33" s="437"/>
      <c r="D33" s="437"/>
      <c r="E33" s="437"/>
      <c r="F33" s="444"/>
      <c r="G33" s="441"/>
      <c r="H33" s="437"/>
      <c r="I33" s="442"/>
    </row>
    <row r="34" spans="1:9" s="79" customFormat="1" ht="12.75" customHeight="1">
      <c r="A34" s="81" t="s">
        <v>534</v>
      </c>
      <c r="B34" s="436"/>
      <c r="C34" s="437"/>
      <c r="D34" s="437"/>
      <c r="E34" s="437"/>
      <c r="F34" s="444"/>
      <c r="G34" s="441"/>
      <c r="H34" s="437"/>
      <c r="I34" s="442"/>
    </row>
    <row r="35" spans="1:9" s="79" customFormat="1" ht="12.75" customHeight="1">
      <c r="A35" s="80"/>
      <c r="B35" s="436"/>
      <c r="C35" s="437"/>
      <c r="D35" s="437"/>
      <c r="E35" s="437"/>
      <c r="F35" s="444"/>
      <c r="G35" s="441"/>
      <c r="H35" s="437"/>
      <c r="I35" s="442"/>
    </row>
    <row r="36" spans="1:9" s="79" customFormat="1" ht="12.75" customHeight="1">
      <c r="A36" s="80" t="s">
        <v>558</v>
      </c>
      <c r="B36" s="436">
        <v>11867</v>
      </c>
      <c r="C36" s="437">
        <v>7949</v>
      </c>
      <c r="D36" s="437">
        <v>2467</v>
      </c>
      <c r="E36" s="437">
        <v>575</v>
      </c>
      <c r="F36" s="444">
        <v>876</v>
      </c>
      <c r="G36" s="441">
        <v>13</v>
      </c>
      <c r="H36" s="437">
        <v>735</v>
      </c>
      <c r="I36" s="442">
        <v>128</v>
      </c>
    </row>
    <row r="37" spans="1:9" s="79" customFormat="1" ht="12.75" customHeight="1">
      <c r="A37" s="80" t="s">
        <v>560</v>
      </c>
      <c r="B37" s="436">
        <v>32407</v>
      </c>
      <c r="C37" s="437">
        <v>21917</v>
      </c>
      <c r="D37" s="437">
        <v>6700</v>
      </c>
      <c r="E37" s="437">
        <v>1514</v>
      </c>
      <c r="F37" s="444">
        <v>2276</v>
      </c>
      <c r="G37" s="441">
        <v>29</v>
      </c>
      <c r="H37" s="437">
        <v>1896</v>
      </c>
      <c r="I37" s="442">
        <v>351</v>
      </c>
    </row>
    <row r="38" spans="1:9" s="79" customFormat="1" ht="12.75" customHeight="1">
      <c r="A38" s="80" t="s">
        <v>562</v>
      </c>
      <c r="B38" s="436">
        <v>6076</v>
      </c>
      <c r="C38" s="437">
        <v>4096</v>
      </c>
      <c r="D38" s="437">
        <v>1266</v>
      </c>
      <c r="E38" s="437">
        <v>280</v>
      </c>
      <c r="F38" s="444">
        <v>434</v>
      </c>
      <c r="G38" s="441">
        <v>6</v>
      </c>
      <c r="H38" s="437">
        <v>363</v>
      </c>
      <c r="I38" s="442">
        <v>65</v>
      </c>
    </row>
    <row r="39" spans="1:9" s="79" customFormat="1" ht="12.75" customHeight="1">
      <c r="A39" s="80"/>
      <c r="B39" s="436"/>
      <c r="C39" s="437"/>
      <c r="D39" s="437"/>
      <c r="E39" s="437"/>
      <c r="F39" s="444"/>
      <c r="G39" s="441"/>
      <c r="H39" s="437"/>
      <c r="I39" s="442"/>
    </row>
    <row r="40" spans="1:9" s="79" customFormat="1" ht="12.75" customHeight="1">
      <c r="A40" s="81" t="s">
        <v>535</v>
      </c>
      <c r="B40" s="436"/>
      <c r="C40" s="437"/>
      <c r="D40" s="437"/>
      <c r="E40" s="437"/>
      <c r="F40" s="444"/>
      <c r="G40" s="441"/>
      <c r="H40" s="437"/>
      <c r="I40" s="442"/>
    </row>
    <row r="41" spans="1:9" s="79" customFormat="1" ht="12.75" customHeight="1">
      <c r="A41" s="80"/>
      <c r="B41" s="436"/>
      <c r="C41" s="437"/>
      <c r="D41" s="437"/>
      <c r="E41" s="437"/>
      <c r="F41" s="444"/>
      <c r="G41" s="441"/>
      <c r="H41" s="437"/>
      <c r="I41" s="442"/>
    </row>
    <row r="42" spans="1:9" s="79" customFormat="1" ht="12.75" customHeight="1">
      <c r="A42" s="80" t="s">
        <v>558</v>
      </c>
      <c r="B42" s="436">
        <v>10269</v>
      </c>
      <c r="C42" s="437">
        <v>6821</v>
      </c>
      <c r="D42" s="437">
        <v>2111</v>
      </c>
      <c r="E42" s="437">
        <v>483</v>
      </c>
      <c r="F42" s="444">
        <v>854</v>
      </c>
      <c r="G42" s="447" t="s">
        <v>135</v>
      </c>
      <c r="H42" s="437">
        <v>743</v>
      </c>
      <c r="I42" s="442">
        <v>111</v>
      </c>
    </row>
    <row r="43" spans="1:9" s="79" customFormat="1" ht="12.75" customHeight="1">
      <c r="A43" s="80" t="s">
        <v>560</v>
      </c>
      <c r="B43" s="436">
        <v>26960</v>
      </c>
      <c r="C43" s="437">
        <v>18100</v>
      </c>
      <c r="D43" s="437">
        <v>5515</v>
      </c>
      <c r="E43" s="437">
        <v>1198</v>
      </c>
      <c r="F43" s="444">
        <v>2147</v>
      </c>
      <c r="G43" s="447" t="s">
        <v>135</v>
      </c>
      <c r="H43" s="437">
        <v>1868</v>
      </c>
      <c r="I43" s="442">
        <v>279</v>
      </c>
    </row>
    <row r="44" spans="1:9" s="79" customFormat="1" ht="12.75" customHeight="1">
      <c r="A44" s="80" t="s">
        <v>562</v>
      </c>
      <c r="B44" s="436">
        <v>5294</v>
      </c>
      <c r="C44" s="437">
        <v>3540</v>
      </c>
      <c r="D44" s="437">
        <v>1099</v>
      </c>
      <c r="E44" s="437">
        <v>230</v>
      </c>
      <c r="F44" s="444">
        <v>425</v>
      </c>
      <c r="G44" s="447" t="s">
        <v>135</v>
      </c>
      <c r="H44" s="437">
        <v>369</v>
      </c>
      <c r="I44" s="442">
        <v>56</v>
      </c>
    </row>
    <row r="45" spans="1:9" ht="12.75" customHeight="1">
      <c r="A45" s="59"/>
      <c r="B45" s="235"/>
      <c r="C45" s="170"/>
      <c r="D45" s="170"/>
      <c r="E45" s="170"/>
      <c r="F45" s="430"/>
      <c r="G45" s="317"/>
      <c r="H45" s="170"/>
      <c r="I45" s="172"/>
    </row>
    <row r="46" spans="1:8" ht="12.75" customHeight="1">
      <c r="A46" s="126"/>
      <c r="B46" s="126"/>
      <c r="C46" s="126"/>
      <c r="D46" s="126"/>
      <c r="E46" s="126"/>
      <c r="F46" s="126"/>
      <c r="H46" s="126"/>
    </row>
    <row r="47" spans="1:8" ht="12.75" customHeight="1">
      <c r="A47" s="127" t="s">
        <v>137</v>
      </c>
      <c r="B47" s="126"/>
      <c r="C47" s="126"/>
      <c r="D47" s="126"/>
      <c r="E47" s="126"/>
      <c r="F47" s="126"/>
      <c r="H47" s="126"/>
    </row>
    <row r="48" spans="1:8" s="5" customFormat="1" ht="12.75" customHeight="1">
      <c r="A48" s="127" t="s">
        <v>563</v>
      </c>
      <c r="B48" s="127"/>
      <c r="C48" s="127"/>
      <c r="D48" s="127"/>
      <c r="E48" s="127"/>
      <c r="F48" s="127"/>
      <c r="H48" s="127"/>
    </row>
    <row r="49" ht="12.75" customHeight="1">
      <c r="A49" s="177" t="s">
        <v>569</v>
      </c>
    </row>
    <row r="50" ht="12.75" customHeight="1">
      <c r="A50" s="7" t="s">
        <v>546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&amp;L&amp;"Arial,Bold Italic"&amp;8The State of Hawaii Data Book 2003&amp;R&amp;"Arial,Bold"&amp;8http://www2.hawaii.gov/dbedt/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10.140625" style="0" customWidth="1"/>
    <col min="3" max="3" width="9.57421875" style="0" customWidth="1"/>
    <col min="4" max="4" width="11.8515625" style="0" customWidth="1"/>
    <col min="5" max="6" width="10.57421875" style="0" customWidth="1"/>
    <col min="7" max="7" width="11.57421875" style="0" customWidth="1"/>
    <col min="8" max="8" width="10.57421875" style="0" customWidth="1"/>
  </cols>
  <sheetData>
    <row r="1" spans="1:8" ht="15.75">
      <c r="A1" s="33" t="s">
        <v>150</v>
      </c>
      <c r="B1" s="34"/>
      <c r="C1" s="34"/>
      <c r="D1" s="34"/>
      <c r="E1" s="34"/>
      <c r="F1" s="34"/>
      <c r="G1" s="34"/>
      <c r="H1" s="34"/>
    </row>
    <row r="2" spans="1:8" ht="12.75" customHeight="1">
      <c r="A2" s="132"/>
      <c r="B2" s="34"/>
      <c r="C2" s="34"/>
      <c r="D2" s="34"/>
      <c r="E2" s="34"/>
      <c r="F2" s="34"/>
      <c r="G2" s="34"/>
      <c r="H2" s="34"/>
    </row>
    <row r="3" spans="1:8" ht="12.75">
      <c r="A3" s="34" t="s">
        <v>151</v>
      </c>
      <c r="B3" s="34"/>
      <c r="C3" s="34"/>
      <c r="D3" s="34"/>
      <c r="E3" s="34"/>
      <c r="F3" s="34"/>
      <c r="G3" s="34"/>
      <c r="H3" s="34"/>
    </row>
    <row r="4" spans="1:8" ht="12.75" customHeight="1" thickBot="1">
      <c r="A4" s="71"/>
      <c r="B4" s="71"/>
      <c r="C4" s="71"/>
      <c r="D4" s="71"/>
      <c r="E4" s="71"/>
      <c r="F4" s="71"/>
      <c r="G4" s="71"/>
      <c r="H4" s="71"/>
    </row>
    <row r="5" spans="1:7" s="95" customFormat="1" ht="34.5" customHeight="1" thickTop="1">
      <c r="A5" s="91"/>
      <c r="B5" s="91"/>
      <c r="C5" s="93" t="s">
        <v>152</v>
      </c>
      <c r="D5" s="92"/>
      <c r="E5" s="91"/>
      <c r="F5" s="91"/>
      <c r="G5" s="91"/>
    </row>
    <row r="6" spans="1:8" s="1" customFormat="1" ht="64.5" customHeight="1">
      <c r="A6" s="3" t="s">
        <v>153</v>
      </c>
      <c r="B6" s="3" t="s">
        <v>154</v>
      </c>
      <c r="C6" s="38" t="s">
        <v>155</v>
      </c>
      <c r="D6" s="38" t="s">
        <v>156</v>
      </c>
      <c r="E6" s="38" t="s">
        <v>157</v>
      </c>
      <c r="F6" s="3" t="s">
        <v>158</v>
      </c>
      <c r="G6" s="3" t="s">
        <v>159</v>
      </c>
      <c r="H6" s="133" t="s">
        <v>160</v>
      </c>
    </row>
    <row r="7" spans="1:7" ht="12.75">
      <c r="A7" s="4"/>
      <c r="B7" s="4"/>
      <c r="C7" s="4"/>
      <c r="D7" s="4"/>
      <c r="E7" s="4"/>
      <c r="F7" s="4"/>
      <c r="G7" s="4"/>
    </row>
    <row r="8" spans="1:8" ht="12.75">
      <c r="A8" s="134">
        <v>1987</v>
      </c>
      <c r="B8" s="101">
        <v>470179</v>
      </c>
      <c r="C8" s="48">
        <v>7329</v>
      </c>
      <c r="D8" s="135">
        <v>37</v>
      </c>
      <c r="E8" s="136">
        <v>364.79</v>
      </c>
      <c r="F8" s="101">
        <v>49900</v>
      </c>
      <c r="G8" s="137">
        <v>149.5</v>
      </c>
      <c r="H8" s="138">
        <v>13.4</v>
      </c>
    </row>
    <row r="9" spans="1:8" ht="12.75">
      <c r="A9" s="134">
        <v>1988</v>
      </c>
      <c r="B9" s="101">
        <v>485707</v>
      </c>
      <c r="C9" s="48">
        <v>6708</v>
      </c>
      <c r="D9" s="135">
        <v>42</v>
      </c>
      <c r="E9" s="136">
        <v>392.73</v>
      </c>
      <c r="F9" s="101">
        <v>50659</v>
      </c>
      <c r="G9" s="137">
        <v>162.51</v>
      </c>
      <c r="H9" s="138">
        <v>13.5</v>
      </c>
    </row>
    <row r="10" spans="1:8" ht="12.75">
      <c r="A10" s="134">
        <v>1989</v>
      </c>
      <c r="B10" s="101">
        <v>508673</v>
      </c>
      <c r="C10" s="48">
        <v>5238</v>
      </c>
      <c r="D10" s="135">
        <v>40</v>
      </c>
      <c r="E10" s="136">
        <v>415.75</v>
      </c>
      <c r="F10" s="101">
        <v>40833</v>
      </c>
      <c r="G10" s="137">
        <v>170.03</v>
      </c>
      <c r="H10" s="138">
        <v>12</v>
      </c>
    </row>
    <row r="11" spans="1:8" ht="12.75">
      <c r="A11" s="134">
        <v>1990</v>
      </c>
      <c r="B11" s="101">
        <v>533229</v>
      </c>
      <c r="C11" s="48">
        <v>5722</v>
      </c>
      <c r="D11" s="135">
        <v>38</v>
      </c>
      <c r="E11" s="136">
        <v>444.92</v>
      </c>
      <c r="F11" s="101">
        <v>50269</v>
      </c>
      <c r="G11" s="137">
        <v>189.4</v>
      </c>
      <c r="H11" s="138">
        <v>11.4</v>
      </c>
    </row>
    <row r="12" spans="1:8" ht="12.75">
      <c r="A12" s="134">
        <v>1991</v>
      </c>
      <c r="B12" s="101">
        <v>541415</v>
      </c>
      <c r="C12" s="48">
        <v>8106</v>
      </c>
      <c r="D12" s="135">
        <v>51</v>
      </c>
      <c r="E12" s="136">
        <v>463.43</v>
      </c>
      <c r="F12" s="101">
        <v>83530</v>
      </c>
      <c r="G12" s="137">
        <v>205.7</v>
      </c>
      <c r="H12" s="138">
        <v>13</v>
      </c>
    </row>
    <row r="13" spans="1:8" ht="12.75">
      <c r="A13" s="134">
        <v>1992</v>
      </c>
      <c r="B13" s="101">
        <v>544718</v>
      </c>
      <c r="C13" s="48">
        <v>11933</v>
      </c>
      <c r="D13" s="135">
        <v>45</v>
      </c>
      <c r="E13" s="136">
        <v>492.94</v>
      </c>
      <c r="F13" s="101">
        <v>144741</v>
      </c>
      <c r="G13" s="137">
        <v>235.48</v>
      </c>
      <c r="H13" s="138">
        <v>14.8</v>
      </c>
    </row>
    <row r="14" spans="1:8" ht="12.75">
      <c r="A14" s="134">
        <v>1993</v>
      </c>
      <c r="B14" s="101">
        <v>542333</v>
      </c>
      <c r="C14" s="48">
        <v>13227</v>
      </c>
      <c r="D14" s="135">
        <v>53</v>
      </c>
      <c r="E14" s="136">
        <v>503.02</v>
      </c>
      <c r="F14" s="101">
        <v>165877</v>
      </c>
      <c r="G14" s="137">
        <v>246.31</v>
      </c>
      <c r="H14" s="138">
        <v>17.6</v>
      </c>
    </row>
    <row r="15" spans="1:8" ht="12.75">
      <c r="A15" s="134">
        <v>1994</v>
      </c>
      <c r="B15" s="101">
        <v>540015</v>
      </c>
      <c r="C15" s="48">
        <v>15228</v>
      </c>
      <c r="D15" s="135">
        <v>43</v>
      </c>
      <c r="E15" s="136">
        <v>514.13</v>
      </c>
      <c r="F15" s="101">
        <v>193878</v>
      </c>
      <c r="G15" s="137">
        <v>258.72</v>
      </c>
      <c r="H15" s="138">
        <v>17.4</v>
      </c>
    </row>
    <row r="16" spans="1:8" ht="12.75">
      <c r="A16" s="134">
        <v>1995</v>
      </c>
      <c r="B16" s="101">
        <v>535640</v>
      </c>
      <c r="C16" s="48">
        <v>15819</v>
      </c>
      <c r="D16" s="139" t="s">
        <v>161</v>
      </c>
      <c r="E16" s="136">
        <v>518.88</v>
      </c>
      <c r="F16" s="101">
        <v>208316</v>
      </c>
      <c r="G16" s="137">
        <v>262.21</v>
      </c>
      <c r="H16" s="138">
        <v>16</v>
      </c>
    </row>
    <row r="17" spans="1:8" ht="12.75">
      <c r="A17" s="134">
        <v>1996</v>
      </c>
      <c r="B17" s="101">
        <v>533123</v>
      </c>
      <c r="C17" s="48">
        <v>15351</v>
      </c>
      <c r="D17" s="135">
        <v>41</v>
      </c>
      <c r="E17" s="136">
        <v>526.04</v>
      </c>
      <c r="F17" s="101">
        <v>200050</v>
      </c>
      <c r="G17" s="137">
        <v>261.07</v>
      </c>
      <c r="H17" s="138">
        <v>17.8</v>
      </c>
    </row>
    <row r="18" spans="1:8" ht="12.75">
      <c r="A18" s="134">
        <v>1997</v>
      </c>
      <c r="B18" s="101">
        <v>534210</v>
      </c>
      <c r="C18" s="48">
        <v>13819</v>
      </c>
      <c r="D18" s="135">
        <v>36</v>
      </c>
      <c r="E18" s="136">
        <v>545.2</v>
      </c>
      <c r="F18" s="101">
        <v>176659</v>
      </c>
      <c r="G18" s="137">
        <v>259.3</v>
      </c>
      <c r="H18" s="138">
        <v>17.1</v>
      </c>
    </row>
    <row r="19" spans="1:8" ht="12.75">
      <c r="A19" s="134">
        <v>1998</v>
      </c>
      <c r="B19" s="101">
        <v>533147</v>
      </c>
      <c r="C19" s="48">
        <v>12978</v>
      </c>
      <c r="D19" s="139" t="s">
        <v>162</v>
      </c>
      <c r="E19" s="140" t="s">
        <v>163</v>
      </c>
      <c r="F19" s="101">
        <v>162013</v>
      </c>
      <c r="G19" s="141" t="s">
        <v>164</v>
      </c>
      <c r="H19" s="142" t="s">
        <v>165</v>
      </c>
    </row>
    <row r="20" spans="1:8" ht="12.75">
      <c r="A20" s="134">
        <v>1999</v>
      </c>
      <c r="B20" s="101">
        <v>536979</v>
      </c>
      <c r="C20" s="48">
        <v>11043</v>
      </c>
      <c r="D20" s="143" t="s">
        <v>166</v>
      </c>
      <c r="E20" s="140" t="s">
        <v>167</v>
      </c>
      <c r="F20" s="101">
        <v>140528</v>
      </c>
      <c r="G20" s="137">
        <v>265.78</v>
      </c>
      <c r="H20" s="142" t="s">
        <v>168</v>
      </c>
    </row>
    <row r="21" spans="1:8" ht="12.75">
      <c r="A21" s="134">
        <v>2000</v>
      </c>
      <c r="B21" s="101">
        <v>552445</v>
      </c>
      <c r="C21" s="48">
        <v>8755</v>
      </c>
      <c r="D21" s="144">
        <v>34</v>
      </c>
      <c r="E21" s="140" t="s">
        <v>169</v>
      </c>
      <c r="F21" s="101">
        <v>111665</v>
      </c>
      <c r="G21" s="137">
        <v>273.16</v>
      </c>
      <c r="H21" s="138">
        <v>15.4</v>
      </c>
    </row>
    <row r="22" spans="1:8" ht="12.75">
      <c r="A22" s="134">
        <v>2001</v>
      </c>
      <c r="B22" s="101">
        <v>556447</v>
      </c>
      <c r="C22" s="48">
        <v>11884</v>
      </c>
      <c r="D22" s="144">
        <v>42</v>
      </c>
      <c r="E22" s="140" t="s">
        <v>170</v>
      </c>
      <c r="F22" s="101">
        <v>150142</v>
      </c>
      <c r="G22" s="137">
        <v>282.46</v>
      </c>
      <c r="H22" s="138">
        <v>12.8</v>
      </c>
    </row>
    <row r="23" spans="1:8" ht="12.75">
      <c r="A23" s="134">
        <v>2002</v>
      </c>
      <c r="B23" s="101">
        <v>557876</v>
      </c>
      <c r="C23" s="48">
        <v>12304</v>
      </c>
      <c r="D23" s="139" t="s">
        <v>171</v>
      </c>
      <c r="E23" s="140" t="s">
        <v>172</v>
      </c>
      <c r="F23" s="101">
        <v>164500</v>
      </c>
      <c r="G23" s="137">
        <v>279.64</v>
      </c>
      <c r="H23" s="138">
        <v>19.2</v>
      </c>
    </row>
    <row r="24" spans="1:8" ht="12.75">
      <c r="A24" s="134">
        <v>2003</v>
      </c>
      <c r="B24" s="145" t="s">
        <v>135</v>
      </c>
      <c r="C24" s="48">
        <v>10669</v>
      </c>
      <c r="D24" s="135">
        <v>40</v>
      </c>
      <c r="E24" s="140" t="s">
        <v>135</v>
      </c>
      <c r="F24" s="101">
        <v>144864</v>
      </c>
      <c r="G24" s="137">
        <v>297.67</v>
      </c>
      <c r="H24" s="138">
        <v>15.7</v>
      </c>
    </row>
    <row r="25" spans="1:8" ht="12.75">
      <c r="A25" s="59"/>
      <c r="B25" s="59"/>
      <c r="C25" s="59"/>
      <c r="D25" s="59"/>
      <c r="E25" s="59"/>
      <c r="F25" s="59"/>
      <c r="G25" s="59"/>
      <c r="H25" s="146"/>
    </row>
    <row r="27" ht="12.75">
      <c r="A27" s="147" t="s">
        <v>173</v>
      </c>
    </row>
    <row r="28" ht="12.75">
      <c r="A28" s="148" t="s">
        <v>174</v>
      </c>
    </row>
    <row r="29" ht="12.75">
      <c r="A29" s="7" t="s">
        <v>177</v>
      </c>
    </row>
    <row r="30" ht="12.75">
      <c r="A30" s="7" t="s">
        <v>175</v>
      </c>
    </row>
    <row r="31" ht="12.75">
      <c r="A31" s="12" t="s">
        <v>176</v>
      </c>
    </row>
    <row r="32" ht="12.75">
      <c r="A32" s="147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&amp;L&amp;"Arial,Bold Italic"&amp;8The State of Hawaii Data Book 2003&amp;R&amp;"Arial,Bold"&amp;8http://www2.hawaii.gov/dbedt/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7" width="10.28125" style="0" customWidth="1"/>
  </cols>
  <sheetData>
    <row r="1" spans="1:7" ht="15.75">
      <c r="A1" s="16" t="s">
        <v>114</v>
      </c>
      <c r="B1" s="16"/>
      <c r="C1" s="16"/>
      <c r="D1" s="16"/>
      <c r="E1" s="16"/>
      <c r="F1" s="16"/>
      <c r="G1" s="16"/>
    </row>
    <row r="2" spans="1:7" s="28" customFormat="1" ht="15.75">
      <c r="A2" s="87" t="s">
        <v>115</v>
      </c>
      <c r="B2" s="88"/>
      <c r="C2" s="88"/>
      <c r="D2" s="88"/>
      <c r="E2" s="88"/>
      <c r="F2" s="88"/>
      <c r="G2" s="88"/>
    </row>
    <row r="3" spans="1:7" s="28" customFormat="1" ht="15.75">
      <c r="A3" s="87" t="s">
        <v>116</v>
      </c>
      <c r="B3" s="88"/>
      <c r="C3" s="88"/>
      <c r="D3" s="88"/>
      <c r="E3" s="88"/>
      <c r="F3" s="88"/>
      <c r="G3" s="88"/>
    </row>
    <row r="4" ht="9.75" customHeight="1"/>
    <row r="5" spans="1:7" ht="12.75" customHeight="1">
      <c r="A5" s="480" t="s">
        <v>117</v>
      </c>
      <c r="B5" s="480"/>
      <c r="C5" s="480"/>
      <c r="D5" s="480"/>
      <c r="E5" s="480"/>
      <c r="F5" s="480"/>
      <c r="G5" s="480"/>
    </row>
    <row r="6" spans="1:7" ht="12.75" customHeight="1">
      <c r="A6" s="90" t="s">
        <v>118</v>
      </c>
      <c r="B6" s="34"/>
      <c r="C6" s="34"/>
      <c r="D6" s="34"/>
      <c r="E6" s="34"/>
      <c r="F6" s="34"/>
      <c r="G6" s="34"/>
    </row>
    <row r="7" spans="1:7" ht="12.75" customHeight="1" thickBot="1">
      <c r="A7" s="71"/>
      <c r="B7" s="71"/>
      <c r="C7" s="71"/>
      <c r="D7" s="71"/>
      <c r="E7" s="71"/>
      <c r="F7" s="71"/>
      <c r="G7" s="71"/>
    </row>
    <row r="8" spans="1:7" s="95" customFormat="1" ht="34.5" customHeight="1" thickTop="1">
      <c r="A8" s="91"/>
      <c r="B8" s="92" t="s">
        <v>119</v>
      </c>
      <c r="C8" s="92"/>
      <c r="D8" s="92" t="s">
        <v>120</v>
      </c>
      <c r="E8" s="92"/>
      <c r="F8" s="93" t="s">
        <v>121</v>
      </c>
      <c r="G8" s="94"/>
    </row>
    <row r="9" spans="1:7" s="1" customFormat="1" ht="34.5" customHeight="1">
      <c r="A9" s="2" t="s">
        <v>122</v>
      </c>
      <c r="B9" s="38" t="s">
        <v>123</v>
      </c>
      <c r="C9" s="3" t="s">
        <v>124</v>
      </c>
      <c r="D9" s="38" t="s">
        <v>125</v>
      </c>
      <c r="E9" s="3" t="s">
        <v>124</v>
      </c>
      <c r="F9" s="96" t="s">
        <v>125</v>
      </c>
      <c r="G9" s="97" t="s">
        <v>124</v>
      </c>
    </row>
    <row r="10" spans="1:7" ht="12.75">
      <c r="A10" s="4"/>
      <c r="B10" s="4"/>
      <c r="C10" s="4"/>
      <c r="D10" s="4"/>
      <c r="E10" s="4"/>
      <c r="F10" s="98"/>
      <c r="G10" s="99"/>
    </row>
    <row r="11" spans="1:7" ht="12.75">
      <c r="A11" s="47" t="s">
        <v>126</v>
      </c>
      <c r="B11" s="100"/>
      <c r="C11" s="100"/>
      <c r="D11" s="101"/>
      <c r="E11" s="101"/>
      <c r="F11" s="102"/>
      <c r="G11" s="103"/>
    </row>
    <row r="12" spans="1:7" ht="12.75">
      <c r="A12" s="4"/>
      <c r="B12" s="100"/>
      <c r="C12" s="100"/>
      <c r="D12" s="101"/>
      <c r="E12" s="101"/>
      <c r="F12" s="102"/>
      <c r="G12" s="103"/>
    </row>
    <row r="13" spans="1:7" ht="12.75">
      <c r="A13" s="104" t="s">
        <v>127</v>
      </c>
      <c r="B13" s="105">
        <v>42</v>
      </c>
      <c r="C13" s="53">
        <v>120</v>
      </c>
      <c r="D13" s="106">
        <v>5105</v>
      </c>
      <c r="E13" s="48">
        <v>27580</v>
      </c>
      <c r="F13" s="107">
        <v>234</v>
      </c>
      <c r="G13" s="108">
        <v>1353</v>
      </c>
    </row>
    <row r="14" spans="1:7" ht="12.75">
      <c r="A14" s="4" t="s">
        <v>128</v>
      </c>
      <c r="B14" s="105">
        <v>24</v>
      </c>
      <c r="C14" s="53">
        <v>91</v>
      </c>
      <c r="D14" s="106">
        <v>3274</v>
      </c>
      <c r="E14" s="48">
        <v>22416</v>
      </c>
      <c r="F14" s="107">
        <v>162</v>
      </c>
      <c r="G14" s="108">
        <v>1129</v>
      </c>
    </row>
    <row r="15" spans="1:7" ht="12.75">
      <c r="A15" s="4" t="s">
        <v>129</v>
      </c>
      <c r="B15" s="105">
        <v>18</v>
      </c>
      <c r="C15" s="53">
        <v>29</v>
      </c>
      <c r="D15" s="106">
        <v>1831</v>
      </c>
      <c r="E15" s="48">
        <v>5164</v>
      </c>
      <c r="F15" s="107">
        <v>72</v>
      </c>
      <c r="G15" s="108">
        <v>224</v>
      </c>
    </row>
    <row r="16" spans="1:7" ht="12.75">
      <c r="A16" s="4"/>
      <c r="B16" s="109"/>
      <c r="C16" s="53"/>
      <c r="D16" s="101"/>
      <c r="E16" s="101"/>
      <c r="F16" s="102"/>
      <c r="G16" s="103"/>
    </row>
    <row r="17" spans="1:7" ht="12.75">
      <c r="A17" s="47" t="s">
        <v>130</v>
      </c>
      <c r="B17" s="109"/>
      <c r="C17" s="53"/>
      <c r="D17" s="101"/>
      <c r="E17" s="101"/>
      <c r="F17" s="102"/>
      <c r="G17" s="103"/>
    </row>
    <row r="18" spans="1:7" ht="12.75">
      <c r="A18" s="4"/>
      <c r="B18" s="109"/>
      <c r="C18" s="53"/>
      <c r="D18" s="101"/>
      <c r="E18" s="101"/>
      <c r="F18" s="102"/>
      <c r="G18" s="103"/>
    </row>
    <row r="19" spans="1:7" ht="12.75">
      <c r="A19" s="104" t="s">
        <v>127</v>
      </c>
      <c r="B19" s="105">
        <v>35</v>
      </c>
      <c r="C19" s="53">
        <v>138</v>
      </c>
      <c r="D19" s="110" t="s">
        <v>131</v>
      </c>
      <c r="E19" s="48">
        <v>44956</v>
      </c>
      <c r="F19" s="111" t="s">
        <v>132</v>
      </c>
      <c r="G19" s="108">
        <v>1572</v>
      </c>
    </row>
    <row r="20" spans="1:7" ht="12.75">
      <c r="A20" s="4" t="s">
        <v>128</v>
      </c>
      <c r="B20" s="105">
        <v>17</v>
      </c>
      <c r="C20" s="53">
        <v>96</v>
      </c>
      <c r="D20" s="110" t="s">
        <v>131</v>
      </c>
      <c r="E20" s="48">
        <v>35336</v>
      </c>
      <c r="F20" s="111" t="s">
        <v>132</v>
      </c>
      <c r="G20" s="108">
        <v>1284</v>
      </c>
    </row>
    <row r="21" spans="1:7" ht="12.75">
      <c r="A21" s="4" t="s">
        <v>129</v>
      </c>
      <c r="B21" s="105">
        <v>18</v>
      </c>
      <c r="C21" s="53">
        <v>42</v>
      </c>
      <c r="D21" s="110" t="s">
        <v>131</v>
      </c>
      <c r="E21" s="48">
        <v>9620</v>
      </c>
      <c r="F21" s="111" t="s">
        <v>133</v>
      </c>
      <c r="G21" s="108">
        <v>288</v>
      </c>
    </row>
    <row r="22" spans="1:7" ht="12.75">
      <c r="A22" s="4"/>
      <c r="B22" s="112"/>
      <c r="C22" s="113"/>
      <c r="D22" s="114"/>
      <c r="E22" s="114"/>
      <c r="F22" s="115"/>
      <c r="G22" s="116"/>
    </row>
    <row r="23" spans="1:7" ht="12.75">
      <c r="A23" s="117" t="s">
        <v>134</v>
      </c>
      <c r="B23" s="112"/>
      <c r="C23" s="113"/>
      <c r="D23" s="114"/>
      <c r="E23" s="114"/>
      <c r="F23" s="115"/>
      <c r="G23" s="116"/>
    </row>
    <row r="24" spans="1:7" ht="12.75">
      <c r="A24" s="4"/>
      <c r="B24" s="112"/>
      <c r="C24" s="113"/>
      <c r="D24" s="114"/>
      <c r="E24" s="114"/>
      <c r="F24" s="115"/>
      <c r="G24" s="116"/>
    </row>
    <row r="25" spans="1:7" ht="12.75">
      <c r="A25" s="104" t="s">
        <v>127</v>
      </c>
      <c r="B25" s="481">
        <v>184</v>
      </c>
      <c r="C25" s="482"/>
      <c r="D25" s="453" t="s">
        <v>135</v>
      </c>
      <c r="E25" s="477"/>
      <c r="F25" s="478">
        <v>1857</v>
      </c>
      <c r="G25" s="479"/>
    </row>
    <row r="26" spans="1:7" ht="12.75">
      <c r="A26" s="4" t="s">
        <v>128</v>
      </c>
      <c r="B26" s="481">
        <v>121</v>
      </c>
      <c r="C26" s="482"/>
      <c r="D26" s="453" t="s">
        <v>135</v>
      </c>
      <c r="E26" s="477"/>
      <c r="F26" s="478">
        <v>1412</v>
      </c>
      <c r="G26" s="479"/>
    </row>
    <row r="27" spans="1:7" ht="12.75">
      <c r="A27" s="4" t="s">
        <v>129</v>
      </c>
      <c r="B27" s="481">
        <v>63</v>
      </c>
      <c r="C27" s="482"/>
      <c r="D27" s="453" t="s">
        <v>135</v>
      </c>
      <c r="E27" s="477"/>
      <c r="F27" s="478">
        <v>445</v>
      </c>
      <c r="G27" s="479"/>
    </row>
    <row r="28" spans="1:7" ht="12.75">
      <c r="A28" s="4"/>
      <c r="B28" s="118"/>
      <c r="C28" s="118"/>
      <c r="D28" s="119"/>
      <c r="E28" s="119"/>
      <c r="F28" s="120"/>
      <c r="G28" s="121"/>
    </row>
    <row r="29" spans="1:7" ht="12.75">
      <c r="A29" s="117" t="s">
        <v>136</v>
      </c>
      <c r="B29" s="118"/>
      <c r="C29" s="118"/>
      <c r="D29" s="119"/>
      <c r="E29" s="119"/>
      <c r="F29" s="120"/>
      <c r="G29" s="121"/>
    </row>
    <row r="30" spans="1:7" ht="12.75">
      <c r="A30" s="4"/>
      <c r="B30" s="118"/>
      <c r="C30" s="118"/>
      <c r="D30" s="119"/>
      <c r="E30" s="119"/>
      <c r="F30" s="120"/>
      <c r="G30" s="121"/>
    </row>
    <row r="31" spans="1:7" ht="12.75">
      <c r="A31" s="104" t="s">
        <v>127</v>
      </c>
      <c r="B31" s="475">
        <v>195</v>
      </c>
      <c r="C31" s="476"/>
      <c r="D31" s="453" t="s">
        <v>135</v>
      </c>
      <c r="E31" s="477"/>
      <c r="F31" s="478">
        <v>1769</v>
      </c>
      <c r="G31" s="479"/>
    </row>
    <row r="32" spans="1:7" ht="12.75">
      <c r="A32" s="4" t="s">
        <v>128</v>
      </c>
      <c r="B32" s="475">
        <v>130</v>
      </c>
      <c r="C32" s="476"/>
      <c r="D32" s="453" t="s">
        <v>135</v>
      </c>
      <c r="E32" s="477"/>
      <c r="F32" s="478">
        <v>1351</v>
      </c>
      <c r="G32" s="479"/>
    </row>
    <row r="33" spans="1:7" ht="12" customHeight="1">
      <c r="A33" s="4" t="s">
        <v>129</v>
      </c>
      <c r="B33" s="475">
        <v>65</v>
      </c>
      <c r="C33" s="476"/>
      <c r="D33" s="453" t="s">
        <v>135</v>
      </c>
      <c r="E33" s="477"/>
      <c r="F33" s="478">
        <v>418</v>
      </c>
      <c r="G33" s="479"/>
    </row>
    <row r="34" spans="1:7" ht="12" customHeight="1">
      <c r="A34" s="59"/>
      <c r="B34" s="122"/>
      <c r="C34" s="122"/>
      <c r="D34" s="123"/>
      <c r="E34" s="123"/>
      <c r="F34" s="124"/>
      <c r="G34" s="125"/>
    </row>
    <row r="35" spans="1:7" ht="9.75" customHeight="1">
      <c r="A35" s="126"/>
      <c r="B35" s="126"/>
      <c r="C35" s="126"/>
      <c r="D35" s="126"/>
      <c r="E35" s="126"/>
      <c r="F35" s="126"/>
      <c r="G35" s="126"/>
    </row>
    <row r="36" spans="1:7" s="5" customFormat="1" ht="12.75">
      <c r="A36" s="127" t="s">
        <v>137</v>
      </c>
      <c r="B36" s="127"/>
      <c r="C36" s="127"/>
      <c r="D36" s="127"/>
      <c r="E36" s="127"/>
      <c r="F36" s="127"/>
      <c r="G36" s="127"/>
    </row>
    <row r="37" s="5" customFormat="1" ht="12.75">
      <c r="A37" s="5" t="s">
        <v>138</v>
      </c>
    </row>
    <row r="38" spans="1:7" s="5" customFormat="1" ht="12.75">
      <c r="A38" s="127" t="s">
        <v>139</v>
      </c>
      <c r="B38" s="127"/>
      <c r="C38" s="127"/>
      <c r="D38" s="127"/>
      <c r="E38" s="127"/>
      <c r="F38" s="127"/>
      <c r="G38" s="127"/>
    </row>
    <row r="39" spans="1:7" s="5" customFormat="1" ht="12.75">
      <c r="A39" s="127" t="s">
        <v>140</v>
      </c>
      <c r="B39" s="127"/>
      <c r="C39" s="127"/>
      <c r="D39" s="127"/>
      <c r="E39" s="127"/>
      <c r="F39" s="127"/>
      <c r="G39" s="127"/>
    </row>
    <row r="40" spans="1:7" ht="12.75">
      <c r="A40" s="11" t="s">
        <v>145</v>
      </c>
      <c r="B40" s="11"/>
      <c r="C40" s="11"/>
      <c r="D40" s="11"/>
      <c r="E40" s="11"/>
      <c r="F40" s="11"/>
      <c r="G40" s="11"/>
    </row>
    <row r="41" ht="12.75">
      <c r="A41" s="27" t="s">
        <v>146</v>
      </c>
    </row>
    <row r="42" ht="12.75">
      <c r="A42" s="27" t="s">
        <v>147</v>
      </c>
    </row>
    <row r="43" ht="12.75">
      <c r="A43" s="128" t="s">
        <v>141</v>
      </c>
    </row>
    <row r="44" ht="12.75">
      <c r="A44" s="5" t="s">
        <v>148</v>
      </c>
    </row>
    <row r="45" ht="12.75">
      <c r="A45" s="129" t="s">
        <v>149</v>
      </c>
    </row>
    <row r="46" ht="12.75">
      <c r="A46" s="5" t="s">
        <v>142</v>
      </c>
    </row>
    <row r="47" ht="12.75">
      <c r="A47" s="5" t="s">
        <v>143</v>
      </c>
    </row>
    <row r="48" ht="12.75">
      <c r="A48" s="5" t="s">
        <v>144</v>
      </c>
    </row>
    <row r="49" ht="12.75">
      <c r="F49" s="130"/>
    </row>
    <row r="50" ht="12.75">
      <c r="F50" s="131"/>
    </row>
  </sheetData>
  <mergeCells count="19">
    <mergeCell ref="B25:C25"/>
    <mergeCell ref="B26:C26"/>
    <mergeCell ref="B27:C27"/>
    <mergeCell ref="F27:G27"/>
    <mergeCell ref="D25:E25"/>
    <mergeCell ref="F26:G26"/>
    <mergeCell ref="F25:G25"/>
    <mergeCell ref="D26:E26"/>
    <mergeCell ref="D27:E27"/>
    <mergeCell ref="B33:C33"/>
    <mergeCell ref="D33:E33"/>
    <mergeCell ref="F33:G33"/>
    <mergeCell ref="A5:G5"/>
    <mergeCell ref="B31:C31"/>
    <mergeCell ref="D31:E31"/>
    <mergeCell ref="F31:G31"/>
    <mergeCell ref="B32:C32"/>
    <mergeCell ref="D32:E32"/>
    <mergeCell ref="F32:G32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&amp;L&amp;"Arial,Bold Italic"&amp;8The State of Hawaii Data Book 2003&amp;R&amp;"Arial,Bold"&amp;8http://www2.hawaii.gov/dbedt/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:E1"/>
    </sheetView>
  </sheetViews>
  <sheetFormatPr defaultColWidth="9.140625" defaultRowHeight="12.75"/>
  <cols>
    <col min="1" max="1" width="34.00390625" style="0" customWidth="1"/>
    <col min="2" max="3" width="13.00390625" style="0" customWidth="1"/>
    <col min="4" max="4" width="12.28125" style="0" customWidth="1"/>
    <col min="5" max="5" width="12.00390625" style="0" customWidth="1"/>
  </cols>
  <sheetData>
    <row r="1" spans="1:5" ht="37.5" customHeight="1">
      <c r="A1" s="483" t="s">
        <v>100</v>
      </c>
      <c r="B1" s="484"/>
      <c r="C1" s="484"/>
      <c r="D1" s="484"/>
      <c r="E1" s="484"/>
    </row>
    <row r="2" spans="1:4" ht="12.75" customHeight="1">
      <c r="A2" s="33"/>
      <c r="B2" s="34"/>
      <c r="C2" s="34"/>
      <c r="D2" s="34"/>
    </row>
    <row r="3" spans="1:5" ht="12.75" customHeight="1">
      <c r="A3" s="485" t="s">
        <v>101</v>
      </c>
      <c r="B3" s="486"/>
      <c r="C3" s="486"/>
      <c r="D3" s="486"/>
      <c r="E3" s="484"/>
    </row>
    <row r="4" spans="1:4" ht="13.5" customHeight="1" thickBot="1">
      <c r="A4" s="71"/>
      <c r="B4" s="71"/>
      <c r="C4" s="71"/>
      <c r="D4" s="71"/>
    </row>
    <row r="5" spans="1:5" s="75" customFormat="1" ht="24" customHeight="1" thickTop="1">
      <c r="A5" s="72" t="s">
        <v>102</v>
      </c>
      <c r="B5" s="72" t="s">
        <v>103</v>
      </c>
      <c r="C5" s="73">
        <v>2000</v>
      </c>
      <c r="D5" s="73">
        <v>2001</v>
      </c>
      <c r="E5" s="74">
        <v>2002</v>
      </c>
    </row>
    <row r="6" spans="1:5" s="79" customFormat="1" ht="12.75">
      <c r="A6" s="76"/>
      <c r="B6" s="76"/>
      <c r="C6" s="77"/>
      <c r="D6" s="77"/>
      <c r="E6" s="78"/>
    </row>
    <row r="7" spans="1:5" s="83" customFormat="1" ht="12.75">
      <c r="A7" s="80" t="s">
        <v>104</v>
      </c>
      <c r="B7" s="81" t="s">
        <v>105</v>
      </c>
      <c r="C7" s="82" t="s">
        <v>106</v>
      </c>
      <c r="D7" s="82" t="s">
        <v>106</v>
      </c>
      <c r="E7" s="82" t="s">
        <v>107</v>
      </c>
    </row>
    <row r="8" spans="1:5" s="83" customFormat="1" ht="12.75">
      <c r="A8" s="80" t="s">
        <v>108</v>
      </c>
      <c r="B8" s="81" t="s">
        <v>109</v>
      </c>
      <c r="C8" s="82" t="s">
        <v>110</v>
      </c>
      <c r="D8" s="82" t="s">
        <v>110</v>
      </c>
      <c r="E8" s="82" t="s">
        <v>110</v>
      </c>
    </row>
    <row r="9" spans="1:5" s="83" customFormat="1" ht="12.75">
      <c r="A9" s="84"/>
      <c r="B9" s="84"/>
      <c r="C9" s="85"/>
      <c r="D9" s="85"/>
      <c r="E9" s="85"/>
    </row>
    <row r="11" ht="12.75">
      <c r="A11" t="s">
        <v>111</v>
      </c>
    </row>
    <row r="12" s="5" customFormat="1" ht="12.75">
      <c r="A12" s="7" t="s">
        <v>113</v>
      </c>
    </row>
    <row r="13" s="5" customFormat="1" ht="12.75">
      <c r="A13" s="86" t="s">
        <v>112</v>
      </c>
    </row>
    <row r="14" ht="12.75">
      <c r="A14" s="7"/>
    </row>
  </sheetData>
  <mergeCells count="2">
    <mergeCell ref="A1:E1"/>
    <mergeCell ref="A3:E3"/>
  </mergeCells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&amp;L&amp;"Arial,Bold Italic"&amp;8The State of Hawaii Data Book 2003&amp;R&amp;"Arial,Bold"&amp;8http://www2.hawaii.gov/dbedt/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97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3.28125" style="0" customWidth="1"/>
    <col min="3" max="3" width="11.421875" style="0" customWidth="1"/>
    <col min="4" max="4" width="10.28125" style="0" customWidth="1"/>
    <col min="5" max="5" width="11.57421875" style="0" customWidth="1"/>
    <col min="6" max="6" width="11.28125" style="0" customWidth="1"/>
  </cols>
  <sheetData>
    <row r="1" spans="1:6" ht="31.5">
      <c r="A1" s="33" t="s">
        <v>35</v>
      </c>
      <c r="B1" s="34"/>
      <c r="C1" s="34"/>
      <c r="D1" s="34"/>
      <c r="E1" s="34"/>
      <c r="F1" s="34"/>
    </row>
    <row r="2" s="13" customFormat="1" ht="12.75" customHeight="1">
      <c r="A2" s="35"/>
    </row>
    <row r="3" spans="1:6" ht="12.75">
      <c r="A3" s="34" t="s">
        <v>36</v>
      </c>
      <c r="B3" s="34"/>
      <c r="C3" s="34"/>
      <c r="D3" s="34"/>
      <c r="E3" s="34"/>
      <c r="F3" s="34"/>
    </row>
    <row r="4" spans="1:6" ht="12.75" customHeight="1" thickBot="1">
      <c r="A4" s="36"/>
      <c r="B4" s="36"/>
      <c r="C4" s="36"/>
      <c r="D4" s="36"/>
      <c r="E4" s="36"/>
      <c r="F4" s="36"/>
    </row>
    <row r="5" spans="1:6" s="1" customFormat="1" ht="45" customHeight="1" thickTop="1">
      <c r="A5" s="37" t="s">
        <v>37</v>
      </c>
      <c r="B5" s="38" t="s">
        <v>38</v>
      </c>
      <c r="C5" s="38" t="s">
        <v>39</v>
      </c>
      <c r="D5" s="38" t="s">
        <v>40</v>
      </c>
      <c r="E5" s="39" t="s">
        <v>41</v>
      </c>
      <c r="F5" s="40" t="s">
        <v>42</v>
      </c>
    </row>
    <row r="6" spans="1:5" ht="12.75">
      <c r="A6" s="4"/>
      <c r="B6" s="4"/>
      <c r="C6" s="4"/>
      <c r="D6" s="4"/>
      <c r="E6" s="41"/>
    </row>
    <row r="7" spans="1:6" ht="12.75">
      <c r="A7" s="4" t="s">
        <v>43</v>
      </c>
      <c r="B7" s="42">
        <v>1222</v>
      </c>
      <c r="C7" s="43">
        <v>3077</v>
      </c>
      <c r="D7" s="44">
        <v>5217.3</v>
      </c>
      <c r="E7" s="45">
        <v>638.3</v>
      </c>
      <c r="F7" s="46">
        <v>4198.2</v>
      </c>
    </row>
    <row r="8" spans="1:6" ht="12.75">
      <c r="A8" s="47"/>
      <c r="B8" s="48"/>
      <c r="C8" s="49"/>
      <c r="D8" s="50"/>
      <c r="E8" s="51"/>
      <c r="F8" s="52"/>
    </row>
    <row r="9" spans="1:6" ht="12.75">
      <c r="A9" s="4" t="s">
        <v>44</v>
      </c>
      <c r="B9" s="53">
        <v>1119</v>
      </c>
      <c r="C9" s="54">
        <v>2645.5</v>
      </c>
      <c r="D9" s="55">
        <v>3983.1</v>
      </c>
      <c r="E9" s="56">
        <v>570.3</v>
      </c>
      <c r="F9" s="57">
        <v>3415.5</v>
      </c>
    </row>
    <row r="10" spans="1:6" ht="12.75">
      <c r="A10" s="58"/>
      <c r="B10" s="53"/>
      <c r="C10" s="54"/>
      <c r="D10" s="55"/>
      <c r="E10" s="56"/>
      <c r="F10" s="57"/>
    </row>
    <row r="11" spans="1:6" ht="12.75">
      <c r="A11" s="4" t="s">
        <v>45</v>
      </c>
      <c r="B11" s="53">
        <v>178</v>
      </c>
      <c r="C11" s="54">
        <v>116.7</v>
      </c>
      <c r="D11" s="55">
        <v>380.3</v>
      </c>
      <c r="E11" s="56">
        <v>56.4</v>
      </c>
      <c r="F11" s="57">
        <v>129</v>
      </c>
    </row>
    <row r="12" spans="1:6" ht="12.75">
      <c r="A12" s="4"/>
      <c r="B12" s="53"/>
      <c r="C12" s="54"/>
      <c r="D12" s="55"/>
      <c r="E12" s="56"/>
      <c r="F12" s="57"/>
    </row>
    <row r="13" spans="1:6" ht="12.75">
      <c r="A13" s="4" t="s">
        <v>46</v>
      </c>
      <c r="B13" s="53">
        <v>194</v>
      </c>
      <c r="C13" s="54">
        <v>468.3</v>
      </c>
      <c r="D13" s="55">
        <v>745.7</v>
      </c>
      <c r="E13" s="56">
        <v>135.2</v>
      </c>
      <c r="F13" s="57">
        <v>1190.5</v>
      </c>
    </row>
    <row r="14" spans="1:6" ht="12.75">
      <c r="A14" s="4"/>
      <c r="B14" s="53"/>
      <c r="C14" s="54"/>
      <c r="D14" s="55"/>
      <c r="E14" s="56"/>
      <c r="F14" s="57"/>
    </row>
    <row r="15" spans="1:6" ht="12.75">
      <c r="A15" s="4" t="s">
        <v>47</v>
      </c>
      <c r="B15" s="53">
        <v>34</v>
      </c>
      <c r="C15" s="54">
        <v>12.5</v>
      </c>
      <c r="D15" s="55">
        <v>56.4</v>
      </c>
      <c r="E15" s="56">
        <v>16.1</v>
      </c>
      <c r="F15" s="57">
        <v>21.2</v>
      </c>
    </row>
    <row r="16" spans="1:6" ht="12.75">
      <c r="A16" s="4" t="s">
        <v>48</v>
      </c>
      <c r="B16" s="53"/>
      <c r="C16" s="54"/>
      <c r="D16" s="55"/>
      <c r="E16" s="56"/>
      <c r="F16" s="57"/>
    </row>
    <row r="17" spans="1:6" ht="12.75">
      <c r="A17" s="4"/>
      <c r="B17" s="53"/>
      <c r="C17" s="54"/>
      <c r="D17" s="55"/>
      <c r="E17" s="56"/>
      <c r="F17" s="57"/>
    </row>
    <row r="18" spans="1:6" ht="12.75">
      <c r="A18" s="4" t="s">
        <v>49</v>
      </c>
      <c r="B18" s="53">
        <v>14</v>
      </c>
      <c r="C18" s="54">
        <v>8.6</v>
      </c>
      <c r="D18" s="55">
        <v>16.8</v>
      </c>
      <c r="E18" s="56">
        <v>4.8</v>
      </c>
      <c r="F18" s="57">
        <v>10.1</v>
      </c>
    </row>
    <row r="19" spans="1:6" ht="12.75">
      <c r="A19" s="4"/>
      <c r="B19" s="53"/>
      <c r="C19" s="54"/>
      <c r="D19" s="55"/>
      <c r="E19" s="56"/>
      <c r="F19" s="57"/>
    </row>
    <row r="20" spans="1:6" ht="12.75">
      <c r="A20" s="4" t="s">
        <v>50</v>
      </c>
      <c r="B20" s="53">
        <v>86</v>
      </c>
      <c r="C20" s="54">
        <v>1583.3</v>
      </c>
      <c r="D20" s="55">
        <v>1948.1</v>
      </c>
      <c r="E20" s="56">
        <v>101.4</v>
      </c>
      <c r="F20" s="57">
        <v>1579.6</v>
      </c>
    </row>
    <row r="21" spans="1:6" ht="12.75">
      <c r="A21" s="4" t="s">
        <v>51</v>
      </c>
      <c r="B21" s="53"/>
      <c r="C21" s="54"/>
      <c r="D21" s="55"/>
      <c r="E21" s="56"/>
      <c r="F21" s="57"/>
    </row>
    <row r="22" spans="1:6" ht="12.75">
      <c r="A22" s="4"/>
      <c r="B22" s="53"/>
      <c r="C22" s="54"/>
      <c r="D22" s="55"/>
      <c r="E22" s="56"/>
      <c r="F22" s="57"/>
    </row>
    <row r="23" spans="1:6" ht="12.75">
      <c r="A23" s="4" t="s">
        <v>52</v>
      </c>
      <c r="B23" s="53">
        <v>33</v>
      </c>
      <c r="C23" s="54">
        <v>36.4</v>
      </c>
      <c r="D23" s="55">
        <v>27.8</v>
      </c>
      <c r="E23" s="56">
        <v>24.3</v>
      </c>
      <c r="F23" s="57">
        <v>37.7</v>
      </c>
    </row>
    <row r="24" spans="1:6" ht="12.75">
      <c r="A24" s="4" t="s">
        <v>53</v>
      </c>
      <c r="B24" s="53"/>
      <c r="C24" s="54"/>
      <c r="D24" s="55"/>
      <c r="E24" s="56"/>
      <c r="F24" s="57"/>
    </row>
    <row r="25" spans="1:6" ht="12.75">
      <c r="A25" s="4"/>
      <c r="B25" s="53"/>
      <c r="C25" s="54"/>
      <c r="D25" s="55"/>
      <c r="E25" s="56"/>
      <c r="F25" s="57"/>
    </row>
    <row r="26" spans="1:6" ht="12.75">
      <c r="A26" s="4" t="s">
        <v>54</v>
      </c>
      <c r="B26" s="53">
        <v>21</v>
      </c>
      <c r="C26" s="54">
        <v>37.3</v>
      </c>
      <c r="D26" s="55">
        <v>21.5</v>
      </c>
      <c r="E26" s="56">
        <v>5</v>
      </c>
      <c r="F26" s="57">
        <v>36</v>
      </c>
    </row>
    <row r="27" spans="1:6" ht="12.75">
      <c r="A27" s="4" t="s">
        <v>55</v>
      </c>
      <c r="B27" s="53"/>
      <c r="C27" s="54"/>
      <c r="D27" s="55"/>
      <c r="E27" s="56"/>
      <c r="F27" s="57"/>
    </row>
    <row r="28" spans="1:6" ht="12.75">
      <c r="A28" s="4"/>
      <c r="B28" s="53"/>
      <c r="C28" s="54"/>
      <c r="D28" s="55"/>
      <c r="E28" s="56"/>
      <c r="F28" s="57"/>
    </row>
    <row r="29" spans="1:6" ht="12.75">
      <c r="A29" s="4" t="s">
        <v>56</v>
      </c>
      <c r="B29" s="53">
        <v>14</v>
      </c>
      <c r="C29" s="54">
        <v>3.9</v>
      </c>
      <c r="D29" s="55">
        <v>5.9</v>
      </c>
      <c r="E29" s="56">
        <v>2.2</v>
      </c>
      <c r="F29" s="57">
        <v>4.3</v>
      </c>
    </row>
    <row r="30" spans="1:6" ht="12.75">
      <c r="A30" s="4"/>
      <c r="B30" s="53"/>
      <c r="C30" s="54"/>
      <c r="D30" s="55"/>
      <c r="E30" s="56"/>
      <c r="F30" s="57"/>
    </row>
    <row r="31" spans="1:6" ht="12.75">
      <c r="A31" s="4" t="s">
        <v>57</v>
      </c>
      <c r="B31" s="53">
        <v>19</v>
      </c>
      <c r="C31" s="54">
        <v>7.9</v>
      </c>
      <c r="D31" s="55">
        <v>6.9</v>
      </c>
      <c r="E31" s="56">
        <v>7.5</v>
      </c>
      <c r="F31" s="57">
        <v>8.7</v>
      </c>
    </row>
    <row r="32" spans="1:6" ht="12.75">
      <c r="A32" s="4"/>
      <c r="B32" s="53"/>
      <c r="C32" s="54"/>
      <c r="D32" s="55"/>
      <c r="E32" s="56"/>
      <c r="F32" s="57"/>
    </row>
    <row r="33" spans="1:6" ht="12.75">
      <c r="A33" s="4" t="s">
        <v>58</v>
      </c>
      <c r="B33" s="53">
        <v>9</v>
      </c>
      <c r="C33" s="54">
        <v>10.9</v>
      </c>
      <c r="D33" s="55">
        <v>7.9</v>
      </c>
      <c r="E33" s="56">
        <v>3.3</v>
      </c>
      <c r="F33" s="57">
        <v>11.7</v>
      </c>
    </row>
    <row r="34" spans="1:6" ht="12.75">
      <c r="A34" s="4"/>
      <c r="B34" s="53"/>
      <c r="C34" s="54"/>
      <c r="D34" s="55"/>
      <c r="E34" s="56"/>
      <c r="F34" s="57"/>
    </row>
    <row r="35" spans="1:6" ht="12.75">
      <c r="A35" s="4" t="s">
        <v>59</v>
      </c>
      <c r="B35" s="53">
        <v>10</v>
      </c>
      <c r="C35" s="54">
        <v>16.6</v>
      </c>
      <c r="D35" s="55">
        <v>7.3</v>
      </c>
      <c r="E35" s="56">
        <v>16</v>
      </c>
      <c r="F35" s="57">
        <v>16.8</v>
      </c>
    </row>
    <row r="36" spans="1:6" ht="12.75">
      <c r="A36" s="4"/>
      <c r="B36" s="53"/>
      <c r="C36" s="54"/>
      <c r="D36" s="55"/>
      <c r="E36" s="56"/>
      <c r="F36" s="57"/>
    </row>
    <row r="37" spans="1:6" ht="12.75">
      <c r="A37" s="4" t="s">
        <v>60</v>
      </c>
      <c r="B37" s="53">
        <v>58</v>
      </c>
      <c r="C37" s="54">
        <v>29.3</v>
      </c>
      <c r="D37" s="55">
        <v>220.6</v>
      </c>
      <c r="E37" s="56">
        <v>16.2</v>
      </c>
      <c r="F37" s="57">
        <v>36.4</v>
      </c>
    </row>
    <row r="38" spans="1:6" ht="12.75">
      <c r="A38" s="4"/>
      <c r="B38" s="53"/>
      <c r="C38" s="54"/>
      <c r="D38" s="55"/>
      <c r="E38" s="56"/>
      <c r="F38" s="57"/>
    </row>
    <row r="39" spans="1:6" ht="12.75">
      <c r="A39" s="4" t="s">
        <v>61</v>
      </c>
      <c r="B39" s="53">
        <v>5</v>
      </c>
      <c r="C39" s="54">
        <v>0.5</v>
      </c>
      <c r="D39" s="55">
        <v>0.4</v>
      </c>
      <c r="E39" s="56">
        <v>0.4</v>
      </c>
      <c r="F39" s="57">
        <v>0.5</v>
      </c>
    </row>
    <row r="40" spans="1:6" s="5" customFormat="1" ht="12.75">
      <c r="A40" s="4" t="s">
        <v>62</v>
      </c>
      <c r="B40" s="53"/>
      <c r="C40" s="54"/>
      <c r="D40" s="55"/>
      <c r="E40" s="56"/>
      <c r="F40" s="57"/>
    </row>
    <row r="41" spans="1:6" s="5" customFormat="1" ht="12.75">
      <c r="A41" s="4"/>
      <c r="B41" s="53"/>
      <c r="C41" s="54"/>
      <c r="D41" s="55"/>
      <c r="E41" s="56"/>
      <c r="F41" s="57"/>
    </row>
    <row r="42" spans="1:6" ht="12.75">
      <c r="A42" s="4" t="s">
        <v>63</v>
      </c>
      <c r="B42" s="53">
        <v>57</v>
      </c>
      <c r="C42" s="54">
        <v>7.7</v>
      </c>
      <c r="D42" s="55">
        <v>5.8</v>
      </c>
      <c r="E42" s="56">
        <v>4</v>
      </c>
      <c r="F42" s="57">
        <v>8.7</v>
      </c>
    </row>
    <row r="43" spans="1:6" ht="12.75">
      <c r="A43" s="4" t="s">
        <v>64</v>
      </c>
      <c r="B43" s="53"/>
      <c r="C43" s="54"/>
      <c r="D43" s="55"/>
      <c r="E43" s="56"/>
      <c r="F43" s="57"/>
    </row>
    <row r="44" spans="1:6" ht="12.75">
      <c r="A44" s="4" t="s">
        <v>65</v>
      </c>
      <c r="B44" s="53"/>
      <c r="C44" s="54"/>
      <c r="D44" s="55"/>
      <c r="E44" s="56"/>
      <c r="F44" s="57"/>
    </row>
    <row r="45" spans="1:6" ht="12.75">
      <c r="A45" s="4" t="s">
        <v>66</v>
      </c>
      <c r="B45" s="53">
        <v>43</v>
      </c>
      <c r="C45" s="54">
        <v>17.9</v>
      </c>
      <c r="D45" s="55">
        <v>25.7</v>
      </c>
      <c r="E45" s="56">
        <v>12.9</v>
      </c>
      <c r="F45" s="57">
        <v>20</v>
      </c>
    </row>
    <row r="46" spans="1:6" ht="12.75">
      <c r="A46" s="59"/>
      <c r="B46" s="42"/>
      <c r="C46" s="60"/>
      <c r="D46" s="61"/>
      <c r="E46" s="45"/>
      <c r="F46" s="62"/>
    </row>
    <row r="47" ht="12.75">
      <c r="A47" s="5" t="s">
        <v>67</v>
      </c>
    </row>
    <row r="48" spans="1:6" ht="31.5">
      <c r="A48" s="33" t="s">
        <v>68</v>
      </c>
      <c r="B48" s="34"/>
      <c r="C48" s="34"/>
      <c r="D48" s="34"/>
      <c r="E48" s="34"/>
      <c r="F48" s="34"/>
    </row>
    <row r="49" spans="1:6" ht="9" customHeight="1">
      <c r="A49" s="35"/>
      <c r="B49" s="13"/>
      <c r="C49" s="13"/>
      <c r="D49" s="13"/>
      <c r="E49" s="13"/>
      <c r="F49" s="13"/>
    </row>
    <row r="50" spans="1:6" ht="12.75">
      <c r="A50" s="34" t="s">
        <v>36</v>
      </c>
      <c r="B50" s="34"/>
      <c r="C50" s="34"/>
      <c r="D50" s="34"/>
      <c r="E50" s="34"/>
      <c r="F50" s="34"/>
    </row>
    <row r="51" spans="1:6" ht="9" customHeight="1" thickBot="1">
      <c r="A51" s="34"/>
      <c r="B51" s="34"/>
      <c r="C51" s="34"/>
      <c r="D51" s="34"/>
      <c r="E51" s="34"/>
      <c r="F51" s="34"/>
    </row>
    <row r="52" spans="1:6" ht="45" customHeight="1" thickTop="1">
      <c r="A52" s="63" t="s">
        <v>37</v>
      </c>
      <c r="B52" s="64" t="s">
        <v>38</v>
      </c>
      <c r="C52" s="64" t="s">
        <v>39</v>
      </c>
      <c r="D52" s="64" t="s">
        <v>40</v>
      </c>
      <c r="E52" s="39" t="s">
        <v>41</v>
      </c>
      <c r="F52" s="65" t="s">
        <v>42</v>
      </c>
    </row>
    <row r="53" spans="1:6" ht="12" customHeight="1">
      <c r="A53" s="4"/>
      <c r="B53" s="53"/>
      <c r="C53" s="66"/>
      <c r="D53" s="67"/>
      <c r="E53" s="68"/>
      <c r="F53" s="69"/>
    </row>
    <row r="54" spans="1:6" ht="12.75">
      <c r="A54" s="4" t="s">
        <v>69</v>
      </c>
      <c r="B54" s="53">
        <v>143</v>
      </c>
      <c r="C54" s="54">
        <v>196.8</v>
      </c>
      <c r="D54" s="55">
        <v>265.3</v>
      </c>
      <c r="E54" s="56">
        <v>102.6</v>
      </c>
      <c r="F54" s="57">
        <v>205.7</v>
      </c>
    </row>
    <row r="55" spans="1:6" ht="12.75">
      <c r="A55" s="4" t="s">
        <v>70</v>
      </c>
      <c r="B55" s="53"/>
      <c r="C55" s="54"/>
      <c r="D55" s="55"/>
      <c r="E55" s="56"/>
      <c r="F55" s="57"/>
    </row>
    <row r="56" spans="1:6" ht="12" customHeight="1">
      <c r="A56" s="4"/>
      <c r="B56" s="53"/>
      <c r="C56" s="54"/>
      <c r="D56" s="55"/>
      <c r="E56" s="56"/>
      <c r="F56" s="57"/>
    </row>
    <row r="57" spans="1:6" ht="12.75">
      <c r="A57" s="4" t="s">
        <v>71</v>
      </c>
      <c r="B57" s="53">
        <v>14</v>
      </c>
      <c r="C57" s="54">
        <v>23.9</v>
      </c>
      <c r="D57" s="55">
        <v>34.9</v>
      </c>
      <c r="E57" s="56">
        <v>21.1</v>
      </c>
      <c r="F57" s="57">
        <v>25.2</v>
      </c>
    </row>
    <row r="58" spans="1:6" ht="12" customHeight="1">
      <c r="A58" s="4"/>
      <c r="B58" s="53"/>
      <c r="C58" s="54"/>
      <c r="D58" s="55"/>
      <c r="E58" s="56"/>
      <c r="F58" s="57"/>
    </row>
    <row r="59" spans="1:6" ht="12.75">
      <c r="A59" s="4" t="s">
        <v>72</v>
      </c>
      <c r="B59" s="53">
        <v>11</v>
      </c>
      <c r="C59" s="54">
        <v>3.2</v>
      </c>
      <c r="D59" s="55">
        <v>4</v>
      </c>
      <c r="E59" s="56">
        <v>3.7</v>
      </c>
      <c r="F59" s="57">
        <v>4</v>
      </c>
    </row>
    <row r="60" spans="1:6" ht="12.75">
      <c r="A60" s="4" t="s">
        <v>73</v>
      </c>
      <c r="B60" s="53"/>
      <c r="C60" s="54"/>
      <c r="D60" s="55"/>
      <c r="E60" s="56"/>
      <c r="F60" s="57"/>
    </row>
    <row r="61" spans="1:6" ht="12" customHeight="1">
      <c r="A61" s="4"/>
      <c r="B61" s="53"/>
      <c r="C61" s="54"/>
      <c r="D61" s="55"/>
      <c r="E61" s="56"/>
      <c r="F61" s="57"/>
    </row>
    <row r="62" spans="1:6" ht="12.75">
      <c r="A62" s="4" t="s">
        <v>74</v>
      </c>
      <c r="B62" s="53">
        <v>42</v>
      </c>
      <c r="C62" s="54">
        <v>23.3</v>
      </c>
      <c r="D62" s="55">
        <v>83.9</v>
      </c>
      <c r="E62" s="56">
        <v>10.7</v>
      </c>
      <c r="F62" s="57">
        <v>24.5</v>
      </c>
    </row>
    <row r="63" spans="1:6" ht="12" customHeight="1">
      <c r="A63" s="4"/>
      <c r="B63" s="53"/>
      <c r="C63" s="54"/>
      <c r="D63" s="55"/>
      <c r="E63" s="56"/>
      <c r="F63" s="57"/>
    </row>
    <row r="64" spans="1:6" ht="12.75">
      <c r="A64" s="4" t="s">
        <v>75</v>
      </c>
      <c r="B64" s="53">
        <v>1</v>
      </c>
      <c r="C64" s="54">
        <v>0.04</v>
      </c>
      <c r="D64" s="55">
        <v>1.3</v>
      </c>
      <c r="E64" s="56">
        <v>0</v>
      </c>
      <c r="F64" s="57">
        <v>0.3</v>
      </c>
    </row>
    <row r="65" spans="1:6" ht="12" customHeight="1">
      <c r="A65" s="4"/>
      <c r="B65" s="53"/>
      <c r="C65" s="54"/>
      <c r="D65" s="55"/>
      <c r="E65" s="56"/>
      <c r="F65" s="57"/>
    </row>
    <row r="66" spans="1:6" ht="12.75">
      <c r="A66" s="4" t="s">
        <v>76</v>
      </c>
      <c r="B66" s="53">
        <v>11</v>
      </c>
      <c r="C66" s="54">
        <v>21.1</v>
      </c>
      <c r="D66" s="55">
        <v>64.6</v>
      </c>
      <c r="E66" s="56">
        <v>13</v>
      </c>
      <c r="F66" s="57">
        <v>24.8</v>
      </c>
    </row>
    <row r="67" spans="1:6" ht="12.75">
      <c r="A67" s="4" t="s">
        <v>77</v>
      </c>
      <c r="B67" s="53"/>
      <c r="C67" s="54"/>
      <c r="D67" s="55"/>
      <c r="E67" s="56"/>
      <c r="F67" s="57"/>
    </row>
    <row r="68" spans="1:6" ht="12" customHeight="1">
      <c r="A68" s="4"/>
      <c r="B68" s="53"/>
      <c r="C68" s="54"/>
      <c r="D68" s="55"/>
      <c r="E68" s="56"/>
      <c r="F68" s="57"/>
    </row>
    <row r="69" spans="1:6" ht="12.75">
      <c r="A69" s="4" t="s">
        <v>78</v>
      </c>
      <c r="B69" s="53">
        <v>1</v>
      </c>
      <c r="C69" s="54">
        <v>0.1</v>
      </c>
      <c r="D69" s="55">
        <v>0.1</v>
      </c>
      <c r="E69" s="56">
        <v>0.1</v>
      </c>
      <c r="F69" s="57">
        <v>0.1</v>
      </c>
    </row>
    <row r="70" spans="1:6" ht="12" customHeight="1">
      <c r="A70" s="4"/>
      <c r="B70" s="53"/>
      <c r="C70" s="54"/>
      <c r="D70" s="55"/>
      <c r="E70" s="56"/>
      <c r="F70" s="57"/>
    </row>
    <row r="71" spans="1:6" ht="12.75">
      <c r="A71" s="4" t="s">
        <v>79</v>
      </c>
      <c r="B71" s="53">
        <v>13</v>
      </c>
      <c r="C71" s="54">
        <v>2.2</v>
      </c>
      <c r="D71" s="55">
        <v>1.9</v>
      </c>
      <c r="E71" s="56">
        <v>0.3</v>
      </c>
      <c r="F71" s="57">
        <v>1.7</v>
      </c>
    </row>
    <row r="72" spans="1:6" ht="9" customHeight="1">
      <c r="A72" s="4"/>
      <c r="B72" s="53"/>
      <c r="C72" s="54"/>
      <c r="D72" s="55"/>
      <c r="E72" s="56"/>
      <c r="F72" s="57"/>
    </row>
    <row r="73" spans="1:6" ht="12.75">
      <c r="A73" s="4" t="s">
        <v>80</v>
      </c>
      <c r="B73" s="53">
        <v>47</v>
      </c>
      <c r="C73" s="54">
        <v>8.4</v>
      </c>
      <c r="D73" s="55">
        <v>28.4</v>
      </c>
      <c r="E73" s="56">
        <v>5.5</v>
      </c>
      <c r="F73" s="57">
        <v>9</v>
      </c>
    </row>
    <row r="74" spans="1:6" ht="12.75">
      <c r="A74" s="4" t="s">
        <v>81</v>
      </c>
      <c r="B74" s="53"/>
      <c r="C74" s="54"/>
      <c r="D74" s="55"/>
      <c r="E74" s="56"/>
      <c r="F74" s="57"/>
    </row>
    <row r="75" spans="1:6" ht="12.75" customHeight="1">
      <c r="A75" s="4"/>
      <c r="B75" s="53"/>
      <c r="C75" s="54"/>
      <c r="D75" s="55"/>
      <c r="E75" s="56"/>
      <c r="F75" s="57"/>
    </row>
    <row r="76" spans="1:6" ht="12.75">
      <c r="A76" s="4" t="s">
        <v>82</v>
      </c>
      <c r="B76" s="53">
        <v>61</v>
      </c>
      <c r="C76" s="54">
        <v>8.9</v>
      </c>
      <c r="D76" s="55">
        <v>21.5</v>
      </c>
      <c r="E76" s="56">
        <v>7.7</v>
      </c>
      <c r="F76" s="57">
        <v>9.3</v>
      </c>
    </row>
    <row r="77" spans="1:6" ht="12.75" customHeight="1">
      <c r="A77" s="4"/>
      <c r="B77" s="53"/>
      <c r="C77" s="54"/>
      <c r="D77" s="55"/>
      <c r="E77" s="56"/>
      <c r="F77" s="57"/>
    </row>
    <row r="78" spans="1:6" ht="12.75">
      <c r="A78" s="4" t="s">
        <v>83</v>
      </c>
      <c r="B78" s="53">
        <v>99</v>
      </c>
      <c r="C78" s="54">
        <v>417.5</v>
      </c>
      <c r="D78" s="55">
        <v>1200.4</v>
      </c>
      <c r="E78" s="56">
        <v>67.1</v>
      </c>
      <c r="F78" s="57">
        <v>767.9</v>
      </c>
    </row>
    <row r="79" spans="1:6" ht="9" customHeight="1">
      <c r="A79" s="4"/>
      <c r="B79" s="53"/>
      <c r="C79" s="54"/>
      <c r="D79" s="55"/>
      <c r="E79" s="56"/>
      <c r="F79" s="57"/>
    </row>
    <row r="80" spans="1:6" ht="12.75">
      <c r="A80" s="4" t="s">
        <v>84</v>
      </c>
      <c r="B80" s="53">
        <v>4</v>
      </c>
      <c r="C80" s="54">
        <v>14</v>
      </c>
      <c r="D80" s="55">
        <v>33.8</v>
      </c>
      <c r="E80" s="56">
        <v>0.9</v>
      </c>
      <c r="F80" s="57">
        <v>14.7</v>
      </c>
    </row>
    <row r="81" spans="1:6" ht="12.75">
      <c r="A81" s="4" t="s">
        <v>85</v>
      </c>
      <c r="B81" s="53"/>
      <c r="C81" s="54"/>
      <c r="D81" s="55"/>
      <c r="E81" s="56"/>
      <c r="F81" s="57"/>
    </row>
    <row r="82" spans="1:6" ht="9" customHeight="1">
      <c r="A82" s="59"/>
      <c r="B82" s="42"/>
      <c r="C82" s="60"/>
      <c r="D82" s="61"/>
      <c r="E82" s="45"/>
      <c r="F82" s="62"/>
    </row>
    <row r="83" ht="9" customHeight="1"/>
    <row r="84" spans="1:6" ht="12.75">
      <c r="A84" s="27" t="s">
        <v>86</v>
      </c>
      <c r="B84" s="27"/>
      <c r="C84" s="27"/>
      <c r="D84" s="27"/>
      <c r="E84" s="27"/>
      <c r="F84" s="27"/>
    </row>
    <row r="85" spans="1:6" ht="12.75">
      <c r="A85" s="27" t="s">
        <v>87</v>
      </c>
      <c r="B85" s="27"/>
      <c r="C85" s="27"/>
      <c r="D85" s="27"/>
      <c r="E85" s="27"/>
      <c r="F85" s="27"/>
    </row>
    <row r="86" spans="1:6" ht="12.75">
      <c r="A86" s="27" t="s">
        <v>88</v>
      </c>
      <c r="B86" s="27"/>
      <c r="C86" s="27"/>
      <c r="D86" s="27"/>
      <c r="E86" s="27"/>
      <c r="F86" s="27"/>
    </row>
    <row r="87" spans="1:6" ht="12.75">
      <c r="A87" s="27" t="s">
        <v>89</v>
      </c>
      <c r="B87" s="27"/>
      <c r="C87" s="27"/>
      <c r="D87" s="27"/>
      <c r="E87" s="27"/>
      <c r="F87" s="27"/>
    </row>
    <row r="88" spans="1:6" ht="12.75">
      <c r="A88" s="27" t="s">
        <v>90</v>
      </c>
      <c r="B88" s="27"/>
      <c r="C88" s="27"/>
      <c r="D88" s="27"/>
      <c r="E88" s="27"/>
      <c r="F88" s="27"/>
    </row>
    <row r="89" spans="1:6" ht="12.75">
      <c r="A89" s="27" t="s">
        <v>91</v>
      </c>
      <c r="B89" s="27"/>
      <c r="C89" s="27"/>
      <c r="D89" s="27"/>
      <c r="E89" s="27"/>
      <c r="F89" s="27"/>
    </row>
    <row r="90" spans="1:6" ht="12.75">
      <c r="A90" s="27" t="s">
        <v>92</v>
      </c>
      <c r="B90" s="27"/>
      <c r="C90" s="27"/>
      <c r="D90" s="27"/>
      <c r="E90" s="27"/>
      <c r="F90" s="27"/>
    </row>
    <row r="91" spans="1:6" ht="12.75">
      <c r="A91" s="27" t="s">
        <v>93</v>
      </c>
      <c r="B91" s="27"/>
      <c r="C91" s="27"/>
      <c r="D91" s="27"/>
      <c r="E91" s="27"/>
      <c r="F91" s="27"/>
    </row>
    <row r="92" spans="1:6" ht="12.75">
      <c r="A92" s="27" t="s">
        <v>94</v>
      </c>
      <c r="B92" s="27"/>
      <c r="C92" s="27"/>
      <c r="D92" s="27"/>
      <c r="E92" s="27"/>
      <c r="F92" s="27"/>
    </row>
    <row r="93" spans="1:6" ht="12.75">
      <c r="A93" s="27" t="s">
        <v>95</v>
      </c>
      <c r="B93" s="27"/>
      <c r="C93" s="27"/>
      <c r="D93" s="27"/>
      <c r="E93" s="27"/>
      <c r="F93" s="27"/>
    </row>
    <row r="94" spans="1:6" ht="12.75">
      <c r="A94" s="27" t="s">
        <v>96</v>
      </c>
      <c r="B94" s="27"/>
      <c r="C94" s="27"/>
      <c r="D94" s="27"/>
      <c r="E94" s="27"/>
      <c r="F94" s="27"/>
    </row>
    <row r="95" spans="1:6" ht="12.75">
      <c r="A95" s="28" t="s">
        <v>99</v>
      </c>
      <c r="B95" s="28"/>
      <c r="C95" s="28"/>
      <c r="D95" s="28"/>
      <c r="E95" s="28"/>
      <c r="F95" s="28"/>
    </row>
    <row r="96" spans="1:6" ht="12.75">
      <c r="A96" s="27" t="s">
        <v>97</v>
      </c>
      <c r="B96" s="27"/>
      <c r="C96" s="27"/>
      <c r="D96" s="27"/>
      <c r="E96" s="27"/>
      <c r="F96" s="27"/>
    </row>
    <row r="97" spans="1:6" ht="12.75">
      <c r="A97" s="27" t="s">
        <v>98</v>
      </c>
      <c r="B97" s="27"/>
      <c r="C97" s="27"/>
      <c r="D97" s="27"/>
      <c r="E97" s="27"/>
      <c r="F97" s="27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&amp;L&amp;"Arial,Bold Italic"&amp;8The State of Hawaii Data Book 2003&amp;R&amp;"Arial,Bold"&amp;8http://www2.hawaii.gov/dbedt/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selection activeCell="A1" sqref="A1"/>
    </sheetView>
  </sheetViews>
  <sheetFormatPr defaultColWidth="9.140625" defaultRowHeight="12.75"/>
  <cols>
    <col min="1" max="1" width="42.140625" style="0" customWidth="1"/>
    <col min="2" max="3" width="20.7109375" style="0" customWidth="1"/>
  </cols>
  <sheetData>
    <row r="1" spans="1:3" ht="15.75">
      <c r="A1" s="16" t="s">
        <v>34</v>
      </c>
      <c r="B1" s="17"/>
      <c r="C1" s="17"/>
    </row>
    <row r="2" spans="1:3" ht="15.75">
      <c r="A2" s="16" t="s">
        <v>30</v>
      </c>
      <c r="B2" s="17"/>
      <c r="C2" s="17"/>
    </row>
    <row r="3" spans="1:3" s="13" customFormat="1" ht="16.5" thickBot="1">
      <c r="A3" s="14"/>
      <c r="B3" s="15"/>
      <c r="C3" s="15"/>
    </row>
    <row r="4" spans="1:3" s="1" customFormat="1" ht="34.5" customHeight="1" thickTop="1">
      <c r="A4" s="2" t="s">
        <v>0</v>
      </c>
      <c r="B4" s="3" t="s">
        <v>1</v>
      </c>
      <c r="C4" s="8" t="s">
        <v>21</v>
      </c>
    </row>
    <row r="5" spans="1:2" ht="12.75">
      <c r="A5" s="4"/>
      <c r="B5" s="4"/>
    </row>
    <row r="6" spans="1:2" ht="12.75">
      <c r="A6" s="4" t="s">
        <v>2</v>
      </c>
      <c r="B6" s="4"/>
    </row>
    <row r="7" spans="1:3" ht="12.75">
      <c r="A7" s="9" t="s">
        <v>3</v>
      </c>
      <c r="B7" s="18">
        <v>50</v>
      </c>
      <c r="C7" s="19">
        <v>9</v>
      </c>
    </row>
    <row r="8" spans="1:3" ht="12.75">
      <c r="A8" s="9" t="s">
        <v>4</v>
      </c>
      <c r="B8" s="18">
        <v>50</v>
      </c>
      <c r="C8" s="19">
        <v>20</v>
      </c>
    </row>
    <row r="9" spans="1:3" ht="12.75">
      <c r="A9" s="9" t="s">
        <v>5</v>
      </c>
      <c r="B9" s="18">
        <v>50</v>
      </c>
      <c r="C9" s="19">
        <v>2</v>
      </c>
    </row>
    <row r="10" spans="1:3" ht="12.75">
      <c r="A10" s="9" t="s">
        <v>6</v>
      </c>
      <c r="B10" s="18">
        <v>50</v>
      </c>
      <c r="C10" s="19">
        <v>24</v>
      </c>
    </row>
    <row r="11" spans="1:3" ht="12.75">
      <c r="A11" s="9" t="s">
        <v>7</v>
      </c>
      <c r="B11" s="18">
        <v>50</v>
      </c>
      <c r="C11" s="19">
        <v>27</v>
      </c>
    </row>
    <row r="12" spans="1:3" ht="12.75">
      <c r="A12" s="9" t="s">
        <v>8</v>
      </c>
      <c r="B12" s="18">
        <v>50</v>
      </c>
      <c r="C12" s="19">
        <v>33</v>
      </c>
    </row>
    <row r="13" spans="1:3" ht="12.75">
      <c r="A13" s="9" t="s">
        <v>9</v>
      </c>
      <c r="B13" s="18">
        <v>50</v>
      </c>
      <c r="C13" s="19">
        <v>30</v>
      </c>
    </row>
    <row r="14" spans="1:3" ht="12.75">
      <c r="A14" s="9" t="s">
        <v>18</v>
      </c>
      <c r="B14" s="18">
        <v>50</v>
      </c>
      <c r="C14" s="19">
        <v>41</v>
      </c>
    </row>
    <row r="15" spans="1:3" ht="12.75">
      <c r="A15" s="9" t="s">
        <v>19</v>
      </c>
      <c r="B15" s="18">
        <v>50</v>
      </c>
      <c r="C15" s="19">
        <v>43</v>
      </c>
    </row>
    <row r="16" spans="1:3" ht="12.75">
      <c r="A16" s="9" t="s">
        <v>24</v>
      </c>
      <c r="B16" s="18">
        <v>50</v>
      </c>
      <c r="C16" s="19">
        <v>34</v>
      </c>
    </row>
    <row r="17" spans="1:3" ht="12.75">
      <c r="A17" s="9" t="s">
        <v>29</v>
      </c>
      <c r="B17" s="18">
        <v>50</v>
      </c>
      <c r="C17" s="32">
        <v>43</v>
      </c>
    </row>
    <row r="18" spans="1:3" ht="12.75">
      <c r="A18" s="9"/>
      <c r="B18" s="18"/>
      <c r="C18" s="19"/>
    </row>
    <row r="19" spans="1:3" ht="12.75">
      <c r="A19" s="9"/>
      <c r="B19" s="18"/>
      <c r="C19" s="19"/>
    </row>
    <row r="20" spans="1:3" ht="12.75">
      <c r="A20" s="4" t="s">
        <v>10</v>
      </c>
      <c r="B20" s="18"/>
      <c r="C20" s="19"/>
    </row>
    <row r="21" spans="1:3" ht="12.75">
      <c r="A21" s="10" t="s">
        <v>11</v>
      </c>
      <c r="B21" s="18">
        <v>300</v>
      </c>
      <c r="C21" s="19">
        <v>124</v>
      </c>
    </row>
    <row r="22" spans="1:3" ht="12.75">
      <c r="A22" s="10" t="s">
        <v>12</v>
      </c>
      <c r="B22" s="18">
        <v>300</v>
      </c>
      <c r="C22" s="19">
        <v>155</v>
      </c>
    </row>
    <row r="23" spans="1:3" ht="12.75">
      <c r="A23" s="10" t="s">
        <v>13</v>
      </c>
      <c r="B23" s="18">
        <v>300</v>
      </c>
      <c r="C23" s="19">
        <v>102</v>
      </c>
    </row>
    <row r="24" spans="1:3" ht="12.75">
      <c r="A24" s="10" t="s">
        <v>14</v>
      </c>
      <c r="B24" s="18">
        <v>300</v>
      </c>
      <c r="C24" s="19">
        <v>88</v>
      </c>
    </row>
    <row r="25" spans="1:3" ht="12.75">
      <c r="A25" s="10" t="s">
        <v>15</v>
      </c>
      <c r="B25" s="18">
        <v>300</v>
      </c>
      <c r="C25" s="19">
        <v>167</v>
      </c>
    </row>
    <row r="26" spans="1:3" ht="12.75">
      <c r="A26" s="10" t="s">
        <v>20</v>
      </c>
      <c r="B26" s="25">
        <v>23</v>
      </c>
      <c r="C26" s="24">
        <v>16</v>
      </c>
    </row>
    <row r="27" spans="1:3" ht="12.75">
      <c r="A27" s="10" t="s">
        <v>22</v>
      </c>
      <c r="B27" s="25">
        <v>100</v>
      </c>
      <c r="C27" s="24">
        <v>45</v>
      </c>
    </row>
    <row r="28" spans="1:3" ht="12.75">
      <c r="A28" s="10" t="s">
        <v>25</v>
      </c>
      <c r="B28" s="25">
        <v>100</v>
      </c>
      <c r="C28" s="24">
        <v>45</v>
      </c>
    </row>
    <row r="29" spans="1:3" ht="12.75">
      <c r="A29" s="10" t="s">
        <v>28</v>
      </c>
      <c r="B29" s="25">
        <v>100</v>
      </c>
      <c r="C29" s="24">
        <v>45</v>
      </c>
    </row>
    <row r="30" spans="1:3" ht="12.75">
      <c r="A30" s="20"/>
      <c r="B30" s="26"/>
      <c r="C30" s="21"/>
    </row>
    <row r="31" spans="1:3" ht="12.75">
      <c r="A31" s="22"/>
      <c r="B31" s="23"/>
      <c r="C31" s="24"/>
    </row>
    <row r="32" spans="1:3" s="5" customFormat="1" ht="12.75">
      <c r="A32" s="31" t="s">
        <v>23</v>
      </c>
      <c r="B32" s="29"/>
      <c r="C32" s="30"/>
    </row>
    <row r="33" spans="1:3" s="5" customFormat="1" ht="12.75">
      <c r="A33" s="31" t="s">
        <v>32</v>
      </c>
      <c r="B33" s="29"/>
      <c r="C33" s="30"/>
    </row>
    <row r="34" spans="1:3" s="5" customFormat="1" ht="12.75">
      <c r="A34" s="31" t="s">
        <v>33</v>
      </c>
      <c r="B34" s="29"/>
      <c r="C34" s="30"/>
    </row>
    <row r="35" spans="1:3" ht="12.75">
      <c r="A35" s="27" t="s">
        <v>27</v>
      </c>
      <c r="B35" s="28"/>
      <c r="C35" s="28"/>
    </row>
    <row r="36" ht="12.75">
      <c r="A36" s="11" t="s">
        <v>16</v>
      </c>
    </row>
    <row r="37" ht="12.75">
      <c r="A37" s="12" t="s">
        <v>17</v>
      </c>
    </row>
    <row r="38" ht="12.75">
      <c r="A38" s="7" t="s">
        <v>26</v>
      </c>
    </row>
    <row r="39" ht="12.75">
      <c r="A39" s="5" t="s">
        <v>31</v>
      </c>
    </row>
    <row r="40" ht="12.75">
      <c r="B40" s="6"/>
    </row>
    <row r="41" ht="12.75">
      <c r="A41" s="6"/>
    </row>
    <row r="42" ht="12.75">
      <c r="A42" s="6"/>
    </row>
    <row r="43" ht="12.75">
      <c r="A43" s="6"/>
    </row>
    <row r="44" ht="12.75">
      <c r="A44" s="7"/>
    </row>
    <row r="45" ht="12.75">
      <c r="A45" s="6"/>
    </row>
    <row r="46" ht="12.75">
      <c r="A46" s="7"/>
    </row>
    <row r="47" ht="12.75">
      <c r="A47" s="6"/>
    </row>
    <row r="48" ht="12.75">
      <c r="A48" s="7"/>
    </row>
    <row r="49" ht="12.75">
      <c r="A49" s="6"/>
    </row>
    <row r="50" ht="12.75">
      <c r="A50" s="5"/>
    </row>
    <row r="51" ht="12.75">
      <c r="A51" s="5"/>
    </row>
  </sheetData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&amp;L&amp;"Arial,Bold Italic"&amp;8The State of Hawaii Data Book 2003&amp;R&amp;"Arial,Bold"&amp;8http://www2.hawaii.gov/dbedt/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3" width="9.28125" style="0" customWidth="1"/>
    <col min="4" max="4" width="8.57421875" style="0" customWidth="1"/>
    <col min="5" max="5" width="8.00390625" style="0" customWidth="1"/>
    <col min="6" max="6" width="8.7109375" style="0" customWidth="1"/>
    <col min="7" max="7" width="7.8515625" style="0" customWidth="1"/>
    <col min="8" max="8" width="8.140625" style="0" customWidth="1"/>
    <col min="9" max="9" width="8.57421875" style="0" customWidth="1"/>
  </cols>
  <sheetData>
    <row r="1" spans="1:9" s="79" customFormat="1" ht="15.75">
      <c r="A1" s="16" t="s">
        <v>552</v>
      </c>
      <c r="B1" s="16"/>
      <c r="C1" s="16"/>
      <c r="D1" s="16"/>
      <c r="E1" s="16"/>
      <c r="F1" s="16"/>
      <c r="G1" s="16"/>
      <c r="H1" s="16"/>
      <c r="I1" s="16"/>
    </row>
    <row r="2" spans="1:9" s="79" customFormat="1" ht="15.75">
      <c r="A2" s="16" t="s">
        <v>553</v>
      </c>
      <c r="B2" s="16"/>
      <c r="C2" s="16"/>
      <c r="D2" s="16"/>
      <c r="E2" s="16"/>
      <c r="F2" s="16"/>
      <c r="G2" s="16"/>
      <c r="H2" s="16"/>
      <c r="I2" s="16"/>
    </row>
    <row r="3" spans="1:8" s="79" customFormat="1" ht="12.75" customHeight="1">
      <c r="A3" s="307"/>
      <c r="B3" s="360"/>
      <c r="C3" s="360"/>
      <c r="D3" s="360"/>
      <c r="E3" s="360"/>
      <c r="F3" s="360"/>
      <c r="H3" s="360"/>
    </row>
    <row r="4" spans="1:9" s="79" customFormat="1" ht="12.75" customHeight="1">
      <c r="A4" s="360" t="s">
        <v>554</v>
      </c>
      <c r="B4" s="360"/>
      <c r="C4" s="360"/>
      <c r="D4" s="360"/>
      <c r="E4" s="360"/>
      <c r="F4" s="360"/>
      <c r="G4" s="360"/>
      <c r="H4" s="360"/>
      <c r="I4" s="360"/>
    </row>
    <row r="5" spans="1:9" s="79" customFormat="1" ht="12.75" customHeight="1">
      <c r="A5" s="360" t="s">
        <v>555</v>
      </c>
      <c r="B5" s="360"/>
      <c r="C5" s="360"/>
      <c r="D5" s="360"/>
      <c r="E5" s="360"/>
      <c r="F5" s="360"/>
      <c r="G5" s="360"/>
      <c r="H5" s="360"/>
      <c r="I5" s="360"/>
    </row>
    <row r="6" spans="1:8" s="79" customFormat="1" ht="12.75" customHeight="1" thickBot="1">
      <c r="A6" s="393"/>
      <c r="B6" s="393"/>
      <c r="C6" s="393"/>
      <c r="D6" s="393"/>
      <c r="E6" s="393"/>
      <c r="F6" s="393"/>
      <c r="H6" s="393"/>
    </row>
    <row r="7" spans="1:9" s="79" customFormat="1" ht="24" customHeight="1" thickTop="1">
      <c r="A7" s="362"/>
      <c r="B7" s="363"/>
      <c r="C7" s="362"/>
      <c r="D7" s="409"/>
      <c r="E7" s="409"/>
      <c r="F7" s="289" t="s">
        <v>389</v>
      </c>
      <c r="G7" s="365"/>
      <c r="H7" s="365"/>
      <c r="I7" s="365"/>
    </row>
    <row r="8" spans="1:9" s="160" customFormat="1" ht="34.5" customHeight="1">
      <c r="A8" s="368" t="s">
        <v>556</v>
      </c>
      <c r="B8" s="369" t="s">
        <v>199</v>
      </c>
      <c r="C8" s="368" t="s">
        <v>128</v>
      </c>
      <c r="D8" s="368" t="s">
        <v>235</v>
      </c>
      <c r="E8" s="368" t="s">
        <v>237</v>
      </c>
      <c r="F8" s="370" t="s">
        <v>557</v>
      </c>
      <c r="G8" s="368" t="s">
        <v>516</v>
      </c>
      <c r="H8" s="371" t="s">
        <v>240</v>
      </c>
      <c r="I8" s="410" t="s">
        <v>517</v>
      </c>
    </row>
    <row r="9" spans="1:9" s="79" customFormat="1" ht="9" customHeight="1">
      <c r="A9" s="80"/>
      <c r="B9" s="373"/>
      <c r="C9" s="374"/>
      <c r="D9" s="375"/>
      <c r="E9" s="375"/>
      <c r="F9" s="373"/>
      <c r="G9" s="76"/>
      <c r="H9" s="376"/>
      <c r="I9" s="78"/>
    </row>
    <row r="10" spans="1:9" s="79" customFormat="1" ht="12.75" customHeight="1">
      <c r="A10" s="81" t="s">
        <v>530</v>
      </c>
      <c r="B10" s="373"/>
      <c r="C10" s="374"/>
      <c r="D10" s="375"/>
      <c r="E10" s="375"/>
      <c r="F10" s="373"/>
      <c r="G10" s="76"/>
      <c r="H10" s="376"/>
      <c r="I10" s="77"/>
    </row>
    <row r="11" spans="1:9" s="79" customFormat="1" ht="9" customHeight="1">
      <c r="A11" s="80"/>
      <c r="B11" s="373"/>
      <c r="C11" s="374"/>
      <c r="D11" s="375"/>
      <c r="E11" s="375"/>
      <c r="F11" s="373"/>
      <c r="G11" s="76"/>
      <c r="H11" s="376"/>
      <c r="I11" s="77"/>
    </row>
    <row r="12" spans="1:9" s="79" customFormat="1" ht="12.75" customHeight="1">
      <c r="A12" s="80" t="s">
        <v>558</v>
      </c>
      <c r="B12" s="415">
        <v>6277</v>
      </c>
      <c r="C12" s="416">
        <v>3879.25</v>
      </c>
      <c r="D12" s="417">
        <v>1487.5833333333333</v>
      </c>
      <c r="E12" s="417">
        <v>348.8333333333333</v>
      </c>
      <c r="F12" s="418" t="s">
        <v>559</v>
      </c>
      <c r="G12" s="378">
        <v>7.583333333333333</v>
      </c>
      <c r="H12" s="416">
        <v>405.5833333333333</v>
      </c>
      <c r="I12" s="419">
        <v>148.08333333333334</v>
      </c>
    </row>
    <row r="13" spans="1:9" s="79" customFormat="1" ht="12.75" customHeight="1">
      <c r="A13" s="383" t="s">
        <v>560</v>
      </c>
      <c r="B13" s="415">
        <v>27026.416666666664</v>
      </c>
      <c r="C13" s="416">
        <v>16531.333333333332</v>
      </c>
      <c r="D13" s="417">
        <v>6436.5</v>
      </c>
      <c r="E13" s="417">
        <v>1531.0833333333333</v>
      </c>
      <c r="F13" s="418" t="s">
        <v>561</v>
      </c>
      <c r="G13" s="378">
        <v>30.25</v>
      </c>
      <c r="H13" s="416">
        <v>1780.1666666666667</v>
      </c>
      <c r="I13" s="419">
        <v>717.0833333333334</v>
      </c>
    </row>
    <row r="14" spans="1:9" s="79" customFormat="1" ht="12.75" customHeight="1">
      <c r="A14" s="383" t="s">
        <v>562</v>
      </c>
      <c r="B14" s="415">
        <v>3674</v>
      </c>
      <c r="C14" s="263">
        <v>2254</v>
      </c>
      <c r="D14" s="263">
        <v>888</v>
      </c>
      <c r="E14" s="417">
        <v>201</v>
      </c>
      <c r="F14" s="399">
        <v>331</v>
      </c>
      <c r="G14" s="378">
        <v>4</v>
      </c>
      <c r="H14" s="416">
        <v>238</v>
      </c>
      <c r="I14" s="420">
        <v>90</v>
      </c>
    </row>
    <row r="15" spans="1:9" s="79" customFormat="1" ht="9" customHeight="1">
      <c r="A15" s="80"/>
      <c r="B15" s="415"/>
      <c r="C15" s="374"/>
      <c r="D15" s="375"/>
      <c r="E15" s="375"/>
      <c r="F15" s="373"/>
      <c r="G15" s="378"/>
      <c r="H15" s="376"/>
      <c r="I15" s="421"/>
    </row>
    <row r="16" spans="1:9" s="79" customFormat="1" ht="12.75" customHeight="1">
      <c r="A16" s="81" t="s">
        <v>531</v>
      </c>
      <c r="B16" s="415"/>
      <c r="C16" s="374"/>
      <c r="D16" s="375"/>
      <c r="E16" s="375"/>
      <c r="F16" s="373"/>
      <c r="G16" s="378"/>
      <c r="H16" s="376"/>
      <c r="I16" s="421"/>
    </row>
    <row r="17" spans="1:9" s="79" customFormat="1" ht="9" customHeight="1">
      <c r="A17" s="80"/>
      <c r="B17" s="415"/>
      <c r="C17" s="374"/>
      <c r="D17" s="375"/>
      <c r="E17" s="375"/>
      <c r="F17" s="373"/>
      <c r="G17" s="378"/>
      <c r="H17" s="376"/>
      <c r="I17" s="421"/>
    </row>
    <row r="18" spans="1:9" s="79" customFormat="1" ht="12.75" customHeight="1">
      <c r="A18" s="80" t="s">
        <v>558</v>
      </c>
      <c r="B18" s="415">
        <v>7111</v>
      </c>
      <c r="C18" s="416">
        <v>4486</v>
      </c>
      <c r="D18" s="417">
        <v>1606</v>
      </c>
      <c r="E18" s="417">
        <v>394</v>
      </c>
      <c r="F18" s="422">
        <v>625</v>
      </c>
      <c r="G18" s="378">
        <v>8</v>
      </c>
      <c r="H18" s="416">
        <v>456</v>
      </c>
      <c r="I18" s="419">
        <v>161</v>
      </c>
    </row>
    <row r="19" spans="1:9" s="79" customFormat="1" ht="12.75" customHeight="1">
      <c r="A19" s="383" t="s">
        <v>560</v>
      </c>
      <c r="B19" s="415">
        <v>30543</v>
      </c>
      <c r="C19" s="416">
        <v>19032</v>
      </c>
      <c r="D19" s="417">
        <v>6977</v>
      </c>
      <c r="E19" s="417">
        <v>1721</v>
      </c>
      <c r="F19" s="422">
        <v>2813</v>
      </c>
      <c r="G19" s="378">
        <v>34</v>
      </c>
      <c r="H19" s="416">
        <v>2013</v>
      </c>
      <c r="I19" s="419">
        <v>766</v>
      </c>
    </row>
    <row r="20" spans="1:9" s="79" customFormat="1" ht="12.75" customHeight="1">
      <c r="A20" s="383" t="s">
        <v>562</v>
      </c>
      <c r="B20" s="415">
        <v>3953</v>
      </c>
      <c r="C20" s="263">
        <v>2472</v>
      </c>
      <c r="D20" s="263">
        <v>921</v>
      </c>
      <c r="E20" s="263">
        <v>215</v>
      </c>
      <c r="F20" s="377">
        <v>346</v>
      </c>
      <c r="G20" s="378">
        <v>3</v>
      </c>
      <c r="H20" s="416">
        <v>254</v>
      </c>
      <c r="I20" s="402">
        <v>88</v>
      </c>
    </row>
    <row r="21" spans="1:9" s="79" customFormat="1" ht="12.75" customHeight="1">
      <c r="A21" s="383"/>
      <c r="B21" s="415"/>
      <c r="C21" s="263"/>
      <c r="D21" s="263"/>
      <c r="E21" s="263"/>
      <c r="F21" s="377"/>
      <c r="G21" s="378"/>
      <c r="H21" s="416"/>
      <c r="I21" s="402"/>
    </row>
    <row r="22" spans="1:9" s="79" customFormat="1" ht="12.75" customHeight="1">
      <c r="A22" s="81" t="s">
        <v>532</v>
      </c>
      <c r="B22" s="415"/>
      <c r="C22" s="263"/>
      <c r="D22" s="263"/>
      <c r="E22" s="263"/>
      <c r="F22" s="377"/>
      <c r="G22" s="378"/>
      <c r="H22" s="416"/>
      <c r="I22" s="402"/>
    </row>
    <row r="23" spans="1:9" s="79" customFormat="1" ht="12.75" customHeight="1">
      <c r="A23" s="383"/>
      <c r="B23" s="415"/>
      <c r="C23" s="263"/>
      <c r="D23" s="263"/>
      <c r="E23" s="263"/>
      <c r="F23" s="377"/>
      <c r="G23" s="378"/>
      <c r="H23" s="416"/>
      <c r="I23" s="402"/>
    </row>
    <row r="24" spans="1:9" s="79" customFormat="1" ht="12.75" customHeight="1">
      <c r="A24" s="80" t="s">
        <v>558</v>
      </c>
      <c r="B24" s="415">
        <v>6710</v>
      </c>
      <c r="C24" s="263">
        <v>4403</v>
      </c>
      <c r="D24" s="263">
        <v>1439</v>
      </c>
      <c r="E24" s="263">
        <v>336</v>
      </c>
      <c r="F24" s="377">
        <v>532</v>
      </c>
      <c r="G24" s="378">
        <v>5</v>
      </c>
      <c r="H24" s="416">
        <v>380</v>
      </c>
      <c r="I24" s="402">
        <v>147</v>
      </c>
    </row>
    <row r="25" spans="1:9" s="79" customFormat="1" ht="12.75" customHeight="1">
      <c r="A25" s="80" t="s">
        <v>560</v>
      </c>
      <c r="B25" s="415">
        <v>28612</v>
      </c>
      <c r="C25" s="263">
        <v>18522</v>
      </c>
      <c r="D25" s="263">
        <v>6225</v>
      </c>
      <c r="E25" s="263">
        <v>1473</v>
      </c>
      <c r="F25" s="377">
        <v>2392</v>
      </c>
      <c r="G25" s="378">
        <v>22</v>
      </c>
      <c r="H25" s="416">
        <v>1664</v>
      </c>
      <c r="I25" s="402">
        <v>706</v>
      </c>
    </row>
    <row r="26" spans="1:9" s="79" customFormat="1" ht="12.75" customHeight="1">
      <c r="A26" s="80" t="s">
        <v>562</v>
      </c>
      <c r="B26" s="415">
        <v>3576</v>
      </c>
      <c r="C26" s="263">
        <v>2328</v>
      </c>
      <c r="D26" s="263">
        <v>801</v>
      </c>
      <c r="E26" s="263">
        <v>169</v>
      </c>
      <c r="F26" s="377">
        <v>278</v>
      </c>
      <c r="G26" s="378">
        <v>3</v>
      </c>
      <c r="H26" s="416">
        <v>196</v>
      </c>
      <c r="I26" s="402">
        <v>79</v>
      </c>
    </row>
    <row r="27" spans="1:9" s="79" customFormat="1" ht="12.75" customHeight="1">
      <c r="A27" s="80"/>
      <c r="B27" s="415"/>
      <c r="C27" s="263"/>
      <c r="D27" s="263"/>
      <c r="E27" s="263"/>
      <c r="F27" s="377"/>
      <c r="G27" s="378"/>
      <c r="H27" s="416"/>
      <c r="I27" s="402"/>
    </row>
    <row r="28" spans="1:9" s="79" customFormat="1" ht="12.75" customHeight="1">
      <c r="A28" s="81" t="s">
        <v>533</v>
      </c>
      <c r="B28" s="415"/>
      <c r="C28" s="263"/>
      <c r="D28" s="263"/>
      <c r="E28" s="263"/>
      <c r="F28" s="377"/>
      <c r="G28" s="378"/>
      <c r="H28" s="416"/>
      <c r="I28" s="402"/>
    </row>
    <row r="29" spans="1:9" s="79" customFormat="1" ht="12.75" customHeight="1">
      <c r="A29" s="80"/>
      <c r="B29" s="415"/>
      <c r="C29" s="263"/>
      <c r="D29" s="263"/>
      <c r="E29" s="263"/>
      <c r="F29" s="377"/>
      <c r="G29" s="378"/>
      <c r="H29" s="416"/>
      <c r="I29" s="402"/>
    </row>
    <row r="30" spans="1:9" s="79" customFormat="1" ht="12.75" customHeight="1">
      <c r="A30" s="80" t="s">
        <v>558</v>
      </c>
      <c r="B30" s="415">
        <v>5881</v>
      </c>
      <c r="C30" s="263">
        <v>3998</v>
      </c>
      <c r="D30" s="263">
        <v>1191</v>
      </c>
      <c r="E30" s="263">
        <v>278</v>
      </c>
      <c r="F30" s="377">
        <v>414</v>
      </c>
      <c r="G30" s="378">
        <v>4</v>
      </c>
      <c r="H30" s="416">
        <v>276</v>
      </c>
      <c r="I30" s="402">
        <v>134</v>
      </c>
    </row>
    <row r="31" spans="1:9" s="79" customFormat="1" ht="12.75" customHeight="1">
      <c r="A31" s="80" t="s">
        <v>560</v>
      </c>
      <c r="B31" s="415">
        <v>24963</v>
      </c>
      <c r="C31" s="263">
        <v>16749</v>
      </c>
      <c r="D31" s="263">
        <v>5095</v>
      </c>
      <c r="E31" s="263">
        <v>1239</v>
      </c>
      <c r="F31" s="377">
        <v>1880</v>
      </c>
      <c r="G31" s="378">
        <v>15</v>
      </c>
      <c r="H31" s="416">
        <v>1235</v>
      </c>
      <c r="I31" s="402">
        <v>630</v>
      </c>
    </row>
    <row r="32" spans="1:9" s="79" customFormat="1" ht="12.75" customHeight="1">
      <c r="A32" s="80" t="s">
        <v>562</v>
      </c>
      <c r="B32" s="415">
        <v>3046</v>
      </c>
      <c r="C32" s="263">
        <v>2065</v>
      </c>
      <c r="D32" s="263">
        <v>625</v>
      </c>
      <c r="E32" s="263">
        <v>143</v>
      </c>
      <c r="F32" s="377">
        <v>213</v>
      </c>
      <c r="G32" s="378">
        <v>3</v>
      </c>
      <c r="H32" s="416">
        <v>140</v>
      </c>
      <c r="I32" s="402">
        <v>70</v>
      </c>
    </row>
    <row r="33" spans="1:9" s="79" customFormat="1" ht="12.75" customHeight="1">
      <c r="A33" s="80"/>
      <c r="B33" s="415"/>
      <c r="C33" s="263"/>
      <c r="D33" s="263"/>
      <c r="E33" s="263"/>
      <c r="F33" s="377"/>
      <c r="G33" s="378"/>
      <c r="H33" s="416"/>
      <c r="I33" s="402"/>
    </row>
    <row r="34" spans="1:9" s="79" customFormat="1" ht="12.75" customHeight="1">
      <c r="A34" s="81" t="s">
        <v>534</v>
      </c>
      <c r="B34" s="415"/>
      <c r="C34" s="263"/>
      <c r="D34" s="263"/>
      <c r="E34" s="263"/>
      <c r="F34" s="377"/>
      <c r="G34" s="378"/>
      <c r="H34" s="416"/>
      <c r="I34" s="402"/>
    </row>
    <row r="35" spans="1:9" s="79" customFormat="1" ht="12.75" customHeight="1">
      <c r="A35" s="80"/>
      <c r="B35" s="415"/>
      <c r="C35" s="263"/>
      <c r="D35" s="263"/>
      <c r="E35" s="263"/>
      <c r="F35" s="377"/>
      <c r="G35" s="378"/>
      <c r="H35" s="416"/>
      <c r="I35" s="402"/>
    </row>
    <row r="36" spans="1:9" s="79" customFormat="1" ht="12.75" customHeight="1">
      <c r="A36" s="80" t="s">
        <v>558</v>
      </c>
      <c r="B36" s="415">
        <v>5073</v>
      </c>
      <c r="C36" s="263">
        <v>3526</v>
      </c>
      <c r="D36" s="263">
        <v>973</v>
      </c>
      <c r="E36" s="263">
        <v>243</v>
      </c>
      <c r="F36" s="377">
        <v>331</v>
      </c>
      <c r="G36" s="378">
        <v>3</v>
      </c>
      <c r="H36" s="416">
        <v>217</v>
      </c>
      <c r="I36" s="402">
        <v>111</v>
      </c>
    </row>
    <row r="37" spans="1:9" s="79" customFormat="1" ht="12.75" customHeight="1">
      <c r="A37" s="80" t="s">
        <v>560</v>
      </c>
      <c r="B37" s="415">
        <v>21011</v>
      </c>
      <c r="C37" s="263">
        <v>14433</v>
      </c>
      <c r="D37" s="263">
        <v>4082</v>
      </c>
      <c r="E37" s="263">
        <v>1064</v>
      </c>
      <c r="F37" s="377">
        <v>1432</v>
      </c>
      <c r="G37" s="378">
        <v>11</v>
      </c>
      <c r="H37" s="416">
        <v>926</v>
      </c>
      <c r="I37" s="402">
        <v>495</v>
      </c>
    </row>
    <row r="38" spans="1:9" s="79" customFormat="1" ht="12.75" customHeight="1">
      <c r="A38" s="80" t="s">
        <v>562</v>
      </c>
      <c r="B38" s="415">
        <v>2600</v>
      </c>
      <c r="C38" s="263">
        <v>1784</v>
      </c>
      <c r="D38" s="263">
        <v>511</v>
      </c>
      <c r="E38" s="263">
        <v>134</v>
      </c>
      <c r="F38" s="377">
        <v>171</v>
      </c>
      <c r="G38" s="378">
        <v>2</v>
      </c>
      <c r="H38" s="416">
        <v>113</v>
      </c>
      <c r="I38" s="402">
        <v>56</v>
      </c>
    </row>
    <row r="39" spans="1:9" s="79" customFormat="1" ht="12.75" customHeight="1">
      <c r="A39" s="80"/>
      <c r="B39" s="415"/>
      <c r="C39" s="263"/>
      <c r="D39" s="263"/>
      <c r="E39" s="263"/>
      <c r="F39" s="377"/>
      <c r="G39" s="400"/>
      <c r="H39" s="416"/>
      <c r="I39" s="402"/>
    </row>
    <row r="40" spans="1:9" s="79" customFormat="1" ht="12.75" customHeight="1">
      <c r="A40" s="81" t="s">
        <v>535</v>
      </c>
      <c r="B40" s="415"/>
      <c r="C40" s="263"/>
      <c r="D40" s="263"/>
      <c r="E40" s="263"/>
      <c r="F40" s="377"/>
      <c r="G40" s="400"/>
      <c r="H40" s="416"/>
      <c r="I40" s="402"/>
    </row>
    <row r="41" spans="1:9" s="79" customFormat="1" ht="12.75" customHeight="1">
      <c r="A41" s="80"/>
      <c r="B41" s="415"/>
      <c r="C41" s="263"/>
      <c r="D41" s="263"/>
      <c r="E41" s="263"/>
      <c r="F41" s="377"/>
      <c r="G41" s="400"/>
      <c r="H41" s="416"/>
      <c r="I41" s="402"/>
    </row>
    <row r="42" spans="1:9" s="79" customFormat="1" ht="12.75" customHeight="1">
      <c r="A42" s="80" t="s">
        <v>558</v>
      </c>
      <c r="B42" s="415">
        <v>4093</v>
      </c>
      <c r="C42" s="263">
        <v>2932</v>
      </c>
      <c r="D42" s="263">
        <v>714</v>
      </c>
      <c r="E42" s="263">
        <v>168</v>
      </c>
      <c r="F42" s="377">
        <v>279</v>
      </c>
      <c r="G42" s="423" t="s">
        <v>135</v>
      </c>
      <c r="H42" s="416">
        <v>192</v>
      </c>
      <c r="I42" s="402">
        <v>87</v>
      </c>
    </row>
    <row r="43" spans="1:9" s="79" customFormat="1" ht="12.75" customHeight="1">
      <c r="A43" s="80" t="s">
        <v>560</v>
      </c>
      <c r="B43" s="415">
        <v>16207</v>
      </c>
      <c r="C43" s="263">
        <v>11488</v>
      </c>
      <c r="D43" s="263">
        <v>2846</v>
      </c>
      <c r="E43" s="263">
        <v>704</v>
      </c>
      <c r="F43" s="377">
        <v>1169</v>
      </c>
      <c r="G43" s="423" t="s">
        <v>135</v>
      </c>
      <c r="H43" s="416">
        <v>801</v>
      </c>
      <c r="I43" s="402">
        <v>368</v>
      </c>
    </row>
    <row r="44" spans="1:9" ht="12.75" customHeight="1">
      <c r="A44" s="80" t="s">
        <v>562</v>
      </c>
      <c r="B44" s="424">
        <v>2041</v>
      </c>
      <c r="C44" s="425">
        <v>1445</v>
      </c>
      <c r="D44" s="425">
        <v>368</v>
      </c>
      <c r="E44" s="425">
        <v>89</v>
      </c>
      <c r="F44" s="424">
        <v>139</v>
      </c>
      <c r="G44" s="423" t="s">
        <v>135</v>
      </c>
      <c r="H44" s="425">
        <v>97</v>
      </c>
      <c r="I44" s="426">
        <v>42</v>
      </c>
    </row>
    <row r="45" spans="1:9" ht="12.75" customHeight="1">
      <c r="A45" s="427"/>
      <c r="B45" s="428"/>
      <c r="C45" s="429"/>
      <c r="D45" s="171"/>
      <c r="E45" s="171"/>
      <c r="F45" s="430"/>
      <c r="G45" s="317"/>
      <c r="H45" s="171"/>
      <c r="I45" s="172"/>
    </row>
    <row r="46" spans="1:8" ht="12.75" customHeight="1">
      <c r="A46" s="126"/>
      <c r="B46" s="126"/>
      <c r="C46" s="126"/>
      <c r="D46" s="126"/>
      <c r="E46" s="126"/>
      <c r="F46" s="126"/>
      <c r="H46" s="126"/>
    </row>
    <row r="47" spans="1:8" ht="12.75" customHeight="1">
      <c r="A47" s="127" t="s">
        <v>137</v>
      </c>
      <c r="B47" s="126"/>
      <c r="C47" s="126"/>
      <c r="D47" s="126"/>
      <c r="E47" s="126"/>
      <c r="F47" s="126"/>
      <c r="H47" s="126"/>
    </row>
    <row r="48" spans="1:8" s="5" customFormat="1" ht="12.75" customHeight="1">
      <c r="A48" s="127" t="s">
        <v>563</v>
      </c>
      <c r="B48" s="127"/>
      <c r="C48" s="127"/>
      <c r="D48" s="127"/>
      <c r="E48" s="127"/>
      <c r="F48" s="127"/>
      <c r="H48" s="127"/>
    </row>
    <row r="49" ht="12.75" customHeight="1">
      <c r="A49" s="177" t="s">
        <v>551</v>
      </c>
    </row>
    <row r="50" ht="12.75" customHeight="1">
      <c r="A50" s="7" t="s">
        <v>546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&amp;L&amp;"Arial,Bold Italic"&amp;8The State of Hawaii Data Book 2003&amp;R&amp;"Arial,Bold"&amp;8http://www2.hawaii.gov/dbedt/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9" width="9.57421875" style="0" customWidth="1"/>
  </cols>
  <sheetData>
    <row r="1" spans="1:9" s="79" customFormat="1" ht="15.75">
      <c r="A1" s="16" t="s">
        <v>548</v>
      </c>
      <c r="B1" s="16"/>
      <c r="C1" s="16"/>
      <c r="D1" s="16"/>
      <c r="E1" s="16"/>
      <c r="F1" s="16"/>
      <c r="G1" s="16"/>
      <c r="H1" s="16"/>
      <c r="I1" s="16"/>
    </row>
    <row r="2" spans="1:9" s="79" customFormat="1" ht="15.75">
      <c r="A2" s="16" t="s">
        <v>549</v>
      </c>
      <c r="B2" s="16"/>
      <c r="C2" s="16"/>
      <c r="D2" s="16"/>
      <c r="E2" s="16"/>
      <c r="F2" s="16"/>
      <c r="G2" s="16"/>
      <c r="H2" s="16"/>
      <c r="I2" s="16"/>
    </row>
    <row r="3" spans="1:8" s="79" customFormat="1" ht="12.75" customHeight="1">
      <c r="A3" s="307"/>
      <c r="B3" s="360"/>
      <c r="C3" s="360"/>
      <c r="D3" s="360"/>
      <c r="E3" s="360"/>
      <c r="F3" s="360"/>
      <c r="H3" s="360"/>
    </row>
    <row r="4" spans="1:9" s="79" customFormat="1" ht="12.75" customHeight="1">
      <c r="A4" s="360" t="s">
        <v>230</v>
      </c>
      <c r="B4" s="360"/>
      <c r="C4" s="360"/>
      <c r="D4" s="360"/>
      <c r="E4" s="360"/>
      <c r="F4" s="360"/>
      <c r="G4" s="360"/>
      <c r="H4" s="360"/>
      <c r="I4" s="360"/>
    </row>
    <row r="5" spans="1:8" s="79" customFormat="1" ht="12.75" customHeight="1" thickBot="1">
      <c r="A5" s="361"/>
      <c r="B5" s="361"/>
      <c r="C5" s="361"/>
      <c r="D5" s="361"/>
      <c r="E5" s="361"/>
      <c r="F5" s="361"/>
      <c r="H5" s="393"/>
    </row>
    <row r="6" spans="1:9" s="79" customFormat="1" ht="24" customHeight="1" thickTop="1">
      <c r="A6" s="362"/>
      <c r="B6" s="394"/>
      <c r="C6" s="362"/>
      <c r="D6" s="409"/>
      <c r="E6" s="362"/>
      <c r="F6" s="311" t="s">
        <v>389</v>
      </c>
      <c r="G6" s="365"/>
      <c r="H6" s="365"/>
      <c r="I6" s="365"/>
    </row>
    <row r="7" spans="1:9" s="160" customFormat="1" ht="34.5" customHeight="1">
      <c r="A7" s="368" t="s">
        <v>179</v>
      </c>
      <c r="B7" s="369" t="s">
        <v>199</v>
      </c>
      <c r="C7" s="368" t="s">
        <v>128</v>
      </c>
      <c r="D7" s="368" t="s">
        <v>235</v>
      </c>
      <c r="E7" s="368" t="s">
        <v>237</v>
      </c>
      <c r="F7" s="370" t="s">
        <v>550</v>
      </c>
      <c r="G7" s="368" t="s">
        <v>516</v>
      </c>
      <c r="H7" s="371" t="s">
        <v>240</v>
      </c>
      <c r="I7" s="410" t="s">
        <v>517</v>
      </c>
    </row>
    <row r="8" spans="1:9" s="79" customFormat="1" ht="12.75" customHeight="1">
      <c r="A8" s="80"/>
      <c r="B8" s="373"/>
      <c r="C8" s="374"/>
      <c r="D8" s="375"/>
      <c r="E8" s="375"/>
      <c r="F8" s="373"/>
      <c r="G8" s="76"/>
      <c r="H8" s="376"/>
      <c r="I8" s="78"/>
    </row>
    <row r="9" spans="1:9" s="79" customFormat="1" ht="12.75" customHeight="1">
      <c r="A9" s="80" t="s">
        <v>540</v>
      </c>
      <c r="B9" s="377">
        <v>38499</v>
      </c>
      <c r="C9" s="378">
        <v>27473</v>
      </c>
      <c r="D9" s="378">
        <v>6324</v>
      </c>
      <c r="E9" s="400">
        <v>1809</v>
      </c>
      <c r="F9" s="411">
        <v>2893</v>
      </c>
      <c r="G9" s="379">
        <v>73</v>
      </c>
      <c r="H9" s="401">
        <v>2335</v>
      </c>
      <c r="I9" s="402">
        <v>485</v>
      </c>
    </row>
    <row r="10" spans="1:9" s="79" customFormat="1" ht="12.75" customHeight="1">
      <c r="A10" s="80" t="s">
        <v>541</v>
      </c>
      <c r="B10" s="377">
        <v>40461</v>
      </c>
      <c r="C10" s="378">
        <v>28788</v>
      </c>
      <c r="D10" s="378">
        <v>6698</v>
      </c>
      <c r="E10" s="400">
        <v>1876</v>
      </c>
      <c r="F10" s="411">
        <v>3099</v>
      </c>
      <c r="G10" s="379">
        <v>83</v>
      </c>
      <c r="H10" s="401">
        <v>2473</v>
      </c>
      <c r="I10" s="402">
        <v>543</v>
      </c>
    </row>
    <row r="11" spans="1:9" s="79" customFormat="1" ht="12.75" customHeight="1">
      <c r="A11" s="80" t="s">
        <v>542</v>
      </c>
      <c r="B11" s="377">
        <v>38238</v>
      </c>
      <c r="C11" s="378">
        <v>26965</v>
      </c>
      <c r="D11" s="378">
        <v>6551</v>
      </c>
      <c r="E11" s="400">
        <v>1840</v>
      </c>
      <c r="F11" s="411">
        <v>2882</v>
      </c>
      <c r="G11" s="379">
        <v>67</v>
      </c>
      <c r="H11" s="401">
        <v>2289</v>
      </c>
      <c r="I11" s="402">
        <v>526</v>
      </c>
    </row>
    <row r="12" spans="1:9" s="79" customFormat="1" ht="12.75" customHeight="1">
      <c r="A12" s="80" t="s">
        <v>543</v>
      </c>
      <c r="B12" s="377">
        <v>38549</v>
      </c>
      <c r="C12" s="378">
        <v>26438</v>
      </c>
      <c r="D12" s="378">
        <v>7040</v>
      </c>
      <c r="E12" s="400">
        <v>2050</v>
      </c>
      <c r="F12" s="411">
        <v>3021</v>
      </c>
      <c r="G12" s="379">
        <v>70</v>
      </c>
      <c r="H12" s="401">
        <v>2407</v>
      </c>
      <c r="I12" s="402">
        <v>544</v>
      </c>
    </row>
    <row r="13" spans="1:9" s="79" customFormat="1" ht="12.75" customHeight="1">
      <c r="A13" s="80" t="s">
        <v>544</v>
      </c>
      <c r="B13" s="377">
        <v>37767</v>
      </c>
      <c r="C13" s="378">
        <v>25393</v>
      </c>
      <c r="D13" s="378">
        <v>7252</v>
      </c>
      <c r="E13" s="400">
        <v>1943</v>
      </c>
      <c r="F13" s="411">
        <v>3179</v>
      </c>
      <c r="G13" s="379">
        <v>62</v>
      </c>
      <c r="H13" s="401">
        <v>2484</v>
      </c>
      <c r="I13" s="402">
        <v>633</v>
      </c>
    </row>
    <row r="14" spans="1:9" s="79" customFormat="1" ht="12.75" customHeight="1">
      <c r="A14" s="80" t="s">
        <v>545</v>
      </c>
      <c r="B14" s="377">
        <v>37282</v>
      </c>
      <c r="C14" s="378">
        <v>24873</v>
      </c>
      <c r="D14" s="378">
        <v>7330</v>
      </c>
      <c r="E14" s="400">
        <v>1980</v>
      </c>
      <c r="F14" s="411">
        <v>3099</v>
      </c>
      <c r="G14" s="379">
        <v>64</v>
      </c>
      <c r="H14" s="401">
        <v>2352</v>
      </c>
      <c r="I14" s="402">
        <v>683</v>
      </c>
    </row>
    <row r="15" spans="1:9" s="79" customFormat="1" ht="12.75" customHeight="1">
      <c r="A15" s="80" t="s">
        <v>518</v>
      </c>
      <c r="B15" s="377">
        <v>35652</v>
      </c>
      <c r="C15" s="378">
        <v>23356</v>
      </c>
      <c r="D15" s="378">
        <v>7520</v>
      </c>
      <c r="E15" s="400">
        <v>1894</v>
      </c>
      <c r="F15" s="411">
        <v>2882</v>
      </c>
      <c r="G15" s="379">
        <v>65</v>
      </c>
      <c r="H15" s="401">
        <v>2130</v>
      </c>
      <c r="I15" s="402">
        <v>687</v>
      </c>
    </row>
    <row r="16" spans="1:9" s="79" customFormat="1" ht="12.75" customHeight="1">
      <c r="A16" s="80" t="s">
        <v>519</v>
      </c>
      <c r="B16" s="377">
        <v>33424</v>
      </c>
      <c r="C16" s="378">
        <v>21908</v>
      </c>
      <c r="D16" s="378">
        <v>7244</v>
      </c>
      <c r="E16" s="400">
        <v>1717</v>
      </c>
      <c r="F16" s="411">
        <v>2555</v>
      </c>
      <c r="G16" s="379">
        <v>50</v>
      </c>
      <c r="H16" s="401">
        <v>1839</v>
      </c>
      <c r="I16" s="402">
        <v>666</v>
      </c>
    </row>
    <row r="17" spans="1:9" s="79" customFormat="1" ht="12.75" customHeight="1">
      <c r="A17" s="80" t="s">
        <v>520</v>
      </c>
      <c r="B17" s="377">
        <v>31388</v>
      </c>
      <c r="C17" s="378">
        <v>20844</v>
      </c>
      <c r="D17" s="378">
        <v>6819</v>
      </c>
      <c r="E17" s="400">
        <v>1474</v>
      </c>
      <c r="F17" s="411">
        <v>2251</v>
      </c>
      <c r="G17" s="379">
        <v>40</v>
      </c>
      <c r="H17" s="401">
        <v>1582</v>
      </c>
      <c r="I17" s="402">
        <v>629</v>
      </c>
    </row>
    <row r="18" spans="1:9" s="79" customFormat="1" ht="12.75" customHeight="1">
      <c r="A18" s="80" t="s">
        <v>521</v>
      </c>
      <c r="B18" s="377">
        <v>31809</v>
      </c>
      <c r="C18" s="378">
        <v>21233</v>
      </c>
      <c r="D18" s="378">
        <v>6916</v>
      </c>
      <c r="E18" s="400">
        <v>1410</v>
      </c>
      <c r="F18" s="411">
        <v>2250</v>
      </c>
      <c r="G18" s="379">
        <v>29</v>
      </c>
      <c r="H18" s="401">
        <v>1633</v>
      </c>
      <c r="I18" s="402">
        <v>588</v>
      </c>
    </row>
    <row r="19" spans="1:9" s="79" customFormat="1" ht="12.75" customHeight="1">
      <c r="A19" s="80" t="s">
        <v>522</v>
      </c>
      <c r="B19" s="377">
        <v>32285</v>
      </c>
      <c r="C19" s="378">
        <v>21705</v>
      </c>
      <c r="D19" s="378">
        <v>6891</v>
      </c>
      <c r="E19" s="400">
        <v>1450</v>
      </c>
      <c r="F19" s="411">
        <v>2239</v>
      </c>
      <c r="G19" s="379">
        <v>27</v>
      </c>
      <c r="H19" s="403">
        <v>1629</v>
      </c>
      <c r="I19" s="402">
        <v>583</v>
      </c>
    </row>
    <row r="20" spans="1:9" s="79" customFormat="1" ht="12.75" customHeight="1">
      <c r="A20" s="383" t="s">
        <v>523</v>
      </c>
      <c r="B20" s="377">
        <v>33558</v>
      </c>
      <c r="C20" s="378">
        <v>22649</v>
      </c>
      <c r="D20" s="378">
        <v>7097</v>
      </c>
      <c r="E20" s="400">
        <v>1545</v>
      </c>
      <c r="F20" s="411">
        <v>2267</v>
      </c>
      <c r="G20" s="379">
        <v>29</v>
      </c>
      <c r="H20" s="403">
        <v>1686</v>
      </c>
      <c r="I20" s="402">
        <v>552</v>
      </c>
    </row>
    <row r="21" spans="1:9" s="79" customFormat="1" ht="12.75" customHeight="1">
      <c r="A21" s="383" t="s">
        <v>524</v>
      </c>
      <c r="B21" s="377">
        <v>37295</v>
      </c>
      <c r="C21" s="378">
        <v>24867</v>
      </c>
      <c r="D21" s="378">
        <v>8012</v>
      </c>
      <c r="E21" s="400">
        <v>1778</v>
      </c>
      <c r="F21" s="411">
        <v>2638</v>
      </c>
      <c r="G21" s="379">
        <v>33</v>
      </c>
      <c r="H21" s="401">
        <v>1961</v>
      </c>
      <c r="I21" s="402">
        <v>644</v>
      </c>
    </row>
    <row r="22" spans="1:9" s="79" customFormat="1" ht="12.75" customHeight="1">
      <c r="A22" s="383" t="s">
        <v>525</v>
      </c>
      <c r="B22" s="377">
        <v>42175</v>
      </c>
      <c r="C22" s="378">
        <v>27789</v>
      </c>
      <c r="D22" s="378">
        <v>9165</v>
      </c>
      <c r="E22" s="400">
        <v>2016</v>
      </c>
      <c r="F22" s="411">
        <v>3205</v>
      </c>
      <c r="G22" s="379">
        <v>49</v>
      </c>
      <c r="H22" s="401">
        <v>2454</v>
      </c>
      <c r="I22" s="402">
        <v>702</v>
      </c>
    </row>
    <row r="23" spans="1:9" s="79" customFormat="1" ht="12.75" customHeight="1">
      <c r="A23" s="383" t="s">
        <v>526</v>
      </c>
      <c r="B23" s="377">
        <v>48142</v>
      </c>
      <c r="C23" s="378">
        <v>31735</v>
      </c>
      <c r="D23" s="378">
        <v>10449</v>
      </c>
      <c r="E23" s="400">
        <v>2264</v>
      </c>
      <c r="F23" s="411">
        <v>3694</v>
      </c>
      <c r="G23" s="379">
        <v>48</v>
      </c>
      <c r="H23" s="401">
        <v>2969</v>
      </c>
      <c r="I23" s="402">
        <v>677</v>
      </c>
    </row>
    <row r="24" spans="1:9" s="79" customFormat="1" ht="12.75" customHeight="1">
      <c r="A24" s="383" t="s">
        <v>527</v>
      </c>
      <c r="B24" s="384">
        <v>53855</v>
      </c>
      <c r="C24" s="378">
        <v>35407</v>
      </c>
      <c r="D24" s="378">
        <v>11578</v>
      </c>
      <c r="E24" s="400">
        <v>2660</v>
      </c>
      <c r="F24" s="411">
        <v>4210</v>
      </c>
      <c r="G24" s="379">
        <v>48</v>
      </c>
      <c r="H24" s="401">
        <v>3472</v>
      </c>
      <c r="I24" s="402">
        <v>690</v>
      </c>
    </row>
    <row r="25" spans="1:9" s="79" customFormat="1" ht="12.75" customHeight="1">
      <c r="A25" s="383" t="s">
        <v>528</v>
      </c>
      <c r="B25" s="384">
        <v>58028</v>
      </c>
      <c r="C25" s="378">
        <v>38107</v>
      </c>
      <c r="D25" s="378">
        <v>12364</v>
      </c>
      <c r="E25" s="400">
        <v>2955</v>
      </c>
      <c r="F25" s="411">
        <v>4602</v>
      </c>
      <c r="G25" s="379">
        <v>50</v>
      </c>
      <c r="H25" s="401">
        <v>3872</v>
      </c>
      <c r="I25" s="402">
        <v>680</v>
      </c>
    </row>
    <row r="26" spans="1:9" s="79" customFormat="1" ht="12.75" customHeight="1">
      <c r="A26" s="383" t="s">
        <v>529</v>
      </c>
      <c r="B26" s="384">
        <v>57905</v>
      </c>
      <c r="C26" s="378">
        <v>38122</v>
      </c>
      <c r="D26" s="378">
        <v>12185</v>
      </c>
      <c r="E26" s="400">
        <v>3054</v>
      </c>
      <c r="F26" s="411">
        <v>4544</v>
      </c>
      <c r="G26" s="379">
        <v>53</v>
      </c>
      <c r="H26" s="401">
        <v>3804</v>
      </c>
      <c r="I26" s="402">
        <v>687</v>
      </c>
    </row>
    <row r="27" spans="1:9" s="79" customFormat="1" ht="12.75" customHeight="1">
      <c r="A27" s="383" t="s">
        <v>530</v>
      </c>
      <c r="B27" s="384">
        <v>54264</v>
      </c>
      <c r="C27" s="378">
        <v>35057</v>
      </c>
      <c r="D27" s="378">
        <v>11926</v>
      </c>
      <c r="E27" s="400">
        <v>2983</v>
      </c>
      <c r="F27" s="411">
        <v>4298</v>
      </c>
      <c r="G27" s="379">
        <v>53</v>
      </c>
      <c r="H27" s="401">
        <v>3519</v>
      </c>
      <c r="I27" s="402">
        <v>726</v>
      </c>
    </row>
    <row r="28" spans="1:9" s="79" customFormat="1" ht="12.75" customHeight="1">
      <c r="A28" s="383" t="s">
        <v>531</v>
      </c>
      <c r="B28" s="384">
        <v>55837</v>
      </c>
      <c r="C28" s="378">
        <v>36623</v>
      </c>
      <c r="D28" s="378">
        <v>11897</v>
      </c>
      <c r="E28" s="400">
        <v>3030</v>
      </c>
      <c r="F28" s="411">
        <v>4287</v>
      </c>
      <c r="G28" s="379">
        <v>58</v>
      </c>
      <c r="H28" s="401">
        <v>3548</v>
      </c>
      <c r="I28" s="402">
        <v>681</v>
      </c>
    </row>
    <row r="29" spans="1:9" s="79" customFormat="1" ht="12.75" customHeight="1">
      <c r="A29" s="383" t="s">
        <v>532</v>
      </c>
      <c r="B29" s="384">
        <v>54992</v>
      </c>
      <c r="C29" s="378">
        <v>36556</v>
      </c>
      <c r="D29" s="378">
        <v>11508</v>
      </c>
      <c r="E29" s="400">
        <v>2875</v>
      </c>
      <c r="F29" s="411">
        <v>4053</v>
      </c>
      <c r="G29" s="379">
        <v>49</v>
      </c>
      <c r="H29" s="401">
        <v>3356</v>
      </c>
      <c r="I29" s="402">
        <v>648</v>
      </c>
    </row>
    <row r="30" spans="1:10" s="79" customFormat="1" ht="12.75" customHeight="1">
      <c r="A30" s="383" t="s">
        <v>533</v>
      </c>
      <c r="B30" s="384">
        <v>51592</v>
      </c>
      <c r="C30" s="378">
        <v>34486</v>
      </c>
      <c r="D30" s="378">
        <v>10842</v>
      </c>
      <c r="E30" s="400">
        <v>2583</v>
      </c>
      <c r="F30" s="411">
        <v>3681</v>
      </c>
      <c r="G30" s="379">
        <v>51</v>
      </c>
      <c r="H30" s="401">
        <v>2995</v>
      </c>
      <c r="I30" s="402">
        <v>635</v>
      </c>
      <c r="J30" s="412"/>
    </row>
    <row r="31" spans="1:10" s="79" customFormat="1" ht="12.75" customHeight="1">
      <c r="A31" s="383" t="s">
        <v>534</v>
      </c>
      <c r="B31" s="384">
        <v>50967</v>
      </c>
      <c r="C31" s="378">
        <v>33854</v>
      </c>
      <c r="D31" s="378">
        <v>10768</v>
      </c>
      <c r="E31" s="400">
        <v>2674</v>
      </c>
      <c r="F31" s="411">
        <v>3671</v>
      </c>
      <c r="G31" s="379">
        <v>30</v>
      </c>
      <c r="H31" s="401">
        <v>3003</v>
      </c>
      <c r="I31" s="402">
        <v>638</v>
      </c>
      <c r="J31" s="412"/>
    </row>
    <row r="32" spans="1:10" s="79" customFormat="1" ht="12.75" customHeight="1">
      <c r="A32" s="383" t="s">
        <v>535</v>
      </c>
      <c r="B32" s="384">
        <v>50548</v>
      </c>
      <c r="C32" s="378">
        <v>33392</v>
      </c>
      <c r="D32" s="378">
        <v>10648</v>
      </c>
      <c r="E32" s="400">
        <v>2591</v>
      </c>
      <c r="F32" s="411">
        <v>3917</v>
      </c>
      <c r="G32" s="413" t="s">
        <v>135</v>
      </c>
      <c r="H32" s="401">
        <v>3256</v>
      </c>
      <c r="I32" s="402">
        <v>661</v>
      </c>
      <c r="J32" s="412"/>
    </row>
    <row r="33" spans="1:9" s="79" customFormat="1" ht="12.75" customHeight="1">
      <c r="A33" s="270"/>
      <c r="B33" s="387"/>
      <c r="C33" s="414"/>
      <c r="D33" s="388"/>
      <c r="E33" s="388"/>
      <c r="F33" s="406"/>
      <c r="G33" s="388"/>
      <c r="H33" s="408"/>
      <c r="I33" s="392"/>
    </row>
    <row r="34" spans="1:8" s="79" customFormat="1" ht="12.75" customHeight="1">
      <c r="A34" s="367"/>
      <c r="B34" s="367"/>
      <c r="C34" s="367"/>
      <c r="D34" s="367"/>
      <c r="E34" s="367"/>
      <c r="F34" s="367"/>
      <c r="H34" s="367"/>
    </row>
    <row r="35" spans="1:8" s="79" customFormat="1" ht="12.75" customHeight="1">
      <c r="A35" s="127" t="s">
        <v>137</v>
      </c>
      <c r="B35" s="367"/>
      <c r="C35" s="367"/>
      <c r="D35" s="367"/>
      <c r="E35" s="367"/>
      <c r="F35" s="367"/>
      <c r="H35" s="367"/>
    </row>
    <row r="36" ht="12.75" customHeight="1">
      <c r="A36" s="177" t="s">
        <v>551</v>
      </c>
    </row>
    <row r="37" ht="12.75" customHeight="1">
      <c r="A37" s="7" t="s">
        <v>546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&amp;L&amp;"Arial,Bold Italic"&amp;8The State of Hawaii Data Book 2003&amp;R&amp;"Arial,Bold"&amp;8http://www2.hawaii.gov/dbedt/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9" width="9.57421875" style="0" customWidth="1"/>
  </cols>
  <sheetData>
    <row r="1" spans="1:9" s="79" customFormat="1" ht="15.75">
      <c r="A1" s="16" t="s">
        <v>537</v>
      </c>
      <c r="B1" s="16"/>
      <c r="C1" s="16"/>
      <c r="D1" s="16"/>
      <c r="E1" s="16"/>
      <c r="F1" s="16"/>
      <c r="G1" s="16"/>
      <c r="H1" s="16"/>
      <c r="I1" s="16"/>
    </row>
    <row r="2" spans="1:9" s="79" customFormat="1" ht="15.75">
      <c r="A2" s="16" t="s">
        <v>538</v>
      </c>
      <c r="B2" s="16"/>
      <c r="C2" s="16"/>
      <c r="D2" s="16"/>
      <c r="E2" s="16"/>
      <c r="F2" s="16"/>
      <c r="G2" s="16"/>
      <c r="H2" s="16"/>
      <c r="I2" s="16"/>
    </row>
    <row r="3" spans="1:8" s="79" customFormat="1" ht="12.75" customHeight="1">
      <c r="A3" s="307"/>
      <c r="B3" s="360"/>
      <c r="C3" s="360"/>
      <c r="D3" s="360"/>
      <c r="E3" s="360"/>
      <c r="F3" s="360"/>
      <c r="H3" s="360"/>
    </row>
    <row r="4" spans="1:9" s="79" customFormat="1" ht="12.75" customHeight="1">
      <c r="A4" s="360" t="s">
        <v>230</v>
      </c>
      <c r="B4" s="360"/>
      <c r="C4" s="360"/>
      <c r="D4" s="360"/>
      <c r="E4" s="360"/>
      <c r="F4" s="360"/>
      <c r="G4" s="360"/>
      <c r="H4" s="360"/>
      <c r="I4" s="360"/>
    </row>
    <row r="5" spans="1:8" s="79" customFormat="1" ht="12.75" customHeight="1" thickBot="1">
      <c r="A5" s="361"/>
      <c r="B5" s="361"/>
      <c r="C5" s="361"/>
      <c r="D5" s="361"/>
      <c r="E5" s="361"/>
      <c r="F5" s="361"/>
      <c r="H5" s="393"/>
    </row>
    <row r="6" spans="1:9" s="367" customFormat="1" ht="24" customHeight="1" thickTop="1">
      <c r="A6" s="362"/>
      <c r="B6" s="394"/>
      <c r="C6" s="364"/>
      <c r="D6" s="362"/>
      <c r="E6" s="395"/>
      <c r="F6" s="289" t="s">
        <v>389</v>
      </c>
      <c r="G6" s="365"/>
      <c r="H6" s="365"/>
      <c r="I6" s="365"/>
    </row>
    <row r="7" spans="1:9" s="397" customFormat="1" ht="34.5" customHeight="1">
      <c r="A7" s="368" t="s">
        <v>179</v>
      </c>
      <c r="B7" s="369" t="s">
        <v>199</v>
      </c>
      <c r="C7" s="368" t="s">
        <v>128</v>
      </c>
      <c r="D7" s="368" t="s">
        <v>235</v>
      </c>
      <c r="E7" s="368" t="s">
        <v>237</v>
      </c>
      <c r="F7" s="370" t="s">
        <v>539</v>
      </c>
      <c r="G7" s="396" t="s">
        <v>516</v>
      </c>
      <c r="H7" s="371" t="s">
        <v>240</v>
      </c>
      <c r="I7" s="372" t="s">
        <v>517</v>
      </c>
    </row>
    <row r="8" spans="1:9" s="79" customFormat="1" ht="12.75" customHeight="1">
      <c r="A8" s="80"/>
      <c r="B8" s="373"/>
      <c r="C8" s="374"/>
      <c r="D8" s="375"/>
      <c r="E8" s="375"/>
      <c r="F8" s="373"/>
      <c r="G8" s="398"/>
      <c r="H8" s="376"/>
      <c r="I8" s="78"/>
    </row>
    <row r="9" spans="1:9" s="79" customFormat="1" ht="12.75" customHeight="1">
      <c r="A9" s="80" t="s">
        <v>540</v>
      </c>
      <c r="B9" s="399">
        <v>99672</v>
      </c>
      <c r="C9" s="263">
        <v>74170</v>
      </c>
      <c r="D9" s="378">
        <v>15163</v>
      </c>
      <c r="E9" s="400">
        <v>3870</v>
      </c>
      <c r="F9" s="377">
        <v>6469</v>
      </c>
      <c r="G9" s="385">
        <v>172</v>
      </c>
      <c r="H9" s="401">
        <v>4979</v>
      </c>
      <c r="I9" s="402">
        <v>1318</v>
      </c>
    </row>
    <row r="10" spans="1:9" s="79" customFormat="1" ht="12.75" customHeight="1">
      <c r="A10" s="80" t="s">
        <v>541</v>
      </c>
      <c r="B10" s="399">
        <v>103996</v>
      </c>
      <c r="C10" s="263">
        <v>77369</v>
      </c>
      <c r="D10" s="378">
        <v>15781</v>
      </c>
      <c r="E10" s="400">
        <v>3911</v>
      </c>
      <c r="F10" s="377">
        <v>6935</v>
      </c>
      <c r="G10" s="385">
        <v>188</v>
      </c>
      <c r="H10" s="401">
        <v>5293</v>
      </c>
      <c r="I10" s="402">
        <v>1454</v>
      </c>
    </row>
    <row r="11" spans="1:9" s="79" customFormat="1" ht="12.75" customHeight="1">
      <c r="A11" s="80" t="s">
        <v>542</v>
      </c>
      <c r="B11" s="399">
        <v>99228</v>
      </c>
      <c r="C11" s="263">
        <v>72560</v>
      </c>
      <c r="D11" s="378">
        <v>15905</v>
      </c>
      <c r="E11" s="400">
        <v>4043</v>
      </c>
      <c r="F11" s="377">
        <v>6720</v>
      </c>
      <c r="G11" s="385">
        <v>135</v>
      </c>
      <c r="H11" s="401">
        <v>5142</v>
      </c>
      <c r="I11" s="402">
        <v>1443</v>
      </c>
    </row>
    <row r="12" spans="1:9" s="79" customFormat="1" ht="12.75" customHeight="1">
      <c r="A12" s="80" t="s">
        <v>543</v>
      </c>
      <c r="B12" s="399">
        <v>101118</v>
      </c>
      <c r="C12" s="263">
        <v>71574</v>
      </c>
      <c r="D12" s="378">
        <v>17474</v>
      </c>
      <c r="E12" s="400">
        <v>4752</v>
      </c>
      <c r="F12" s="377">
        <v>7318</v>
      </c>
      <c r="G12" s="385">
        <v>157</v>
      </c>
      <c r="H12" s="401">
        <v>5595</v>
      </c>
      <c r="I12" s="402">
        <v>1566</v>
      </c>
    </row>
    <row r="13" spans="1:9" s="79" customFormat="1" ht="12.75" customHeight="1">
      <c r="A13" s="80" t="s">
        <v>544</v>
      </c>
      <c r="B13" s="399">
        <v>99818</v>
      </c>
      <c r="C13" s="263">
        <v>69251</v>
      </c>
      <c r="D13" s="378">
        <v>18145</v>
      </c>
      <c r="E13" s="400">
        <v>4672</v>
      </c>
      <c r="F13" s="377">
        <v>7750</v>
      </c>
      <c r="G13" s="385">
        <v>128</v>
      </c>
      <c r="H13" s="401">
        <v>5753</v>
      </c>
      <c r="I13" s="402">
        <v>1869</v>
      </c>
    </row>
    <row r="14" spans="1:9" s="79" customFormat="1" ht="12.75" customHeight="1">
      <c r="A14" s="80" t="s">
        <v>545</v>
      </c>
      <c r="B14" s="399">
        <v>99395</v>
      </c>
      <c r="C14" s="263">
        <v>68145</v>
      </c>
      <c r="D14" s="378">
        <v>18539</v>
      </c>
      <c r="E14" s="400">
        <v>4942</v>
      </c>
      <c r="F14" s="377">
        <v>7769</v>
      </c>
      <c r="G14" s="385">
        <v>140</v>
      </c>
      <c r="H14" s="401">
        <v>5604</v>
      </c>
      <c r="I14" s="402">
        <v>2025</v>
      </c>
    </row>
    <row r="15" spans="1:9" s="79" customFormat="1" ht="12.75" customHeight="1">
      <c r="A15" s="80" t="s">
        <v>518</v>
      </c>
      <c r="B15" s="399">
        <v>93863</v>
      </c>
      <c r="C15" s="263">
        <v>62714</v>
      </c>
      <c r="D15" s="378">
        <v>19131</v>
      </c>
      <c r="E15" s="400">
        <v>4766</v>
      </c>
      <c r="F15" s="377">
        <v>7252</v>
      </c>
      <c r="G15" s="385">
        <v>137</v>
      </c>
      <c r="H15" s="401">
        <v>5032</v>
      </c>
      <c r="I15" s="402">
        <v>2083</v>
      </c>
    </row>
    <row r="16" spans="1:9" s="79" customFormat="1" ht="12.75" customHeight="1">
      <c r="A16" s="80" t="s">
        <v>519</v>
      </c>
      <c r="B16" s="399">
        <v>87070</v>
      </c>
      <c r="C16" s="263">
        <v>57935</v>
      </c>
      <c r="D16" s="378">
        <v>18456</v>
      </c>
      <c r="E16" s="400">
        <v>4217</v>
      </c>
      <c r="F16" s="377">
        <v>6462</v>
      </c>
      <c r="G16" s="385">
        <v>91</v>
      </c>
      <c r="H16" s="401">
        <v>4317</v>
      </c>
      <c r="I16" s="402">
        <v>2054</v>
      </c>
    </row>
    <row r="17" spans="1:9" s="79" customFormat="1" ht="12.75" customHeight="1">
      <c r="A17" s="80" t="s">
        <v>520</v>
      </c>
      <c r="B17" s="399">
        <v>80823</v>
      </c>
      <c r="C17" s="263">
        <v>54244</v>
      </c>
      <c r="D17" s="378">
        <v>17357</v>
      </c>
      <c r="E17" s="400">
        <v>3492</v>
      </c>
      <c r="F17" s="377">
        <v>5730</v>
      </c>
      <c r="G17" s="385">
        <v>66</v>
      </c>
      <c r="H17" s="401">
        <v>3729</v>
      </c>
      <c r="I17" s="402">
        <v>1935</v>
      </c>
    </row>
    <row r="18" spans="1:9" s="79" customFormat="1" ht="12.75" customHeight="1">
      <c r="A18" s="80" t="s">
        <v>521</v>
      </c>
      <c r="B18" s="399">
        <v>80284</v>
      </c>
      <c r="C18" s="263">
        <v>53964</v>
      </c>
      <c r="D18" s="378">
        <v>17444</v>
      </c>
      <c r="E18" s="400">
        <v>3282</v>
      </c>
      <c r="F18" s="377">
        <v>5594</v>
      </c>
      <c r="G18" s="385">
        <v>38</v>
      </c>
      <c r="H18" s="401">
        <v>3793</v>
      </c>
      <c r="I18" s="402">
        <v>1763</v>
      </c>
    </row>
    <row r="19" spans="1:9" s="79" customFormat="1" ht="12.75" customHeight="1">
      <c r="A19" s="80" t="s">
        <v>522</v>
      </c>
      <c r="B19" s="399">
        <v>79496</v>
      </c>
      <c r="C19" s="263">
        <v>53543</v>
      </c>
      <c r="D19" s="378">
        <v>17226</v>
      </c>
      <c r="E19" s="400">
        <v>3232</v>
      </c>
      <c r="F19" s="377">
        <v>5495</v>
      </c>
      <c r="G19" s="385">
        <v>42</v>
      </c>
      <c r="H19" s="403">
        <v>3698</v>
      </c>
      <c r="I19" s="402">
        <v>1755</v>
      </c>
    </row>
    <row r="20" spans="1:9" s="79" customFormat="1" ht="12.75" customHeight="1">
      <c r="A20" s="383" t="s">
        <v>523</v>
      </c>
      <c r="B20" s="399">
        <v>81345</v>
      </c>
      <c r="C20" s="263">
        <v>54927</v>
      </c>
      <c r="D20" s="378">
        <v>17466</v>
      </c>
      <c r="E20" s="400">
        <v>3472</v>
      </c>
      <c r="F20" s="377">
        <v>5480</v>
      </c>
      <c r="G20" s="385">
        <v>62</v>
      </c>
      <c r="H20" s="403">
        <v>3776</v>
      </c>
      <c r="I20" s="402">
        <v>1642</v>
      </c>
    </row>
    <row r="21" spans="1:9" s="79" customFormat="1" ht="12.75" customHeight="1">
      <c r="A21" s="383" t="s">
        <v>524</v>
      </c>
      <c r="B21" s="399">
        <v>89465</v>
      </c>
      <c r="C21" s="263">
        <v>59547</v>
      </c>
      <c r="D21" s="378">
        <v>19482</v>
      </c>
      <c r="E21" s="400">
        <v>4111</v>
      </c>
      <c r="F21" s="377">
        <v>6325</v>
      </c>
      <c r="G21" s="385">
        <v>78</v>
      </c>
      <c r="H21" s="401">
        <v>4357</v>
      </c>
      <c r="I21" s="402">
        <v>1890</v>
      </c>
    </row>
    <row r="22" spans="1:9" s="79" customFormat="1" ht="12.75" customHeight="1">
      <c r="A22" s="383" t="s">
        <v>525</v>
      </c>
      <c r="B22" s="399">
        <v>99571</v>
      </c>
      <c r="C22" s="263">
        <v>65177</v>
      </c>
      <c r="D22" s="378">
        <v>22044</v>
      </c>
      <c r="E22" s="400">
        <v>4625</v>
      </c>
      <c r="F22" s="377">
        <v>7725</v>
      </c>
      <c r="G22" s="385">
        <v>127</v>
      </c>
      <c r="H22" s="401">
        <v>5547</v>
      </c>
      <c r="I22" s="402">
        <v>2051</v>
      </c>
    </row>
    <row r="23" spans="1:9" s="79" customFormat="1" ht="12.75" customHeight="1">
      <c r="A23" s="383" t="s">
        <v>526</v>
      </c>
      <c r="B23" s="399">
        <v>111409</v>
      </c>
      <c r="C23" s="263">
        <v>72911</v>
      </c>
      <c r="D23" s="378">
        <v>24603</v>
      </c>
      <c r="E23" s="400">
        <v>5194</v>
      </c>
      <c r="F23" s="377">
        <v>8701</v>
      </c>
      <c r="G23" s="385">
        <v>131</v>
      </c>
      <c r="H23" s="401">
        <v>6567</v>
      </c>
      <c r="I23" s="402">
        <v>2003</v>
      </c>
    </row>
    <row r="24" spans="1:9" s="79" customFormat="1" ht="12.75" customHeight="1">
      <c r="A24" s="383" t="s">
        <v>527</v>
      </c>
      <c r="B24" s="404">
        <v>122121</v>
      </c>
      <c r="C24" s="263">
        <v>79571</v>
      </c>
      <c r="D24" s="378">
        <v>26781</v>
      </c>
      <c r="E24" s="400">
        <v>6061</v>
      </c>
      <c r="F24" s="377">
        <v>9708</v>
      </c>
      <c r="G24" s="385">
        <v>125</v>
      </c>
      <c r="H24" s="401">
        <v>7540</v>
      </c>
      <c r="I24" s="402">
        <v>2043</v>
      </c>
    </row>
    <row r="25" spans="1:9" s="79" customFormat="1" ht="12.75" customHeight="1">
      <c r="A25" s="383" t="s">
        <v>528</v>
      </c>
      <c r="B25" s="404">
        <v>129430</v>
      </c>
      <c r="C25" s="263">
        <v>83960</v>
      </c>
      <c r="D25" s="378">
        <v>28298</v>
      </c>
      <c r="E25" s="400">
        <v>6739</v>
      </c>
      <c r="F25" s="377">
        <v>10433</v>
      </c>
      <c r="G25" s="385">
        <v>110</v>
      </c>
      <c r="H25" s="401">
        <v>8340</v>
      </c>
      <c r="I25" s="402">
        <v>1983</v>
      </c>
    </row>
    <row r="26" spans="1:9" s="79" customFormat="1" ht="12.75" customHeight="1">
      <c r="A26" s="383" t="s">
        <v>529</v>
      </c>
      <c r="B26" s="404">
        <v>129138</v>
      </c>
      <c r="C26" s="263">
        <v>84049</v>
      </c>
      <c r="D26" s="378">
        <v>27757</v>
      </c>
      <c r="E26" s="400">
        <v>6973</v>
      </c>
      <c r="F26" s="377">
        <v>10359</v>
      </c>
      <c r="G26" s="385">
        <v>119</v>
      </c>
      <c r="H26" s="401">
        <v>8265</v>
      </c>
      <c r="I26" s="402">
        <v>1975</v>
      </c>
    </row>
    <row r="27" spans="1:9" s="79" customFormat="1" ht="12.75" customHeight="1">
      <c r="A27" s="383" t="s">
        <v>530</v>
      </c>
      <c r="B27" s="404">
        <v>122215</v>
      </c>
      <c r="C27" s="263">
        <v>78032</v>
      </c>
      <c r="D27" s="378">
        <v>27081</v>
      </c>
      <c r="E27" s="400">
        <v>6911</v>
      </c>
      <c r="F27" s="377">
        <v>10191</v>
      </c>
      <c r="G27" s="385">
        <v>124</v>
      </c>
      <c r="H27" s="401">
        <v>7958</v>
      </c>
      <c r="I27" s="402">
        <v>2109</v>
      </c>
    </row>
    <row r="28" spans="1:9" s="79" customFormat="1" ht="12.75" customHeight="1">
      <c r="A28" s="383" t="s">
        <v>531</v>
      </c>
      <c r="B28" s="404">
        <v>124417</v>
      </c>
      <c r="C28" s="263">
        <v>80621</v>
      </c>
      <c r="D28" s="378">
        <v>26710</v>
      </c>
      <c r="E28" s="400">
        <v>6941</v>
      </c>
      <c r="F28" s="377">
        <v>10145</v>
      </c>
      <c r="G28" s="385">
        <v>133</v>
      </c>
      <c r="H28" s="401">
        <v>8069</v>
      </c>
      <c r="I28" s="402">
        <v>1943</v>
      </c>
    </row>
    <row r="29" spans="1:9" s="79" customFormat="1" ht="12.75" customHeight="1">
      <c r="A29" s="383" t="s">
        <v>532</v>
      </c>
      <c r="B29" s="404">
        <v>120467</v>
      </c>
      <c r="C29" s="263">
        <v>79622</v>
      </c>
      <c r="D29" s="378">
        <v>25177</v>
      </c>
      <c r="E29" s="400">
        <v>6330</v>
      </c>
      <c r="F29" s="377">
        <v>9338</v>
      </c>
      <c r="G29" s="385">
        <v>106</v>
      </c>
      <c r="H29" s="401">
        <v>7424</v>
      </c>
      <c r="I29" s="402">
        <v>1808</v>
      </c>
    </row>
    <row r="30" spans="1:9" s="79" customFormat="1" ht="12.75" customHeight="1">
      <c r="A30" s="383" t="s">
        <v>533</v>
      </c>
      <c r="B30" s="404">
        <v>110371</v>
      </c>
      <c r="C30" s="263">
        <v>73429</v>
      </c>
      <c r="D30" s="378">
        <v>23230</v>
      </c>
      <c r="E30" s="400">
        <v>5563</v>
      </c>
      <c r="F30" s="377">
        <v>8149</v>
      </c>
      <c r="G30" s="385">
        <v>100</v>
      </c>
      <c r="H30" s="401">
        <v>6303</v>
      </c>
      <c r="I30" s="402">
        <v>1746</v>
      </c>
    </row>
    <row r="31" spans="1:9" s="79" customFormat="1" ht="12.75" customHeight="1">
      <c r="A31" s="383" t="s">
        <v>534</v>
      </c>
      <c r="B31" s="404">
        <v>106748</v>
      </c>
      <c r="C31" s="263">
        <v>70826</v>
      </c>
      <c r="D31" s="378">
        <v>22348</v>
      </c>
      <c r="E31" s="400">
        <v>5664</v>
      </c>
      <c r="F31" s="377">
        <v>7910</v>
      </c>
      <c r="G31" s="385">
        <v>58</v>
      </c>
      <c r="H31" s="401">
        <v>6143</v>
      </c>
      <c r="I31" s="402">
        <v>1709</v>
      </c>
    </row>
    <row r="32" spans="1:9" s="79" customFormat="1" ht="12.75" customHeight="1">
      <c r="A32" s="383" t="s">
        <v>535</v>
      </c>
      <c r="B32" s="404">
        <v>104433</v>
      </c>
      <c r="C32" s="263">
        <v>69101</v>
      </c>
      <c r="D32" s="378">
        <v>21634</v>
      </c>
      <c r="E32" s="400">
        <v>5392</v>
      </c>
      <c r="F32" s="377">
        <v>8306</v>
      </c>
      <c r="G32" s="386" t="s">
        <v>135</v>
      </c>
      <c r="H32" s="401">
        <v>6583</v>
      </c>
      <c r="I32" s="402">
        <v>1723</v>
      </c>
    </row>
    <row r="33" spans="1:9" s="79" customFormat="1" ht="12.75" customHeight="1">
      <c r="A33" s="270"/>
      <c r="B33" s="405"/>
      <c r="C33" s="274"/>
      <c r="D33" s="388"/>
      <c r="E33" s="388"/>
      <c r="F33" s="406"/>
      <c r="G33" s="407"/>
      <c r="H33" s="408"/>
      <c r="I33" s="392"/>
    </row>
    <row r="34" spans="1:8" s="79" customFormat="1" ht="12.75" customHeight="1">
      <c r="A34" s="367"/>
      <c r="B34" s="367"/>
      <c r="C34" s="367"/>
      <c r="D34" s="367"/>
      <c r="E34" s="367"/>
      <c r="F34" s="367"/>
      <c r="H34" s="367"/>
    </row>
    <row r="35" spans="1:8" s="79" customFormat="1" ht="12.75" customHeight="1">
      <c r="A35" s="127" t="s">
        <v>137</v>
      </c>
      <c r="B35" s="367"/>
      <c r="C35" s="367"/>
      <c r="D35" s="367"/>
      <c r="E35" s="367"/>
      <c r="F35" s="367"/>
      <c r="H35" s="367"/>
    </row>
    <row r="36" ht="12.75" customHeight="1">
      <c r="A36" s="177" t="s">
        <v>547</v>
      </c>
    </row>
    <row r="37" ht="12.75" customHeight="1">
      <c r="A37" s="7" t="s">
        <v>546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&amp;L&amp;"Arial,Bold Italic"&amp;8The State of Hawaii Data Book 2003&amp;R&amp;"Arial,Bold"&amp;8http://www2.hawaii.gov/dbedt/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13.28125" style="0" customWidth="1"/>
    <col min="3" max="3" width="13.140625" style="0" customWidth="1"/>
    <col min="4" max="9" width="13.28125" style="0" customWidth="1"/>
  </cols>
  <sheetData>
    <row r="1" spans="1:9" s="79" customFormat="1" ht="15.75">
      <c r="A1" s="16" t="s">
        <v>513</v>
      </c>
      <c r="B1" s="16"/>
      <c r="C1" s="16"/>
      <c r="D1" s="16"/>
      <c r="E1" s="16"/>
      <c r="F1" s="16"/>
      <c r="G1" s="16"/>
      <c r="H1" s="16"/>
      <c r="I1" s="16"/>
    </row>
    <row r="2" spans="1:8" s="79" customFormat="1" ht="12.75" customHeight="1">
      <c r="A2" s="307"/>
      <c r="B2" s="360"/>
      <c r="C2" s="360"/>
      <c r="D2" s="360"/>
      <c r="E2" s="360"/>
      <c r="F2" s="360"/>
      <c r="H2" s="360"/>
    </row>
    <row r="3" spans="1:9" s="79" customFormat="1" ht="12.75" customHeight="1">
      <c r="A3" s="360" t="s">
        <v>514</v>
      </c>
      <c r="B3" s="360"/>
      <c r="C3" s="360"/>
      <c r="D3" s="360"/>
      <c r="E3" s="360"/>
      <c r="F3" s="360"/>
      <c r="G3" s="360"/>
      <c r="H3" s="360"/>
      <c r="I3" s="360"/>
    </row>
    <row r="4" spans="1:8" s="79" customFormat="1" ht="12.75" customHeight="1" thickBot="1">
      <c r="A4" s="361"/>
      <c r="B4" s="361"/>
      <c r="C4" s="361"/>
      <c r="D4" s="361"/>
      <c r="E4" s="361"/>
      <c r="F4" s="361"/>
      <c r="H4" s="361"/>
    </row>
    <row r="5" spans="1:9" s="367" customFormat="1" ht="24" customHeight="1" thickTop="1">
      <c r="A5" s="362"/>
      <c r="B5" s="363"/>
      <c r="C5" s="364"/>
      <c r="D5" s="362"/>
      <c r="E5" s="362"/>
      <c r="F5" s="289" t="s">
        <v>389</v>
      </c>
      <c r="G5" s="365"/>
      <c r="H5" s="366"/>
      <c r="I5" s="365"/>
    </row>
    <row r="6" spans="1:9" s="160" customFormat="1" ht="34.5" customHeight="1">
      <c r="A6" s="368" t="s">
        <v>179</v>
      </c>
      <c r="B6" s="369" t="s">
        <v>199</v>
      </c>
      <c r="C6" s="368" t="s">
        <v>128</v>
      </c>
      <c r="D6" s="368" t="s">
        <v>235</v>
      </c>
      <c r="E6" s="368" t="s">
        <v>237</v>
      </c>
      <c r="F6" s="370" t="s">
        <v>515</v>
      </c>
      <c r="G6" s="368" t="s">
        <v>516</v>
      </c>
      <c r="H6" s="371" t="s">
        <v>240</v>
      </c>
      <c r="I6" s="372" t="s">
        <v>517</v>
      </c>
    </row>
    <row r="7" spans="1:9" s="79" customFormat="1" ht="12.75" customHeight="1">
      <c r="A7" s="80"/>
      <c r="B7" s="373"/>
      <c r="C7" s="374"/>
      <c r="D7" s="375"/>
      <c r="E7" s="375"/>
      <c r="F7" s="373"/>
      <c r="G7" s="76"/>
      <c r="H7" s="376"/>
      <c r="I7" s="78"/>
    </row>
    <row r="8" spans="1:9" s="79" customFormat="1" ht="12.75" customHeight="1">
      <c r="A8" s="80" t="s">
        <v>518</v>
      </c>
      <c r="B8" s="377">
        <v>90431081</v>
      </c>
      <c r="C8" s="378">
        <v>59584164</v>
      </c>
      <c r="D8" s="378">
        <v>19178743</v>
      </c>
      <c r="E8" s="378">
        <v>4523409</v>
      </c>
      <c r="F8" s="377">
        <v>7144765</v>
      </c>
      <c r="G8" s="379">
        <v>126266</v>
      </c>
      <c r="H8" s="380">
        <v>5046328</v>
      </c>
      <c r="I8" s="381">
        <v>1972171</v>
      </c>
    </row>
    <row r="9" spans="1:9" s="79" customFormat="1" ht="12.75" customHeight="1">
      <c r="A9" s="80" t="s">
        <v>519</v>
      </c>
      <c r="B9" s="377">
        <v>86590419</v>
      </c>
      <c r="C9" s="378">
        <v>56916991</v>
      </c>
      <c r="D9" s="378">
        <v>19025062</v>
      </c>
      <c r="E9" s="378">
        <v>4118900</v>
      </c>
      <c r="F9" s="377">
        <v>6529466</v>
      </c>
      <c r="G9" s="379">
        <v>91545</v>
      </c>
      <c r="H9" s="380">
        <v>4440672</v>
      </c>
      <c r="I9" s="381">
        <v>1997249</v>
      </c>
    </row>
    <row r="10" spans="1:9" s="79" customFormat="1" ht="12.75" customHeight="1">
      <c r="A10" s="80" t="s">
        <v>520</v>
      </c>
      <c r="B10" s="377">
        <v>79945261</v>
      </c>
      <c r="C10" s="378">
        <v>53120868</v>
      </c>
      <c r="D10" s="378">
        <v>17701927</v>
      </c>
      <c r="E10" s="378">
        <v>3362595</v>
      </c>
      <c r="F10" s="377">
        <v>5759871</v>
      </c>
      <c r="G10" s="379">
        <v>62111</v>
      </c>
      <c r="H10" s="380">
        <v>3844355</v>
      </c>
      <c r="I10" s="381">
        <v>1853405</v>
      </c>
    </row>
    <row r="11" spans="1:9" s="79" customFormat="1" ht="12.75" customHeight="1">
      <c r="A11" s="80" t="s">
        <v>521</v>
      </c>
      <c r="B11" s="377">
        <v>74533213</v>
      </c>
      <c r="C11" s="378">
        <v>49550098</v>
      </c>
      <c r="D11" s="378">
        <v>16722757</v>
      </c>
      <c r="E11" s="378">
        <v>3006023</v>
      </c>
      <c r="F11" s="377">
        <v>5254335</v>
      </c>
      <c r="G11" s="379">
        <v>32933</v>
      </c>
      <c r="H11" s="380">
        <v>3667459</v>
      </c>
      <c r="I11" s="381">
        <v>1553943</v>
      </c>
    </row>
    <row r="12" spans="1:9" s="79" customFormat="1" ht="12.75" customHeight="1">
      <c r="A12" s="80" t="s">
        <v>522</v>
      </c>
      <c r="B12" s="377">
        <v>78997519</v>
      </c>
      <c r="C12" s="378">
        <v>52750217</v>
      </c>
      <c r="D12" s="378">
        <v>17526168</v>
      </c>
      <c r="E12" s="378">
        <v>3232313</v>
      </c>
      <c r="F12" s="377">
        <v>5488821</v>
      </c>
      <c r="G12" s="379">
        <v>39855</v>
      </c>
      <c r="H12" s="382">
        <v>3825847</v>
      </c>
      <c r="I12" s="381">
        <v>1623119</v>
      </c>
    </row>
    <row r="13" spans="1:9" s="79" customFormat="1" ht="12.75" customHeight="1">
      <c r="A13" s="383" t="s">
        <v>523</v>
      </c>
      <c r="B13" s="377">
        <v>94473871</v>
      </c>
      <c r="C13" s="378">
        <v>63485005</v>
      </c>
      <c r="D13" s="378">
        <v>20541064</v>
      </c>
      <c r="E13" s="378">
        <v>4042598</v>
      </c>
      <c r="F13" s="377">
        <v>6405204</v>
      </c>
      <c r="G13" s="379">
        <v>64878</v>
      </c>
      <c r="H13" s="382">
        <v>4574468</v>
      </c>
      <c r="I13" s="381">
        <v>1765858</v>
      </c>
    </row>
    <row r="14" spans="1:9" s="79" customFormat="1" ht="12.75" customHeight="1">
      <c r="A14" s="383" t="s">
        <v>524</v>
      </c>
      <c r="B14" s="377">
        <v>112329644</v>
      </c>
      <c r="C14" s="378">
        <v>74283762</v>
      </c>
      <c r="D14" s="378">
        <v>24838847</v>
      </c>
      <c r="E14" s="378">
        <v>5156483</v>
      </c>
      <c r="F14" s="377">
        <v>8050552</v>
      </c>
      <c r="G14" s="379">
        <v>94856</v>
      </c>
      <c r="H14" s="380">
        <v>5742270</v>
      </c>
      <c r="I14" s="381">
        <v>2213426</v>
      </c>
    </row>
    <row r="15" spans="1:9" s="79" customFormat="1" ht="12.75" customHeight="1">
      <c r="A15" s="383" t="s">
        <v>525</v>
      </c>
      <c r="B15" s="377">
        <v>126788607</v>
      </c>
      <c r="C15" s="378">
        <v>82450018</v>
      </c>
      <c r="D15" s="378">
        <v>28538846</v>
      </c>
      <c r="E15" s="378">
        <v>5824432</v>
      </c>
      <c r="F15" s="377">
        <v>9975311</v>
      </c>
      <c r="G15" s="379">
        <v>146194</v>
      </c>
      <c r="H15" s="380">
        <v>7400324</v>
      </c>
      <c r="I15" s="381">
        <v>2428793</v>
      </c>
    </row>
    <row r="16" spans="1:9" s="79" customFormat="1" ht="12.75" customHeight="1">
      <c r="A16" s="383" t="s">
        <v>526</v>
      </c>
      <c r="B16" s="377">
        <v>147149411</v>
      </c>
      <c r="C16" s="378">
        <v>95823731</v>
      </c>
      <c r="D16" s="378">
        <v>32943774</v>
      </c>
      <c r="E16" s="378">
        <v>6739307</v>
      </c>
      <c r="F16" s="377">
        <v>11642599</v>
      </c>
      <c r="G16" s="379">
        <v>154603</v>
      </c>
      <c r="H16" s="380">
        <v>9055336</v>
      </c>
      <c r="I16" s="381">
        <v>2432660</v>
      </c>
    </row>
    <row r="17" spans="1:9" s="79" customFormat="1" ht="12.75" customHeight="1">
      <c r="A17" s="383" t="s">
        <v>527</v>
      </c>
      <c r="B17" s="384">
        <v>171641900</v>
      </c>
      <c r="C17" s="378">
        <v>111603705</v>
      </c>
      <c r="D17" s="378">
        <v>37840508</v>
      </c>
      <c r="E17" s="378">
        <v>8411516</v>
      </c>
      <c r="F17" s="377">
        <v>13786171</v>
      </c>
      <c r="G17" s="379">
        <v>155076</v>
      </c>
      <c r="H17" s="380">
        <v>10998797</v>
      </c>
      <c r="I17" s="381">
        <v>2632298</v>
      </c>
    </row>
    <row r="18" spans="1:9" s="79" customFormat="1" ht="12.75" customHeight="1">
      <c r="A18" s="383" t="s">
        <v>528</v>
      </c>
      <c r="B18" s="384">
        <v>191796701</v>
      </c>
      <c r="C18" s="378">
        <v>123903621</v>
      </c>
      <c r="D18" s="378">
        <v>42338840</v>
      </c>
      <c r="E18" s="378">
        <v>9872685</v>
      </c>
      <c r="F18" s="377">
        <v>15681555</v>
      </c>
      <c r="G18" s="379">
        <v>153647</v>
      </c>
      <c r="H18" s="380">
        <v>12831574</v>
      </c>
      <c r="I18" s="381">
        <v>2696334</v>
      </c>
    </row>
    <row r="19" spans="1:9" s="79" customFormat="1" ht="12.75" customHeight="1">
      <c r="A19" s="383" t="s">
        <v>529</v>
      </c>
      <c r="B19" s="384">
        <v>193487005</v>
      </c>
      <c r="C19" s="378">
        <v>125414180</v>
      </c>
      <c r="D19" s="378">
        <v>42071872</v>
      </c>
      <c r="E19" s="378">
        <v>10367997</v>
      </c>
      <c r="F19" s="377">
        <v>15632956</v>
      </c>
      <c r="G19" s="379">
        <v>171979</v>
      </c>
      <c r="H19" s="380">
        <v>12749822</v>
      </c>
      <c r="I19" s="381">
        <v>2711155</v>
      </c>
    </row>
    <row r="20" spans="1:9" s="79" customFormat="1" ht="12.75" customHeight="1">
      <c r="A20" s="383" t="s">
        <v>530</v>
      </c>
      <c r="B20" s="384">
        <v>179727944</v>
      </c>
      <c r="C20" s="378">
        <v>114359271</v>
      </c>
      <c r="D20" s="378">
        <v>40461179</v>
      </c>
      <c r="E20" s="378">
        <v>10057307</v>
      </c>
      <c r="F20" s="377">
        <v>14850187</v>
      </c>
      <c r="G20" s="379">
        <v>167244</v>
      </c>
      <c r="H20" s="380">
        <v>11845597</v>
      </c>
      <c r="I20" s="381">
        <v>2837346</v>
      </c>
    </row>
    <row r="21" spans="1:9" s="79" customFormat="1" ht="12.75" customHeight="1">
      <c r="A21" s="383" t="s">
        <v>531</v>
      </c>
      <c r="B21" s="384">
        <v>178991763</v>
      </c>
      <c r="C21" s="378">
        <v>115489788</v>
      </c>
      <c r="D21" s="378">
        <v>39208297</v>
      </c>
      <c r="E21" s="378">
        <v>9841805</v>
      </c>
      <c r="F21" s="377">
        <v>14451873</v>
      </c>
      <c r="G21" s="379">
        <v>173891</v>
      </c>
      <c r="H21" s="380">
        <v>11697878</v>
      </c>
      <c r="I21" s="381">
        <v>2580104</v>
      </c>
    </row>
    <row r="22" spans="1:9" s="79" customFormat="1" ht="12.75" customHeight="1">
      <c r="A22" s="383" t="s">
        <v>532</v>
      </c>
      <c r="B22" s="384">
        <v>170853433</v>
      </c>
      <c r="C22" s="378">
        <v>112594795</v>
      </c>
      <c r="D22" s="378">
        <v>36414365</v>
      </c>
      <c r="E22" s="378">
        <v>8843294</v>
      </c>
      <c r="F22" s="377">
        <v>13000979</v>
      </c>
      <c r="G22" s="385">
        <v>137714</v>
      </c>
      <c r="H22" s="380">
        <v>10493178</v>
      </c>
      <c r="I22" s="381">
        <v>2370087</v>
      </c>
    </row>
    <row r="23" spans="1:9" s="79" customFormat="1" ht="12.75" customHeight="1">
      <c r="A23" s="383" t="s">
        <v>533</v>
      </c>
      <c r="B23" s="384">
        <v>153082202</v>
      </c>
      <c r="C23" s="378">
        <v>101678549</v>
      </c>
      <c r="D23" s="378">
        <v>32812572</v>
      </c>
      <c r="E23" s="378">
        <v>7577344</v>
      </c>
      <c r="F23" s="377">
        <v>11013737</v>
      </c>
      <c r="G23" s="385">
        <v>124481</v>
      </c>
      <c r="H23" s="380">
        <v>8640495</v>
      </c>
      <c r="I23" s="381">
        <v>2248761</v>
      </c>
    </row>
    <row r="24" spans="1:9" s="79" customFormat="1" ht="12.75" customHeight="1">
      <c r="A24" s="383" t="s">
        <v>534</v>
      </c>
      <c r="B24" s="384">
        <v>150829817</v>
      </c>
      <c r="C24" s="378">
        <v>99686498</v>
      </c>
      <c r="D24" s="378">
        <v>32276917</v>
      </c>
      <c r="E24" s="378">
        <v>7889448</v>
      </c>
      <c r="F24" s="377">
        <v>10976954</v>
      </c>
      <c r="G24" s="385">
        <v>75379</v>
      </c>
      <c r="H24" s="380">
        <v>8612864</v>
      </c>
      <c r="I24" s="381">
        <v>2288711</v>
      </c>
    </row>
    <row r="25" spans="1:9" s="79" customFormat="1" ht="12.75" customHeight="1">
      <c r="A25" s="383" t="s">
        <v>535</v>
      </c>
      <c r="B25" s="384">
        <v>154216782</v>
      </c>
      <c r="C25" s="378">
        <v>101273319</v>
      </c>
      <c r="D25" s="378">
        <v>32790493</v>
      </c>
      <c r="E25" s="378">
        <v>8020735</v>
      </c>
      <c r="F25" s="377">
        <v>12132235</v>
      </c>
      <c r="G25" s="386" t="s">
        <v>135</v>
      </c>
      <c r="H25" s="380">
        <v>9711591</v>
      </c>
      <c r="I25" s="381">
        <v>2420644</v>
      </c>
    </row>
    <row r="26" spans="1:9" s="79" customFormat="1" ht="12.75" customHeight="1">
      <c r="A26" s="270"/>
      <c r="B26" s="387"/>
      <c r="C26" s="388"/>
      <c r="D26" s="388"/>
      <c r="E26" s="388"/>
      <c r="F26" s="389"/>
      <c r="G26" s="390"/>
      <c r="H26" s="391"/>
      <c r="I26" s="392"/>
    </row>
    <row r="27" spans="1:8" s="79" customFormat="1" ht="12.75" customHeight="1">
      <c r="A27" s="367"/>
      <c r="B27" s="367"/>
      <c r="C27" s="367"/>
      <c r="D27" s="367"/>
      <c r="E27" s="367"/>
      <c r="F27" s="367"/>
      <c r="H27" s="367"/>
    </row>
    <row r="28" spans="1:8" s="79" customFormat="1" ht="12.75" customHeight="1">
      <c r="A28" s="127" t="s">
        <v>137</v>
      </c>
      <c r="B28" s="367"/>
      <c r="C28" s="367"/>
      <c r="D28" s="367"/>
      <c r="E28" s="367"/>
      <c r="F28" s="367"/>
      <c r="H28" s="367"/>
    </row>
    <row r="29" ht="12.75" customHeight="1">
      <c r="A29" s="177" t="s">
        <v>536</v>
      </c>
    </row>
    <row r="30" ht="12.75" customHeight="1">
      <c r="A30" s="7"/>
    </row>
  </sheetData>
  <printOptions horizontalCentered="1"/>
  <pageMargins left="1" right="1" top="1" bottom="1" header="0.5" footer="0.5"/>
  <pageSetup horizontalDpi="300" verticalDpi="300" orientation="landscape" r:id="rId1"/>
  <headerFooter alignWithMargins="0">
    <oddFooter>&amp;L&amp;"Arial,Bold Italic"&amp;8The State of Hawaii Data Book 2003&amp;R&amp;"Arial,Bold"&amp;8http://www2.hawaii.gov/dbedt/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3" width="16.7109375" style="0" customWidth="1"/>
    <col min="4" max="4" width="16.7109375" style="151" customWidth="1"/>
  </cols>
  <sheetData>
    <row r="1" spans="1:4" ht="15.75">
      <c r="A1" s="16" t="s">
        <v>495</v>
      </c>
      <c r="B1" s="16"/>
      <c r="C1" s="16"/>
      <c r="D1" s="339"/>
    </row>
    <row r="2" spans="1:4" s="343" customFormat="1" ht="15.75">
      <c r="A2" s="340" t="s">
        <v>496</v>
      </c>
      <c r="B2" s="341"/>
      <c r="C2" s="341"/>
      <c r="D2" s="342"/>
    </row>
    <row r="3" spans="1:4" s="343" customFormat="1" ht="15.75">
      <c r="A3" s="340" t="s">
        <v>497</v>
      </c>
      <c r="B3" s="341"/>
      <c r="C3" s="341"/>
      <c r="D3" s="342"/>
    </row>
    <row r="4" ht="12.75" customHeight="1">
      <c r="A4" s="132"/>
    </row>
    <row r="5" spans="1:4" ht="12.75">
      <c r="A5" s="34" t="s">
        <v>476</v>
      </c>
      <c r="B5" s="34"/>
      <c r="C5" s="34"/>
      <c r="D5" s="344"/>
    </row>
    <row r="6" ht="12.75" customHeight="1" thickBot="1">
      <c r="A6" s="71"/>
    </row>
    <row r="7" spans="1:4" s="95" customFormat="1" ht="24" customHeight="1" thickTop="1">
      <c r="A7" s="249" t="s">
        <v>498</v>
      </c>
      <c r="B7" s="345">
        <v>2000</v>
      </c>
      <c r="C7" s="345">
        <v>2001</v>
      </c>
      <c r="D7" s="346">
        <v>2002</v>
      </c>
    </row>
    <row r="8" spans="1:4" ht="12.75">
      <c r="A8" s="4"/>
      <c r="B8" s="347"/>
      <c r="C8" s="347"/>
      <c r="D8" s="347"/>
    </row>
    <row r="9" spans="1:4" ht="12.75">
      <c r="A9" s="104" t="s">
        <v>499</v>
      </c>
      <c r="B9" s="348">
        <v>184140</v>
      </c>
      <c r="C9" s="348">
        <v>188920</v>
      </c>
      <c r="D9" s="348">
        <v>193220</v>
      </c>
    </row>
    <row r="10" spans="1:4" ht="12.75">
      <c r="A10" s="4"/>
      <c r="B10" s="349"/>
      <c r="C10" s="349"/>
      <c r="D10" s="350"/>
    </row>
    <row r="11" spans="1:4" ht="12.75">
      <c r="A11" s="4" t="s">
        <v>500</v>
      </c>
      <c r="B11" s="349"/>
      <c r="C11" s="349"/>
      <c r="D11" s="350"/>
    </row>
    <row r="12" spans="1:4" ht="12.75">
      <c r="A12" s="335" t="s">
        <v>501</v>
      </c>
      <c r="B12" s="350">
        <v>10970</v>
      </c>
      <c r="C12" s="350">
        <v>11050</v>
      </c>
      <c r="D12" s="350">
        <v>11200</v>
      </c>
    </row>
    <row r="13" spans="1:5" ht="12.75">
      <c r="A13" s="335" t="s">
        <v>502</v>
      </c>
      <c r="B13" s="350">
        <v>30370</v>
      </c>
      <c r="C13" s="350">
        <v>32210</v>
      </c>
      <c r="D13" s="350">
        <v>33290</v>
      </c>
      <c r="E13" s="126"/>
    </row>
    <row r="14" spans="1:4" ht="12.75">
      <c r="A14" s="335" t="s">
        <v>503</v>
      </c>
      <c r="B14" s="350">
        <v>37060</v>
      </c>
      <c r="C14" s="350">
        <v>37180</v>
      </c>
      <c r="D14" s="350">
        <v>37310</v>
      </c>
    </row>
    <row r="15" spans="1:4" ht="12.75">
      <c r="A15" s="335" t="s">
        <v>504</v>
      </c>
      <c r="B15" s="350">
        <v>37200</v>
      </c>
      <c r="C15" s="350">
        <v>37420</v>
      </c>
      <c r="D15" s="350">
        <v>36860</v>
      </c>
    </row>
    <row r="16" spans="1:4" ht="12.75">
      <c r="A16" s="335" t="s">
        <v>505</v>
      </c>
      <c r="B16" s="350">
        <v>68540</v>
      </c>
      <c r="C16" s="350">
        <v>71060</v>
      </c>
      <c r="D16" s="350">
        <v>74560</v>
      </c>
    </row>
    <row r="17" spans="1:6" ht="12.75">
      <c r="A17" s="335"/>
      <c r="B17" s="350"/>
      <c r="C17" s="350"/>
      <c r="D17" s="350"/>
      <c r="F17" s="351"/>
    </row>
    <row r="18" spans="1:4" ht="12.75">
      <c r="A18" s="4" t="s">
        <v>506</v>
      </c>
      <c r="B18" s="350"/>
      <c r="C18" s="350"/>
      <c r="D18" s="350"/>
    </row>
    <row r="19" spans="1:4" ht="12.75">
      <c r="A19" s="335" t="s">
        <v>507</v>
      </c>
      <c r="B19" s="350">
        <v>48330</v>
      </c>
      <c r="C19" s="350">
        <v>50340</v>
      </c>
      <c r="D19" s="350">
        <v>52030</v>
      </c>
    </row>
    <row r="20" spans="1:4" ht="12.75">
      <c r="A20" s="335" t="s">
        <v>272</v>
      </c>
      <c r="B20" s="350">
        <v>2200</v>
      </c>
      <c r="C20" s="350">
        <v>2200</v>
      </c>
      <c r="D20" s="350">
        <v>2130</v>
      </c>
    </row>
    <row r="21" spans="1:4" ht="12.75">
      <c r="A21" s="335" t="s">
        <v>275</v>
      </c>
      <c r="B21" s="350">
        <v>132560</v>
      </c>
      <c r="C21" s="350">
        <v>135420</v>
      </c>
      <c r="D21" s="350">
        <v>138120</v>
      </c>
    </row>
    <row r="22" spans="1:4" ht="12.75">
      <c r="A22" s="4"/>
      <c r="B22" s="350"/>
      <c r="C22" s="350"/>
      <c r="D22" s="352"/>
    </row>
    <row r="23" spans="1:4" ht="12.75">
      <c r="A23" s="4" t="s">
        <v>508</v>
      </c>
      <c r="B23" s="350"/>
      <c r="C23" s="350"/>
      <c r="D23" s="352"/>
    </row>
    <row r="24" spans="1:4" ht="12.75">
      <c r="A24" s="335" t="s">
        <v>454</v>
      </c>
      <c r="B24" s="350">
        <v>76020</v>
      </c>
      <c r="C24" s="350">
        <v>78060</v>
      </c>
      <c r="D24" s="352">
        <v>79880</v>
      </c>
    </row>
    <row r="25" spans="1:4" ht="12.75">
      <c r="A25" s="335" t="s">
        <v>455</v>
      </c>
      <c r="B25" s="350">
        <v>94710</v>
      </c>
      <c r="C25" s="350">
        <v>97260</v>
      </c>
      <c r="D25" s="352">
        <v>99560</v>
      </c>
    </row>
    <row r="26" spans="1:4" ht="12.75">
      <c r="A26" s="59"/>
      <c r="B26" s="353"/>
      <c r="C26" s="353"/>
      <c r="D26" s="354"/>
    </row>
    <row r="27" spans="1:4" ht="12.75">
      <c r="A27" s="126"/>
      <c r="B27" s="355"/>
      <c r="C27" s="355"/>
      <c r="D27" s="356"/>
    </row>
    <row r="28" spans="1:4" ht="12.75">
      <c r="A28" s="357" t="s">
        <v>509</v>
      </c>
      <c r="B28" s="355"/>
      <c r="C28" s="355"/>
      <c r="D28" s="356"/>
    </row>
    <row r="29" ht="12.75">
      <c r="A29" s="11" t="s">
        <v>512</v>
      </c>
    </row>
    <row r="30" ht="12.75">
      <c r="A30" s="358" t="s">
        <v>510</v>
      </c>
    </row>
    <row r="31" ht="12.75">
      <c r="A31" s="11" t="s">
        <v>511</v>
      </c>
    </row>
    <row r="32" ht="12.75">
      <c r="A32" s="359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&amp;L&amp;"Arial,Bold Italic"&amp;8The State of Hawaii Data Book 2003&amp;R&amp;"Arial,Bold"&amp;8http://www2.hawaii.gov/dbedt/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1" sqref="A1"/>
    </sheetView>
  </sheetViews>
  <sheetFormatPr defaultColWidth="9.140625" defaultRowHeight="12.75"/>
  <cols>
    <col min="1" max="1" width="29.8515625" style="0" customWidth="1"/>
    <col min="2" max="5" width="13.00390625" style="0" customWidth="1"/>
  </cols>
  <sheetData>
    <row r="1" spans="1:5" ht="15.75">
      <c r="A1" s="16" t="s">
        <v>473</v>
      </c>
      <c r="B1" s="16"/>
      <c r="C1" s="16"/>
      <c r="D1" s="16"/>
      <c r="E1" s="16"/>
    </row>
    <row r="2" spans="1:5" ht="15.75">
      <c r="A2" s="87" t="s">
        <v>474</v>
      </c>
      <c r="B2" s="16"/>
      <c r="C2" s="16"/>
      <c r="D2" s="16"/>
      <c r="E2" s="16"/>
    </row>
    <row r="3" spans="1:5" ht="15.75" customHeight="1">
      <c r="A3" s="87" t="s">
        <v>475</v>
      </c>
      <c r="B3" s="330"/>
      <c r="C3" s="330"/>
      <c r="D3" s="330"/>
      <c r="E3" s="330"/>
    </row>
    <row r="4" spans="1:5" ht="12.75" customHeight="1">
      <c r="A4" s="132"/>
      <c r="B4" s="34"/>
      <c r="C4" s="34"/>
      <c r="D4" s="34"/>
      <c r="E4" s="34"/>
    </row>
    <row r="5" spans="1:5" ht="12.75" customHeight="1">
      <c r="A5" s="34" t="s">
        <v>476</v>
      </c>
      <c r="B5" s="34"/>
      <c r="C5" s="34"/>
      <c r="D5" s="34"/>
      <c r="E5" s="34"/>
    </row>
    <row r="6" spans="1:5" ht="12.75" customHeight="1" thickBot="1">
      <c r="A6" s="71"/>
      <c r="B6" s="71"/>
      <c r="C6" s="71"/>
      <c r="D6" s="71"/>
      <c r="E6" s="71"/>
    </row>
    <row r="7" spans="1:5" s="247" customFormat="1" ht="34.5" customHeight="1" thickTop="1">
      <c r="A7" s="246"/>
      <c r="B7" s="455" t="s">
        <v>477</v>
      </c>
      <c r="C7" s="456"/>
      <c r="D7" s="457" t="s">
        <v>478</v>
      </c>
      <c r="E7" s="458"/>
    </row>
    <row r="8" spans="1:5" s="95" customFormat="1" ht="24" customHeight="1">
      <c r="A8" s="92" t="s">
        <v>479</v>
      </c>
      <c r="B8" s="249">
        <v>2001</v>
      </c>
      <c r="C8" s="331">
        <v>2002</v>
      </c>
      <c r="D8" s="250">
        <v>2001</v>
      </c>
      <c r="E8" s="332">
        <v>2002</v>
      </c>
    </row>
    <row r="9" spans="1:5" ht="12.75">
      <c r="A9" s="4"/>
      <c r="B9" s="4"/>
      <c r="C9" s="98"/>
      <c r="D9" s="41"/>
      <c r="E9" s="184"/>
    </row>
    <row r="10" spans="1:5" ht="12.75">
      <c r="A10" s="333" t="s">
        <v>480</v>
      </c>
      <c r="B10" s="236">
        <v>188920</v>
      </c>
      <c r="C10" s="236">
        <v>193220</v>
      </c>
      <c r="D10" s="334">
        <v>151425</v>
      </c>
      <c r="E10" s="334">
        <v>158309</v>
      </c>
    </row>
    <row r="11" spans="1:5" ht="12.75">
      <c r="A11" s="4"/>
      <c r="B11" s="41"/>
      <c r="C11" s="41"/>
      <c r="D11" s="164"/>
      <c r="E11" s="164"/>
    </row>
    <row r="12" spans="1:5" ht="12.75">
      <c r="A12" s="4" t="s">
        <v>481</v>
      </c>
      <c r="B12" s="41"/>
      <c r="C12" s="41"/>
      <c r="D12" s="164"/>
      <c r="E12" s="164"/>
    </row>
    <row r="13" spans="1:5" ht="12.75">
      <c r="A13" s="335" t="s">
        <v>482</v>
      </c>
      <c r="B13" s="106">
        <v>134410</v>
      </c>
      <c r="C13" s="106">
        <v>137430</v>
      </c>
      <c r="D13" s="336">
        <v>116178</v>
      </c>
      <c r="E13" s="336">
        <v>121403</v>
      </c>
    </row>
    <row r="14" spans="1:5" ht="12.75">
      <c r="A14" s="335" t="s">
        <v>483</v>
      </c>
      <c r="B14" s="106">
        <v>9710</v>
      </c>
      <c r="C14" s="106">
        <v>9520</v>
      </c>
      <c r="D14" s="336">
        <v>4050</v>
      </c>
      <c r="E14" s="336">
        <v>4051</v>
      </c>
    </row>
    <row r="15" spans="1:5" ht="12.75">
      <c r="A15" s="335" t="s">
        <v>484</v>
      </c>
      <c r="B15" s="106">
        <v>2420</v>
      </c>
      <c r="C15" s="106">
        <v>2640</v>
      </c>
      <c r="D15" s="336">
        <v>990</v>
      </c>
      <c r="E15" s="336">
        <v>1096</v>
      </c>
    </row>
    <row r="16" spans="1:5" ht="12.75">
      <c r="A16" s="4"/>
      <c r="B16" s="106"/>
      <c r="C16" s="106"/>
      <c r="D16" s="336"/>
      <c r="E16" s="336"/>
    </row>
    <row r="17" spans="1:5" ht="12.75">
      <c r="A17" s="4" t="s">
        <v>485</v>
      </c>
      <c r="B17" s="106"/>
      <c r="C17" s="106"/>
      <c r="D17" s="336"/>
      <c r="E17" s="336"/>
    </row>
    <row r="18" spans="1:5" ht="12.75">
      <c r="A18" s="335" t="s">
        <v>486</v>
      </c>
      <c r="B18" s="106">
        <v>16140</v>
      </c>
      <c r="C18" s="106">
        <v>16310</v>
      </c>
      <c r="D18" s="336">
        <v>12827</v>
      </c>
      <c r="E18" s="336">
        <v>13259</v>
      </c>
    </row>
    <row r="19" spans="1:5" ht="12.75">
      <c r="A19" s="335" t="s">
        <v>484</v>
      </c>
      <c r="B19" s="106">
        <v>6860</v>
      </c>
      <c r="C19" s="106">
        <v>6740</v>
      </c>
      <c r="D19" s="336">
        <v>3947</v>
      </c>
      <c r="E19" s="336">
        <v>3989</v>
      </c>
    </row>
    <row r="20" spans="1:5" ht="12.75">
      <c r="A20" s="4"/>
      <c r="B20" s="106"/>
      <c r="C20" s="106"/>
      <c r="D20" s="336"/>
      <c r="E20" s="336"/>
    </row>
    <row r="21" spans="1:5" ht="12.75">
      <c r="A21" s="4" t="s">
        <v>487</v>
      </c>
      <c r="B21" s="106"/>
      <c r="C21" s="106"/>
      <c r="D21" s="336"/>
      <c r="E21" s="336"/>
    </row>
    <row r="22" spans="1:5" ht="12.75">
      <c r="A22" s="335" t="s">
        <v>488</v>
      </c>
      <c r="B22" s="106">
        <v>14630</v>
      </c>
      <c r="C22" s="106">
        <v>15680</v>
      </c>
      <c r="D22" s="336">
        <v>12262</v>
      </c>
      <c r="E22" s="336">
        <v>13282</v>
      </c>
    </row>
    <row r="23" spans="1:5" ht="12.75">
      <c r="A23" s="335" t="s">
        <v>483</v>
      </c>
      <c r="B23" s="106">
        <v>430</v>
      </c>
      <c r="C23" s="106">
        <v>500</v>
      </c>
      <c r="D23" s="336">
        <v>96</v>
      </c>
      <c r="E23" s="336">
        <v>115</v>
      </c>
    </row>
    <row r="24" spans="1:5" ht="12.75">
      <c r="A24" s="335" t="s">
        <v>484</v>
      </c>
      <c r="B24" s="106">
        <v>4320</v>
      </c>
      <c r="C24" s="106">
        <v>4400</v>
      </c>
      <c r="D24" s="336">
        <v>1075</v>
      </c>
      <c r="E24" s="336">
        <v>1114</v>
      </c>
    </row>
    <row r="25" spans="1:5" ht="12.75">
      <c r="A25" s="4"/>
      <c r="B25" s="106"/>
      <c r="C25" s="106"/>
      <c r="D25" s="336"/>
      <c r="E25" s="336"/>
    </row>
    <row r="26" spans="1:5" ht="12.75">
      <c r="A26" s="4" t="s">
        <v>489</v>
      </c>
      <c r="B26" s="106"/>
      <c r="C26" s="106"/>
      <c r="D26" s="336"/>
      <c r="E26" s="336"/>
    </row>
    <row r="27" spans="1:5" ht="12.75">
      <c r="A27" s="335" t="s">
        <v>454</v>
      </c>
      <c r="B27" s="106">
        <v>63290</v>
      </c>
      <c r="C27" s="106">
        <v>64510</v>
      </c>
      <c r="D27" s="336">
        <v>59749</v>
      </c>
      <c r="E27" s="336">
        <v>62024</v>
      </c>
    </row>
    <row r="28" spans="1:5" ht="12.75">
      <c r="A28" s="335" t="s">
        <v>455</v>
      </c>
      <c r="B28" s="106">
        <v>82370</v>
      </c>
      <c r="C28" s="106">
        <v>84220</v>
      </c>
      <c r="D28" s="336">
        <v>61927</v>
      </c>
      <c r="E28" s="336">
        <v>64745</v>
      </c>
    </row>
    <row r="29" spans="1:5" ht="12.75">
      <c r="A29" s="59"/>
      <c r="B29" s="236"/>
      <c r="C29" s="337"/>
      <c r="D29" s="337"/>
      <c r="E29" s="334"/>
    </row>
    <row r="30" spans="1:5" ht="12.75">
      <c r="A30" s="126"/>
      <c r="B30" s="338"/>
      <c r="C30" s="338"/>
      <c r="D30" s="338"/>
      <c r="E30" s="338"/>
    </row>
    <row r="31" s="5" customFormat="1" ht="12.75">
      <c r="A31" s="5" t="s">
        <v>490</v>
      </c>
    </row>
    <row r="32" ht="12.75">
      <c r="A32" s="7" t="s">
        <v>491</v>
      </c>
    </row>
    <row r="33" ht="12.75">
      <c r="A33" s="282" t="s">
        <v>492</v>
      </c>
    </row>
    <row r="34" ht="12.75">
      <c r="A34" s="5" t="s">
        <v>493</v>
      </c>
    </row>
    <row r="35" spans="1:5" ht="12.75">
      <c r="A35" s="5" t="s">
        <v>494</v>
      </c>
      <c r="B35" s="70"/>
      <c r="C35" s="70"/>
      <c r="D35" s="70"/>
      <c r="E35" s="70"/>
    </row>
  </sheetData>
  <mergeCells count="2">
    <mergeCell ref="B7:C7"/>
    <mergeCell ref="D7:E7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&amp;L&amp;"Arial,Bold Italic"&amp;8The State of Hawaii Data Book 2003&amp;R&amp;"Arial,Bold"&amp;8http://www2.hawaii.gov/dbedt/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1.140625" style="0" customWidth="1"/>
    <col min="3" max="3" width="13.00390625" style="0" customWidth="1"/>
    <col min="4" max="4" width="12.421875" style="0" customWidth="1"/>
    <col min="5" max="5" width="11.00390625" style="0" customWidth="1"/>
    <col min="6" max="6" width="10.57421875" style="0" customWidth="1"/>
    <col min="7" max="7" width="10.140625" style="0" customWidth="1"/>
  </cols>
  <sheetData>
    <row r="1" spans="1:7" ht="15.75">
      <c r="A1" s="16" t="s">
        <v>466</v>
      </c>
      <c r="B1" s="16"/>
      <c r="C1" s="16"/>
      <c r="D1" s="16"/>
      <c r="E1" s="16"/>
      <c r="F1" s="16"/>
      <c r="G1" s="16"/>
    </row>
    <row r="2" spans="1:7" ht="15.75">
      <c r="A2" s="306" t="s">
        <v>467</v>
      </c>
      <c r="B2" s="16"/>
      <c r="C2" s="16"/>
      <c r="D2" s="16"/>
      <c r="E2" s="16"/>
      <c r="F2" s="16"/>
      <c r="G2" s="16"/>
    </row>
    <row r="3" spans="1:7" ht="15.75">
      <c r="A3" s="306" t="s">
        <v>468</v>
      </c>
      <c r="B3" s="16"/>
      <c r="C3" s="16"/>
      <c r="D3" s="16"/>
      <c r="E3" s="16"/>
      <c r="F3" s="16"/>
      <c r="G3" s="16"/>
    </row>
    <row r="4" spans="1:7" ht="13.5" thickBot="1">
      <c r="A4" s="71"/>
      <c r="B4" s="288"/>
      <c r="C4" s="288"/>
      <c r="D4" s="288"/>
      <c r="E4" s="288"/>
      <c r="F4" s="288"/>
      <c r="G4" s="288"/>
    </row>
    <row r="5" spans="1:7" ht="13.5" thickTop="1">
      <c r="A5" s="308"/>
      <c r="B5" s="309"/>
      <c r="C5" s="459" t="s">
        <v>448</v>
      </c>
      <c r="D5" s="460"/>
      <c r="E5" s="461"/>
      <c r="F5" s="460" t="s">
        <v>449</v>
      </c>
      <c r="G5" s="460"/>
    </row>
    <row r="6" spans="1:11" ht="25.5">
      <c r="A6" s="291" t="s">
        <v>450</v>
      </c>
      <c r="B6" s="291" t="s">
        <v>43</v>
      </c>
      <c r="C6" s="291" t="s">
        <v>451</v>
      </c>
      <c r="D6" s="291" t="s">
        <v>452</v>
      </c>
      <c r="E6" s="291" t="s">
        <v>469</v>
      </c>
      <c r="F6" s="292" t="s">
        <v>454</v>
      </c>
      <c r="G6" s="293" t="s">
        <v>455</v>
      </c>
      <c r="H6" s="247"/>
      <c r="I6" s="247"/>
      <c r="J6" s="247"/>
      <c r="K6" s="247"/>
    </row>
    <row r="7" spans="1:7" ht="12.75">
      <c r="A7" s="4"/>
      <c r="B7" s="294"/>
      <c r="C7" s="135"/>
      <c r="D7" s="135"/>
      <c r="E7" s="135"/>
      <c r="F7" s="324"/>
      <c r="G7" s="315"/>
    </row>
    <row r="8" spans="1:7" ht="12.75">
      <c r="A8" s="104" t="s">
        <v>456</v>
      </c>
      <c r="B8" s="170">
        <f>SUM(C8:E8)</f>
        <v>191551</v>
      </c>
      <c r="C8" s="319">
        <f>135878+9643+3075</f>
        <v>148596</v>
      </c>
      <c r="D8" s="317">
        <f>15773+6576</f>
        <v>22349</v>
      </c>
      <c r="E8" s="319">
        <f>15832+414+4360</f>
        <v>20606</v>
      </c>
      <c r="F8" s="171">
        <v>63958</v>
      </c>
      <c r="G8" s="320">
        <v>82416</v>
      </c>
    </row>
    <row r="9" spans="1:7" ht="12.75">
      <c r="A9" s="4"/>
      <c r="B9" s="301"/>
      <c r="C9" s="325"/>
      <c r="D9" s="325"/>
      <c r="E9" s="325"/>
      <c r="F9" s="89"/>
      <c r="G9" s="326"/>
    </row>
    <row r="10" spans="1:7" ht="12.75">
      <c r="A10" s="4" t="s">
        <v>235</v>
      </c>
      <c r="B10" s="327">
        <f>SUM(C10:E10)</f>
        <v>27050</v>
      </c>
      <c r="C10" s="166">
        <f>17750+1245+455</f>
        <v>19450</v>
      </c>
      <c r="D10" s="152">
        <f>2395+1100</f>
        <v>3495</v>
      </c>
      <c r="E10" s="166">
        <f>3100+80+925</f>
        <v>4105</v>
      </c>
      <c r="F10" s="165">
        <v>8755</v>
      </c>
      <c r="G10" s="174">
        <v>10315</v>
      </c>
    </row>
    <row r="11" spans="1:7" ht="12.75">
      <c r="A11" s="4" t="s">
        <v>457</v>
      </c>
      <c r="B11" s="327">
        <f>SUM(C11:E11)</f>
        <v>135465</v>
      </c>
      <c r="C11" s="166">
        <f>97980+7090+2105</f>
        <v>107175</v>
      </c>
      <c r="D11" s="152">
        <f>10960+4335</f>
        <v>15295</v>
      </c>
      <c r="E11" s="166">
        <f>10050+265+2680</f>
        <v>12995</v>
      </c>
      <c r="F11" s="165">
        <v>45695</v>
      </c>
      <c r="G11" s="174">
        <v>60255</v>
      </c>
    </row>
    <row r="12" spans="1:7" ht="12.75">
      <c r="A12" s="4" t="s">
        <v>237</v>
      </c>
      <c r="B12" s="327">
        <f>SUM(C12:E12)</f>
        <v>10175</v>
      </c>
      <c r="C12" s="166">
        <f>7175+515+185</f>
        <v>7875</v>
      </c>
      <c r="D12" s="152">
        <f>885+380</f>
        <v>1265</v>
      </c>
      <c r="E12" s="166">
        <f>805+25+205</f>
        <v>1035</v>
      </c>
      <c r="F12" s="165">
        <v>3435</v>
      </c>
      <c r="G12" s="174">
        <v>4245</v>
      </c>
    </row>
    <row r="13" spans="1:7" ht="12.75">
      <c r="A13" s="4" t="s">
        <v>240</v>
      </c>
      <c r="B13" s="327">
        <f>SUM(C13:E13)</f>
        <v>18855</v>
      </c>
      <c r="C13" s="166">
        <f>12970+790+330</f>
        <v>14090</v>
      </c>
      <c r="D13" s="152">
        <f>1535+760</f>
        <v>2295</v>
      </c>
      <c r="E13" s="166">
        <f>1875+45+550</f>
        <v>2470</v>
      </c>
      <c r="F13" s="165">
        <v>6070</v>
      </c>
      <c r="G13" s="174">
        <v>7600</v>
      </c>
    </row>
    <row r="14" spans="1:7" ht="12.75">
      <c r="A14" s="303"/>
      <c r="B14" s="205"/>
      <c r="C14" s="328"/>
      <c r="D14" s="328"/>
      <c r="E14" s="328"/>
      <c r="F14" s="205"/>
      <c r="G14" s="329"/>
    </row>
    <row r="15" spans="1:7" ht="12.75">
      <c r="A15" s="304"/>
      <c r="B15" s="281"/>
      <c r="C15" s="281"/>
      <c r="D15" s="281"/>
      <c r="E15" s="281"/>
      <c r="F15" s="281"/>
      <c r="G15" s="281"/>
    </row>
    <row r="16" spans="1:7" ht="12.75">
      <c r="A16" s="7" t="s">
        <v>458</v>
      </c>
      <c r="B16" s="89"/>
      <c r="C16" s="89"/>
      <c r="D16" s="89"/>
      <c r="E16" s="89"/>
      <c r="F16" s="89"/>
      <c r="G16" s="89"/>
    </row>
    <row r="17" spans="1:7" ht="12.75">
      <c r="A17" s="7" t="s">
        <v>459</v>
      </c>
      <c r="B17" s="89"/>
      <c r="C17" s="89"/>
      <c r="D17" s="89"/>
      <c r="E17" s="89"/>
      <c r="F17" s="89"/>
      <c r="G17" s="89"/>
    </row>
    <row r="18" spans="1:7" ht="12.75">
      <c r="A18" s="7" t="s">
        <v>460</v>
      </c>
      <c r="B18" s="89"/>
      <c r="C18" s="89"/>
      <c r="D18" s="89"/>
      <c r="E18" s="89"/>
      <c r="F18" s="89"/>
      <c r="G18" s="89"/>
    </row>
    <row r="19" spans="1:7" ht="12.75">
      <c r="A19" s="7" t="s">
        <v>470</v>
      </c>
      <c r="B19" s="89"/>
      <c r="C19" s="89"/>
      <c r="D19" s="89"/>
      <c r="E19" s="89"/>
      <c r="F19" s="89"/>
      <c r="G19" s="89"/>
    </row>
    <row r="20" spans="1:7" ht="12.75">
      <c r="A20" s="7" t="s">
        <v>462</v>
      </c>
      <c r="B20" s="89"/>
      <c r="C20" s="89"/>
      <c r="D20" s="89"/>
      <c r="E20" s="89"/>
      <c r="F20" s="89"/>
      <c r="G20" s="89"/>
    </row>
    <row r="21" spans="1:7" ht="12.75">
      <c r="A21" s="7" t="s">
        <v>472</v>
      </c>
      <c r="B21" s="89"/>
      <c r="C21" s="89"/>
      <c r="D21" s="89"/>
      <c r="E21" s="89"/>
      <c r="F21" s="89"/>
      <c r="G21" s="89"/>
    </row>
    <row r="22" spans="1:7" ht="12.75">
      <c r="A22" s="86" t="s">
        <v>471</v>
      </c>
      <c r="B22" s="89"/>
      <c r="C22" s="89"/>
      <c r="D22" s="89"/>
      <c r="E22" s="89"/>
      <c r="F22" s="89"/>
      <c r="G22" s="89"/>
    </row>
    <row r="23" ht="12.75">
      <c r="A23" s="7" t="s">
        <v>464</v>
      </c>
    </row>
  </sheetData>
  <mergeCells count="2">
    <mergeCell ref="C5:E5"/>
    <mergeCell ref="F5:G5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&amp;L&amp;"Arial,Bold Italic"&amp;8The State of Hawaii Data Book 2003&amp;R&amp;"Arial,Bold"&amp;8http://www2.hawaii.gov/dbedt/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JanN</cp:lastModifiedBy>
  <cp:lastPrinted>2004-08-11T20:57:47Z</cp:lastPrinted>
  <dcterms:created xsi:type="dcterms:W3CDTF">1998-01-23T00:00:54Z</dcterms:created>
  <dcterms:modified xsi:type="dcterms:W3CDTF">2004-08-11T20:57:49Z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