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1.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30" windowWidth="11295" windowHeight="6750" activeTab="0"/>
  </bookViews>
  <sheets>
    <sheet name="Titles" sheetId="1" r:id="rId1"/>
    <sheet name="Narrative" sheetId="2" r:id="rId2"/>
    <sheet name="18.01" sheetId="3" r:id="rId3"/>
    <sheet name="18.02" sheetId="4" r:id="rId4"/>
    <sheet name="18.03" sheetId="5" r:id="rId5"/>
    <sheet name="18.04" sheetId="6" r:id="rId6"/>
    <sheet name="18.05" sheetId="7" r:id="rId7"/>
    <sheet name="18.06" sheetId="8" r:id="rId8"/>
    <sheet name="18.07" sheetId="9" r:id="rId9"/>
    <sheet name="18.08" sheetId="10" r:id="rId10"/>
    <sheet name="18.09" sheetId="11" r:id="rId11"/>
    <sheet name="18.10" sheetId="12" r:id="rId12"/>
    <sheet name="18.11" sheetId="13" r:id="rId13"/>
    <sheet name="18.12" sheetId="14" r:id="rId14"/>
    <sheet name="18.13" sheetId="15" r:id="rId15"/>
    <sheet name="18.14" sheetId="16" r:id="rId16"/>
    <sheet name="18.15" sheetId="17" r:id="rId17"/>
    <sheet name="18.16" sheetId="18" r:id="rId18"/>
    <sheet name="18.17" sheetId="19" r:id="rId19"/>
    <sheet name="18.18" sheetId="20" r:id="rId20"/>
    <sheet name="18.19" sheetId="21" r:id="rId21"/>
    <sheet name="18.20" sheetId="22" r:id="rId22"/>
    <sheet name="18.21" sheetId="23" r:id="rId23"/>
    <sheet name="18.22" sheetId="24" r:id="rId24"/>
    <sheet name="18.23" sheetId="25" r:id="rId25"/>
    <sheet name="18.24" sheetId="26" r:id="rId26"/>
    <sheet name="18.25" sheetId="27" r:id="rId27"/>
    <sheet name="18.26" sheetId="28" r:id="rId28"/>
    <sheet name="18.27" sheetId="29" r:id="rId29"/>
    <sheet name="18.28" sheetId="30" r:id="rId30"/>
    <sheet name="18.29" sheetId="31" r:id="rId31"/>
    <sheet name="18.30" sheetId="32" r:id="rId32"/>
    <sheet name="18.31" sheetId="33" r:id="rId33"/>
    <sheet name="18.32" sheetId="34" r:id="rId34"/>
    <sheet name="18.33" sheetId="35" r:id="rId35"/>
    <sheet name="18.34" sheetId="36" r:id="rId36"/>
    <sheet name="18.35" sheetId="37" r:id="rId37"/>
    <sheet name="18.36" sheetId="38" r:id="rId38"/>
    <sheet name="18.37" sheetId="39" r:id="rId39"/>
    <sheet name="18.38" sheetId="40" r:id="rId40"/>
    <sheet name="18.39" sheetId="41" r:id="rId41"/>
    <sheet name="18.40" sheetId="42" r:id="rId42"/>
    <sheet name="18.41" sheetId="43" r:id="rId43"/>
    <sheet name="18.42" sheetId="44" r:id="rId44"/>
    <sheet name="18.43" sheetId="45" r:id="rId45"/>
    <sheet name="18.44" sheetId="46" r:id="rId46"/>
    <sheet name="18.45" sheetId="47" r:id="rId47"/>
    <sheet name="18.46" sheetId="48" r:id="rId48"/>
    <sheet name="18.47" sheetId="49" r:id="rId49"/>
    <sheet name="18.48" sheetId="50" r:id="rId50"/>
    <sheet name="18.49" sheetId="51" r:id="rId51"/>
    <sheet name="18.50" sheetId="52" r:id="rId52"/>
    <sheet name="18.51" sheetId="53" r:id="rId53"/>
    <sheet name="18.52" sheetId="54" r:id="rId54"/>
    <sheet name="18.53" sheetId="55" r:id="rId55"/>
    <sheet name="18.54" sheetId="56" r:id="rId56"/>
    <sheet name="18.55" sheetId="57" r:id="rId57"/>
    <sheet name="18.56" sheetId="58" r:id="rId58"/>
    <sheet name="18.57" sheetId="59" r:id="rId59"/>
  </sheets>
  <externalReferences>
    <externalReference r:id="rId62"/>
    <externalReference r:id="rId63"/>
    <externalReference r:id="rId64"/>
    <externalReference r:id="rId65"/>
    <externalReference r:id="rId66"/>
  </externalReferences>
  <definedNames>
    <definedName name="__123Graph_A" hidden="1">'[2]Calcs'!#REF!</definedName>
    <definedName name="__123Graph_B" hidden="1">'[2]Calcs'!#REF!</definedName>
    <definedName name="__123Graph_C" hidden="1">'[2]Calcs'!#REF!</definedName>
    <definedName name="_Fill" hidden="1">'[3]totals'!#REF!</definedName>
    <definedName name="_Key1" hidden="1">'[5]100in04'!#REF!</definedName>
    <definedName name="_Order1" hidden="1">255</definedName>
    <definedName name="_Order2" hidden="1">0</definedName>
    <definedName name="aazz" hidden="1">{"'DB97  6-2-98 77-96 analytics'!$A$1:$F$32"}</definedName>
    <definedName name="ab" hidden="1">{"'B-2 QSER Jun 98 4-27-98 cor'!$A$1:$F$57"}</definedName>
    <definedName name="Census_Tract_Density_Query">#REF!</definedName>
    <definedName name="CTY_EST2002_01_15">#REF!</definedName>
    <definedName name="dc" hidden="1">{"'B-2 QSER Jun 98 4-27-98 cor'!$A$1:$F$57"}</definedName>
    <definedName name="FieldName_Query">#REF!</definedName>
    <definedName name="HTML_CodePage" hidden="1">1252</definedName>
    <definedName name="HTML_Control" hidden="1">{"'DB97  6-2-98 77-96 analytics'!$A$1:$F$32"}</definedName>
    <definedName name="HTML_Control1" hidden="1">{"'B-2 QSER Jun 98 4-27-98 cor'!$A$1:$F$57"}</definedName>
    <definedName name="HTML_Control2"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new" hidden="1">{"'B-2 QSER Jun 98 4-27-98 cor'!$A$1:$F$57"}</definedName>
    <definedName name="new10" hidden="1">{"'B-2 QSER Jun 98 4-27-98 cor'!$A$1:$F$57"}</definedName>
    <definedName name="new2" hidden="1">{"'B-2 QSER Jun 98 4-27-98 cor'!$A$1:$F$57"}</definedName>
    <definedName name="new5" hidden="1">{"'B-2 QSER Jun 98 4-27-98 cor'!$A$1:$F$57"}</definedName>
    <definedName name="newoldnew" hidden="1">{"'B-2 QSER Jun 98 4-27-98 cor'!$A$1:$F$57"}</definedName>
    <definedName name="old2" hidden="1">{"'B-2 QSER Jun 98 4-27-98 cor'!$A$1:$F$57"}</definedName>
    <definedName name="P31_P32_P33byStateCounty">#REF!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_xlnm.Print_Area" localSheetId="2">'18.01'!$A$1:$D$49</definedName>
    <definedName name="_xlnm.Print_Area" localSheetId="3">'18.02'!$A$1:$E$46</definedName>
    <definedName name="_xlnm.Print_Area" localSheetId="4">'18.03'!$A$1:$F$17</definedName>
    <definedName name="_xlnm.Print_Area" localSheetId="5">'18.04'!$A$1:$H$45</definedName>
    <definedName name="_xlnm.Print_Area" localSheetId="6">'18.05'!$A$1:$C$33</definedName>
    <definedName name="_xlnm.Print_Area" localSheetId="7">'18.06'!$A$1:$F$40</definedName>
    <definedName name="_xlnm.Print_Area" localSheetId="8">'18.07'!$A$1:$F$26</definedName>
    <definedName name="_xlnm.Print_Area" localSheetId="9">'18.08'!$A$1:$F$25</definedName>
    <definedName name="_xlnm.Print_Area" localSheetId="10">'18.09'!$A$1:$F$26</definedName>
    <definedName name="_xlnm.Print_Area" localSheetId="11">'18.10'!$A$1:$G$13</definedName>
    <definedName name="_xlnm.Print_Area" localSheetId="12">'18.11'!$A$1:$F$28</definedName>
    <definedName name="_xlnm.Print_Area" localSheetId="13">'18.12'!$A$1:$F$17</definedName>
    <definedName name="_xlnm.Print_Area" localSheetId="14">'18.13'!$A$1:$D$32</definedName>
    <definedName name="_xlnm.Print_Area" localSheetId="15">'18.14'!$A$1:$D$20</definedName>
    <definedName name="_xlnm.Print_Area" localSheetId="16">'18.15'!$A$1:$F$28</definedName>
    <definedName name="_xlnm.Print_Area" localSheetId="17">'18.16'!$A$1:$G$30</definedName>
    <definedName name="_xlnm.Print_Area" localSheetId="18">'18.17'!$A$1:$E$60</definedName>
    <definedName name="_xlnm.Print_Area" localSheetId="19">'18.18'!$A$1:$E$73</definedName>
    <definedName name="_xlnm.Print_Area" localSheetId="20">'18.19'!$A$1:$E$46</definedName>
    <definedName name="_xlnm.Print_Area" localSheetId="21">'18.20'!$A$1:$E$48</definedName>
    <definedName name="_xlnm.Print_Area" localSheetId="22">'18.21'!$A$1:$J$35</definedName>
    <definedName name="_xlnm.Print_Area" localSheetId="23">'18.22'!$A$1:$G$26</definedName>
    <definedName name="_xlnm.Print_Area" localSheetId="24">'18.23'!$A$1:$F$25</definedName>
    <definedName name="_xlnm.Print_Area" localSheetId="25">'18.24'!$A$1:$F$40</definedName>
    <definedName name="_xlnm.Print_Area" localSheetId="26">'18.25'!$A$1:$E$29</definedName>
    <definedName name="_xlnm.Print_Area" localSheetId="27">'18.26'!$A$1:$E$45</definedName>
    <definedName name="_xlnm.Print_Area" localSheetId="28">'18.27'!$A$1:$J$25</definedName>
    <definedName name="_xlnm.Print_Area" localSheetId="29">'18.28'!$A$1:$G$44</definedName>
    <definedName name="_xlnm.Print_Area" localSheetId="30">'18.29'!$A$1:$D$23</definedName>
    <definedName name="_xlnm.Print_Area" localSheetId="31">'18.30'!$A$1:$F$41</definedName>
    <definedName name="_xlnm.Print_Area" localSheetId="32">'18.31'!$A$1:$G$30</definedName>
    <definedName name="_xlnm.Print_Area" localSheetId="33">'18.32'!$A$1:$G$33</definedName>
    <definedName name="_xlnm.Print_Area" localSheetId="34">'18.33'!$A$1:$D$22</definedName>
    <definedName name="_xlnm.Print_Area" localSheetId="35">'18.34'!$A$1:$F$31</definedName>
    <definedName name="_xlnm.Print_Area" localSheetId="36">'18.35'!$A$1:$E$35</definedName>
    <definedName name="_xlnm.Print_Area" localSheetId="37">'18.36'!$A$1:$C$49</definedName>
    <definedName name="_xlnm.Print_Area" localSheetId="38">'18.37'!$A$1:$E$33</definedName>
    <definedName name="_xlnm.Print_Area" localSheetId="39">'18.38'!$A$1:$G$39</definedName>
    <definedName name="_xlnm.Print_Area" localSheetId="40">'18.39'!$A$1:$G$30</definedName>
    <definedName name="_xlnm.Print_Area" localSheetId="41">'18.40'!$A$1:$D$38</definedName>
    <definedName name="_xlnm.Print_Area" localSheetId="42">'18.41'!$A$1:$F$14</definedName>
    <definedName name="_xlnm.Print_Area" localSheetId="43">'18.42'!$A$1:$H$18</definedName>
    <definedName name="_xlnm.Print_Area" localSheetId="44">'18.43'!$A$1:$H$33</definedName>
    <definedName name="_xlnm.Print_Area" localSheetId="45">'18.44'!$A$1:$E$23</definedName>
    <definedName name="_xlnm.Print_Area" localSheetId="46">'18.45'!$A$1:$G$17</definedName>
    <definedName name="_xlnm.Print_Area" localSheetId="47">'18.46'!$A$1:$H$30</definedName>
    <definedName name="_xlnm.Print_Area" localSheetId="48">'18.47'!$A$1:$D$43</definedName>
    <definedName name="_xlnm.Print_Area" localSheetId="49">'18.48'!$A$1:$D$21</definedName>
    <definedName name="_xlnm.Print_Area" localSheetId="50">'18.49'!$A$1:$G$31</definedName>
    <definedName name="_xlnm.Print_Area" localSheetId="51">'18.50'!$A$1:$G$27</definedName>
    <definedName name="_xlnm.Print_Area" localSheetId="52">'18.51'!$A$1:$E$38</definedName>
    <definedName name="_xlnm.Print_Area" localSheetId="53">'18.52'!$A$1:$G$13</definedName>
    <definedName name="_xlnm.Print_Area" localSheetId="54">'18.53'!$A$1:$G$28</definedName>
    <definedName name="_xlnm.Print_Area" localSheetId="55">'18.54'!$A$1:$G$28</definedName>
    <definedName name="_xlnm.Print_Area" localSheetId="56">'18.55'!$A$1:$J$60</definedName>
    <definedName name="_xlnm.Print_Area" localSheetId="57">'18.56'!$A$1:$F$40</definedName>
    <definedName name="_xlnm.Print_Area" localSheetId="58">'18.57'!$A$1:$D$52</definedName>
    <definedName name="PRINT_AREA_MI">#REF!</definedName>
    <definedName name="_xlnm.Print_Titles" localSheetId="0">'Titles'!$1:$4</definedName>
    <definedName name="SC01">#REF!</definedName>
    <definedName name="SC01RES">#REF!</definedName>
    <definedName name="SC02_15">#REF!</definedName>
    <definedName name="SMS_print">#REF!</definedName>
    <definedName name="TABLE1_15" localSheetId="1">#REF!</definedName>
    <definedName name="TABLE1_15">#REF!</definedName>
    <definedName name="TABLE2_15">#REF!</definedName>
    <definedName name="TABLE2_15_FIXED">#REF!</definedName>
    <definedName name="TABLE3_15">#REF!</definedName>
    <definedName name="TABLE4_15">#REF!</definedName>
    <definedName name="Title_extraction_query" localSheetId="1">#REF!</definedName>
    <definedName name="Title_extraction_query">#REF!</definedName>
  </definedNames>
  <calcPr fullCalcOnLoad="1"/>
</workbook>
</file>

<file path=xl/sharedStrings.xml><?xml version="1.0" encoding="utf-8"?>
<sst xmlns="http://schemas.openxmlformats.org/spreadsheetml/2006/main" count="2513" uniqueCount="1523">
  <si>
    <t xml:space="preserve">     [An FAA directive dated December 8, 1987, requires all aircraft with 60 seats or less to be  </t>
  </si>
  <si>
    <t xml:space="preserve">    designated as air taxis, even if such aircraft are operated by a designated air carrier.  This  </t>
  </si>
  <si>
    <t xml:space="preserve">          reclassification especially affects the data for Molokai Airport]</t>
  </si>
  <si>
    <t>Total operations</t>
  </si>
  <si>
    <t>Air                          carrier</t>
  </si>
  <si>
    <t>Air                                    taxi</t>
  </si>
  <si>
    <t>General aviation</t>
  </si>
  <si>
    <t>Military</t>
  </si>
  <si>
    <t>Honolulu International</t>
  </si>
  <si>
    <t>Kona International</t>
  </si>
  <si>
    <t>Hilo International</t>
  </si>
  <si>
    <t>Table 18.29-- HONOLULU INTERNATIONAL AIRPORT AIRCRAFT</t>
  </si>
  <si>
    <t>[Fiscal year ending June 30]</t>
  </si>
  <si>
    <t>Aircraft operations  1/</t>
  </si>
  <si>
    <t>Enplaned passengers  2/</t>
  </si>
  <si>
    <t>Rank  3/</t>
  </si>
  <si>
    <t>237,188</t>
  </si>
  <si>
    <t>10,815,367</t>
  </si>
  <si>
    <t>10,150,357</t>
  </si>
  <si>
    <t>9,108,574</t>
  </si>
  <si>
    <t>9,148,533</t>
  </si>
  <si>
    <t>9,250,413</t>
  </si>
  <si>
    <t>9,629,674</t>
  </si>
  <si>
    <t>9,583,299</t>
  </si>
  <si>
    <t xml:space="preserve">     1/  Include itinerant air carrier and air taxi only.</t>
  </si>
  <si>
    <t xml:space="preserve">     2/  Include air carrier, commuter and international.</t>
  </si>
  <si>
    <t xml:space="preserve">     3/  Ranking of top 100 FAA towers by total enplanements, 1 for highest number of passengers.</t>
  </si>
  <si>
    <t>Table 18.28-- AIRPORTS AND HELIPORTS, BY CONTROL,</t>
  </si>
  <si>
    <t>[As of December 31]</t>
  </si>
  <si>
    <t>Airports 1/</t>
  </si>
  <si>
    <t>Heliports 2/</t>
  </si>
  <si>
    <t>State 3/</t>
  </si>
  <si>
    <t>Com-       mercial</t>
  </si>
  <si>
    <t>Semi-                    private</t>
  </si>
  <si>
    <t>State:  commercial</t>
  </si>
  <si>
    <t>Semi-           private</t>
  </si>
  <si>
    <t>Kure Atoll 4/</t>
  </si>
  <si>
    <t>1/  Excludes private airports.</t>
  </si>
  <si>
    <t>2/  Excludes military and private heliports.</t>
  </si>
  <si>
    <t>3/  Three airports classified as general aviation fields (Waimea-Kohala, Hana, and Kalaupapa) provide</t>
  </si>
  <si>
    <t>regular air service.</t>
  </si>
  <si>
    <t xml:space="preserve">     4/  Owned by the U.S. Department of the Interior, Fish and Wildlife Service.</t>
  </si>
  <si>
    <t>Table 18.27-- STEAM RAILROAD MILEAGE AND PASSENGERS:</t>
  </si>
  <si>
    <t>1987 TO 2007</t>
  </si>
  <si>
    <t>[The Lahaina Kaanapali &amp; Pacific Railroad operates between Lahaina and Kaanapali on the island</t>
  </si>
  <si>
    <t>of Maui and the Hawaiian Railway operates in the Ewa District on the island of Oahu]</t>
  </si>
  <si>
    <t>Lahaina Kaanapali &amp; Pacific Railroad</t>
  </si>
  <si>
    <t>Hawaiian      Railway</t>
  </si>
  <si>
    <t>Hawaiian       Railway</t>
  </si>
  <si>
    <t>Miles                of                   track</t>
  </si>
  <si>
    <t>Passen-      gers</t>
  </si>
  <si>
    <t>Miles                    of                              track</t>
  </si>
  <si>
    <t>1987</t>
  </si>
  <si>
    <t>1988</t>
  </si>
  <si>
    <t>1989</t>
  </si>
  <si>
    <t>1990</t>
  </si>
  <si>
    <t>1991</t>
  </si>
  <si>
    <t>1992</t>
  </si>
  <si>
    <t>1993</t>
  </si>
  <si>
    <t>1994</t>
  </si>
  <si>
    <t>1/ 12,821</t>
  </si>
  <si>
    <t>1995</t>
  </si>
  <si>
    <t>1996</t>
  </si>
  <si>
    <t>1997</t>
  </si>
  <si>
    <t>NA Not available.</t>
  </si>
  <si>
    <t>1/ Data incomplete.</t>
  </si>
  <si>
    <t>Source:  Lahaina Kaanapali &amp; Pacific Railroad, records; Hawaiian Railway, records.</t>
  </si>
  <si>
    <t>Table 18.26-- BUS FARE CHRONOLOGY, FOR OAHU:</t>
  </si>
  <si>
    <t>One-way cash fare</t>
  </si>
  <si>
    <t>Monthly pass</t>
  </si>
  <si>
    <t>Effective date</t>
  </si>
  <si>
    <t>Adult  1/</t>
  </si>
  <si>
    <t>Youth  2/</t>
  </si>
  <si>
    <t>March 1, 1971</t>
  </si>
  <si>
    <t>(X)</t>
  </si>
  <si>
    <t>March 2, 1971</t>
  </si>
  <si>
    <t>June 9, 1972  3/</t>
  </si>
  <si>
    <t>.25, .50</t>
  </si>
  <si>
    <t>.10, .25</t>
  </si>
  <si>
    <t>March 15, 1974</t>
  </si>
  <si>
    <t>November 1, 1979</t>
  </si>
  <si>
    <t>June 18, 1984</t>
  </si>
  <si>
    <t>October 1, 1993</t>
  </si>
  <si>
    <t>July 1, 1995</t>
  </si>
  <si>
    <t>July 1, 2001</t>
  </si>
  <si>
    <t>July 1, 2003</t>
  </si>
  <si>
    <t>X  Not applicable.</t>
  </si>
  <si>
    <t>1/  Adult means any person over the age of 17 who does not qualify as a "youth".</t>
  </si>
  <si>
    <t xml:space="preserve">     2/  "Youth" means a person 6 through 17 years of age, subject to the presentation of a valid identification</t>
  </si>
  <si>
    <t>card establishing the age of the person. The term includes high school students, up to 19 years of age, with</t>
  </si>
  <si>
    <t>a valid high school identification card establishing the age of the students and the student's current</t>
  </si>
  <si>
    <t>enrollment, but excludes college, university and vocational training students if over the age of 17.</t>
  </si>
  <si>
    <t>3/  Zone fares initiated and later eliminated.</t>
  </si>
  <si>
    <t>Senior citizen, a person 65 years of age or older:</t>
  </si>
  <si>
    <t xml:space="preserve">   one-way fare: $1.00 with valid TheBus senior card or valid US Medicare card;</t>
  </si>
  <si>
    <t xml:space="preserve">   monthly pass sticker: $5.00 with valid TheBus senior card;</t>
  </si>
  <si>
    <t xml:space="preserve">   annual pass or renewal sticker: $30.00 with approved application.</t>
  </si>
  <si>
    <t>Person with a disability:</t>
  </si>
  <si>
    <t xml:space="preserve">   monthly pass sticker: $5.00 with valid disability bus pass;</t>
  </si>
  <si>
    <t xml:space="preserve">   annual pass or renewal sticker: $30.00 with approved application or valid US Medicare card.</t>
  </si>
  <si>
    <t>Source:  City and County of Honolulu, Honolulu Public Transit Authority, records; Department of</t>
  </si>
  <si>
    <t>Transportation Services, records; TheBus Oahu Transit Services, Inc.</t>
  </si>
  <si>
    <t>[As of June 30.  Service provided by City and County of Honolulu bus system]</t>
  </si>
  <si>
    <t>Number                                     of buses</t>
  </si>
  <si>
    <t>Bus                                        mileage 1/</t>
  </si>
  <si>
    <t>Total           passengers 2/</t>
  </si>
  <si>
    <t>Revenues                   (dollars)</t>
  </si>
  <si>
    <t>2004  3/</t>
  </si>
  <si>
    <t>1/  Estimated number of vehicle miles.</t>
  </si>
  <si>
    <t>2/  Estimated number of passengers, including senior citizens and disabled.</t>
  </si>
  <si>
    <t>3/  Bus strike for 34 days.</t>
  </si>
  <si>
    <t>Transportation Services, records.</t>
  </si>
  <si>
    <t>Table 18.24-- MOTOR CARRIER CHARACTERISTICS, BY COUNTY:</t>
  </si>
  <si>
    <t>[As of September]</t>
  </si>
  <si>
    <t>Passenger carriers 1/</t>
  </si>
  <si>
    <t>Property carriers 2/</t>
  </si>
  <si>
    <t>County</t>
  </si>
  <si>
    <t>Number          of         carriers</t>
  </si>
  <si>
    <t>Number          of          vehicles</t>
  </si>
  <si>
    <t>Seating capacity</t>
  </si>
  <si>
    <t>Number                of                carriers</t>
  </si>
  <si>
    <t>Number          of         vehicles</t>
  </si>
  <si>
    <t xml:space="preserve">1/  Includes mostly tour bus operators; excludes public transit, school buses, taxicabs, and rental car </t>
  </si>
  <si>
    <t>companies.</t>
  </si>
  <si>
    <t>2/  Includes truckers, moving companies, etc.</t>
  </si>
  <si>
    <t>Source:  Compiled by Hawaii State Department of Transportation, Motor Vehicle Safety Office, records.</t>
  </si>
  <si>
    <t>Table 18.23-- PASSENGER CAR RENTAL AND LEASING</t>
  </si>
  <si>
    <t>(NAICS 53211): 1997 AND 2002</t>
  </si>
  <si>
    <t xml:space="preserve">          Classification System (NAICS) which replaced the Standard Industrial Classification</t>
  </si>
  <si>
    <t xml:space="preserve">          (SIC) System used in earlier Economic Censuses]</t>
  </si>
  <si>
    <t>State          total</t>
  </si>
  <si>
    <t>Number of establishments:</t>
  </si>
  <si>
    <t>Revenue ($1,000):</t>
  </si>
  <si>
    <t>02EC_HI.HTM&gt; accessed February 25, 2005.</t>
  </si>
  <si>
    <r>
      <t>Area Series, Hawaii,</t>
    </r>
    <r>
      <rPr>
        <sz val="10"/>
        <rFont val="Times New Roman"/>
        <family val="1"/>
      </rPr>
      <t xml:space="preserve">  EC97F53A-HI, (Aug. 1999), tables 1 and 3 &lt;http://www.census.gov/epcd/www/ </t>
    </r>
  </si>
  <si>
    <r>
      <t xml:space="preserve">Hawaii, </t>
    </r>
    <r>
      <rPr>
        <sz val="10"/>
        <rFont val="Times New Roman"/>
        <family val="1"/>
      </rPr>
      <t>EC02-53A-HI, (Dec. 2004), tables 1 and 3 &lt;http://www.census.gov/econ/census02/guide/</t>
    </r>
  </si>
  <si>
    <t>Table 18.22-- REGISTERED TAXICABS AND BICYCLES, BY ISLAND:</t>
  </si>
  <si>
    <t>Taxicabs 1/</t>
  </si>
  <si>
    <t>Bicycles and mopeds 2/</t>
  </si>
  <si>
    <t>3/  236</t>
  </si>
  <si>
    <t>3/  242</t>
  </si>
  <si>
    <t>Kauai  4/</t>
  </si>
  <si>
    <t xml:space="preserve">1/  Taxicabs are licensed annually, except in Kauai County where registration is not required.  </t>
  </si>
  <si>
    <t>Maui data are for the County of Maui. Oahu data are for fiscal year July 1 to June 30.</t>
  </si>
  <si>
    <t xml:space="preserve">2/  Bicycles with wheels having a diameter of 20 inches or more and all mopeds, both of which </t>
  </si>
  <si>
    <t xml:space="preserve">were formerly licensed on an annual basis, have, since November 1, 1988, been registered biennially; </t>
  </si>
  <si>
    <t>see SLH 1988, Act 264, sec. 1.</t>
  </si>
  <si>
    <t xml:space="preserve">     3/  Total for Maui, Lanai and Molokai; data are not available separately.</t>
  </si>
  <si>
    <t xml:space="preserve">     4/  As of January 1, 1999, bicycles are issued a permanent bicycle tag which is good for the life of</t>
  </si>
  <si>
    <t xml:space="preserve"> the bicycle.</t>
  </si>
  <si>
    <t xml:space="preserve">Source:  Compiled by the Hawaii State Department of Business, Economic Development &amp; Tourism. </t>
  </si>
  <si>
    <t xml:space="preserve">Data provided by the Department of Finance of the Counties of Hawaii, Maui and Kauai, and the </t>
  </si>
  <si>
    <t>Department of Customer Services of the City &amp; County of Honolulu.</t>
  </si>
  <si>
    <t xml:space="preserve">Table 18.21-- DRIVERS INVOLVED IN FATAL CRASHES AND BLOOD ALCOHOL CONCENTRATION                                             </t>
  </si>
  <si>
    <t xml:space="preserve">           [Blood alcohol concentration (BAC) is measured in grams per deciliter (g/dl), one decileter = 1/10 liter. Totals may not equal sum of county</t>
  </si>
  <si>
    <t xml:space="preserve">               totals due to independent rounding. Also, percentages as displayed are calculated from unrounded number of estimated fatalities and</t>
  </si>
  <si>
    <t xml:space="preserve">                    may not equal those calculated from the rounded numbers (especially for counties with very few fatalities)]</t>
  </si>
  <si>
    <t>No alcohol                                    BAC = 0.00</t>
  </si>
  <si>
    <t>Any alcohol                                    BAC = 0.01 +</t>
  </si>
  <si>
    <t>BAC = 0.01 - 0.07</t>
  </si>
  <si>
    <t>BAC = 0.08 +</t>
  </si>
  <si>
    <t>All drivers</t>
  </si>
  <si>
    <t>Percent</t>
  </si>
  <si>
    <t>68</t>
  </si>
  <si>
    <t>27</t>
  </si>
  <si>
    <t>30</t>
  </si>
  <si>
    <t xml:space="preserve">     2005, State total</t>
  </si>
  <si>
    <t xml:space="preserve">     2006, State total</t>
  </si>
  <si>
    <t xml:space="preserve">     Source:  U.S. Department of Transportation, National Highway Traffic Safety Administration (NHTSA), National Center for Statistics</t>
  </si>
  <si>
    <t xml:space="preserve">Table 18.20-- MAJOR TRAFFIC ACCIDENTS, TRAFFIC INJURIES, AND                                     </t>
  </si>
  <si>
    <t>Major traffic accidents 1/</t>
  </si>
  <si>
    <t>Persons injured or killed</t>
  </si>
  <si>
    <t>Injured only</t>
  </si>
  <si>
    <t xml:space="preserve">2000 </t>
  </si>
  <si>
    <t>10,663</t>
  </si>
  <si>
    <t>116</t>
  </si>
  <si>
    <t>8,950</t>
  </si>
  <si>
    <t>120</t>
  </si>
  <si>
    <t>11,116</t>
  </si>
  <si>
    <t>117</t>
  </si>
  <si>
    <t>8,928</t>
  </si>
  <si>
    <t>135</t>
  </si>
  <si>
    <t>11,007</t>
  </si>
  <si>
    <t>128</t>
  </si>
  <si>
    <t>8,827</t>
  </si>
  <si>
    <t>142</t>
  </si>
  <si>
    <t>129</t>
  </si>
  <si>
    <t>140</t>
  </si>
  <si>
    <t>39</t>
  </si>
  <si>
    <t>COUNTY:  2006</t>
  </si>
  <si>
    <t>COUNTY:  2007</t>
  </si>
  <si>
    <t>1/  Effective 1991, includes only accidents with damage of $1,000 or more or causing injury or death.</t>
  </si>
  <si>
    <t>Effective June 20, 1995, includes only accidents with damage of $3,000 or more or causing injury or death.</t>
  </si>
  <si>
    <t>Source:  Hawaii State Department of Transportation, Highways Division/Traffic Branch, records.</t>
  </si>
  <si>
    <t xml:space="preserve">Table 18.19-- ROADWAY CONGESTION FOR THE HONOLULU </t>
  </si>
  <si>
    <t>URBANIZED AREA:  2002 TO 2005</t>
  </si>
  <si>
    <t>Population (1,000)</t>
  </si>
  <si>
    <t>Urban area (square miles)</t>
  </si>
  <si>
    <t>Population density (persons/square mile)</t>
  </si>
  <si>
    <t>Peak travelers (1,000)</t>
  </si>
  <si>
    <t>Daily vehicle-miles of travel (1,000)</t>
  </si>
  <si>
    <t xml:space="preserve">   Freeway</t>
  </si>
  <si>
    <t xml:space="preserve">   Arterial streets</t>
  </si>
  <si>
    <t>Cost components</t>
  </si>
  <si>
    <t xml:space="preserve">   Value of time ($/hour)</t>
  </si>
  <si>
    <t xml:space="preserve">   Commercial cost ($/hour)</t>
  </si>
  <si>
    <t xml:space="preserve">   Fuel cost ($/gallon)</t>
  </si>
  <si>
    <t>Congested system (percent of lane-miles)</t>
  </si>
  <si>
    <t xml:space="preserve">   Total (1,000 gallons)</t>
  </si>
  <si>
    <t xml:space="preserve">   Per peak traveler (gallons)</t>
  </si>
  <si>
    <t xml:space="preserve">   Total (1,000)</t>
  </si>
  <si>
    <t xml:space="preserve">   Total ($ million)</t>
  </si>
  <si>
    <t xml:space="preserve">   Per peak traveler ($)</t>
  </si>
  <si>
    <t>on arterials).</t>
  </si>
  <si>
    <t>during the peak period (6 to 9 a.m. and 4 to 7 p.m.).</t>
  </si>
  <si>
    <t>truck time) and excess fuel consumption (estimated using state average cost per gallon).</t>
  </si>
  <si>
    <t>&lt;http://mobility.tamu.edu/ums/congestion_data/west_map.stm&gt; accessed May 20, 2008.</t>
  </si>
  <si>
    <t xml:space="preserve">Table 18.18-- TOTAL 24-HOUR TRAFFIC VOLUMES AT SELECTED </t>
  </si>
  <si>
    <t>Site</t>
  </si>
  <si>
    <t>but less than a year.</t>
  </si>
  <si>
    <t>Source:  Hawaii State Department of Transportation, Highways Division, Planning Branch, records.</t>
  </si>
  <si>
    <t>Highway fuel consumption 1/</t>
  </si>
  <si>
    <t>Year and county</t>
  </si>
  <si>
    <t>Total                        (1,000 gallons)</t>
  </si>
  <si>
    <t>Gallons per vehicle 2/</t>
  </si>
  <si>
    <t>Total                  (millions)</t>
  </si>
  <si>
    <t>Per                    vehicle 2/</t>
  </si>
  <si>
    <t>1/  Includes gasoline, diesel oil, and butane gas.</t>
  </si>
  <si>
    <t xml:space="preserve">2/  Based on motor vehicle total by county of inspection; includes both taxable and nontaxable    </t>
  </si>
  <si>
    <t xml:space="preserve">vehicles, and all military nonresident exempt vehicles.  Data include passenger cars, buses, trucks, </t>
  </si>
  <si>
    <t>and motorcycles but exclude trailers and semi-trailers.</t>
  </si>
  <si>
    <t>Table 18.16-- HAWAII DRIVERS LICENSES IN FORCE, BY AGE</t>
  </si>
  <si>
    <t>Both sexes</t>
  </si>
  <si>
    <t>Male</t>
  </si>
  <si>
    <t>Female</t>
  </si>
  <si>
    <t>Years of age</t>
  </si>
  <si>
    <t xml:space="preserve">     Total</t>
  </si>
  <si>
    <t>15 to 19</t>
  </si>
  <si>
    <t>20 to 24</t>
  </si>
  <si>
    <t>25 to 29</t>
  </si>
  <si>
    <t>30 to 34</t>
  </si>
  <si>
    <t>35 to 39</t>
  </si>
  <si>
    <t>40 to 44</t>
  </si>
  <si>
    <t>45 to 49</t>
  </si>
  <si>
    <t>50 to 54</t>
  </si>
  <si>
    <t>55 to 59</t>
  </si>
  <si>
    <t>60 to 64</t>
  </si>
  <si>
    <t>65 to 69</t>
  </si>
  <si>
    <t>70 to 74</t>
  </si>
  <si>
    <t>75 to 79</t>
  </si>
  <si>
    <t>80 to 84</t>
  </si>
  <si>
    <t>85 to 89</t>
  </si>
  <si>
    <t>90 to 94</t>
  </si>
  <si>
    <t>95 to 99</t>
  </si>
  <si>
    <t>Source:  Hawaii State Department of Transportation, Motor Vehicle Safety, records.</t>
  </si>
  <si>
    <t>Table 18.15-- HAWAII DRIVERS LICENSES IN FORCE, BY COUNTY:</t>
  </si>
  <si>
    <t>State                         total</t>
  </si>
  <si>
    <t>City and County of Honolulu</t>
  </si>
  <si>
    <t>County                of                  Hawaii</t>
  </si>
  <si>
    <t>County                of                 Kauai</t>
  </si>
  <si>
    <t>County                of                   Maui</t>
  </si>
  <si>
    <t>Table 18.14-- NEW RETAIL CAR AND LIGHT TRUCK (VAN)</t>
  </si>
  <si>
    <t>[Excludes U-drive/Fleet sales]</t>
  </si>
  <si>
    <t>Type and place of manufacture</t>
  </si>
  <si>
    <t xml:space="preserve">    Total</t>
  </si>
  <si>
    <t>Car</t>
  </si>
  <si>
    <t>Light truck</t>
  </si>
  <si>
    <t>Chrysler, Ford, General Motors</t>
  </si>
  <si>
    <t>Japanese</t>
  </si>
  <si>
    <t>European</t>
  </si>
  <si>
    <t>Korean</t>
  </si>
  <si>
    <t>Table 18.13-- NEW RETAIL CAR AND LIGHT TRUCK (VAN)</t>
  </si>
  <si>
    <t>Nameplate</t>
  </si>
  <si>
    <t>Toyota/Scion</t>
  </si>
  <si>
    <t>Honda</t>
  </si>
  <si>
    <t>Nissan</t>
  </si>
  <si>
    <t>Ford</t>
  </si>
  <si>
    <t>Chevrolet</t>
  </si>
  <si>
    <t>Dodge</t>
  </si>
  <si>
    <t>Mazda</t>
  </si>
  <si>
    <t>Lexus</t>
  </si>
  <si>
    <t>BMW</t>
  </si>
  <si>
    <t>Kia</t>
  </si>
  <si>
    <t>Mercedes</t>
  </si>
  <si>
    <t>Hyundai</t>
  </si>
  <si>
    <t>Volkswagen</t>
  </si>
  <si>
    <t>Jeep</t>
  </si>
  <si>
    <t>GMC</t>
  </si>
  <si>
    <t>Acura</t>
  </si>
  <si>
    <t>Saturn</t>
  </si>
  <si>
    <t>Chrysler</t>
  </si>
  <si>
    <t>All others</t>
  </si>
  <si>
    <t xml:space="preserve">Table 18.12-- NEW RETAIL CAR AND LIGHT TRUCK (VAN) </t>
  </si>
  <si>
    <t>Table 18.11-- TRUCK CHARACTERISTICS:  1987 TO 2002</t>
  </si>
  <si>
    <t>Percent of category</t>
  </si>
  <si>
    <t>Category                                                                 (100 percent)</t>
  </si>
  <si>
    <t>Selected characteristic</t>
  </si>
  <si>
    <t>Total trucks (1,000)</t>
  </si>
  <si>
    <t>Business  1/</t>
  </si>
  <si>
    <t>Personal transportation</t>
  </si>
  <si>
    <t>Body type</t>
  </si>
  <si>
    <t>Pickup, mini-van,</t>
  </si>
  <si>
    <t>other light van,</t>
  </si>
  <si>
    <t xml:space="preserve">  and sport utility</t>
  </si>
  <si>
    <t>Vehicle size</t>
  </si>
  <si>
    <t>Light</t>
  </si>
  <si>
    <t>Annual miles</t>
  </si>
  <si>
    <t>Less than 10,000  2/</t>
  </si>
  <si>
    <t>Model year</t>
  </si>
  <si>
    <t>Over 4 years old</t>
  </si>
  <si>
    <t>Vehicle acquisition</t>
  </si>
  <si>
    <t>New</t>
  </si>
  <si>
    <t>Truck type</t>
  </si>
  <si>
    <t>Single-unit, 2 axles  3/</t>
  </si>
  <si>
    <t>Range of operation</t>
  </si>
  <si>
    <t>50 miles or less</t>
  </si>
  <si>
    <t>Fuel type</t>
  </si>
  <si>
    <t xml:space="preserve">  Gasoline</t>
  </si>
  <si>
    <t xml:space="preserve">     1/  Comparability of estimates may vary across survey years due to changes in category definitions.</t>
  </si>
  <si>
    <t xml:space="preserve">     2/  Includes vehicles not in use.</t>
  </si>
  <si>
    <t xml:space="preserve">     3/  Excludes truck-tractors not in use.</t>
  </si>
  <si>
    <t>TC92-T-12 (December 1994), table 2 &lt;http://www.census.gov/prod/1/trans/92trkinv/tct12.pdf&gt;;</t>
  </si>
  <si>
    <t>&lt;http://www.census.gov/svsd/www/02vehinv.html&gt; accessed May 12, 2005.</t>
  </si>
  <si>
    <r>
      <t xml:space="preserve">     Source:  U.S. Bureau</t>
    </r>
    <r>
      <rPr>
        <i/>
        <sz val="10"/>
        <rFont val="Times New Roman"/>
        <family val="1"/>
      </rPr>
      <t xml:space="preserve"> </t>
    </r>
    <r>
      <rPr>
        <sz val="10"/>
        <rFont val="Times New Roman"/>
        <family val="1"/>
      </rPr>
      <t>of the Census,</t>
    </r>
    <r>
      <rPr>
        <i/>
        <sz val="10"/>
        <rFont val="Times New Roman"/>
        <family val="1"/>
      </rPr>
      <t xml:space="preserve"> Truck Inventory and Use Survey, 1992 Census of Transportation, </t>
    </r>
  </si>
  <si>
    <r>
      <t xml:space="preserve">Geographic Area Series, Hawaii, </t>
    </r>
    <r>
      <rPr>
        <sz val="10"/>
        <rFont val="Times New Roman"/>
        <family val="1"/>
      </rPr>
      <t>EC02TV-HI (October 2004), tables 1a and 2a</t>
    </r>
  </si>
  <si>
    <t>Table 18.10-- VEHICLES AVAILABLE TO OCCUPIED HOUSING UNITS,                      BY COUNTY:  2000</t>
  </si>
  <si>
    <t>Vehicles available</t>
  </si>
  <si>
    <t>Kalawao</t>
  </si>
  <si>
    <t>Occupied units</t>
  </si>
  <si>
    <t>None</t>
  </si>
  <si>
    <t>3 or more</t>
  </si>
  <si>
    <t xml:space="preserve">     Source:  U.S. Census Bureau, Census 2000, Table DP-4, Profile of Selected Housing Characteristics:  2000.</t>
  </si>
  <si>
    <t>Table 18.09-- VEHICLE REGISTRATION, BY TAXATION STATUS,</t>
  </si>
  <si>
    <t>[Includes vehicles registered but subsequently scrapped or shipped out of State.  Excludes             trailers, semi-trailers and motorcycles]</t>
  </si>
  <si>
    <t>Taxation status</t>
  </si>
  <si>
    <t>County                                 of                                    Hawaii</t>
  </si>
  <si>
    <t>County                          of                           Kauai</t>
  </si>
  <si>
    <t>County                        of                         Maui</t>
  </si>
  <si>
    <t>Total registered</t>
  </si>
  <si>
    <t>Taxable vehicles</t>
  </si>
  <si>
    <t>Exempt vehicles</t>
  </si>
  <si>
    <t>Federal government</t>
  </si>
  <si>
    <t>State government</t>
  </si>
  <si>
    <t>County government</t>
  </si>
  <si>
    <t>Fire department</t>
  </si>
  <si>
    <t>Police department</t>
  </si>
  <si>
    <t>Consulates</t>
  </si>
  <si>
    <t>Disabled veterans</t>
  </si>
  <si>
    <t>Military non-resident</t>
  </si>
  <si>
    <t>Farm</t>
  </si>
  <si>
    <t>Horseless carriage</t>
  </si>
  <si>
    <t>Electric vehicles</t>
  </si>
  <si>
    <t>Source:  Hawaii State Department of Transportation, Motor Vehicle Safety Office, records.</t>
  </si>
  <si>
    <t>Table 18.08-- VEHICLE REGISTRATION, BY TYPE OF VEHICLE,</t>
  </si>
  <si>
    <t>[Taxable and exempt vehicles. Includes vehicles registered but subsequently scrapped or shipped out of State]</t>
  </si>
  <si>
    <t>Type of vehicle</t>
  </si>
  <si>
    <t>State               total</t>
  </si>
  <si>
    <t>County                 of                                    Hawaii</t>
  </si>
  <si>
    <t>County           of                   Kauai</t>
  </si>
  <si>
    <t>County            of                 Maui</t>
  </si>
  <si>
    <t>All vehicles</t>
  </si>
  <si>
    <t>Motor vehicles</t>
  </si>
  <si>
    <t>Passenger vehicles 1/</t>
  </si>
  <si>
    <t>Ambulances</t>
  </si>
  <si>
    <t>Buses</t>
  </si>
  <si>
    <t>Trucks 1/</t>
  </si>
  <si>
    <t>Truck tractors</t>
  </si>
  <si>
    <t>Truck cranes</t>
  </si>
  <si>
    <t>Motorcycles, motorscooters 2/</t>
  </si>
  <si>
    <t>Trailers and semi-trailers</t>
  </si>
  <si>
    <t>1/  Vans, pickups, and other trucks under 6,500 lb. in personal use, legally classified as passenger</t>
  </si>
  <si>
    <t>vehicles, are included in the totals for trucks.</t>
  </si>
  <si>
    <t>2/ Excluding mopeds (1.5 HP or less), which are legally classified as bicycles.</t>
  </si>
  <si>
    <t>Table 18.07--  MOTOR VEHICLES REGISTERED, BY COUNTY:</t>
  </si>
  <si>
    <t xml:space="preserve">[Taxable and exempt vehicles.  Includes passenger cars, ambulances, buses, trucks, motorcycles </t>
  </si>
  <si>
    <t>and vehicles registered but subsequently scrapped or shipped out of State.  Excludes</t>
  </si>
  <si>
    <t>trailers and semi-trailers]</t>
  </si>
  <si>
    <t>State                 total</t>
  </si>
  <si>
    <t>County                   of                         Hawaii</t>
  </si>
  <si>
    <t>County               of                     Kauai</t>
  </si>
  <si>
    <t>County               of                    Maui</t>
  </si>
  <si>
    <t>Table 18.06-- VEHICLE REGISTRATION, BY TYPE OF VEHICLE:</t>
  </si>
  <si>
    <t>[Taxable and exempt vehicles.  Includes vehicles registered but subsequently scrapped or shipped                                      out of State]</t>
  </si>
  <si>
    <t>All          vehicles          registered</t>
  </si>
  <si>
    <t>All                   motor           vehicles</t>
  </si>
  <si>
    <t>Ambu-               lances,                   hearses,                patrol                  wagons</t>
  </si>
  <si>
    <t>Motor vehicles -- continued</t>
  </si>
  <si>
    <t>Truck                    tractors,                   tow                        trucks</t>
  </si>
  <si>
    <t>Truck            crane,                    misc.</t>
  </si>
  <si>
    <t>Motor-           cycles,              motor-           scooters 2/</t>
  </si>
  <si>
    <t>Trailers               and                   semi-                trailers</t>
  </si>
  <si>
    <t>2/  Excluding mopeds (1.5 HP or less), which are legally classified as bicycles.</t>
  </si>
  <si>
    <t>Island and name of tunnel</t>
  </si>
  <si>
    <t>Pali, Honolulu side</t>
  </si>
  <si>
    <t>to Honolulu</t>
  </si>
  <si>
    <t>from Honolulu</t>
  </si>
  <si>
    <t>Pali, Kailua side</t>
  </si>
  <si>
    <t>Wilson</t>
  </si>
  <si>
    <t>H-3</t>
  </si>
  <si>
    <t>H-3, Hospital Rock</t>
  </si>
  <si>
    <t>Middle Street</t>
  </si>
  <si>
    <t>Olowalu</t>
  </si>
  <si>
    <t>Kipu-Mahaulepu (private road)</t>
  </si>
  <si>
    <t xml:space="preserve">Source:  Hawaii State Department of Transportation, Highways Division, records; McBryde Sugar </t>
  </si>
  <si>
    <t>Plantation, records.</t>
  </si>
  <si>
    <t>Deficient and obsolete</t>
  </si>
  <si>
    <t>Structurally              deficient 1/</t>
  </si>
  <si>
    <t>Functionally              obsolete 2/</t>
  </si>
  <si>
    <t>Area</t>
  </si>
  <si>
    <t>Number of bridges</t>
  </si>
  <si>
    <t>U.S.</t>
  </si>
  <si>
    <t xml:space="preserve">     1/  Bridges are structurally deficient if they have been restricted to light vehicles, require immediate</t>
  </si>
  <si>
    <t>rehabilitation to remain open, or are closed.</t>
  </si>
  <si>
    <t xml:space="preserve">     2/  Bridges are functionally obsolete if they have deck geometry, load carrying capacity, clearance or</t>
  </si>
  <si>
    <t>approach roadway alignment that no longer meet the criteria for the system of which the bridge is a part.</t>
  </si>
  <si>
    <t>Development &amp; Tourism.</t>
  </si>
  <si>
    <t>Longest bridge</t>
  </si>
  <si>
    <t>Highest bridge</t>
  </si>
  <si>
    <t>Number       of       bridges 1/</t>
  </si>
  <si>
    <t>Location</t>
  </si>
  <si>
    <t>Length           (feet)</t>
  </si>
  <si>
    <t>Height           (feet)</t>
  </si>
  <si>
    <t>State</t>
  </si>
  <si>
    <t>Airport Viaduct</t>
  </si>
  <si>
    <t>Nanue</t>
  </si>
  <si>
    <t>Hakalau</t>
  </si>
  <si>
    <t>Honokahua</t>
  </si>
  <si>
    <t>Uaoa</t>
  </si>
  <si>
    <t>Manawainui</t>
  </si>
  <si>
    <t>Kipapa</t>
  </si>
  <si>
    <t>Hanamaulu</t>
  </si>
  <si>
    <t>Wahiawa, Koloa</t>
  </si>
  <si>
    <t>1/  Limited to bridges under State jurisdiction and longer than 20 feet.</t>
  </si>
  <si>
    <t>Source:  Hawaii State Department of Transportation, Highways Division, records.</t>
  </si>
  <si>
    <t>Table 18.02-- LENGTH OF STREETS AND HIGHWAYS, PAVED AND</t>
  </si>
  <si>
    <t>[Excludes private roads and military roads not regularly open to public use]</t>
  </si>
  <si>
    <t>Paved</t>
  </si>
  <si>
    <t>Total                 mileage</t>
  </si>
  <si>
    <t>Freeways</t>
  </si>
  <si>
    <t>Unpaved</t>
  </si>
  <si>
    <t>Route</t>
  </si>
  <si>
    <t>Statute miles</t>
  </si>
  <si>
    <t>HAWAII</t>
  </si>
  <si>
    <t>MOLOKAI</t>
  </si>
  <si>
    <t>Hilo-Lyman Field</t>
  </si>
  <si>
    <t>Kaunakakai-Sheraton Hotel</t>
  </si>
  <si>
    <t>Hilo-Kalapana</t>
  </si>
  <si>
    <t>Kaunakakai-Maunaloa</t>
  </si>
  <si>
    <t>Hilo-Mauna Kea summit</t>
  </si>
  <si>
    <t>Kaunakakai-Airport</t>
  </si>
  <si>
    <t>Hilo-Mauna Loa summit</t>
  </si>
  <si>
    <t>Kaunakakai-Halawa</t>
  </si>
  <si>
    <t>Hilo-Volcano House</t>
  </si>
  <si>
    <t>Airport-Sheraton Hotel</t>
  </si>
  <si>
    <t>Hilo-Kailua, via Naalehu</t>
  </si>
  <si>
    <t>Hilo-Kailua, via Saddle Rd.</t>
  </si>
  <si>
    <t>OAHU 1/</t>
  </si>
  <si>
    <t>Hilo-Kailua, via Hamakua</t>
  </si>
  <si>
    <t>Hilo-Waimea, via Saddle Rd.</t>
  </si>
  <si>
    <t>Honolulu-Ala Moana Center</t>
  </si>
  <si>
    <t>Hilo-Waimea, via Hamakua</t>
  </si>
  <si>
    <t>Honolulu-UH, via King Street</t>
  </si>
  <si>
    <t>Hilo-Upolu Pt., via Hamakua</t>
  </si>
  <si>
    <t>Honolulu-Waikiki</t>
  </si>
  <si>
    <t>Hilo-Kawaihae, via Hamakua</t>
  </si>
  <si>
    <t>Honolulu-Waimanalo, via Koko Head</t>
  </si>
  <si>
    <t>Waimea-Hawi</t>
  </si>
  <si>
    <t>Honolulu-Waimanalo, via Nuuanu</t>
  </si>
  <si>
    <t>Waimea-Kawaihae</t>
  </si>
  <si>
    <t>Honolulu-Kailua, via Nuuanu</t>
  </si>
  <si>
    <t>Kawaihae-Hawi</t>
  </si>
  <si>
    <t>Honolulu-Kaneohe, via Kalihi</t>
  </si>
  <si>
    <t>Kawaihae-Kailua</t>
  </si>
  <si>
    <t>Honolulu-Kahuku, via Kahaluu</t>
  </si>
  <si>
    <t>Kailua-Keahole Airport</t>
  </si>
  <si>
    <t>Honolulu-Kahuku, via Wahiawa</t>
  </si>
  <si>
    <t>Kailua-Keauhou</t>
  </si>
  <si>
    <t>Honolulu-Kaena Pt., via Wahiawa</t>
  </si>
  <si>
    <t>Honolulu-Kaena Pt., via Waianae</t>
  </si>
  <si>
    <t>MAUI</t>
  </si>
  <si>
    <t>Honolulu-Wahiawa</t>
  </si>
  <si>
    <t>Honolulu-Pearl Harbor Shipyard</t>
  </si>
  <si>
    <t>Wailuku-Kahului</t>
  </si>
  <si>
    <t>Honolulu-Honolulu Airport</t>
  </si>
  <si>
    <t>Wailuku-Kahului Airport</t>
  </si>
  <si>
    <t>Waikiki-UH, via Kapahulu</t>
  </si>
  <si>
    <t>Wailuku-Hana, via Keanae</t>
  </si>
  <si>
    <t>Waikiki-Honolulu Airport</t>
  </si>
  <si>
    <t>Wailuku-Hana, via Kaupo</t>
  </si>
  <si>
    <t>Waimanalo-Kahuku</t>
  </si>
  <si>
    <t>Wailuku-Haleakala summit</t>
  </si>
  <si>
    <t>Circle island, via Makapuu</t>
  </si>
  <si>
    <t>Wailuku-Makena</t>
  </si>
  <si>
    <t>Circle island, via Nuuanu Pali</t>
  </si>
  <si>
    <t>Wailuku-Lahaina, via Kahakuloa</t>
  </si>
  <si>
    <t>Wailuku-Lahaina, via Olowalu</t>
  </si>
  <si>
    <t>KAUAI</t>
  </si>
  <si>
    <t>Kahului-Kihei</t>
  </si>
  <si>
    <t>Lahaina-Wailea</t>
  </si>
  <si>
    <t>Lihue-Haena</t>
  </si>
  <si>
    <t>Lahaina-Napili</t>
  </si>
  <si>
    <t>Lihue-Wailua</t>
  </si>
  <si>
    <t>Lahaina-Kaanapali</t>
  </si>
  <si>
    <t>Lihue-Lihue Airport</t>
  </si>
  <si>
    <t>Lihue-Poipu</t>
  </si>
  <si>
    <t>LANAI</t>
  </si>
  <si>
    <t>Lihue-Mana</t>
  </si>
  <si>
    <t>Lihue-Kalalau Lookout</t>
  </si>
  <si>
    <t>Lanai City-Lanai Airport</t>
  </si>
  <si>
    <t>Poipu-Kalalau Lookout</t>
  </si>
  <si>
    <t>Lanai City-Hulopoe</t>
  </si>
  <si>
    <t>Poipu-Princeville</t>
  </si>
  <si>
    <t xml:space="preserve">1/  Honolulu distances measured from South King and Bishop Streets; Waikiki, from Kalakaua Avenue </t>
  </si>
  <si>
    <t>and Lewers Street.</t>
  </si>
  <si>
    <t>Characteristics</t>
  </si>
  <si>
    <t>Value                                          (million dollars)</t>
  </si>
  <si>
    <t>Tons      (thousands)</t>
  </si>
  <si>
    <t>Ton-miles    (millions)</t>
  </si>
  <si>
    <t>Total originating in Hawaii</t>
  </si>
  <si>
    <t>Hawaii</t>
  </si>
  <si>
    <t>California</t>
  </si>
  <si>
    <t>Washington</t>
  </si>
  <si>
    <t>Truck</t>
  </si>
  <si>
    <t>Truck and water</t>
  </si>
  <si>
    <t>Other and unknown modes</t>
  </si>
  <si>
    <t>Water</t>
  </si>
  <si>
    <t>Air (includes truck and air)</t>
  </si>
  <si>
    <t>Parcel, U.S. Postal Service</t>
  </si>
  <si>
    <t xml:space="preserve">    or courier</t>
  </si>
  <si>
    <t>Fuel oils</t>
  </si>
  <si>
    <t>Pharmaceutical products</t>
  </si>
  <si>
    <t>Printed products</t>
  </si>
  <si>
    <t>Textiles, leather, and articles</t>
  </si>
  <si>
    <t xml:space="preserve">     of textiles or leather</t>
  </si>
  <si>
    <t>Other multiple modes</t>
  </si>
  <si>
    <t>Destination</t>
  </si>
  <si>
    <t>Oregon</t>
  </si>
  <si>
    <t>Mode of transportation</t>
  </si>
  <si>
    <t>Single modes</t>
  </si>
  <si>
    <t>Multiple modes</t>
  </si>
  <si>
    <t>-</t>
  </si>
  <si>
    <t>Distance shipped (miles)</t>
  </si>
  <si>
    <t>Less than 50</t>
  </si>
  <si>
    <t>50 to 99</t>
  </si>
  <si>
    <t>100 to 249</t>
  </si>
  <si>
    <t>250 to 499</t>
  </si>
  <si>
    <t>500 to 1,999</t>
  </si>
  <si>
    <t>2,000 or more</t>
  </si>
  <si>
    <t xml:space="preserve">Gasoline and aviation turbine fuel </t>
  </si>
  <si>
    <t>Electronic and other electrical equipment</t>
  </si>
  <si>
    <t xml:space="preserve">     and components and office equipment</t>
  </si>
  <si>
    <t>&lt;http://www.census.gov/svsd/www/02statepdf.html&gt; accessed July 19, 2005.</t>
  </si>
  <si>
    <t>Pipeline  2/</t>
  </si>
  <si>
    <t>Commodity  3/</t>
  </si>
  <si>
    <t xml:space="preserve">Meat, fish, seafood, and their preparations </t>
  </si>
  <si>
    <t>Other prepared foodstuffs and fats and oils</t>
  </si>
  <si>
    <t>1/  Estimates do not meet publication standards because of sampling variability or poor response quality.</t>
  </si>
  <si>
    <t xml:space="preserve">     2/  Estimates exclude shipments of crude petroleum. </t>
  </si>
  <si>
    <t xml:space="preserve">     3/  Based on the Standard Classification of Transported Goods (SCTG) coding system. </t>
  </si>
  <si>
    <t>(1/)</t>
  </si>
  <si>
    <t>[Includes only establishments with payroll.  Statistics based on the North American Industry</t>
  </si>
  <si>
    <t>Section 18</t>
  </si>
  <si>
    <t>TRANSPORTATION</t>
  </si>
  <si>
    <t xml:space="preserve">        This section presents statistics relating to public roads, motor vehicles, bicycles, traffic accidents, local public transit, civil aviation, harbors, and water traffic.  Other information bearing on transportation appears in Sections 7, 12, 14, and 24.</t>
  </si>
  <si>
    <t xml:space="preserve">             Classification System (NAICS) which replaced the Standard Industrial Classification</t>
  </si>
  <si>
    <t xml:space="preserve">             (SIC) system used in Economic Censuses prior to 1997]</t>
  </si>
  <si>
    <t>NAICS code</t>
  </si>
  <si>
    <t>Kind of business</t>
  </si>
  <si>
    <t>Average establish-ments</t>
  </si>
  <si>
    <t>Annual average employ-ment</t>
  </si>
  <si>
    <t>Total annual wages ($1,000)</t>
  </si>
  <si>
    <t>Annual wages per employee</t>
  </si>
  <si>
    <t>Total</t>
  </si>
  <si>
    <t>Air transportation</t>
  </si>
  <si>
    <t xml:space="preserve"> Scheduled air transportation</t>
  </si>
  <si>
    <t>Water transportation</t>
  </si>
  <si>
    <t>Truck transportation</t>
  </si>
  <si>
    <t xml:space="preserve"> General freight trucking</t>
  </si>
  <si>
    <t xml:space="preserve"> Specialized freight trucking</t>
  </si>
  <si>
    <t xml:space="preserve">Transit &amp; ground passenger transp. </t>
  </si>
  <si>
    <t xml:space="preserve"> School &amp; employee bus transp.</t>
  </si>
  <si>
    <t xml:space="preserve"> Other ground passenger transp.</t>
  </si>
  <si>
    <t xml:space="preserve">  Other ground passenger transp.</t>
  </si>
  <si>
    <t xml:space="preserve">   Special needs transportation</t>
  </si>
  <si>
    <t>Scenic &amp; sightseeing transportation</t>
  </si>
  <si>
    <t xml:space="preserve"> Scenic &amp; sightseeing transp., land</t>
  </si>
  <si>
    <t xml:space="preserve"> Scenic &amp; sightseeing transp., water</t>
  </si>
  <si>
    <t>Support activities for transportation</t>
  </si>
  <si>
    <t xml:space="preserve"> Support activities for air transp.</t>
  </si>
  <si>
    <t xml:space="preserve"> Support activities for water transp.</t>
  </si>
  <si>
    <t xml:space="preserve"> Freight transportation arrangement</t>
  </si>
  <si>
    <t>Couriers &amp; messengers</t>
  </si>
  <si>
    <t>Warehousing &amp; storage</t>
  </si>
  <si>
    <t xml:space="preserve"> Warehousing &amp; storage</t>
  </si>
  <si>
    <t xml:space="preserve">  General warehousing &amp; storage</t>
  </si>
  <si>
    <t>[In 1,000 short tons. Categories may not sum to totals due to rounding]</t>
  </si>
  <si>
    <t>Domestic</t>
  </si>
  <si>
    <t>All           commo-    dities</t>
  </si>
  <si>
    <t>Foreign</t>
  </si>
  <si>
    <t>Canadian</t>
  </si>
  <si>
    <t>Coastwise</t>
  </si>
  <si>
    <t xml:space="preserve">Port and commodity  </t>
  </si>
  <si>
    <t>Inbound</t>
  </si>
  <si>
    <t>Outbound</t>
  </si>
  <si>
    <t>Receipts</t>
  </si>
  <si>
    <t>Shipments</t>
  </si>
  <si>
    <t>Internal 1/</t>
  </si>
  <si>
    <t>Hilo</t>
  </si>
  <si>
    <t>Petroleum and petroleum products</t>
  </si>
  <si>
    <t>Primary manufactured goods</t>
  </si>
  <si>
    <t>Food and farm products</t>
  </si>
  <si>
    <t>Manufactured equipment, machinery and products</t>
  </si>
  <si>
    <t>Kawaihae</t>
  </si>
  <si>
    <t xml:space="preserve">   Food and farm products</t>
  </si>
  <si>
    <t xml:space="preserve">   Manufactured equipment, machinery and products</t>
  </si>
  <si>
    <t>Kahului</t>
  </si>
  <si>
    <t>Barbers Point</t>
  </si>
  <si>
    <t>Honolulu</t>
  </si>
  <si>
    <t xml:space="preserve"> Continued on next page.</t>
  </si>
  <si>
    <t>Nawiliwili</t>
  </si>
  <si>
    <t>1/  Includes internal, inbound and upbound.</t>
  </si>
  <si>
    <t xml:space="preserve"> </t>
  </si>
  <si>
    <t>[In 1,000 short tons. Categories may not sum to totals because of rounding]</t>
  </si>
  <si>
    <t>Category</t>
  </si>
  <si>
    <t>All freight traffic</t>
  </si>
  <si>
    <t xml:space="preserve">Foreign </t>
  </si>
  <si>
    <t xml:space="preserve">Coastwise </t>
  </si>
  <si>
    <t>Internal, inbound, upbound</t>
  </si>
  <si>
    <t xml:space="preserve">United States Calendar Year 2006, Part 4 Waterways and Harbors Pacific Coast, Alaska and Hawaii, </t>
  </si>
  <si>
    <t>[In 1,000 short tons.  Excludes cargo carried by Army and Navy vessels and cargo in transit]</t>
  </si>
  <si>
    <t>Year</t>
  </si>
  <si>
    <t>.</t>
  </si>
  <si>
    <r>
      <t xml:space="preserve">     Source:  U.S. Army Corps of Engineers, Institute for Water Resources, </t>
    </r>
    <r>
      <rPr>
        <i/>
        <sz val="10"/>
        <rFont val="Times New Roman"/>
        <family val="1"/>
      </rPr>
      <t xml:space="preserve">Waterborne Commerce of the </t>
    </r>
  </si>
  <si>
    <t xml:space="preserve">[Fiscal years ending June 30. Includes cruise ships from out-of-state </t>
  </si>
  <si>
    <t xml:space="preserve">        and cruise ships home-ported in Hawaii]</t>
  </si>
  <si>
    <t>Type of passenger</t>
  </si>
  <si>
    <t>In</t>
  </si>
  <si>
    <t>Out</t>
  </si>
  <si>
    <t>Source:  Hawaii State Department of Transportation, Harbors Division, records.</t>
  </si>
  <si>
    <t>[Cargo tonnage in short tons, based on wharfage/tariff. Fiscal years ending June 30]</t>
  </si>
  <si>
    <t>Overseas vessels</t>
  </si>
  <si>
    <t>Inter-island vessels</t>
  </si>
  <si>
    <t>Number</t>
  </si>
  <si>
    <t>Cargo tonnage</t>
  </si>
  <si>
    <t>6,325,580</t>
  </si>
  <si>
    <t>1,872,074</t>
  </si>
  <si>
    <t>6,467,388</t>
  </si>
  <si>
    <t>1,863,218</t>
  </si>
  <si>
    <t>(NA)</t>
  </si>
  <si>
    <t>2004  1/</t>
  </si>
  <si>
    <t>6,671,523</t>
  </si>
  <si>
    <t>1,892,904</t>
  </si>
  <si>
    <t>2005  1/</t>
  </si>
  <si>
    <t>7,013,833</t>
  </si>
  <si>
    <t>2,212,657</t>
  </si>
  <si>
    <t>2006  1/</t>
  </si>
  <si>
    <t>2007  1/</t>
  </si>
  <si>
    <t xml:space="preserve">     NA  Not available.</t>
  </si>
  <si>
    <t xml:space="preserve">     1/  As of fiscal year 2004, cargo tonnage does not include tonnage for bunkering, that is fuel for the use</t>
  </si>
  <si>
    <t>of the vessel to which the fuel is delivered.</t>
  </si>
  <si>
    <t>[Excludes domestic fishing craft]</t>
  </si>
  <si>
    <t>Harbor</t>
  </si>
  <si>
    <t>18 feet                               and less</t>
  </si>
  <si>
    <t>19 feet                             and more</t>
  </si>
  <si>
    <t>Kalaupapa  1/</t>
  </si>
  <si>
    <t>5</t>
  </si>
  <si>
    <t>3</t>
  </si>
  <si>
    <t>Port Allen</t>
  </si>
  <si>
    <t>3/  26</t>
  </si>
  <si>
    <t>NA  Not available.</t>
  </si>
  <si>
    <t>1/  14 feet and less.</t>
  </si>
  <si>
    <t>2/  17 feet and less.</t>
  </si>
  <si>
    <t xml:space="preserve">Part 4 Waterways and Harbors Pacific Coast, Alaska and Hawaii, Section 2 Trips and Drafts of Vessels </t>
  </si>
  <si>
    <t>Number of accidents</t>
  </si>
  <si>
    <t>Number of persons</t>
  </si>
  <si>
    <t>Fatal</t>
  </si>
  <si>
    <t>Killed</t>
  </si>
  <si>
    <t>Injured,                              not fatally</t>
  </si>
  <si>
    <t>Number of vessels involved</t>
  </si>
  <si>
    <t>Amount of damage ($1,000)</t>
  </si>
  <si>
    <t>91</t>
  </si>
  <si>
    <t>18</t>
  </si>
  <si>
    <t>1</t>
  </si>
  <si>
    <t>11</t>
  </si>
  <si>
    <t>2</t>
  </si>
  <si>
    <t>22</t>
  </si>
  <si>
    <t>244.8</t>
  </si>
  <si>
    <t>46.0</t>
  </si>
  <si>
    <t>7</t>
  </si>
  <si>
    <t>24</t>
  </si>
  <si>
    <t>118.0</t>
  </si>
  <si>
    <t>10</t>
  </si>
  <si>
    <t>38</t>
  </si>
  <si>
    <t>82.3</t>
  </si>
  <si>
    <t>1/  5</t>
  </si>
  <si>
    <t>6</t>
  </si>
  <si>
    <t>32</t>
  </si>
  <si>
    <t>107.2</t>
  </si>
  <si>
    <t>4</t>
  </si>
  <si>
    <t>35.9</t>
  </si>
  <si>
    <t>431.3</t>
  </si>
  <si>
    <t>1,190.0</t>
  </si>
  <si>
    <t>1/  Only two are termed U.S. Coast Guard reportable.</t>
  </si>
  <si>
    <r>
      <t xml:space="preserve">     Source:  U.S. Department of Transportation, Coast Guard, </t>
    </r>
    <r>
      <rPr>
        <i/>
        <sz val="10"/>
        <rFont val="Times New Roman"/>
        <family val="1"/>
      </rPr>
      <t>Boating Statistics</t>
    </r>
    <r>
      <rPr>
        <sz val="10"/>
        <rFont val="Times New Roman"/>
        <family val="1"/>
      </rPr>
      <t xml:space="preserve"> (annual); Hawaii State </t>
    </r>
  </si>
  <si>
    <r>
      <t xml:space="preserve">(Reportable) 1989 to 1991; </t>
    </r>
    <r>
      <rPr>
        <sz val="10"/>
        <rFont val="Times New Roman"/>
        <family val="1"/>
      </rPr>
      <t xml:space="preserve">Hawaii State Department of Land and Natural Resources, Division of Boating </t>
    </r>
  </si>
  <si>
    <t xml:space="preserve">    [Non-documented numbered vessels registered with the Hawaii State Department of Land &amp;</t>
  </si>
  <si>
    <t xml:space="preserve">       Natural Resources, Division of Boating &amp; Ocean Recreation.  Any mechanically propelled</t>
  </si>
  <si>
    <t xml:space="preserve">       boat (including those with auxilary engines), and any boat powered solely by sail if over</t>
  </si>
  <si>
    <t xml:space="preserve">       eight feet in length, must be numbered.  As of December 31]</t>
  </si>
  <si>
    <t>Number of vessels</t>
  </si>
  <si>
    <t>2003</t>
  </si>
  <si>
    <t>1998</t>
  </si>
  <si>
    <t>2004</t>
  </si>
  <si>
    <t>1999</t>
  </si>
  <si>
    <t>2005</t>
  </si>
  <si>
    <t>2000</t>
  </si>
  <si>
    <t>2006</t>
  </si>
  <si>
    <t>2001</t>
  </si>
  <si>
    <t>2007</t>
  </si>
  <si>
    <t>2002</t>
  </si>
  <si>
    <t xml:space="preserve">Source:  U.S. Coast Guard, Marine Safety Office, records; Hawaii State Department of Land and </t>
  </si>
  <si>
    <r>
      <t xml:space="preserve">Undocumented Vessel Registration </t>
    </r>
    <r>
      <rPr>
        <sz val="10"/>
        <rFont val="Times New Roman"/>
        <family val="1"/>
      </rPr>
      <t>(annual).</t>
    </r>
  </si>
  <si>
    <t>Subject</t>
  </si>
  <si>
    <t>Registered vessels</t>
  </si>
  <si>
    <t>Type of vessel:</t>
  </si>
  <si>
    <t>Aux. powered sailing vessel</t>
  </si>
  <si>
    <t>Length</t>
  </si>
  <si>
    <t>Cabin motorboat</t>
  </si>
  <si>
    <t>Under 16 feet</t>
  </si>
  <si>
    <t>Open motorboat</t>
  </si>
  <si>
    <t>16 to less than 26 feet</t>
  </si>
  <si>
    <t>Runabout</t>
  </si>
  <si>
    <t>26 to less than 40 feet</t>
  </si>
  <si>
    <t>Sail only</t>
  </si>
  <si>
    <t>40 to 65 feet</t>
  </si>
  <si>
    <t>Houseboat</t>
  </si>
  <si>
    <t>Over 65 feet</t>
  </si>
  <si>
    <t>Motor vessel over 65 feet in length</t>
  </si>
  <si>
    <t>Thrill craft</t>
  </si>
  <si>
    <t>Hull material</t>
  </si>
  <si>
    <t>Other</t>
  </si>
  <si>
    <t>Aluminum</t>
  </si>
  <si>
    <t>Fiberglass / plastic</t>
  </si>
  <si>
    <t>Uses:</t>
  </si>
  <si>
    <t>Rubber / fabric</t>
  </si>
  <si>
    <t>Pleasure</t>
  </si>
  <si>
    <t>Wood</t>
  </si>
  <si>
    <t>Commercial fishing</t>
  </si>
  <si>
    <t>Charter fishing</t>
  </si>
  <si>
    <t>Steel</t>
  </si>
  <si>
    <t>Commercial passenger</t>
  </si>
  <si>
    <t>Unknown</t>
  </si>
  <si>
    <t xml:space="preserve"> -</t>
  </si>
  <si>
    <t>Other commercial</t>
  </si>
  <si>
    <t>Livery</t>
  </si>
  <si>
    <t>Propulsion</t>
  </si>
  <si>
    <t>Dealer</t>
  </si>
  <si>
    <t>Inboard</t>
  </si>
  <si>
    <t>Manufacturer</t>
  </si>
  <si>
    <t>Outboard</t>
  </si>
  <si>
    <t>Youth group - fee exempt</t>
  </si>
  <si>
    <t>Inboard / outboard</t>
  </si>
  <si>
    <t>Government - fee exempt</t>
  </si>
  <si>
    <t>Sail / inboard</t>
  </si>
  <si>
    <t>Sail / outboard</t>
  </si>
  <si>
    <t>Island where vessel is kept:</t>
  </si>
  <si>
    <t>Manual</t>
  </si>
  <si>
    <t>Kauai</t>
  </si>
  <si>
    <t>Lanai</t>
  </si>
  <si>
    <t>Waterjet</t>
  </si>
  <si>
    <t>Maui</t>
  </si>
  <si>
    <t>Molokai</t>
  </si>
  <si>
    <t>Mooring location</t>
  </si>
  <si>
    <t>Oahu</t>
  </si>
  <si>
    <t>Moored on water</t>
  </si>
  <si>
    <t>Not specified</t>
  </si>
  <si>
    <t>Moored on land</t>
  </si>
  <si>
    <t>Not disclosed</t>
  </si>
  <si>
    <t xml:space="preserve">Source:  Hawaii State Department of Land and Natural Resources, Division of Boating and Ocean </t>
  </si>
  <si>
    <t xml:space="preserve">                                                        DECEMBER 2006</t>
  </si>
  <si>
    <t>[Includes all lights, day beacons, buoys, and similar aids to navigation in the Hawaiian Archipelago]</t>
  </si>
  <si>
    <t>Number of aids to navigation</t>
  </si>
  <si>
    <t>Highest above--</t>
  </si>
  <si>
    <t>By control</t>
  </si>
  <si>
    <t>Island</t>
  </si>
  <si>
    <t>Federal</t>
  </si>
  <si>
    <t>Other 1/</t>
  </si>
  <si>
    <t>Light-houses</t>
  </si>
  <si>
    <t>Greatest nominal range (naut. miles)</t>
  </si>
  <si>
    <t>Sea level (feet)</t>
  </si>
  <si>
    <t>Ground (feet)</t>
  </si>
  <si>
    <t>2/  25</t>
  </si>
  <si>
    <t>3/  931</t>
  </si>
  <si>
    <t>4/  138</t>
  </si>
  <si>
    <t>Molokini</t>
  </si>
  <si>
    <t>Kahoolawe</t>
  </si>
  <si>
    <t>Niihau</t>
  </si>
  <si>
    <t>Lehua</t>
  </si>
  <si>
    <t>Midway</t>
  </si>
  <si>
    <t>At sea</t>
  </si>
  <si>
    <t>1/  State and private.  Includes State-maintained fish aggregating buoys at sea.</t>
  </si>
  <si>
    <t>2/  Kaena Point Light and Kilauea Light.</t>
  </si>
  <si>
    <t>3/  Kaena Point Light.</t>
  </si>
  <si>
    <t>4/  Molokai Light.</t>
  </si>
  <si>
    <t>Source:  United States Coast Guard, Fourteenth Coast Guard District, records.</t>
  </si>
  <si>
    <t>Catwalks and piers</t>
  </si>
  <si>
    <t>Other mooring areas</t>
  </si>
  <si>
    <t>Offshore mooring</t>
  </si>
  <si>
    <t>Capacity</t>
  </si>
  <si>
    <t>Moored</t>
  </si>
  <si>
    <t>State total</t>
  </si>
  <si>
    <t>1/  539+</t>
  </si>
  <si>
    <t>1/  100+</t>
  </si>
  <si>
    <t>1/  250+</t>
  </si>
  <si>
    <t xml:space="preserve">Source:  Hawaii State Department of Land and Natural Resources, Division of Boating and Ocean  </t>
  </si>
  <si>
    <r>
      <t>Recreation,</t>
    </r>
    <r>
      <rPr>
        <sz val="10"/>
        <rFont val="Times New Roman"/>
        <family val="1"/>
      </rPr>
      <t xml:space="preserve"> records.</t>
    </r>
  </si>
  <si>
    <t>[In feet]</t>
  </si>
  <si>
    <t>Controlling depth</t>
  </si>
  <si>
    <t>Project depth</t>
  </si>
  <si>
    <t>Entrance channel</t>
  </si>
  <si>
    <t>Basin</t>
  </si>
  <si>
    <t>1/  38</t>
  </si>
  <si>
    <t>2/  40</t>
  </si>
  <si>
    <t>3/  40</t>
  </si>
  <si>
    <t>4/  41</t>
  </si>
  <si>
    <t xml:space="preserve">     NA Not available.</t>
  </si>
  <si>
    <t xml:space="preserve">     1/  21 feet in light-draft harbor basin.</t>
  </si>
  <si>
    <t xml:space="preserve">     2/  40 feet in Kapalama Basin and in connecting channel.</t>
  </si>
  <si>
    <t xml:space="preserve">     3/  40 feet in connecting channel, 23 feet in Kalihi channel.</t>
  </si>
  <si>
    <t xml:space="preserve">     4/  Outer and inner channel.</t>
  </si>
  <si>
    <t>Harbor basin</t>
  </si>
  <si>
    <t>Storage area                  (1,000 square feet)</t>
  </si>
  <si>
    <t>Island and harbor</t>
  </si>
  <si>
    <t>Harbor entrance depth (feet)</t>
  </si>
  <si>
    <t>Depth (feet)</t>
  </si>
  <si>
    <t>Length (feet)</t>
  </si>
  <si>
    <t>Width (feet)</t>
  </si>
  <si>
    <t>Piers                  (linear feet)</t>
  </si>
  <si>
    <t>Shedded</t>
  </si>
  <si>
    <t>Open</t>
  </si>
  <si>
    <t>Hawaii:</t>
  </si>
  <si>
    <t>Maui:</t>
  </si>
  <si>
    <t>Molokai:</t>
  </si>
  <si>
    <t>Kaunakakai</t>
  </si>
  <si>
    <t>Lanai:</t>
  </si>
  <si>
    <t>Kaumalapau</t>
  </si>
  <si>
    <t>20-60</t>
  </si>
  <si>
    <t xml:space="preserve">    (NA)</t>
  </si>
  <si>
    <t>Oahu:</t>
  </si>
  <si>
    <t>Main</t>
  </si>
  <si>
    <t>Kapalama</t>
  </si>
  <si>
    <t>Kalaeloa</t>
  </si>
  <si>
    <t>36</t>
  </si>
  <si>
    <t>Kauai:</t>
  </si>
  <si>
    <t>Los Angeles</t>
  </si>
  <si>
    <t>San Francisco</t>
  </si>
  <si>
    <t>Seattle</t>
  </si>
  <si>
    <t>2004 1/</t>
  </si>
  <si>
    <t>[As of July 1]</t>
  </si>
  <si>
    <t>Regular fare</t>
  </si>
  <si>
    <t>167.80</t>
  </si>
  <si>
    <t>182.90</t>
  </si>
  <si>
    <t>Lowest capacity-controlled fare</t>
  </si>
  <si>
    <t>81.60</t>
  </si>
  <si>
    <t>91.70</t>
  </si>
  <si>
    <t>44.80</t>
  </si>
  <si>
    <t>44.90</t>
  </si>
  <si>
    <t>Source:  Hawaiian Airlines, records.</t>
  </si>
  <si>
    <t>[Transpacific flights to depart from the State of Hawaii during a one-week period,</t>
  </si>
  <si>
    <t>including scheduled and chartered flights]</t>
  </si>
  <si>
    <t>Flights during week</t>
  </si>
  <si>
    <t>Transpacific</t>
  </si>
  <si>
    <t xml:space="preserve">   Canada</t>
  </si>
  <si>
    <t xml:space="preserve">         Vancouver</t>
  </si>
  <si>
    <t xml:space="preserve">   U.S.</t>
  </si>
  <si>
    <t xml:space="preserve">   Japan</t>
  </si>
  <si>
    <t xml:space="preserve">      West</t>
  </si>
  <si>
    <t xml:space="preserve">         Nagoya</t>
  </si>
  <si>
    <t xml:space="preserve">         Denver</t>
  </si>
  <si>
    <t xml:space="preserve">         Osaka</t>
  </si>
  <si>
    <t xml:space="preserve">         Las Vegas</t>
  </si>
  <si>
    <t xml:space="preserve">         Tokyo</t>
  </si>
  <si>
    <t xml:space="preserve">         Los Angeles</t>
  </si>
  <si>
    <t xml:space="preserve">         Oakland</t>
  </si>
  <si>
    <t xml:space="preserve">   Other Asia</t>
  </si>
  <si>
    <t xml:space="preserve">         Seoul</t>
  </si>
  <si>
    <t xml:space="preserve">         Taipei</t>
  </si>
  <si>
    <t xml:space="preserve">         Phoenix</t>
  </si>
  <si>
    <t xml:space="preserve">         Portland</t>
  </si>
  <si>
    <t xml:space="preserve">         Sacramento</t>
  </si>
  <si>
    <t xml:space="preserve">         Auckland</t>
  </si>
  <si>
    <t xml:space="preserve">         Salt Lake City</t>
  </si>
  <si>
    <t xml:space="preserve">         San Diego</t>
  </si>
  <si>
    <t xml:space="preserve">         Sydney</t>
  </si>
  <si>
    <t xml:space="preserve">         San Francisco</t>
  </si>
  <si>
    <t xml:space="preserve">         San Jose</t>
  </si>
  <si>
    <t xml:space="preserve">   Other</t>
  </si>
  <si>
    <t xml:space="preserve">         Seattle</t>
  </si>
  <si>
    <t xml:space="preserve">         Christmas Island</t>
  </si>
  <si>
    <t xml:space="preserve">         Guam</t>
  </si>
  <si>
    <t xml:space="preserve">      East</t>
  </si>
  <si>
    <t xml:space="preserve">         Atlanta</t>
  </si>
  <si>
    <t xml:space="preserve">         Majuro</t>
  </si>
  <si>
    <t xml:space="preserve">         Chicago</t>
  </si>
  <si>
    <t xml:space="preserve">         Manila</t>
  </si>
  <si>
    <t xml:space="preserve">         Nadi</t>
  </si>
  <si>
    <t xml:space="preserve">         Dallas / Fort Worth</t>
  </si>
  <si>
    <t xml:space="preserve">         Pago Pago</t>
  </si>
  <si>
    <t xml:space="preserve">         Houston</t>
  </si>
  <si>
    <t xml:space="preserve">         Papeete</t>
  </si>
  <si>
    <t xml:space="preserve">         Minneapolis</t>
  </si>
  <si>
    <t xml:space="preserve">         New York</t>
  </si>
  <si>
    <t xml:space="preserve">     Source:  Official Airline Guide, records;  calculations by the Hawaii State Department of Business,</t>
  </si>
  <si>
    <t>Economic Development &amp; Tourism.</t>
  </si>
  <si>
    <t>[In thousands of pounds]</t>
  </si>
  <si>
    <t>Overseas air cargo</t>
  </si>
  <si>
    <t>Table Number</t>
  </si>
  <si>
    <t>Table Name</t>
  </si>
  <si>
    <t>(Click on the table number to go to corresponding table)</t>
  </si>
  <si>
    <t>(To return to this "Titles" worksheet, you must select this worksheet again)</t>
  </si>
  <si>
    <t>Narrative</t>
  </si>
  <si>
    <t>18.01</t>
  </si>
  <si>
    <t>18.02</t>
  </si>
  <si>
    <t>18.03</t>
  </si>
  <si>
    <t>18.04</t>
  </si>
  <si>
    <t>18.05</t>
  </si>
  <si>
    <t>18.06</t>
  </si>
  <si>
    <t>18.07</t>
  </si>
  <si>
    <t>18.08</t>
  </si>
  <si>
    <t>18.09</t>
  </si>
  <si>
    <t>18.10</t>
  </si>
  <si>
    <t>Vehicles Available to Occupied Housing Units, by County: 2000</t>
  </si>
  <si>
    <t>18.11</t>
  </si>
  <si>
    <t>Truck Characteristics: 1987 to 2002</t>
  </si>
  <si>
    <t>18.12</t>
  </si>
  <si>
    <t>18.13</t>
  </si>
  <si>
    <t>18.14</t>
  </si>
  <si>
    <t>18.15</t>
  </si>
  <si>
    <t>18.16</t>
  </si>
  <si>
    <t>18.17</t>
  </si>
  <si>
    <t>18.18</t>
  </si>
  <si>
    <t>18.19</t>
  </si>
  <si>
    <t>Roadway Congestion for the Honolulu Urbanized Area: 2002 to 2005</t>
  </si>
  <si>
    <t>18.20</t>
  </si>
  <si>
    <t>18.21</t>
  </si>
  <si>
    <t>18.22</t>
  </si>
  <si>
    <t>18.23</t>
  </si>
  <si>
    <t>Passenger Car Rental and Leasing (NAICS 53211): 1997 and 2002</t>
  </si>
  <si>
    <t>18.24</t>
  </si>
  <si>
    <t>18.25</t>
  </si>
  <si>
    <t>18.26</t>
  </si>
  <si>
    <t>18.27</t>
  </si>
  <si>
    <t>Steam Railroad Mileage and Passengers: 1987 to 2007</t>
  </si>
  <si>
    <t>18.28</t>
  </si>
  <si>
    <t>18.29</t>
  </si>
  <si>
    <t>18.30</t>
  </si>
  <si>
    <t>18.31</t>
  </si>
  <si>
    <t>18.32</t>
  </si>
  <si>
    <t>18.33</t>
  </si>
  <si>
    <t>18.34</t>
  </si>
  <si>
    <t>Civil Flying: 1990 to 1993 and 1996</t>
  </si>
  <si>
    <t>18.35</t>
  </si>
  <si>
    <t>18.36</t>
  </si>
  <si>
    <t>18.37</t>
  </si>
  <si>
    <t>18.38</t>
  </si>
  <si>
    <t>18.39</t>
  </si>
  <si>
    <t>18.40</t>
  </si>
  <si>
    <t>18.41</t>
  </si>
  <si>
    <t>18.42</t>
  </si>
  <si>
    <t>18.43</t>
  </si>
  <si>
    <t>18.44</t>
  </si>
  <si>
    <t>18.45</t>
  </si>
  <si>
    <t>18.46</t>
  </si>
  <si>
    <t>18.47</t>
  </si>
  <si>
    <t>Lighthouses and Related Facilities, by Island: December 2006</t>
  </si>
  <si>
    <t>18.48</t>
  </si>
  <si>
    <t>18.49</t>
  </si>
  <si>
    <t>18.50</t>
  </si>
  <si>
    <t>18.51</t>
  </si>
  <si>
    <t>18.52</t>
  </si>
  <si>
    <t>18.53</t>
  </si>
  <si>
    <t>18.54</t>
  </si>
  <si>
    <t>18.55</t>
  </si>
  <si>
    <t>18.56</t>
  </si>
  <si>
    <t>18.57</t>
  </si>
  <si>
    <t>Shipment Characteristics by States of Origin and Destination: 2002</t>
  </si>
  <si>
    <t>Overseas airmail</t>
  </si>
  <si>
    <t>Interisland</t>
  </si>
  <si>
    <t>Calendar                  year</t>
  </si>
  <si>
    <t>Outgoing</t>
  </si>
  <si>
    <t>Incoming</t>
  </si>
  <si>
    <t>Air cargo:  outgoing &amp; incoming</t>
  </si>
  <si>
    <t>Airmail:  outgoing &amp; incoming</t>
  </si>
  <si>
    <t>Source:  Hawaii State Department of Transportation, Airports Division, records.</t>
  </si>
  <si>
    <t>Passengers 1/</t>
  </si>
  <si>
    <t>Cargo (U.S. tons)</t>
  </si>
  <si>
    <t>Mail (U.S. tons)</t>
  </si>
  <si>
    <t>Airport</t>
  </si>
  <si>
    <t>Departures</t>
  </si>
  <si>
    <t>Arrivals</t>
  </si>
  <si>
    <t>OVERSEAS</t>
  </si>
  <si>
    <t>Kona 2/</t>
  </si>
  <si>
    <t>Lihue</t>
  </si>
  <si>
    <t>INTERISLAND</t>
  </si>
  <si>
    <t>Waimea-Kohala</t>
  </si>
  <si>
    <t>Hana</t>
  </si>
  <si>
    <t>Kapalua</t>
  </si>
  <si>
    <t>Kalaupapa</t>
  </si>
  <si>
    <t>Princeville  3/</t>
  </si>
  <si>
    <t>1/  Revenue and non-revenue passengers, excluding passengers in transit and Military Airlift Command (MAC).</t>
  </si>
  <si>
    <t>2/  Formerly Keahole Airport.</t>
  </si>
  <si>
    <t xml:space="preserve">     Source:  Hawaii State Department of Transportation, Airports Division, records.</t>
  </si>
  <si>
    <t>Table 18.38-- PASSENGERS, CARGO, AND MAIL, OVERSEAS AND</t>
  </si>
  <si>
    <t>Kona 3/</t>
  </si>
  <si>
    <t>Table 18.37-- OVERSEAS AND INTER-ISLAND AIR PASSENGER</t>
  </si>
  <si>
    <t>[Revenue and non-revenue passengers, excluding Military Airlift Command (MAC)]</t>
  </si>
  <si>
    <t>Overseas passengers 1/</t>
  </si>
  <si>
    <t>Honolulu                           transit</t>
  </si>
  <si>
    <t>Inter-island passengers</t>
  </si>
  <si>
    <t>1/  At airports in Honolulu, Kahului, Kona, Lihue and Hilo.</t>
  </si>
  <si>
    <t>Table 18.36-- RANK OF HAWAII LOCATIONS AMONG THE TOP DOMESTIC</t>
  </si>
  <si>
    <t xml:space="preserve">[Includes all commercial airports in a metropolitan area.  Outbound plus   </t>
  </si>
  <si>
    <t>inbound; does not include connecting passengers]</t>
  </si>
  <si>
    <t>Rank</t>
  </si>
  <si>
    <t>Origin or destination</t>
  </si>
  <si>
    <t>Passengers (1,000)</t>
  </si>
  <si>
    <t>Honolulu - Kahului</t>
  </si>
  <si>
    <t>Honolulu - Lihue</t>
  </si>
  <si>
    <t>Honolulu - Kona</t>
  </si>
  <si>
    <t>2001  1/</t>
  </si>
  <si>
    <t>Honolulu - Hilo</t>
  </si>
  <si>
    <t>2002  1/</t>
  </si>
  <si>
    <t>2003  1/</t>
  </si>
  <si>
    <t>2006  2/</t>
  </si>
  <si>
    <t xml:space="preserve">     1/  Top 25 U.S. city pairs.</t>
  </si>
  <si>
    <t xml:space="preserve">     2/  Top 40 U.S. city pairs.</t>
  </si>
  <si>
    <t xml:space="preserve">Table 18.35-- SELECTED STATISTICS FOR ALOHA AND HAWAIIAN </t>
  </si>
  <si>
    <t>Aloha Airlines</t>
  </si>
  <si>
    <t>Hawaiian Airlines</t>
  </si>
  <si>
    <t>Operating aircraft (year-end)</t>
  </si>
  <si>
    <t>Employees (full-time equivalents)</t>
  </si>
  <si>
    <t>Aircraft departures  1/</t>
  </si>
  <si>
    <t>Passengers enplaned (1,000)  2/</t>
  </si>
  <si>
    <t>Revenue passenger miles (million)  2/</t>
  </si>
  <si>
    <t>Cargo revenue ton miles (million)  1/</t>
  </si>
  <si>
    <t>Revenues ($million)</t>
  </si>
  <si>
    <t xml:space="preserve">   Passenger  2/</t>
  </si>
  <si>
    <t xml:space="preserve">   Operating  1/</t>
  </si>
  <si>
    <t>Profit/loss ($million)</t>
  </si>
  <si>
    <t xml:space="preserve">   Net  3/</t>
  </si>
  <si>
    <t xml:space="preserve">     1/  All services.</t>
  </si>
  <si>
    <t xml:space="preserve">     2/  Scheduled services only.</t>
  </si>
  <si>
    <t>Table 18.34-- CIVIL FLYING:  1990 TO 1993 AND 1996</t>
  </si>
  <si>
    <t>Item</t>
  </si>
  <si>
    <t>Aircraft facilities, Dec. 31</t>
  </si>
  <si>
    <t>Airports</t>
  </si>
  <si>
    <t>Heliports</t>
  </si>
  <si>
    <t>Public aircraft facilities, Dec. 31</t>
  </si>
  <si>
    <t>Paved and lighted facilities, Dec. 31</t>
  </si>
  <si>
    <t>Large aircraft in operation, Dec.</t>
  </si>
  <si>
    <t>Mid Pacific Airlines</t>
  </si>
  <si>
    <t>General aviation: 1/</t>
  </si>
  <si>
    <t>Active civil aircraft, Dec.</t>
  </si>
  <si>
    <t>Hours flown (1,000)</t>
  </si>
  <si>
    <t>Active personnel, Dec. 31:</t>
  </si>
  <si>
    <t>Pilots, except instructors</t>
  </si>
  <si>
    <t>Flight instructors</t>
  </si>
  <si>
    <t>Nonpilot airmen 2/</t>
  </si>
  <si>
    <t xml:space="preserve">1/  Aircraft based in Hawaii.  Data based on small samples with large standard errors (in 1996, 34.6 </t>
  </si>
  <si>
    <t>percent for aircraft and 52.3 percent for hours).</t>
  </si>
  <si>
    <t>2/  Mechanics, parachute riggers, ground instructors, dispatchers, flight navigators, and flight engineers.</t>
  </si>
  <si>
    <r>
      <t xml:space="preserve">     Source:  U.S. Department of Transportation, Federal Aviation Administration,</t>
    </r>
    <r>
      <rPr>
        <i/>
        <sz val="10"/>
        <rFont val="Times New Roman"/>
        <family val="1"/>
      </rPr>
      <t xml:space="preserve"> FAA Statistical Handbook </t>
    </r>
  </si>
  <si>
    <r>
      <t>of Aviation</t>
    </r>
    <r>
      <rPr>
        <sz val="10"/>
        <rFont val="Times New Roman"/>
        <family val="1"/>
      </rPr>
      <t xml:space="preserve"> (annual).</t>
    </r>
  </si>
  <si>
    <t>Table 18.33-- ESTIMATED SCHEDULED AIRLINE SEAT CAPACITY FOR</t>
  </si>
  <si>
    <t>[Non-stop flights only, does not include charter flights]</t>
  </si>
  <si>
    <t>State of Hawaii</t>
  </si>
  <si>
    <t xml:space="preserve">   Honolulu International</t>
  </si>
  <si>
    <t xml:space="preserve">   Kahului</t>
  </si>
  <si>
    <t xml:space="preserve">   Kona International</t>
  </si>
  <si>
    <t xml:space="preserve">   Hilo International</t>
  </si>
  <si>
    <t xml:space="preserve">   Lihu'e</t>
  </si>
  <si>
    <t>International</t>
  </si>
  <si>
    <t>Table 18.32-- TRANSPACIFIC AND INTER-ISLAND AIR CARRIERS</t>
  </si>
  <si>
    <t xml:space="preserve">[As of June 30.  Includes both scheduled and nonscheduled service, </t>
  </si>
  <si>
    <t>and also commuter lines and other air taxi service]</t>
  </si>
  <si>
    <t>Service</t>
  </si>
  <si>
    <t>All carriers</t>
  </si>
  <si>
    <t>Transpacific only</t>
  </si>
  <si>
    <t>Transpacific and interisland</t>
  </si>
  <si>
    <t>Interisland only</t>
  </si>
  <si>
    <t>Passenger carriers</t>
  </si>
  <si>
    <t>Cargo and mail only</t>
  </si>
  <si>
    <t>Source:  Hawaii State Department of Transportation, Airports Division, records;</t>
  </si>
  <si>
    <t>starting 2004 data from Official Airline Guide, records; calculations by the Hawaii State</t>
  </si>
  <si>
    <t>Department of Business, Economic Development &amp; Tourism.</t>
  </si>
  <si>
    <t xml:space="preserve">Table 18.31-- AIRCRAFT OPERATIONS FOR SPECIFIED AIRPORT:  </t>
  </si>
  <si>
    <t>[An aircraft operation is an aircraft arrival or departure]</t>
  </si>
  <si>
    <t>Honolulu Inter-                    national Airport</t>
  </si>
  <si>
    <t>Hilo                           Inter-                      national Airport</t>
  </si>
  <si>
    <t>Kona                           Inter-                      national Airport 1/</t>
  </si>
  <si>
    <t>Kahului Airport</t>
  </si>
  <si>
    <t>Lihue           Airport</t>
  </si>
  <si>
    <t>Molokai Airport</t>
  </si>
  <si>
    <t>1/  Formerly Keahole Airport; effective June 16, 1997, the new name is The Kona International Airport</t>
  </si>
  <si>
    <t>at Keahole.</t>
  </si>
  <si>
    <t>Table 18.30-- AIRCRAFT OPERATIONS, BY TYPE OF AIRCRAFT, AT MAJOR</t>
  </si>
  <si>
    <r>
      <t xml:space="preserve">        The chief source for transportation statistics is the Hawaii State Department of Transportation’s Highways, Harbors and Airports Divisions, and the Motor Vehicle Safety Office.  Other sources include the U.S. Coast Guard, Federal Aviation Administration, Federal Highway Administration, Army Corps of Engineers</t>
    </r>
    <r>
      <rPr>
        <sz val="12"/>
        <color indexed="8"/>
        <rFont val="Times New Roman"/>
        <family val="1"/>
      </rPr>
      <t xml:space="preserve">, the U.S. Census Bureau, </t>
    </r>
    <r>
      <rPr>
        <sz val="12"/>
        <rFont val="Times New Roman"/>
        <family val="1"/>
      </rPr>
      <t xml:space="preserve">Honolulu Public Transit Authority, county finance departments, Hawaii Automobile Dealers Association, and individual transportation companies.  Data for the entire period of record through 1976 appear in </t>
    </r>
    <r>
      <rPr>
        <i/>
        <sz val="12"/>
        <rFont val="Times New Roman"/>
        <family val="1"/>
      </rPr>
      <t>Historical Statistics of Hawaii</t>
    </r>
    <r>
      <rPr>
        <sz val="12"/>
        <rFont val="Times New Roman"/>
        <family val="1"/>
      </rPr>
      <t xml:space="preserve">, Section 17.  Another source of long-term trend information is </t>
    </r>
    <r>
      <rPr>
        <i/>
        <sz val="12"/>
        <rFont val="Times New Roman"/>
        <family val="1"/>
      </rPr>
      <t>What People Paid to Travel</t>
    </r>
    <r>
      <rPr>
        <sz val="12"/>
        <rFont val="Times New Roman"/>
        <family val="1"/>
      </rPr>
      <t xml:space="preserve">, published by the Hawaiian Historical Society in 1991.  Similar statistics for other areas are reported in the </t>
    </r>
    <r>
      <rPr>
        <i/>
        <sz val="12"/>
        <rFont val="Times New Roman"/>
        <family val="1"/>
      </rPr>
      <t>Statistical Abstract of the United States:  2009</t>
    </r>
    <r>
      <rPr>
        <sz val="12"/>
        <rFont val="Times New Roman"/>
        <family val="1"/>
      </rPr>
      <t>, Section 23.</t>
    </r>
  </si>
  <si>
    <t>Highway Distances: 2008</t>
  </si>
  <si>
    <t>Length of Streets and Highways, Paved and Unpaved, by Islands: December 31, 2006 to 2008</t>
  </si>
  <si>
    <t>Highway Bridges, by Island: December 31, 2008</t>
  </si>
  <si>
    <t>Condition of Bridges: 2003 to 2008</t>
  </si>
  <si>
    <t>Highway Tunnel Lengths: December 31, 2008</t>
  </si>
  <si>
    <t>Vehicle Registration, by Type of Vehicle: 1998 to 2008</t>
  </si>
  <si>
    <t>Motor Vehicles Registered, by County: 1995 to 2008</t>
  </si>
  <si>
    <t>Vehicle Registration, by Type of Vehicle, by County: 2008</t>
  </si>
  <si>
    <t>Vehicle Registration, by Taxation Status, by County: 2008</t>
  </si>
  <si>
    <t>New Retail Car and Light Truck (Van) Registrations: 1989 to 2008</t>
  </si>
  <si>
    <t>New Retail Car and Light Truck (Van) Registrations, by Nameplate: 2006 to 2008</t>
  </si>
  <si>
    <t>New Retail Car and Light Truck (Van) Registrations, by Place of Manufacture: 2006 to 2008</t>
  </si>
  <si>
    <t>Hawaii Drivers Licenses in Force, by County: 1991 to 2008</t>
  </si>
  <si>
    <t>Hawaii Drivers Licenses in Force, by Age and Sex:  2007 and 2008</t>
  </si>
  <si>
    <t>Motor Vehicle Fuel Consumption and Vehicle Miles, 1990 to 2008, and by County, 2007 and 2008</t>
  </si>
  <si>
    <t>Total 24-hour Traffic Volumes at Selected Oahu Survey Sites: 2006 to 2008</t>
  </si>
  <si>
    <t>Major Traffic Accidents, Traffic Injuries, and Traffic Deaths, 1995 to 2008, and by County, 2006 to 2008</t>
  </si>
  <si>
    <t>Drivers Involved in Fatal Crashes and Blood Alcohol Concentration (BAC) of the Driver: 2005 to 2007</t>
  </si>
  <si>
    <t>Registered Taxicabs and Bicycles, by Island: 2006 to 2008</t>
  </si>
  <si>
    <t>Motor Carrier Characteristics, by County: 2006 to 2008</t>
  </si>
  <si>
    <t>Public Transit, for Oahu: 1993 to 2008</t>
  </si>
  <si>
    <t>Bus Fare Chronology, for Oahu: 1971 to 2009</t>
  </si>
  <si>
    <t>Airports and Heliports, by Control, by Island: 2007 and 2008</t>
  </si>
  <si>
    <t>Honolulu International Airport Aircraft Operations and Enplaned Passengers: 2000 to 2007</t>
  </si>
  <si>
    <t>Aircraft Operations, by Type of Aircraft, at Major State-owned Airports, 2006 to 2008</t>
  </si>
  <si>
    <t>Aircraft Operations for Specified Airports: 1991 to 2008</t>
  </si>
  <si>
    <t>Transpacific and Inter-island Air Carriers Serving Hawaii: 1997 to 2008</t>
  </si>
  <si>
    <t>Estimated Scheduled Airline Seat Capacity for Arriving Flights: 2006 to 2008</t>
  </si>
  <si>
    <t>Selected Statistics for Aloha and Hawaiian Airlines: 2006 and 2007</t>
  </si>
  <si>
    <t>Rank of Hawaii Locations Among the Top Domestic Airline Markets: 2001 to 2007</t>
  </si>
  <si>
    <t>Overseas and Inter-Island Air Passenger Movements: 1988 to 2008</t>
  </si>
  <si>
    <t>Passengers, Cargo, and Mail, Overseas and Interisland, by Airport: 2008</t>
  </si>
  <si>
    <t>Air Cargo and Airmail: 1989 to 2008</t>
  </si>
  <si>
    <t>Non-stop Flights to Depart State of Hawaii, by Destination: July 2008</t>
  </si>
  <si>
    <t>One-Way Fares for Inter-island Flights by Hawaiian Airlines: 2004 to 2008</t>
  </si>
  <si>
    <t>Annual Average Round Trip Air Fares Between Honolulu and Selected Destinations:  2002 to 2008</t>
  </si>
  <si>
    <t>State Commercial Harbors: 2008</t>
  </si>
  <si>
    <t>Harbor Depths: 2007</t>
  </si>
  <si>
    <t>Small Craft Mooring Facilities, by Island: December 31, 2008</t>
  </si>
  <si>
    <t>Undocumented Vessel Registration: December 31, 2008</t>
  </si>
  <si>
    <t>Numbered Vessels Registered in Hawaii: 1997 to 2008</t>
  </si>
  <si>
    <t>Boating Accidents: 1991 to 2008</t>
  </si>
  <si>
    <t>Vessel Arrivals, by Draft: 2006 and 2007</t>
  </si>
  <si>
    <t>Ship Arrivals and Cargo Tonnage at the Port of Honolulu: 1985 to 2008</t>
  </si>
  <si>
    <t>Cruise Ship Passenger Arrivals and Departures, for Honolulu Harbor: 2003 to 2008</t>
  </si>
  <si>
    <t>Waterborne Commerce for Specified Harbors: 1993 to 2007</t>
  </si>
  <si>
    <t>Waterborne Commerce, Foreign and Domestic, for Specified Harbors: 2007</t>
  </si>
  <si>
    <t>Waterborne Commerce, by Selected Commodities, for Specified Harbors: 2007</t>
  </si>
  <si>
    <t>Transportation and Warehousing, Employment and Wages (NAICS 48-49), Selected Codes: 2007</t>
  </si>
  <si>
    <r>
      <t xml:space="preserve">Hawaii, </t>
    </r>
    <r>
      <rPr>
        <sz val="10"/>
        <rFont val="Times New Roman"/>
        <family val="1"/>
      </rPr>
      <t>E</t>
    </r>
    <r>
      <rPr>
        <sz val="10"/>
        <rFont val="Times New Roman"/>
        <family val="1"/>
      </rPr>
      <t>C02TCF-HI (December 2004), tables 1a, 3, 6 and 7</t>
    </r>
  </si>
  <si>
    <r>
      <t xml:space="preserve">     Source:  U.S. Census Bureau, </t>
    </r>
    <r>
      <rPr>
        <i/>
        <sz val="10"/>
        <rFont val="Times New Roman"/>
        <family val="1"/>
      </rPr>
      <t>2002</t>
    </r>
    <r>
      <rPr>
        <i/>
        <sz val="10"/>
        <rFont val="Times New Roman"/>
        <family val="1"/>
      </rPr>
      <t xml:space="preserve"> Economic Census, Transportation, 2002 Commodity Flow Survey,</t>
    </r>
  </si>
  <si>
    <t>Table 18.57-- SHIPMENT CHARACTERISTICS BY STATES OF ORIGIN AND DESTINATION:  2002</t>
  </si>
  <si>
    <r>
      <t>2007,</t>
    </r>
    <r>
      <rPr>
        <sz val="10"/>
        <rFont val="Times New Roman"/>
        <family val="1"/>
      </rPr>
      <t xml:space="preserve"> table 10 &lt;http://www.bls.gov/cew/cewbultn07.htm&gt; accessed July 2, 2009.</t>
    </r>
  </si>
  <si>
    <r>
      <t xml:space="preserve">     Source:  U.S. Department of Labor, Bureau of Labor Statistics, </t>
    </r>
    <r>
      <rPr>
        <i/>
        <sz val="10"/>
        <rFont val="Times New Roman"/>
        <family val="1"/>
      </rPr>
      <t>Employment and Wages, Annual Averages</t>
    </r>
  </si>
  <si>
    <t xml:space="preserve"> Local messengers and local delivery</t>
  </si>
  <si>
    <t xml:space="preserve"> Couriers and express delivery services</t>
  </si>
  <si>
    <t xml:space="preserve">  Marine cargo handling</t>
  </si>
  <si>
    <t>AND WAGES (NAICS 48-49), SELECTED CODES: 2007</t>
  </si>
  <si>
    <t>Table 18.56-- TRANSPORTATION AND WAREHOUSING, EMPLOYMENT</t>
  </si>
  <si>
    <r>
      <t xml:space="preserve">Pacific Coast, Alaska and Hawaii, Section 1 Freight Traffic </t>
    </r>
    <r>
      <rPr>
        <sz val="10"/>
        <rFont val="Times New Roman"/>
        <family val="1"/>
      </rPr>
      <t>&lt;http://www.iwr.usace.army.mil/ndc/wcsc/wcsc.htm&gt; accessed July 1, 2009.</t>
    </r>
  </si>
  <si>
    <r>
      <t xml:space="preserve">     Source:  U.S. Army Corps of Engineers, Institute for Water Resources,</t>
    </r>
    <r>
      <rPr>
        <i/>
        <sz val="10"/>
        <rFont val="Times New Roman"/>
        <family val="1"/>
      </rPr>
      <t xml:space="preserve"> Waterborne Commerce of the United States Calendar Year 2007, Part 4 Waterways and Harbors</t>
    </r>
  </si>
  <si>
    <t>2/  Includes 2,803 tons of foreign inbound in-transits.</t>
  </si>
  <si>
    <t>FOR SPECIFIED HARBORS:  2007 -- Con.</t>
  </si>
  <si>
    <t xml:space="preserve">Table 18.55-- WATERBORNE COMMERCE, BY SELECTED COMMODITIES, </t>
  </si>
  <si>
    <t>2/  778</t>
  </si>
  <si>
    <t>FOR SPECIFIED HARBORS:  2007</t>
  </si>
  <si>
    <r>
      <t>Section 1 Freight Traffic</t>
    </r>
    <r>
      <rPr>
        <sz val="10"/>
        <rFont val="Times New Roman"/>
        <family val="1"/>
      </rPr>
      <t xml:space="preserve"> &lt;http://www.iwr.usace.army.mil/ndc/wcsc/wcsc.htm&gt; accessed July 1, 2009.</t>
    </r>
  </si>
  <si>
    <t xml:space="preserve">United States Calendar Year 2007, Part 4 Waterways and Harbors Pacific Coast, Alaska and Hawaii, </t>
  </si>
  <si>
    <r>
      <t xml:space="preserve">     1/  Includes 2,803 tons of foreign inbound in-transits.</t>
    </r>
    <r>
      <rPr>
        <i/>
        <sz val="10"/>
        <rFont val="Times New Roman"/>
        <family val="1"/>
      </rPr>
      <t xml:space="preserve"> </t>
    </r>
  </si>
  <si>
    <t>1/  778</t>
  </si>
  <si>
    <t>Table 18.54-- WATERBORNE COMMERCE, FOREIGN AND DOMESTIC,</t>
  </si>
  <si>
    <r>
      <t xml:space="preserve">     1/  Revised from previous</t>
    </r>
    <r>
      <rPr>
        <i/>
        <sz val="10"/>
        <rFont val="Times New Roman"/>
        <family val="1"/>
      </rPr>
      <t xml:space="preserve"> Data Book. </t>
    </r>
  </si>
  <si>
    <t>1/  20,394</t>
  </si>
  <si>
    <t>1/  6,344</t>
  </si>
  <si>
    <t>1/  19,085</t>
  </si>
  <si>
    <t>1/  6,086</t>
  </si>
  <si>
    <t>1/  17,836</t>
  </si>
  <si>
    <t>1/  5,930</t>
  </si>
  <si>
    <t>1/  16,636</t>
  </si>
  <si>
    <t>1/  5,990</t>
  </si>
  <si>
    <t>1/  16,562</t>
  </si>
  <si>
    <t>1/  6,079</t>
  </si>
  <si>
    <t>1/  15,501</t>
  </si>
  <si>
    <t>1/  6,778</t>
  </si>
  <si>
    <t>1/  12,259</t>
  </si>
  <si>
    <t>1/  8,707</t>
  </si>
  <si>
    <t>1/  13,723</t>
  </si>
  <si>
    <t>1/  6,658</t>
  </si>
  <si>
    <t>1993 TO 2007</t>
  </si>
  <si>
    <t>Table 18.53-- WATERBORNE COMMERCE FOR SPECIFIED HARBORS:</t>
  </si>
  <si>
    <t>FOR HONOLULU HARBOR:  2003 TO 2008</t>
  </si>
  <si>
    <t xml:space="preserve">Table 18.52-- CRUISE SHIP PASSENGER ARRIVALS AND DEPARTURES, </t>
  </si>
  <si>
    <t>2008  1/</t>
  </si>
  <si>
    <t>HONOLULU:  1985 TO 2008</t>
  </si>
  <si>
    <t>Table 18.51-- SHIP ARRIVALS AND CARGO TONNAGE AT THE PORT OF</t>
  </si>
  <si>
    <t>&lt;http://www.iwr.usace.army.mil/ndc/wcsc/wcsc.htm&gt; accessed July 1, 2009.</t>
  </si>
  <si>
    <r>
      <t>Section 2 Trips and Drafts of Vessels;</t>
    </r>
    <r>
      <rPr>
        <sz val="10"/>
        <rFont val="Times New Roman"/>
        <family val="1"/>
      </rPr>
      <t xml:space="preserve"> </t>
    </r>
    <r>
      <rPr>
        <i/>
        <sz val="10"/>
        <rFont val="Times New Roman"/>
        <family val="1"/>
      </rPr>
      <t xml:space="preserve"> Waterborne Commerce of the United States Calendar Year 2007,</t>
    </r>
  </si>
  <si>
    <t>3/  24 feet and less.</t>
  </si>
  <si>
    <t>3/  30</t>
  </si>
  <si>
    <t>2/  273</t>
  </si>
  <si>
    <t>Table 18.50-- VESSEL ARRIVALS, BY DRAFT:  2006 AND 2007</t>
  </si>
  <si>
    <r>
      <t xml:space="preserve">and Ocean Recreation, </t>
    </r>
    <r>
      <rPr>
        <i/>
        <sz val="10"/>
        <rFont val="Times New Roman"/>
        <family val="1"/>
      </rPr>
      <t xml:space="preserve">Recreational Boating Accident Statistics </t>
    </r>
    <r>
      <rPr>
        <sz val="10"/>
        <rFont val="Times New Roman"/>
        <family val="1"/>
      </rPr>
      <t>(annual).</t>
    </r>
  </si>
  <si>
    <r>
      <t xml:space="preserve">Department of Transportation, Harbors Division, Boating Branch, </t>
    </r>
    <r>
      <rPr>
        <i/>
        <sz val="10"/>
        <rFont val="Times New Roman"/>
        <family val="1"/>
      </rPr>
      <t xml:space="preserve">Recreational Boating Accident Statistics  </t>
    </r>
  </si>
  <si>
    <t>299.0</t>
  </si>
  <si>
    <t>Table 18.49-- BOATING ACCIDENTS:  1991 TO 2008</t>
  </si>
  <si>
    <r>
      <t xml:space="preserve">Natural Resources, Division of Boating and Ocean Recreation, </t>
    </r>
    <r>
      <rPr>
        <i/>
        <sz val="10"/>
        <rFont val="Times New Roman"/>
        <family val="1"/>
      </rPr>
      <t>State of Hawaii</t>
    </r>
    <r>
      <rPr>
        <sz val="10"/>
        <rFont val="Times New Roman"/>
        <family val="1"/>
      </rPr>
      <t xml:space="preserve"> </t>
    </r>
    <r>
      <rPr>
        <i/>
        <sz val="10"/>
        <rFont val="Times New Roman"/>
        <family val="1"/>
      </rPr>
      <t>Report of</t>
    </r>
  </si>
  <si>
    <t>2008</t>
  </si>
  <si>
    <t>1997 TO 2008</t>
  </si>
  <si>
    <t>Table 18.48-- NUMBERED VESSELS REGISTERED IN HAWAII:</t>
  </si>
  <si>
    <r>
      <t xml:space="preserve">Recreation, </t>
    </r>
    <r>
      <rPr>
        <i/>
        <sz val="10"/>
        <rFont val="Times New Roman"/>
        <family val="1"/>
      </rPr>
      <t>State of Hawaii</t>
    </r>
    <r>
      <rPr>
        <sz val="10"/>
        <rFont val="Times New Roman"/>
        <family val="1"/>
      </rPr>
      <t xml:space="preserve"> </t>
    </r>
    <r>
      <rPr>
        <i/>
        <sz val="10"/>
        <rFont val="Times New Roman"/>
        <family val="1"/>
      </rPr>
      <t>Report of Undocumented Vessel Registration</t>
    </r>
    <r>
      <rPr>
        <sz val="10"/>
        <rFont val="Times New Roman"/>
        <family val="1"/>
      </rPr>
      <t xml:space="preserve"> (annual).</t>
    </r>
  </si>
  <si>
    <t>DECEMBER 31, 2008</t>
  </si>
  <si>
    <t xml:space="preserve">Table 18.47-- UNDOCUMENTED VESSEL REGISTRATION:  </t>
  </si>
  <si>
    <t xml:space="preserve">Table 18.46-- LIGHTHOUSES AND RELATED FACILITIES, BY ISLAND:                                                        </t>
  </si>
  <si>
    <t xml:space="preserve">1/  '+' means equal to or greater (=&gt;) than the number shown.  </t>
  </si>
  <si>
    <t>BY ISLAND:  DECEMBER 31, 2008</t>
  </si>
  <si>
    <t>Table 18.45-- SMALL CRAFT MOORING FACILITIES,</t>
  </si>
  <si>
    <r>
      <t xml:space="preserve">Section 1 Freight Traffic </t>
    </r>
    <r>
      <rPr>
        <sz val="10"/>
        <rFont val="Times New Roman"/>
        <family val="1"/>
      </rPr>
      <t>&lt;http://www.iwr.usace.army.mil/ndc/wcsc/wcsc.htm&gt; accessed July 1, 2009.</t>
    </r>
  </si>
  <si>
    <r>
      <t>United States Calendar Year 2007</t>
    </r>
    <r>
      <rPr>
        <sz val="10"/>
        <rFont val="Times New Roman"/>
        <family val="1"/>
      </rPr>
      <t xml:space="preserve">, </t>
    </r>
    <r>
      <rPr>
        <i/>
        <sz val="10"/>
        <rFont val="Times New Roman"/>
        <family val="1"/>
      </rPr>
      <t xml:space="preserve">Part 4 Waterways and Harbors Pacific Coast, Alaska and Hawaii, </t>
    </r>
  </si>
  <si>
    <t>Table 18.44-- HARBOR DEPTHS:  2007</t>
  </si>
  <si>
    <t>Table 18.43-- STATE COMMERCIAL HARBORS:  2008</t>
  </si>
  <si>
    <r>
      <t xml:space="preserve">     Source: Sabre Airline Solutions, </t>
    </r>
    <r>
      <rPr>
        <i/>
        <sz val="10"/>
        <color indexed="8"/>
        <rFont val="Times New Roman"/>
        <family val="1"/>
      </rPr>
      <t>Sabre, Airport Data Intelligence, Segment Traffic Statistics.</t>
    </r>
  </si>
  <si>
    <t>Chicago</t>
  </si>
  <si>
    <t>Dallas/Fort Worth</t>
  </si>
  <si>
    <t>Portland, Oregon</t>
  </si>
  <si>
    <t>Las Vegas</t>
  </si>
  <si>
    <t xml:space="preserve">excludes non-revenue passengers] </t>
  </si>
  <si>
    <t xml:space="preserve">   [Annual average, direct round-trip airfare in dollars, includes all airlines, includes all classes,</t>
  </si>
  <si>
    <t>HONOLULU AND SELECTED DESTINATIONS:  2002 TO 2008</t>
  </si>
  <si>
    <t>Table 18.42-- ANNUAL AVERAGE ROUND TRIP AIR FARES BETWEEN</t>
  </si>
  <si>
    <t>1/  Normal fare. Short-term special fares were also offered.</t>
  </si>
  <si>
    <t xml:space="preserve">  1/  70.00</t>
  </si>
  <si>
    <t>170.00</t>
  </si>
  <si>
    <t>HAWAIIAN AIRLINES:  2004 TO 2008</t>
  </si>
  <si>
    <t>Table 18.41-- ONE-WAY FARES FOR INTER-ISLAND FLIGHTS BY</t>
  </si>
  <si>
    <t xml:space="preserve">   Oceania</t>
  </si>
  <si>
    <t xml:space="preserve">         Anchorage</t>
  </si>
  <si>
    <t>BY DESTINATION:  JULY 2008</t>
  </si>
  <si>
    <t>Table 18.40-- NON-STOP FLIGHTS TO DEPART STATE OF HAWAII,</t>
  </si>
  <si>
    <t>Table 18.39-- AIR CARGO AND AIRMAIL:  1989 TO 2008</t>
  </si>
  <si>
    <t>3/  Leased by the State of Hawaii.  Data not available beginning with 2008.</t>
  </si>
  <si>
    <t>INTERISLAND, BY AIRPORT:  2008</t>
  </si>
  <si>
    <t>MOVEMENTS:  1988 TO 2008</t>
  </si>
  <si>
    <t>2009.</t>
  </si>
  <si>
    <t xml:space="preserve">(annual) &lt;http://www.airlines.org/economics/review_and_outlook/annual+reports.htm&gt; accessed May 4, </t>
  </si>
  <si>
    <r>
      <t xml:space="preserve">     Source:  Air Transport Association,</t>
    </r>
    <r>
      <rPr>
        <i/>
        <sz val="10"/>
        <rFont val="Times New Roman"/>
        <family val="1"/>
      </rPr>
      <t xml:space="preserve"> </t>
    </r>
    <r>
      <rPr>
        <sz val="10"/>
        <rFont val="Times New Roman"/>
        <family val="1"/>
      </rPr>
      <t xml:space="preserve">Annual Reports of the U.S. Airline Industry, </t>
    </r>
    <r>
      <rPr>
        <i/>
        <sz val="10"/>
        <rFont val="Times New Roman"/>
        <family val="1"/>
      </rPr>
      <t>ATA Economic</t>
    </r>
    <r>
      <rPr>
        <sz val="10"/>
        <rFont val="Times New Roman"/>
        <family val="1"/>
      </rPr>
      <t xml:space="preserve"> </t>
    </r>
    <r>
      <rPr>
        <i/>
        <sz val="10"/>
        <rFont val="Times New Roman"/>
        <family val="1"/>
      </rPr>
      <t xml:space="preserve">Report </t>
    </r>
  </si>
  <si>
    <t>2007  2/</t>
  </si>
  <si>
    <t>AIRLINE MARKETS:  2001 TO 2007</t>
  </si>
  <si>
    <t xml:space="preserve"> (annual) &lt;http://www.airlines.org/economics/review_and_outlook/annual+reports.htm&gt; accessed May 4,</t>
  </si>
  <si>
    <r>
      <t xml:space="preserve">     Source:  Air Transport Association, Annual Reports of the U.S. Airline Industry,</t>
    </r>
    <r>
      <rPr>
        <i/>
        <sz val="10"/>
        <rFont val="Times New Roman"/>
        <family val="1"/>
      </rPr>
      <t xml:space="preserve"> ATA Economic Report</t>
    </r>
  </si>
  <si>
    <t>gains).</t>
  </si>
  <si>
    <t xml:space="preserve">     4/  Net profit excludes bankruptcy-related charges (reorganization expenses and fresh-start accounting</t>
  </si>
  <si>
    <t xml:space="preserve">     3/  All services. Excludes bankruptcy-related charges (reorganization expenses and fresh-start accounting</t>
  </si>
  <si>
    <t>-85</t>
  </si>
  <si>
    <t xml:space="preserve">   Earnings  4/</t>
  </si>
  <si>
    <t>Net results ($million)  1/</t>
  </si>
  <si>
    <t>-72</t>
  </si>
  <si>
    <t xml:space="preserve">   Earnings</t>
  </si>
  <si>
    <t xml:space="preserve">   Revenues</t>
  </si>
  <si>
    <t>Operating results ($million)  1/</t>
  </si>
  <si>
    <t>-5</t>
  </si>
  <si>
    <t>-42</t>
  </si>
  <si>
    <t>-26</t>
  </si>
  <si>
    <t>AIRLINES:  2006 AND 2007</t>
  </si>
  <si>
    <t xml:space="preserve">&lt;http://www.hawaii.gov/dbedt/info/visitor-stats/tourism/2008/dec08.xls&gt; .  </t>
  </si>
  <si>
    <t>Department of Business, Economic Development &amp; Tourism, Tourism Research Branch. See also</t>
  </si>
  <si>
    <r>
      <t xml:space="preserve">     Source:  Official Airline Guide,</t>
    </r>
    <r>
      <rPr>
        <i/>
        <sz val="10"/>
        <rFont val="Times New Roman"/>
        <family val="1"/>
      </rPr>
      <t xml:space="preserve"> FlightDisk Worldwide Edition</t>
    </r>
    <r>
      <rPr>
        <sz val="10"/>
        <rFont val="Times New Roman"/>
        <family val="1"/>
      </rPr>
      <t xml:space="preserve">. Calculations by the Hawaii State </t>
    </r>
  </si>
  <si>
    <r>
      <t xml:space="preserve">     1/  Revised from previous </t>
    </r>
    <r>
      <rPr>
        <i/>
        <sz val="10"/>
        <rFont val="Times New Roman"/>
        <family val="1"/>
      </rPr>
      <t>Data Book.</t>
    </r>
  </si>
  <si>
    <t>1/  7,400,072</t>
  </si>
  <si>
    <t>1/  359,529</t>
  </si>
  <si>
    <t>1/  10,190,698</t>
  </si>
  <si>
    <t>ARRIVING FLIGHTS:  2006 TO 2008</t>
  </si>
  <si>
    <t>2007 1/</t>
  </si>
  <si>
    <t>2006 1/</t>
  </si>
  <si>
    <t>2005 1/</t>
  </si>
  <si>
    <t>2003 1/</t>
  </si>
  <si>
    <t>2002 1/</t>
  </si>
  <si>
    <t>2001 1/</t>
  </si>
  <si>
    <t>2000 1/</t>
  </si>
  <si>
    <t>SERVING HAWAII:  1997 TO 2008</t>
  </si>
  <si>
    <t>1991 TO 2008</t>
  </si>
  <si>
    <t>STATE-OWNED AIRPORTS:  2006 TO 2008</t>
  </si>
  <si>
    <t>accessed June 22, 2009.</t>
  </si>
  <si>
    <r>
      <t xml:space="preserve"> Forecast Summary</t>
    </r>
    <r>
      <rPr>
        <sz val="10"/>
        <rFont val="Times New Roman"/>
        <family val="1"/>
      </rPr>
      <t xml:space="preserve"> (annual) &lt;http://www.faa.gov/data_research/aviation/taf_reports&gt;</t>
    </r>
  </si>
  <si>
    <r>
      <t xml:space="preserve">     Source:  U.S. Department of Transportation, Federal Aviation Administration, </t>
    </r>
    <r>
      <rPr>
        <i/>
        <sz val="10"/>
        <rFont val="Times New Roman"/>
        <family val="1"/>
      </rPr>
      <t>Terminal Area</t>
    </r>
  </si>
  <si>
    <t>10,237,304</t>
  </si>
  <si>
    <t>OPERATIONS AND ENPLANED PASSENGERS:  2000 TO 2007</t>
  </si>
  <si>
    <t>BY ISLAND:  2007 AND 2008</t>
  </si>
  <si>
    <t>&lt;http://www.thebus.org/Fare/FarePasses.asp&gt; accessed June 22, 2009.</t>
  </si>
  <si>
    <t>U-Pass, TheBus university bus pass program at reduced rates.</t>
  </si>
  <si>
    <t xml:space="preserve">   TheBus disability card: $10.00 with approved application or valid US Medicare card;</t>
  </si>
  <si>
    <t xml:space="preserve">   one-way fare: $1.00 with valid disability bus pass, valid TheHandi-Van card or valid US Medicare card;</t>
  </si>
  <si>
    <t xml:space="preserve">   TheBus senior card: $10.00 with valid State ID card, driver's license, birth certificate or passport;</t>
  </si>
  <si>
    <t xml:space="preserve"> Visitor adult pass: $20.00 for a four consecutive day period.</t>
  </si>
  <si>
    <t>4/  Other fares. Annual pass, adult: $550.00, youth: $275.00.</t>
  </si>
  <si>
    <t>July 1, 2009  4/</t>
  </si>
  <si>
    <t>October 1, 2003</t>
  </si>
  <si>
    <t>[As of July 1, 2009. In dollars]</t>
  </si>
  <si>
    <t>1971 TO 2009</t>
  </si>
  <si>
    <t>Table 18.25-- PUBLIC TRANSIT, FOR OAHU:  1993 TO 2008</t>
  </si>
  <si>
    <t xml:space="preserve"> 2006 TO 2008</t>
  </si>
  <si>
    <r>
      <t xml:space="preserve">97EC53.HTM&gt;; </t>
    </r>
    <r>
      <rPr>
        <i/>
        <sz val="10"/>
        <rFont val="Times New Roman"/>
        <family val="1"/>
      </rPr>
      <t xml:space="preserve">2002 Economic Census, Real Estate and Rental and Leasing, Geographic Area Series, </t>
    </r>
  </si>
  <si>
    <r>
      <t xml:space="preserve">     Source:  U.S. Census Bureau, </t>
    </r>
    <r>
      <rPr>
        <i/>
        <sz val="10"/>
        <rFont val="Times New Roman"/>
        <family val="1"/>
      </rPr>
      <t xml:space="preserve">1997 Economic Census, Real Estate and Rental and Leasing, Geographic </t>
    </r>
  </si>
  <si>
    <t>3/  278</t>
  </si>
  <si>
    <t>2006 TO 2008</t>
  </si>
  <si>
    <t>&lt;http://www-fars.nhtsa.dot.gov/States/StatesAlcohol.aspx&gt; accessed January 15, 2009.</t>
  </si>
  <si>
    <t xml:space="preserve"> &amp; Analysis (NCSA), Fatality Analysis Reporting System (FARS), FARS Encyclopedia: Reports, FARS Encyclopedia: States - Alcohol </t>
  </si>
  <si>
    <t xml:space="preserve">     2007, State total</t>
  </si>
  <si>
    <t>29</t>
  </si>
  <si>
    <t>71</t>
  </si>
  <si>
    <t>25</t>
  </si>
  <si>
    <t>70</t>
  </si>
  <si>
    <t>61</t>
  </si>
  <si>
    <t>50</t>
  </si>
  <si>
    <t>62</t>
  </si>
  <si>
    <t>114</t>
  </si>
  <si>
    <t>(BAC) OF THE DRIVER:  2005 TO 2007</t>
  </si>
  <si>
    <t xml:space="preserve">     3/  Preliminary, as of March 11, 2009.</t>
  </si>
  <si>
    <r>
      <t xml:space="preserve">     2/  Revised from previous </t>
    </r>
    <r>
      <rPr>
        <i/>
        <sz val="10"/>
        <rFont val="Times New Roman"/>
        <family val="1"/>
      </rPr>
      <t>Data Book.</t>
    </r>
  </si>
  <si>
    <t>3/  24</t>
  </si>
  <si>
    <t>3/  434</t>
  </si>
  <si>
    <t>3/  494</t>
  </si>
  <si>
    <t>3/  232</t>
  </si>
  <si>
    <t>3/  263</t>
  </si>
  <si>
    <t>3/  2,312</t>
  </si>
  <si>
    <t>3/  3,005</t>
  </si>
  <si>
    <t>COUNTY:  2008</t>
  </si>
  <si>
    <t>2/  1,029</t>
  </si>
  <si>
    <t>2/  953</t>
  </si>
  <si>
    <t>2/  496</t>
  </si>
  <si>
    <t>2/  604</t>
  </si>
  <si>
    <t>2/  1,195</t>
  </si>
  <si>
    <t>2/  1,352</t>
  </si>
  <si>
    <t>2/  4,371</t>
  </si>
  <si>
    <t>2/  5,831</t>
  </si>
  <si>
    <t>3/  3,002</t>
  </si>
  <si>
    <t>3/  3,788</t>
  </si>
  <si>
    <t>2/  7,091</t>
  </si>
  <si>
    <t>2/  8,740</t>
  </si>
  <si>
    <t>8,548</t>
  </si>
  <si>
    <t>10,591</t>
  </si>
  <si>
    <t xml:space="preserve">           TRAFFIC DEATHS, 1995 TO 2008, AND BY COUNTY, 2006 TO 2008            </t>
  </si>
  <si>
    <r>
      <t xml:space="preserve">     Source:  Texas Transportation Institute, </t>
    </r>
    <r>
      <rPr>
        <i/>
        <sz val="10"/>
        <rFont val="Times New Roman"/>
        <family val="1"/>
      </rPr>
      <t>2007 Annual Urban Mobility Report</t>
    </r>
  </si>
  <si>
    <t xml:space="preserve">     5/  Value of travel delay for 2005 (estimated at $14.60 per hour of person travel and $77.10 per hour of </t>
  </si>
  <si>
    <t xml:space="preserve">     4/  Extra time required to travel in the peak period divided by the number of travelers who begin a trip</t>
  </si>
  <si>
    <t xml:space="preserve">     3/  Travel time above that needed to complete a trip at free-flow speeds (60 mph on freeways and 35 mph</t>
  </si>
  <si>
    <t xml:space="preserve">     2/  Increased fuel consumption due to travel in congested conditions rather than free-flow conditions.</t>
  </si>
  <si>
    <t xml:space="preserve">     1/  Time when system might have congestion. </t>
  </si>
  <si>
    <t>Congestion cost  5/</t>
  </si>
  <si>
    <t xml:space="preserve">   Per peak traveler  4/</t>
  </si>
  <si>
    <t>Annual delay (person-hours)  3/</t>
  </si>
  <si>
    <t>Annual excess fuel consumed  2/</t>
  </si>
  <si>
    <t>Number of daily rush hours  1/</t>
  </si>
  <si>
    <t>3/  Location no longer used.</t>
  </si>
  <si>
    <t>2/  Annual average daily traffic (AADT), the average of 24 hour counts collected every day in the year.</t>
  </si>
  <si>
    <t xml:space="preserve">1/  Average daily traffic (ADT), the average of 24 hour counts collected a number of days greater than one, </t>
  </si>
  <si>
    <t>1/    13,684</t>
  </si>
  <si>
    <t>1/    13,982</t>
  </si>
  <si>
    <t>1/    13,515</t>
  </si>
  <si>
    <t xml:space="preserve">  and Kalamania Rd </t>
  </si>
  <si>
    <t>Kuhio Hwy northwest of Kolo Rd</t>
  </si>
  <si>
    <t>1/    17,088</t>
  </si>
  <si>
    <t>1/    18,105</t>
  </si>
  <si>
    <t>1/    17,200</t>
  </si>
  <si>
    <t>Hana Hwy near Baldwin Park</t>
  </si>
  <si>
    <t>1/    39,100</t>
  </si>
  <si>
    <t>2/    41,001</t>
  </si>
  <si>
    <t>1/    40,787</t>
  </si>
  <si>
    <t xml:space="preserve">  Kaanapali Parkway</t>
  </si>
  <si>
    <t>Honoapiilani Hwy south of</t>
  </si>
  <si>
    <t>Milepoint</t>
  </si>
  <si>
    <t>SURVEY SITES:  2006 TO 2008 -- Con.</t>
  </si>
  <si>
    <t xml:space="preserve">     Continued on next page.</t>
  </si>
  <si>
    <t>1/    27,100</t>
  </si>
  <si>
    <t>1/    27,898</t>
  </si>
  <si>
    <t>1/    26,722</t>
  </si>
  <si>
    <t xml:space="preserve">  station Rd</t>
  </si>
  <si>
    <t>Keaau-Pahoa Rd south of waste</t>
  </si>
  <si>
    <t>1/    21,700</t>
  </si>
  <si>
    <t>1/    23,367</t>
  </si>
  <si>
    <t>1/    22,909</t>
  </si>
  <si>
    <t xml:space="preserve">  OTEC access Rd</t>
  </si>
  <si>
    <t>Queen Kaahumanu Hwy north of</t>
  </si>
  <si>
    <t>1/    10,700</t>
  </si>
  <si>
    <t>1/    11,679</t>
  </si>
  <si>
    <t>1/    11,553</t>
  </si>
  <si>
    <t xml:space="preserve">  Kalaoa bridge</t>
  </si>
  <si>
    <t>Hawaii Belt Rd north of</t>
  </si>
  <si>
    <t>1/      7,200</t>
  </si>
  <si>
    <t>1/      7,147</t>
  </si>
  <si>
    <t>1/      7,114</t>
  </si>
  <si>
    <t xml:space="preserve">  south Kona baseyard</t>
  </si>
  <si>
    <t>Mamalahoa Hwy at state Hwys'</t>
  </si>
  <si>
    <t>1/      6,000</t>
  </si>
  <si>
    <t>1/      6,387</t>
  </si>
  <si>
    <t>1/      6,216</t>
  </si>
  <si>
    <t>Volcano Rd at Glenwood Park</t>
  </si>
  <si>
    <t>(3/)</t>
  </si>
  <si>
    <t>1/    61,171</t>
  </si>
  <si>
    <t xml:space="preserve">  canal bridge</t>
  </si>
  <si>
    <t>Nimitz Hwy at Kapalama drainage</t>
  </si>
  <si>
    <t>1/    31,073</t>
  </si>
  <si>
    <t>Likelike Hwy at tunnels</t>
  </si>
  <si>
    <t>1/    53,800</t>
  </si>
  <si>
    <t>1/    56,106</t>
  </si>
  <si>
    <t>1/    58,860</t>
  </si>
  <si>
    <t xml:space="preserve">  Kalauao bridge</t>
  </si>
  <si>
    <t>Kamehameha Hwy at</t>
  </si>
  <si>
    <t>1/    19,700</t>
  </si>
  <si>
    <t>2/    20,480</t>
  </si>
  <si>
    <t>1/    20,818</t>
  </si>
  <si>
    <t xml:space="preserve">  bridge #2</t>
  </si>
  <si>
    <t>Farrington Hwy at Makaha</t>
  </si>
  <si>
    <t>1/    10,900</t>
  </si>
  <si>
    <t>1/    11,326</t>
  </si>
  <si>
    <t>1/    11,618</t>
  </si>
  <si>
    <t xml:space="preserve">  northeast of Johnson Rd</t>
  </si>
  <si>
    <t>Kamehameha Hwy 1.6 miles</t>
  </si>
  <si>
    <t>1/    75,500</t>
  </si>
  <si>
    <t>1/    84,870</t>
  </si>
  <si>
    <t>2/    85,212</t>
  </si>
  <si>
    <t xml:space="preserve">  Ainakoa Ave</t>
  </si>
  <si>
    <t>Kalanianaole Hwy east of</t>
  </si>
  <si>
    <t>1/    47,462</t>
  </si>
  <si>
    <t>1/    44,524</t>
  </si>
  <si>
    <t>2/    44,950</t>
  </si>
  <si>
    <t>Pali Hwy at tunnels</t>
  </si>
  <si>
    <t>1/    29,800</t>
  </si>
  <si>
    <t>1/    38,885</t>
  </si>
  <si>
    <t>1/    38,500</t>
  </si>
  <si>
    <t xml:space="preserve">  Kahuapaani Steet overpass</t>
  </si>
  <si>
    <t>Moanalua Freeway west of</t>
  </si>
  <si>
    <t>1/    24,900</t>
  </si>
  <si>
    <t>1/    28,503</t>
  </si>
  <si>
    <t>1/    26,511</t>
  </si>
  <si>
    <t xml:space="preserve">  interchange</t>
  </si>
  <si>
    <t>H-3 west of Kamehaha Hwy</t>
  </si>
  <si>
    <t>1/    86,447</t>
  </si>
  <si>
    <t>1/    92,276</t>
  </si>
  <si>
    <t>1/    93,191</t>
  </si>
  <si>
    <t xml:space="preserve">  overpass</t>
  </si>
  <si>
    <t>H-2 south of Pineapple Rd</t>
  </si>
  <si>
    <t>1/  107,300</t>
  </si>
  <si>
    <t>1/  111,271</t>
  </si>
  <si>
    <r>
      <rPr>
        <b/>
        <sz val="10"/>
        <rFont val="Arial"/>
        <family val="2"/>
      </rPr>
      <t xml:space="preserve">2/  </t>
    </r>
    <r>
      <rPr>
        <sz val="10"/>
        <rFont val="Arial"/>
        <family val="0"/>
      </rPr>
      <t>107,546</t>
    </r>
  </si>
  <si>
    <t xml:space="preserve">  canal </t>
  </si>
  <si>
    <t>H-1 at Manoa-Palolo drainage</t>
  </si>
  <si>
    <t>1/  124,773</t>
  </si>
  <si>
    <t>1/  134,267</t>
  </si>
  <si>
    <t>H-1 at McCully St overpass</t>
  </si>
  <si>
    <t>1/  128,100</t>
  </si>
  <si>
    <t>1/  203,691</t>
  </si>
  <si>
    <t xml:space="preserve">  bridge</t>
  </si>
  <si>
    <t>H-1 at Kapalama drainage canal</t>
  </si>
  <si>
    <t>1/  156,800</t>
  </si>
  <si>
    <t>1/  160,017</t>
  </si>
  <si>
    <t>H-1 at Kalihi interchange</t>
  </si>
  <si>
    <t>1/    57,000</t>
  </si>
  <si>
    <t>2/    61,608</t>
  </si>
  <si>
    <t>1/    61,382</t>
  </si>
  <si>
    <t>H-1 west of King St tunnel</t>
  </si>
  <si>
    <t>1/  138,150</t>
  </si>
  <si>
    <t>1/  128,363</t>
  </si>
  <si>
    <t>1/  128,426</t>
  </si>
  <si>
    <t>H-1 at Halawa Stream bridge</t>
  </si>
  <si>
    <t>SURVEY SITES:  2006 TO 2008</t>
  </si>
  <si>
    <r>
      <t xml:space="preserve">     5/  Revised from previous </t>
    </r>
    <r>
      <rPr>
        <i/>
        <sz val="10"/>
        <rFont val="Times New Roman"/>
        <family val="1"/>
      </rPr>
      <t>Data Book.</t>
    </r>
  </si>
  <si>
    <t>4/  Data from Highway Performance Monitoring System (HPMS) Database.</t>
  </si>
  <si>
    <t>3/  Estimated from average annual vehicle miles of travel (AVMT) per vehicle.</t>
  </si>
  <si>
    <t xml:space="preserve"> MILES, 1990 TO 2008, AND BY COUNTY, 2007 AND 2008 -- Con.</t>
  </si>
  <si>
    <t>Table 18.17-- MOTOR VEHICLE FUEL CONSUMPTION AND VEHICLE</t>
  </si>
  <si>
    <t>Continued on next page.</t>
  </si>
  <si>
    <t>4/  10,215.1</t>
  </si>
  <si>
    <t>4/  10,394.4</t>
  </si>
  <si>
    <t>5/  9,070</t>
  </si>
  <si>
    <t>4/  10,226.3</t>
  </si>
  <si>
    <t>5/  471</t>
  </si>
  <si>
    <t>4/  10,129.1</t>
  </si>
  <si>
    <t>3/  9,734.6</t>
  </si>
  <si>
    <t>3/  9,325.0</t>
  </si>
  <si>
    <t>3/  8,937.3</t>
  </si>
  <si>
    <t>3/  8,754.3</t>
  </si>
  <si>
    <t>3/  8,525.7</t>
  </si>
  <si>
    <t>3/  8,215.2</t>
  </si>
  <si>
    <t>3/  8,090.2</t>
  </si>
  <si>
    <t>3/  8,003.0</t>
  </si>
  <si>
    <t>3/  8,005.9</t>
  </si>
  <si>
    <t>3/  7,944.1</t>
  </si>
  <si>
    <t>3/  7,925.2</t>
  </si>
  <si>
    <t>3/  7,945.3</t>
  </si>
  <si>
    <t>3/  8,065.5</t>
  </si>
  <si>
    <t>3/  8,142.2</t>
  </si>
  <si>
    <t>3/  8,065.4</t>
  </si>
  <si>
    <t>Annual vehicle miles of travel</t>
  </si>
  <si>
    <t xml:space="preserve"> MILES, 1990 TO 2008, AND BY COUNTY, 2007 AND 2008</t>
  </si>
  <si>
    <t>AND SEX:  2007 AND 2008</t>
  </si>
  <si>
    <r>
      <t xml:space="preserve"> 2008 Second Quarter </t>
    </r>
    <r>
      <rPr>
        <sz val="10"/>
        <rFont val="Times New Roman"/>
        <family val="1"/>
      </rPr>
      <t>and</t>
    </r>
    <r>
      <rPr>
        <i/>
        <sz val="10"/>
        <rFont val="Times New Roman"/>
        <family val="1"/>
      </rPr>
      <t xml:space="preserve"> 2009 First Quarter.</t>
    </r>
  </si>
  <si>
    <r>
      <t xml:space="preserve">     Source:  Hawaii Automobile Dealers Association, </t>
    </r>
    <r>
      <rPr>
        <i/>
        <sz val="10"/>
        <rFont val="Times New Roman"/>
        <family val="1"/>
      </rPr>
      <t>HawaiiDealer</t>
    </r>
    <r>
      <rPr>
        <sz val="10"/>
        <rFont val="Times New Roman"/>
        <family val="1"/>
      </rPr>
      <t xml:space="preserve">, </t>
    </r>
    <r>
      <rPr>
        <i/>
        <sz val="10"/>
        <rFont val="Times New Roman"/>
        <family val="1"/>
      </rPr>
      <t>2007 Edition 1,</t>
    </r>
  </si>
  <si>
    <t>REGISTRATIONS, BY PLACE OF MANUFACTURE:  2006 TO 2008</t>
  </si>
  <si>
    <r>
      <t xml:space="preserve">2008 Second Quarter </t>
    </r>
    <r>
      <rPr>
        <sz val="10"/>
        <rFont val="Times New Roman"/>
        <family val="1"/>
      </rPr>
      <t>and</t>
    </r>
    <r>
      <rPr>
        <i/>
        <sz val="10"/>
        <rFont val="Times New Roman"/>
        <family val="1"/>
      </rPr>
      <t xml:space="preserve"> 2009 First Quarter.</t>
    </r>
  </si>
  <si>
    <r>
      <t xml:space="preserve">     Source:  Hawaii Automobile Dealers Association, </t>
    </r>
    <r>
      <rPr>
        <i/>
        <sz val="10"/>
        <rFont val="Times New Roman"/>
        <family val="1"/>
      </rPr>
      <t>HawaiiDealer</t>
    </r>
    <r>
      <rPr>
        <sz val="10"/>
        <rFont val="Times New Roman"/>
        <family val="1"/>
      </rPr>
      <t xml:space="preserve">, </t>
    </r>
    <r>
      <rPr>
        <i/>
        <sz val="10"/>
        <rFont val="Times New Roman"/>
        <family val="1"/>
      </rPr>
      <t>2007 Edition 1</t>
    </r>
    <r>
      <rPr>
        <sz val="10"/>
        <rFont val="Times New Roman"/>
        <family val="1"/>
      </rPr>
      <t>,</t>
    </r>
  </si>
  <si>
    <t>REGISTRATIONS, BY NAMEPLATE:  2006 TO 2008</t>
  </si>
  <si>
    <r>
      <t xml:space="preserve">     Source:  Hawaii Automobile Dealers Association, </t>
    </r>
    <r>
      <rPr>
        <i/>
        <sz val="10"/>
        <rFont val="Times New Roman"/>
        <family val="1"/>
      </rPr>
      <t xml:space="preserve">HawaiiDealer 2009 First Quarter, </t>
    </r>
    <r>
      <rPr>
        <sz val="10"/>
        <rFont val="Times New Roman"/>
        <family val="1"/>
      </rPr>
      <t>and records.</t>
    </r>
  </si>
  <si>
    <t>REGISTRATIONS:  1989 TO 2008</t>
  </si>
  <si>
    <r>
      <t xml:space="preserve">U.S. Census Bureau, </t>
    </r>
    <r>
      <rPr>
        <i/>
        <sz val="10"/>
        <rFont val="Times New Roman"/>
        <family val="1"/>
      </rPr>
      <t xml:space="preserve">2002 Economic Census, Vehicle Inventory and Use Survey, </t>
    </r>
  </si>
  <si>
    <t>National Guard</t>
  </si>
  <si>
    <t>BY COUNTY:  2008</t>
  </si>
  <si>
    <t>1995 TO 2008</t>
  </si>
  <si>
    <t>1998 TO 2008</t>
  </si>
  <si>
    <t>Table 18.05-- HIGHWAY TUNNEL LENGTHS:  DECEMBER 31, 2008</t>
  </si>
  <si>
    <t xml:space="preserve">accessed May 28, 2009; calculations by the Hawaii State Department of Business, Economic </t>
  </si>
  <si>
    <t>Deficient Bridges by State and Highway System &lt;http://www.fhwa.dot.gov/bridge/deficient.cfm&gt;</t>
  </si>
  <si>
    <t xml:space="preserve">     Source:  U.S. Department of Transportation, Federal Highway Administration, Structures,</t>
  </si>
  <si>
    <t>Table 18.04-- CONDITION OF BRIDGES:  2003 TO 2008</t>
  </si>
  <si>
    <t>Table 18.03-- HIGHWAY BRIDGES, BY ISLAND:  DECEMBER 31, 2008</t>
  </si>
  <si>
    <t xml:space="preserve"> UNPAVED, BY ISLAND:  DECEMBER 31, 2006 TO 2008</t>
  </si>
  <si>
    <t>Table 18.01-- HIGHWAY DISTANCES:  2008</t>
  </si>
</sst>
</file>

<file path=xl/styles.xml><?xml version="1.0" encoding="utf-8"?>
<styleSheet xmlns="http://schemas.openxmlformats.org/spreadsheetml/2006/main">
  <numFmts count="9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 "/>
    <numFmt numFmtId="166" formatCode="@\ \ \ \ "/>
    <numFmt numFmtId="167" formatCode="#,##0\ \ \ \ \ \ \ "/>
    <numFmt numFmtId="168" formatCode="@\ \ \ \ \ \ \ "/>
    <numFmt numFmtId="169" formatCode="#,##0\ \ \ \ \ \ \ \ "/>
    <numFmt numFmtId="170" formatCode="@\ \ \ \ \ \ \ \ "/>
    <numFmt numFmtId="171" formatCode="#,##0\ \ \ \ \ \ \ \ \ \ "/>
    <numFmt numFmtId="172" formatCode="#,##0\ \ \ \ \ \ \ \ \ "/>
    <numFmt numFmtId="173" formatCode="@\ \ \ \ \ "/>
    <numFmt numFmtId="174" formatCode="@\ \ \ \ \ \ \ \ \ "/>
    <numFmt numFmtId="175" formatCode="\ \ \ @"/>
    <numFmt numFmtId="176" formatCode="\ \ \ \ \ \ @"/>
    <numFmt numFmtId="177" formatCode="\ \ \ \ \ \ \ \ \ @"/>
    <numFmt numFmtId="178" formatCode="#,##0\ \ \ \ \ \ \ \ \ \ \ "/>
    <numFmt numFmtId="179" formatCode="@\ \ \ \ \ \ \ \ \ \ \ "/>
    <numFmt numFmtId="180" formatCode="\ \ \ \ @"/>
    <numFmt numFmtId="181" formatCode="\ \ \ \ \ \ \ \ @"/>
    <numFmt numFmtId="182" formatCode="@\ \ \ \ \ \ \ \ \ \ "/>
    <numFmt numFmtId="183" formatCode="@\ \ \ \ \ \ \ \ \ \ \ \ "/>
    <numFmt numFmtId="184" formatCode="@\ \ \ \ \ \ \ \ \ \ \ \ \ \ "/>
    <numFmt numFmtId="185" formatCode="@\ \ \ "/>
    <numFmt numFmtId="186" formatCode="@\ \ "/>
    <numFmt numFmtId="187" formatCode="#,##0\ \ \ \ \ \ "/>
    <numFmt numFmtId="188" formatCode="#,##0\ \ "/>
    <numFmt numFmtId="189" formatCode="#,##0\ \ \ "/>
    <numFmt numFmtId="190" formatCode="\ @"/>
    <numFmt numFmtId="191" formatCode="#,##0\ "/>
    <numFmt numFmtId="192" formatCode="General\ \ "/>
    <numFmt numFmtId="193" formatCode="#,##0\ \ \ \ \ "/>
    <numFmt numFmtId="194" formatCode="\ @\ "/>
    <numFmt numFmtId="195" formatCode="\ \ \ \ \ \ \ \ \ \ \ \ @"/>
    <numFmt numFmtId="196" formatCode="@\ \ \ \ \ \ "/>
    <numFmt numFmtId="197" formatCode="0\ \ \ \ \ \ "/>
    <numFmt numFmtId="198" formatCode="0\ \ \ \ \ \ \ "/>
    <numFmt numFmtId="199" formatCode="0\ \ \ \ \ \ \ \ \ "/>
    <numFmt numFmtId="200" formatCode="00\ \ \ \ \ \ \ "/>
    <numFmt numFmtId="201" formatCode="0.0\ \ \ \ \ \ "/>
    <numFmt numFmtId="202" formatCode="\ @\ \ \ \ \ \ \ "/>
    <numFmt numFmtId="203" formatCode="\ \ \ \ \ \ @\ \ "/>
    <numFmt numFmtId="204" formatCode="0\ \ \ \ \ \ \ \ \ \ "/>
    <numFmt numFmtId="205" formatCode="0\ \ \ \ \ \ \ \ \ \ \ "/>
    <numFmt numFmtId="206" formatCode="#,##0.0\ \ \ \ "/>
    <numFmt numFmtId="207" formatCode="#,##0.00\ \ \ \ \ \ \ "/>
    <numFmt numFmtId="208" formatCode="#,##0.00\ \ \ \ \ \ "/>
    <numFmt numFmtId="209" formatCode="0.0"/>
    <numFmt numFmtId="210" formatCode="_(* #,##0_);_(* \(#,##0\);_(* &quot;-&quot;??_);_(@_)"/>
    <numFmt numFmtId="211" formatCode="#,##0\ \ \ \ \ \ \ \ \ \ \ \ \ \ \ \ "/>
    <numFmt numFmtId="212" formatCode="\ \ \ \ \ \ \ \ \ \ \ \ \ \ \ @"/>
    <numFmt numFmtId="213" formatCode="\ \ \ \ \ \ \ \ \ \ \ \ \ \ \ \ \ \ @"/>
    <numFmt numFmtId="214" formatCode="###,##0\ \ \ \ \ \ \ "/>
    <numFmt numFmtId="215" formatCode="#,##0\ \ \ \ \ \ \ \ \ \ \ \ "/>
    <numFmt numFmtId="216" formatCode="\ "/>
    <numFmt numFmtId="217" formatCode="0\ \ \ \ \ "/>
    <numFmt numFmtId="218" formatCode="@\ \ \ \ \ \ \ \ \ \ \ \ \ \ \ \ "/>
    <numFmt numFmtId="219" formatCode="0\ \ \ \ \ \ \ \ \ \ \ \ \ \ \ \ "/>
    <numFmt numFmtId="220" formatCode="\ \ @"/>
    <numFmt numFmtId="221" formatCode="#,###\ \ \ \ \ "/>
    <numFmt numFmtId="222" formatCode="0.0\ \ "/>
    <numFmt numFmtId="223" formatCode="0.0\ \ \ \ "/>
    <numFmt numFmtId="224" formatCode="0.00\ \ \ \ \ \ \ \ "/>
    <numFmt numFmtId="225" formatCode=".00\ \ \ \ \ \ \ "/>
    <numFmt numFmtId="226" formatCode="0.00\ \ \ \ \ \ \ "/>
    <numFmt numFmtId="227" formatCode="#,###\ \ \ \ "/>
    <numFmt numFmtId="228" formatCode="#,###"/>
    <numFmt numFmtId="229" formatCode="#,###\ \ \ \ \ \ "/>
    <numFmt numFmtId="230" formatCode="#,###\ \ \ \ \ \ \ "/>
    <numFmt numFmtId="231" formatCode="0.0\ \ \ \ \ "/>
    <numFmt numFmtId="232" formatCode="\ \ \ \ \ General"/>
    <numFmt numFmtId="233" formatCode="#,###\ \ \ \ \ \ \ \ \ "/>
    <numFmt numFmtId="234" formatCode="#,###\ \ \ \ \ \ \ \ "/>
    <numFmt numFmtId="235" formatCode="#,###\ "/>
    <numFmt numFmtId="236" formatCode="#,###.0\ \ \ \ \ "/>
    <numFmt numFmtId="237" formatCode="#,###.00\ \ \ \ \ "/>
    <numFmt numFmtId="238" formatCode="0.0\ \ \ \ \ \ \ \ \ "/>
    <numFmt numFmtId="239" formatCode="#,###.0\ \ \ \ \ \ \ \ "/>
    <numFmt numFmtId="240" formatCode="0.0\ \ \ "/>
    <numFmt numFmtId="241" formatCode="#,###\ \ \ \ \ \ \ \ \ \ \ \ \ \ \ \ \ \ \ \ \ \ \ \ \ \ "/>
    <numFmt numFmtId="242" formatCode="0.00\ \ \ \ \ \ \ \ \ "/>
    <numFmt numFmtId="243" formatCode="#."/>
    <numFmt numFmtId="244" formatCode="0.00000"/>
    <numFmt numFmtId="245" formatCode="#,##0.000"/>
    <numFmt numFmtId="246" formatCode="0.00\ \ \ "/>
    <numFmt numFmtId="247" formatCode="#,###.0\ \ \ \ "/>
  </numFmts>
  <fonts count="55">
    <font>
      <sz val="10"/>
      <name val="Arial"/>
      <family val="0"/>
    </font>
    <font>
      <b/>
      <sz val="10"/>
      <name val="Arial"/>
      <family val="0"/>
    </font>
    <font>
      <i/>
      <sz val="10"/>
      <name val="Arial"/>
      <family val="0"/>
    </font>
    <font>
      <b/>
      <i/>
      <sz val="10"/>
      <name val="Arial"/>
      <family val="0"/>
    </font>
    <font>
      <b/>
      <sz val="12"/>
      <name val="Arial"/>
      <family val="2"/>
    </font>
    <font>
      <sz val="10"/>
      <name val="Times New Roman"/>
      <family val="1"/>
    </font>
    <font>
      <i/>
      <sz val="10"/>
      <name val="Times New Roman"/>
      <family val="1"/>
    </font>
    <font>
      <u val="single"/>
      <sz val="10"/>
      <color indexed="36"/>
      <name val="Arial"/>
      <family val="2"/>
    </font>
    <font>
      <u val="single"/>
      <sz val="10"/>
      <color indexed="12"/>
      <name val="Arial"/>
      <family val="2"/>
    </font>
    <font>
      <sz val="9"/>
      <name val="Times New Roman"/>
      <family val="1"/>
    </font>
    <font>
      <sz val="10"/>
      <color indexed="10"/>
      <name val="Arial"/>
      <family val="2"/>
    </font>
    <font>
      <sz val="8"/>
      <name val="Arial"/>
      <family val="2"/>
    </font>
    <font>
      <sz val="10"/>
      <name val="@Arial Unicode MS"/>
      <family val="2"/>
    </font>
    <font>
      <sz val="1"/>
      <color indexed="16"/>
      <name val="Courier"/>
      <family val="3"/>
    </font>
    <font>
      <b/>
      <sz val="1"/>
      <color indexed="16"/>
      <name val="Courier"/>
      <family val="3"/>
    </font>
    <font>
      <u val="single"/>
      <sz val="10"/>
      <color indexed="12"/>
      <name val="MS Sans Serif"/>
      <family val="2"/>
    </font>
    <font>
      <sz val="10"/>
      <name val="MS Sans Serif"/>
      <family val="2"/>
    </font>
    <font>
      <b/>
      <u val="single"/>
      <sz val="12"/>
      <name val="Times New Roman"/>
      <family val="1"/>
    </font>
    <font>
      <sz val="12"/>
      <color indexed="14"/>
      <name val="Times New Roman"/>
      <family val="1"/>
    </font>
    <font>
      <u val="single"/>
      <sz val="12"/>
      <color indexed="12"/>
      <name val="Times New Roman"/>
      <family val="1"/>
    </font>
    <font>
      <sz val="12"/>
      <name val="Times New Roman"/>
      <family val="1"/>
    </font>
    <font>
      <b/>
      <sz val="14"/>
      <name val="Times New Roman"/>
      <family val="1"/>
    </font>
    <font>
      <b/>
      <sz val="18"/>
      <name val="Times New Roman"/>
      <family val="1"/>
    </font>
    <font>
      <sz val="12"/>
      <color indexed="8"/>
      <name val="Times New Roman"/>
      <family val="1"/>
    </font>
    <font>
      <i/>
      <sz val="12"/>
      <name val="Times New Roman"/>
      <family val="1"/>
    </font>
    <font>
      <b/>
      <sz val="12"/>
      <name val="Tahoma"/>
      <family val="2"/>
    </font>
    <font>
      <b/>
      <sz val="10"/>
      <name val="Tahoma"/>
      <family val="2"/>
    </font>
    <font>
      <b/>
      <sz val="11"/>
      <name val="Tahoma"/>
      <family val="2"/>
    </font>
    <font>
      <sz val="7"/>
      <name val="Helvetica"/>
      <family val="0"/>
    </font>
    <font>
      <i/>
      <sz val="10"/>
      <color indexed="8"/>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1"/>
      <color indexed="62"/>
      <name val="Arial"/>
      <family val="2"/>
    </font>
    <font>
      <sz val="10"/>
      <color indexed="62"/>
      <name val="Arial"/>
      <family val="2"/>
    </font>
    <font>
      <sz val="10"/>
      <color indexed="19"/>
      <name val="Arial"/>
      <family val="2"/>
    </font>
    <font>
      <b/>
      <sz val="10"/>
      <color indexed="63"/>
      <name val="Arial"/>
      <family val="2"/>
    </font>
    <font>
      <sz val="24"/>
      <color indexed="8"/>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double"/>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double"/>
      <top>
        <color indexed="63"/>
      </top>
      <bottom style="thin"/>
    </border>
    <border>
      <left>
        <color indexed="63"/>
      </left>
      <right>
        <color indexed="63"/>
      </right>
      <top>
        <color indexed="63"/>
      </top>
      <bottom style="double"/>
    </border>
    <border>
      <left style="thin"/>
      <right style="double"/>
      <top>
        <color indexed="63"/>
      </top>
      <bottom style="thin"/>
    </border>
    <border>
      <left style="thin"/>
      <right style="double"/>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style="thin"/>
    </border>
    <border>
      <left style="thin"/>
      <right style="thin"/>
      <top style="thin"/>
      <bottom>
        <color indexed="63"/>
      </bottom>
    </border>
    <border>
      <left>
        <color indexed="63"/>
      </left>
      <right style="thin"/>
      <top style="double"/>
      <bottom>
        <color indexed="63"/>
      </bottom>
    </border>
    <border>
      <left style="double"/>
      <right>
        <color indexed="63"/>
      </right>
      <top style="double"/>
      <bottom>
        <color indexed="63"/>
      </bottom>
    </border>
    <border>
      <left style="thin"/>
      <right style="double"/>
      <top style="double"/>
      <bottom>
        <color indexed="63"/>
      </bottom>
    </border>
    <border>
      <left>
        <color indexed="63"/>
      </left>
      <right>
        <color indexed="63"/>
      </right>
      <top style="thin"/>
      <bottom>
        <color indexed="63"/>
      </bottom>
    </border>
    <border>
      <left style="thin"/>
      <right>
        <color indexed="63"/>
      </right>
      <top style="double"/>
      <bottom style="thin"/>
    </border>
    <border>
      <left style="double"/>
      <right style="thin"/>
      <top>
        <color indexed="63"/>
      </top>
      <bottom>
        <color indexed="63"/>
      </bottom>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thin"/>
      <bottom>
        <color indexed="63"/>
      </bottom>
    </border>
    <border>
      <left style="thin"/>
      <right style="double"/>
      <top style="double"/>
      <bottom style="thin"/>
    </border>
    <border>
      <left>
        <color indexed="63"/>
      </left>
      <right style="double"/>
      <top>
        <color indexed="63"/>
      </top>
      <bottom>
        <color indexed="63"/>
      </bottom>
    </border>
    <border>
      <left style="thin"/>
      <right>
        <color indexed="63"/>
      </right>
      <top style="thin"/>
      <bottom style="thin"/>
    </border>
    <border>
      <left style="thin"/>
      <right style="thin"/>
      <top style="double"/>
      <bottom>
        <color indexed="63"/>
      </bottom>
    </border>
    <border>
      <left style="double"/>
      <right style="thin"/>
      <top>
        <color indexed="63"/>
      </top>
      <bottom style="thin"/>
    </border>
    <border>
      <left style="thin"/>
      <right style="double"/>
      <top style="thin"/>
      <bottom style="thin"/>
    </border>
    <border>
      <left style="double"/>
      <right style="thin"/>
      <top style="double"/>
      <bottom>
        <color indexed="63"/>
      </bottom>
    </border>
    <border>
      <left>
        <color indexed="63"/>
      </left>
      <right style="double"/>
      <top style="double"/>
      <bottom style="thin"/>
    </border>
    <border>
      <left style="double"/>
      <right>
        <color indexed="63"/>
      </right>
      <top>
        <color indexed="63"/>
      </top>
      <bottom>
        <color indexed="63"/>
      </bottom>
    </border>
    <border>
      <left>
        <color indexed="63"/>
      </left>
      <right style="thin"/>
      <top style="thin"/>
      <bottom>
        <color indexed="63"/>
      </bottom>
    </border>
    <border>
      <left style="double"/>
      <right style="thin"/>
      <top style="thin"/>
      <bottom>
        <color indexed="63"/>
      </bottom>
    </border>
    <border>
      <left style="thin"/>
      <right style="double"/>
      <top style="thin"/>
      <bottom>
        <color indexed="63"/>
      </bottom>
    </border>
    <border>
      <left style="double"/>
      <right>
        <color indexed="63"/>
      </right>
      <top>
        <color indexed="63"/>
      </top>
      <bottom style="thin"/>
    </border>
    <border>
      <left>
        <color indexed="63"/>
      </left>
      <right style="double"/>
      <top style="thin"/>
      <bottom style="thin"/>
    </border>
    <border>
      <left style="double"/>
      <right>
        <color indexed="63"/>
      </right>
      <top style="double"/>
      <bottom style="thin"/>
    </border>
    <border>
      <left style="double"/>
      <right style="thin"/>
      <top style="double"/>
      <bottom style="thin"/>
    </border>
    <border>
      <left style="hair"/>
      <right style="hair"/>
      <top style="hair"/>
      <bottom style="hair"/>
    </border>
    <border>
      <left style="double"/>
      <right>
        <color indexed="63"/>
      </right>
      <top style="thin"/>
      <bottom style="thin"/>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1" applyBorder="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176" fontId="0" fillId="0" borderId="1" applyBorder="0">
      <alignment/>
      <protection/>
    </xf>
    <xf numFmtId="177" fontId="0" fillId="0" borderId="1">
      <alignment/>
      <protection/>
    </xf>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195" fontId="0" fillId="0" borderId="1">
      <alignment/>
      <protection/>
    </xf>
    <xf numFmtId="212" fontId="0" fillId="0" borderId="1">
      <alignment/>
      <protection/>
    </xf>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213" fontId="0" fillId="0" borderId="1">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2" applyNumberFormat="0" applyAlignment="0" applyProtection="0"/>
    <xf numFmtId="0" fontId="46"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43" fontId="13" fillId="0" borderId="0">
      <alignment/>
      <protection locked="0"/>
    </xf>
    <xf numFmtId="44" fontId="0" fillId="0" borderId="0" applyFont="0" applyFill="0" applyBorder="0" applyAlignment="0" applyProtection="0"/>
    <xf numFmtId="42" fontId="0" fillId="0" borderId="0" applyFont="0" applyFill="0" applyBorder="0" applyAlignment="0" applyProtection="0"/>
    <xf numFmtId="243" fontId="13" fillId="0" borderId="0">
      <alignment/>
      <protection locked="0"/>
    </xf>
    <xf numFmtId="243" fontId="13" fillId="0" borderId="0">
      <alignment/>
      <protection locked="0"/>
    </xf>
    <xf numFmtId="0" fontId="47" fillId="0" borderId="0" applyNumberFormat="0" applyFill="0" applyBorder="0" applyAlignment="0" applyProtection="0"/>
    <xf numFmtId="243" fontId="13" fillId="0" borderId="0">
      <alignment/>
      <protection locked="0"/>
    </xf>
    <xf numFmtId="0" fontId="7" fillId="0" borderId="0" applyNumberFormat="0" applyFill="0" applyBorder="0" applyAlignment="0" applyProtection="0"/>
    <xf numFmtId="164" fontId="5" fillId="0" borderId="0">
      <alignment/>
      <protection/>
    </xf>
    <xf numFmtId="0" fontId="48" fillId="29" borderId="0" applyNumberFormat="0" applyBorder="0" applyAlignment="0" applyProtection="0"/>
    <xf numFmtId="0" fontId="1" fillId="0" borderId="0">
      <alignment horizontal="center" wrapText="1"/>
      <protection/>
    </xf>
    <xf numFmtId="243" fontId="13" fillId="0" borderId="0">
      <alignment/>
      <protection locked="0"/>
    </xf>
    <xf numFmtId="243" fontId="14" fillId="0" borderId="0">
      <alignment/>
      <protection locked="0"/>
    </xf>
    <xf numFmtId="0" fontId="49" fillId="0" borderId="4" applyNumberFormat="0" applyFill="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50" fillId="30" borderId="2" applyNumberFormat="0" applyAlignment="0" applyProtection="0"/>
    <xf numFmtId="0" fontId="51" fillId="0" borderId="5" applyNumberFormat="0" applyFill="0" applyAlignment="0" applyProtection="0"/>
    <xf numFmtId="0" fontId="52" fillId="31"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16" fillId="0" borderId="0">
      <alignment/>
      <protection/>
    </xf>
    <xf numFmtId="0" fontId="16" fillId="0" borderId="0">
      <alignment/>
      <protection/>
    </xf>
    <xf numFmtId="0" fontId="0" fillId="32" borderId="6" applyNumberFormat="0" applyFont="0" applyAlignment="0" applyProtection="0"/>
    <xf numFmtId="214" fontId="9" fillId="0" borderId="7" applyBorder="0">
      <alignment horizontal="right"/>
      <protection/>
    </xf>
    <xf numFmtId="0" fontId="53" fillId="27" borderId="8" applyNumberFormat="0" applyAlignment="0" applyProtection="0"/>
    <xf numFmtId="9" fontId="0" fillId="0" borderId="0" applyFont="0" applyFill="0" applyBorder="0" applyAlignment="0" applyProtection="0"/>
    <xf numFmtId="0" fontId="0" fillId="0" borderId="0">
      <alignment horizontal="left" wrapText="1"/>
      <protection/>
    </xf>
    <xf numFmtId="0" fontId="25" fillId="0" borderId="0" applyNumberFormat="0" applyFill="0" applyBorder="0" applyProtection="0">
      <alignment horizontal="left"/>
    </xf>
    <xf numFmtId="0" fontId="26" fillId="0" borderId="0" applyNumberFormat="0" applyFill="0" applyBorder="0" applyProtection="0">
      <alignment horizontal="left"/>
    </xf>
    <xf numFmtId="0" fontId="27" fillId="0" borderId="0" applyNumberFormat="0" applyFill="0" applyBorder="0" applyProtection="0">
      <alignment horizontal="left"/>
    </xf>
    <xf numFmtId="0" fontId="26" fillId="0" borderId="0" applyNumberFormat="0" applyFill="0" applyBorder="0" applyProtection="0">
      <alignment horizontal="center"/>
    </xf>
    <xf numFmtId="244" fontId="0" fillId="0" borderId="0" applyFont="0" applyFill="0" applyBorder="0" applyProtection="0">
      <alignment horizontal="left"/>
    </xf>
    <xf numFmtId="0" fontId="0" fillId="0" borderId="0" applyNumberFormat="0" applyFont="0" applyFill="0" applyBorder="0" applyProtection="0">
      <alignment horizontal="center"/>
    </xf>
    <xf numFmtId="38" fontId="0" fillId="0" borderId="0" applyFont="0" applyFill="0" applyBorder="0" applyAlignment="0" applyProtection="0"/>
    <xf numFmtId="10" fontId="0" fillId="0" borderId="0" applyFont="0" applyFill="0" applyBorder="0" applyAlignment="0" applyProtection="0"/>
    <xf numFmtId="0" fontId="28" fillId="0" borderId="9">
      <alignment horizontal="center"/>
      <protection/>
    </xf>
    <xf numFmtId="0" fontId="4" fillId="0" borderId="0">
      <alignment wrapText="1"/>
      <protection/>
    </xf>
    <xf numFmtId="0" fontId="4" fillId="0" borderId="0">
      <alignment wrapText="1"/>
      <protection/>
    </xf>
    <xf numFmtId="243" fontId="13" fillId="0" borderId="10">
      <alignment/>
      <protection locked="0"/>
    </xf>
    <xf numFmtId="0" fontId="54" fillId="0" borderId="0" applyNumberFormat="0" applyFill="0" applyBorder="0" applyAlignment="0" applyProtection="0"/>
  </cellStyleXfs>
  <cellXfs count="752">
    <xf numFmtId="0" fontId="0" fillId="0" borderId="0" xfId="0" applyAlignment="1">
      <alignment/>
    </xf>
    <xf numFmtId="176" fontId="0" fillId="0" borderId="0" xfId="22" applyFont="1" applyBorder="1">
      <alignment/>
      <protection/>
    </xf>
    <xf numFmtId="175" fontId="0" fillId="0" borderId="0" xfId="15" applyBorder="1">
      <alignment/>
      <protection/>
    </xf>
    <xf numFmtId="175" fontId="0" fillId="0" borderId="0" xfId="15" applyFont="1" applyBorder="1">
      <alignment/>
      <protection/>
    </xf>
    <xf numFmtId="164" fontId="0" fillId="0" borderId="0" xfId="15" applyNumberFormat="1" applyBorder="1">
      <alignment/>
      <protection/>
    </xf>
    <xf numFmtId="181" fontId="0" fillId="0" borderId="1" xfId="22" applyNumberFormat="1">
      <alignment/>
      <protection/>
    </xf>
    <xf numFmtId="164" fontId="0" fillId="0" borderId="0" xfId="15" applyNumberFormat="1" applyFont="1" applyBorder="1">
      <alignment/>
      <protection/>
    </xf>
    <xf numFmtId="181" fontId="0" fillId="0" borderId="1" xfId="22" applyNumberFormat="1" applyFont="1">
      <alignment/>
      <protection/>
    </xf>
    <xf numFmtId="0" fontId="1" fillId="0" borderId="11" xfId="60" applyFont="1" applyBorder="1">
      <alignment horizontal="center" wrapText="1"/>
      <protection/>
    </xf>
    <xf numFmtId="0" fontId="1" fillId="0" borderId="7" xfId="60" applyFont="1" applyBorder="1">
      <alignment horizontal="center" wrapText="1"/>
      <protection/>
    </xf>
    <xf numFmtId="195" fontId="0" fillId="0" borderId="1" xfId="22" applyNumberFormat="1" applyFont="1" applyBorder="1">
      <alignment/>
      <protection/>
    </xf>
    <xf numFmtId="176" fontId="0" fillId="0" borderId="1" xfId="22" applyBorder="1">
      <alignment/>
      <protection/>
    </xf>
    <xf numFmtId="49" fontId="5" fillId="0" borderId="0" xfId="58" applyNumberFormat="1" applyFont="1">
      <alignment/>
      <protection/>
    </xf>
    <xf numFmtId="164" fontId="5" fillId="0" borderId="0" xfId="58">
      <alignment/>
      <protection/>
    </xf>
    <xf numFmtId="175" fontId="5" fillId="0" borderId="0" xfId="15" applyFont="1" applyBorder="1">
      <alignment/>
      <protection/>
    </xf>
    <xf numFmtId="175" fontId="0" fillId="0" borderId="1" xfId="15" applyFont="1" applyBorder="1">
      <alignment/>
      <protection/>
    </xf>
    <xf numFmtId="175" fontId="0" fillId="0" borderId="1" xfId="15" applyBorder="1">
      <alignment/>
      <protection/>
    </xf>
    <xf numFmtId="176" fontId="0" fillId="0" borderId="1" xfId="22" applyFont="1" applyBorder="1">
      <alignment/>
      <protection/>
    </xf>
    <xf numFmtId="180" fontId="0" fillId="0" borderId="1" xfId="15" applyNumberFormat="1" applyFont="1" applyBorder="1">
      <alignment/>
      <protection/>
    </xf>
    <xf numFmtId="180" fontId="0" fillId="0" borderId="1" xfId="15" applyNumberFormat="1" applyBorder="1">
      <alignment/>
      <protection/>
    </xf>
    <xf numFmtId="203" fontId="0" fillId="0" borderId="1" xfId="22" applyNumberFormat="1" applyFont="1" applyBorder="1">
      <alignment/>
      <protection/>
    </xf>
    <xf numFmtId="189" fontId="0" fillId="0" borderId="11" xfId="48" applyNumberFormat="1" applyBorder="1" applyAlignment="1">
      <alignment horizontal="right"/>
    </xf>
    <xf numFmtId="189" fontId="0" fillId="0" borderId="12" xfId="48" applyNumberFormat="1" applyBorder="1" applyAlignment="1">
      <alignment horizontal="right"/>
    </xf>
    <xf numFmtId="189" fontId="0" fillId="0" borderId="13" xfId="48" applyNumberFormat="1" applyBorder="1" applyAlignment="1">
      <alignment horizontal="right"/>
    </xf>
    <xf numFmtId="210" fontId="0" fillId="0" borderId="14" xfId="48" applyNumberFormat="1" applyBorder="1" applyAlignment="1">
      <alignment horizontal="right"/>
    </xf>
    <xf numFmtId="210" fontId="0" fillId="0" borderId="1" xfId="48" applyNumberFormat="1" applyBorder="1" applyAlignment="1">
      <alignment horizontal="right"/>
    </xf>
    <xf numFmtId="210" fontId="0" fillId="0" borderId="0" xfId="48" applyNumberFormat="1" applyBorder="1" applyAlignment="1">
      <alignment horizontal="right"/>
    </xf>
    <xf numFmtId="189" fontId="0" fillId="0" borderId="1" xfId="48" applyNumberFormat="1" applyBorder="1" applyAlignment="1">
      <alignment horizontal="right"/>
    </xf>
    <xf numFmtId="189" fontId="0" fillId="0" borderId="9" xfId="48" applyNumberFormat="1" applyBorder="1" applyAlignment="1">
      <alignment horizontal="right"/>
    </xf>
    <xf numFmtId="166" fontId="0" fillId="0" borderId="1" xfId="48" applyNumberFormat="1" applyFont="1" applyBorder="1" applyAlignment="1">
      <alignment horizontal="right"/>
    </xf>
    <xf numFmtId="166" fontId="0" fillId="0" borderId="9" xfId="48" applyNumberFormat="1" applyFont="1" applyBorder="1" applyAlignment="1">
      <alignment horizontal="right"/>
    </xf>
    <xf numFmtId="49" fontId="0" fillId="0" borderId="1" xfId="15" applyNumberFormat="1" applyFont="1" applyBorder="1" applyAlignment="1">
      <alignment horizontal="left"/>
      <protection/>
    </xf>
    <xf numFmtId="164" fontId="5" fillId="0" borderId="0" xfId="58" applyFont="1">
      <alignment/>
      <protection/>
    </xf>
    <xf numFmtId="49" fontId="5" fillId="0" borderId="0" xfId="58" applyNumberFormat="1">
      <alignment/>
      <protection/>
    </xf>
    <xf numFmtId="49" fontId="5" fillId="0" borderId="0" xfId="58" applyNumberFormat="1" applyFont="1" applyAlignment="1">
      <alignment horizontal="left"/>
      <protection/>
    </xf>
    <xf numFmtId="164" fontId="5" fillId="0" borderId="0" xfId="58" applyFont="1" applyBorder="1">
      <alignment/>
      <protection/>
    </xf>
    <xf numFmtId="49" fontId="5" fillId="0" borderId="0" xfId="58" applyNumberFormat="1" applyFont="1" applyAlignment="1">
      <alignment/>
      <protection/>
    </xf>
    <xf numFmtId="164" fontId="5" fillId="0" borderId="0" xfId="58" applyFont="1" applyAlignment="1" quotePrefix="1">
      <alignment horizontal="left"/>
      <protection/>
    </xf>
    <xf numFmtId="0" fontId="1" fillId="0" borderId="11" xfId="60" applyBorder="1">
      <alignment horizontal="center" wrapText="1"/>
      <protection/>
    </xf>
    <xf numFmtId="0" fontId="1" fillId="0" borderId="15" xfId="60" applyFont="1" applyBorder="1">
      <alignment horizontal="center" wrapText="1"/>
      <protection/>
    </xf>
    <xf numFmtId="0" fontId="1" fillId="0" borderId="7" xfId="60" applyBorder="1">
      <alignment horizontal="center" wrapText="1"/>
      <protection/>
    </xf>
    <xf numFmtId="0" fontId="1" fillId="0" borderId="0" xfId="60">
      <alignment horizontal="center" wrapText="1"/>
      <protection/>
    </xf>
    <xf numFmtId="0" fontId="1" fillId="0" borderId="11" xfId="60" applyFont="1" applyBorder="1" applyAlignment="1">
      <alignment horizontal="center" vertical="center" wrapText="1"/>
      <protection/>
    </xf>
    <xf numFmtId="0" fontId="1" fillId="0" borderId="15" xfId="60" applyFont="1" applyBorder="1" applyAlignment="1">
      <alignment horizontal="center" vertical="center" wrapText="1"/>
      <protection/>
    </xf>
    <xf numFmtId="0" fontId="1" fillId="0" borderId="7" xfId="60" applyFont="1" applyBorder="1" applyAlignment="1">
      <alignment horizontal="center" vertical="center" wrapText="1"/>
      <protection/>
    </xf>
    <xf numFmtId="0" fontId="1" fillId="0" borderId="0" xfId="60" applyAlignment="1">
      <alignment horizontal="center" vertical="center" wrapText="1"/>
      <protection/>
    </xf>
    <xf numFmtId="180" fontId="0" fillId="0" borderId="1" xfId="22" applyNumberFormat="1" applyFont="1" applyBorder="1" applyAlignment="1">
      <alignment horizontal="left"/>
      <protection/>
    </xf>
    <xf numFmtId="0" fontId="5" fillId="0" borderId="0" xfId="58" applyNumberFormat="1" applyFont="1">
      <alignment/>
      <protection/>
    </xf>
    <xf numFmtId="0" fontId="17" fillId="0" borderId="0" xfId="75" applyNumberFormat="1" applyFont="1" applyAlignment="1" quotePrefix="1">
      <alignment wrapText="1"/>
      <protection/>
    </xf>
    <xf numFmtId="0" fontId="18" fillId="0" borderId="0" xfId="73" applyNumberFormat="1" applyFont="1" applyFill="1">
      <alignment/>
      <protection/>
    </xf>
    <xf numFmtId="0" fontId="19" fillId="0" borderId="0" xfId="67" applyNumberFormat="1" applyFont="1" applyAlignment="1">
      <alignment wrapText="1"/>
    </xf>
    <xf numFmtId="0" fontId="20" fillId="0" borderId="0" xfId="0" applyFont="1" applyAlignment="1">
      <alignment/>
    </xf>
    <xf numFmtId="0" fontId="21" fillId="0" borderId="0" xfId="71" applyFont="1">
      <alignment/>
      <protection/>
    </xf>
    <xf numFmtId="0" fontId="0" fillId="0" borderId="0" xfId="71">
      <alignment/>
      <protection/>
    </xf>
    <xf numFmtId="0" fontId="5" fillId="0" borderId="0" xfId="71" applyFont="1">
      <alignment/>
      <protection/>
    </xf>
    <xf numFmtId="0" fontId="22" fillId="0" borderId="0" xfId="71" applyFont="1" applyAlignment="1">
      <alignment horizontal="center"/>
      <protection/>
    </xf>
    <xf numFmtId="0" fontId="20" fillId="0" borderId="0" xfId="71" applyFont="1">
      <alignment/>
      <protection/>
    </xf>
    <xf numFmtId="0" fontId="20" fillId="0" borderId="0" xfId="71" applyFont="1" applyAlignment="1">
      <alignment wrapText="1"/>
      <protection/>
    </xf>
    <xf numFmtId="49" fontId="5" fillId="0" borderId="0" xfId="71" applyNumberFormat="1" applyFont="1">
      <alignment/>
      <protection/>
    </xf>
    <xf numFmtId="0" fontId="6" fillId="0" borderId="0" xfId="71" applyFont="1">
      <alignment/>
      <protection/>
    </xf>
    <xf numFmtId="164" fontId="5" fillId="0" borderId="0" xfId="71" applyNumberFormat="1" applyFont="1">
      <alignment/>
      <protection/>
    </xf>
    <xf numFmtId="0" fontId="5" fillId="0" borderId="7" xfId="71" applyFont="1" applyBorder="1">
      <alignment/>
      <protection/>
    </xf>
    <xf numFmtId="0" fontId="5" fillId="0" borderId="12" xfId="71" applyFont="1" applyBorder="1">
      <alignment/>
      <protection/>
    </xf>
    <xf numFmtId="164" fontId="5" fillId="0" borderId="7" xfId="71" applyNumberFormat="1" applyFont="1" applyBorder="1">
      <alignment/>
      <protection/>
    </xf>
    <xf numFmtId="172" fontId="0" fillId="0" borderId="0" xfId="71" applyNumberFormat="1" applyFont="1" applyAlignment="1">
      <alignment horizontal="right"/>
      <protection/>
    </xf>
    <xf numFmtId="169" fontId="0" fillId="0" borderId="14" xfId="71" applyNumberFormat="1" applyFont="1" applyBorder="1">
      <alignment/>
      <protection/>
    </xf>
    <xf numFmtId="172" fontId="0" fillId="0" borderId="14" xfId="71" applyNumberFormat="1" applyFont="1" applyBorder="1" applyAlignment="1">
      <alignment horizontal="right"/>
      <protection/>
    </xf>
    <xf numFmtId="171" fontId="0" fillId="0" borderId="0" xfId="71" applyNumberFormat="1" applyFont="1">
      <alignment/>
      <protection/>
    </xf>
    <xf numFmtId="174" fontId="0" fillId="0" borderId="9" xfId="71" applyNumberFormat="1" applyFont="1" applyBorder="1" applyAlignment="1">
      <alignment horizontal="right"/>
      <protection/>
    </xf>
    <xf numFmtId="182" fontId="0" fillId="0" borderId="9" xfId="71" applyNumberFormat="1" applyFont="1" applyBorder="1" applyAlignment="1">
      <alignment horizontal="right"/>
      <protection/>
    </xf>
    <xf numFmtId="170" fontId="0" fillId="0" borderId="9" xfId="71" applyNumberFormat="1" applyFont="1" applyBorder="1" applyAlignment="1">
      <alignment horizontal="right"/>
      <protection/>
    </xf>
    <xf numFmtId="172" fontId="0" fillId="0" borderId="14" xfId="71" applyNumberFormat="1" applyFont="1" applyBorder="1">
      <alignment/>
      <protection/>
    </xf>
    <xf numFmtId="49" fontId="0" fillId="0" borderId="0" xfId="71" applyNumberFormat="1" applyBorder="1">
      <alignment/>
      <protection/>
    </xf>
    <xf numFmtId="178" fontId="0" fillId="0" borderId="0" xfId="71" applyNumberFormat="1" applyFont="1">
      <alignment/>
      <protection/>
    </xf>
    <xf numFmtId="172" fontId="0" fillId="0" borderId="0" xfId="71" applyNumberFormat="1" applyFont="1">
      <alignment/>
      <protection/>
    </xf>
    <xf numFmtId="174" fontId="0" fillId="0" borderId="14" xfId="71" applyNumberFormat="1" applyFont="1" applyBorder="1" applyAlignment="1">
      <alignment horizontal="right"/>
      <protection/>
    </xf>
    <xf numFmtId="0" fontId="0" fillId="0" borderId="14" xfId="71" applyBorder="1">
      <alignment/>
      <protection/>
    </xf>
    <xf numFmtId="178" fontId="0" fillId="0" borderId="14" xfId="71" applyNumberFormat="1" applyFont="1" applyBorder="1">
      <alignment/>
      <protection/>
    </xf>
    <xf numFmtId="174" fontId="0" fillId="0" borderId="13" xfId="71" applyNumberFormat="1" applyFont="1" applyBorder="1" applyAlignment="1">
      <alignment horizontal="right"/>
      <protection/>
    </xf>
    <xf numFmtId="169" fontId="0" fillId="0" borderId="12" xfId="71" applyNumberFormat="1" applyFont="1" applyBorder="1">
      <alignment/>
      <protection/>
    </xf>
    <xf numFmtId="172" fontId="0" fillId="0" borderId="12" xfId="71" applyNumberFormat="1" applyFont="1" applyBorder="1" applyAlignment="1">
      <alignment horizontal="right"/>
      <protection/>
    </xf>
    <xf numFmtId="173" fontId="0" fillId="0" borderId="0" xfId="71" applyNumberFormat="1">
      <alignment/>
      <protection/>
    </xf>
    <xf numFmtId="0" fontId="0" fillId="0" borderId="0" xfId="71" applyBorder="1">
      <alignment/>
      <protection/>
    </xf>
    <xf numFmtId="0" fontId="1" fillId="0" borderId="0" xfId="71" applyFont="1" applyAlignment="1">
      <alignment/>
      <protection/>
    </xf>
    <xf numFmtId="0" fontId="1" fillId="0" borderId="7" xfId="71" applyFont="1" applyBorder="1" applyAlignment="1">
      <alignment horizontal="center" wrapText="1"/>
      <protection/>
    </xf>
    <xf numFmtId="0" fontId="1" fillId="0" borderId="12" xfId="71" applyFont="1" applyBorder="1" applyAlignment="1">
      <alignment horizontal="center" wrapText="1"/>
      <protection/>
    </xf>
    <xf numFmtId="0" fontId="0" fillId="0" borderId="16" xfId="71" applyBorder="1">
      <alignment/>
      <protection/>
    </xf>
    <xf numFmtId="0" fontId="0" fillId="0" borderId="0" xfId="71" applyAlignment="1">
      <alignment horizontal="centerContinuous"/>
      <protection/>
    </xf>
    <xf numFmtId="0" fontId="4" fillId="0" borderId="0" xfId="71" applyFont="1" applyAlignment="1">
      <alignment horizontal="centerContinuous" wrapText="1"/>
      <protection/>
    </xf>
    <xf numFmtId="186" fontId="0" fillId="0" borderId="0" xfId="71" applyNumberFormat="1" applyFont="1" applyBorder="1" applyAlignment="1">
      <alignment horizontal="right"/>
      <protection/>
    </xf>
    <xf numFmtId="185" fontId="0" fillId="0" borderId="0" xfId="71" applyNumberFormat="1" applyFont="1" applyBorder="1" applyAlignment="1">
      <alignment horizontal="right"/>
      <protection/>
    </xf>
    <xf numFmtId="166" fontId="0" fillId="0" borderId="0" xfId="71" applyNumberFormat="1" applyFont="1" applyBorder="1" applyAlignment="1">
      <alignment horizontal="right"/>
      <protection/>
    </xf>
    <xf numFmtId="0" fontId="0" fillId="0" borderId="0" xfId="71" applyBorder="1" applyAlignment="1">
      <alignment horizontal="left"/>
      <protection/>
    </xf>
    <xf numFmtId="189" fontId="0" fillId="0" borderId="13" xfId="71" applyNumberFormat="1" applyBorder="1">
      <alignment/>
      <protection/>
    </xf>
    <xf numFmtId="185" fontId="0" fillId="0" borderId="11" xfId="71" applyNumberFormat="1" applyFont="1" applyBorder="1" applyAlignment="1">
      <alignment horizontal="right"/>
      <protection/>
    </xf>
    <xf numFmtId="165" fontId="0" fillId="0" borderId="12" xfId="71" applyNumberFormat="1" applyBorder="1">
      <alignment/>
      <protection/>
    </xf>
    <xf numFmtId="0" fontId="0" fillId="0" borderId="12" xfId="71" applyBorder="1">
      <alignment/>
      <protection/>
    </xf>
    <xf numFmtId="0" fontId="0" fillId="0" borderId="11" xfId="71" applyBorder="1" applyAlignment="1">
      <alignment horizontal="left"/>
      <protection/>
    </xf>
    <xf numFmtId="189" fontId="0" fillId="0" borderId="9" xfId="71" applyNumberFormat="1" applyBorder="1">
      <alignment/>
      <protection/>
    </xf>
    <xf numFmtId="189" fontId="0" fillId="0" borderId="14" xfId="71" applyNumberFormat="1" applyBorder="1">
      <alignment/>
      <protection/>
    </xf>
    <xf numFmtId="165" fontId="0" fillId="0" borderId="14" xfId="71" applyNumberFormat="1" applyBorder="1">
      <alignment/>
      <protection/>
    </xf>
    <xf numFmtId="194" fontId="0" fillId="0" borderId="1" xfId="71" applyNumberFormat="1" applyBorder="1" applyAlignment="1">
      <alignment horizontal="left" wrapText="1"/>
      <protection/>
    </xf>
    <xf numFmtId="0" fontId="0" fillId="0" borderId="1" xfId="71" applyBorder="1" applyAlignment="1">
      <alignment horizontal="left"/>
      <protection/>
    </xf>
    <xf numFmtId="194" fontId="0" fillId="0" borderId="1" xfId="71" applyNumberFormat="1" applyFont="1" applyBorder="1" applyAlignment="1">
      <alignment horizontal="left" wrapText="1"/>
      <protection/>
    </xf>
    <xf numFmtId="188" fontId="0" fillId="0" borderId="0" xfId="71" applyNumberFormat="1" applyFont="1" applyAlignment="1">
      <alignment horizontal="right"/>
      <protection/>
    </xf>
    <xf numFmtId="188" fontId="0" fillId="0" borderId="1" xfId="71" applyNumberFormat="1" applyFont="1" applyBorder="1">
      <alignment/>
      <protection/>
    </xf>
    <xf numFmtId="189" fontId="0" fillId="0" borderId="1" xfId="71" applyNumberFormat="1" applyFont="1" applyBorder="1">
      <alignment/>
      <protection/>
    </xf>
    <xf numFmtId="193" fontId="0" fillId="0" borderId="1" xfId="71" applyNumberFormat="1" applyFont="1" applyBorder="1">
      <alignment/>
      <protection/>
    </xf>
    <xf numFmtId="0" fontId="0" fillId="0" borderId="1" xfId="71" applyFont="1" applyBorder="1">
      <alignment/>
      <protection/>
    </xf>
    <xf numFmtId="189" fontId="0" fillId="0" borderId="12" xfId="71" applyNumberFormat="1" applyBorder="1">
      <alignment/>
      <protection/>
    </xf>
    <xf numFmtId="0" fontId="0" fillId="0" borderId="1" xfId="71" applyBorder="1">
      <alignment/>
      <protection/>
    </xf>
    <xf numFmtId="0" fontId="1" fillId="0" borderId="0" xfId="71" applyFont="1">
      <alignment/>
      <protection/>
    </xf>
    <xf numFmtId="0" fontId="4" fillId="0" borderId="16" xfId="91" applyBorder="1">
      <alignment wrapText="1"/>
      <protection/>
    </xf>
    <xf numFmtId="0" fontId="1" fillId="0" borderId="0" xfId="91" applyFont="1" applyAlignment="1">
      <alignment horizontal="centerContinuous" wrapText="1"/>
      <protection/>
    </xf>
    <xf numFmtId="0" fontId="0" fillId="0" borderId="0" xfId="91" applyFont="1" applyAlignment="1">
      <alignment horizontal="left"/>
      <protection/>
    </xf>
    <xf numFmtId="0" fontId="0" fillId="0" borderId="0" xfId="91" applyFont="1" applyAlignment="1">
      <alignment horizontal="centerContinuous" wrapText="1"/>
      <protection/>
    </xf>
    <xf numFmtId="0" fontId="4" fillId="0" borderId="0" xfId="91" applyAlignment="1">
      <alignment horizontal="centerContinuous" wrapText="1"/>
      <protection/>
    </xf>
    <xf numFmtId="0" fontId="4" fillId="0" borderId="0" xfId="91" applyFont="1" applyAlignment="1">
      <alignment horizontal="centerContinuous" wrapText="1"/>
      <protection/>
    </xf>
    <xf numFmtId="0" fontId="4" fillId="0" borderId="0" xfId="91" applyAlignment="1">
      <alignment horizontal="centerContinuous"/>
      <protection/>
    </xf>
    <xf numFmtId="0" fontId="4" fillId="0" borderId="0" xfId="91" applyFont="1" applyAlignment="1">
      <alignment horizontal="centerContinuous"/>
      <protection/>
    </xf>
    <xf numFmtId="0" fontId="0" fillId="0" borderId="0" xfId="71" applyAlignment="1">
      <alignment/>
      <protection/>
    </xf>
    <xf numFmtId="0" fontId="5" fillId="0" borderId="0" xfId="71" applyFont="1" applyAlignment="1">
      <alignment/>
      <protection/>
    </xf>
    <xf numFmtId="168" fontId="0" fillId="0" borderId="0" xfId="71" applyNumberFormat="1" applyBorder="1" applyAlignment="1">
      <alignment horizontal="right"/>
      <protection/>
    </xf>
    <xf numFmtId="187" fontId="0" fillId="0" borderId="0" xfId="71" applyNumberFormat="1" applyBorder="1" applyAlignment="1">
      <alignment horizontal="right"/>
      <protection/>
    </xf>
    <xf numFmtId="173" fontId="0" fillId="0" borderId="0" xfId="71" applyNumberFormat="1" applyBorder="1" applyAlignment="1">
      <alignment horizontal="right"/>
      <protection/>
    </xf>
    <xf numFmtId="193" fontId="0" fillId="0" borderId="0" xfId="71" applyNumberFormat="1" applyBorder="1">
      <alignment/>
      <protection/>
    </xf>
    <xf numFmtId="167" fontId="0" fillId="0" borderId="0" xfId="71" applyNumberFormat="1" applyBorder="1">
      <alignment/>
      <protection/>
    </xf>
    <xf numFmtId="168" fontId="0" fillId="0" borderId="13" xfId="71" applyNumberFormat="1" applyBorder="1" applyAlignment="1">
      <alignment horizontal="right"/>
      <protection/>
    </xf>
    <xf numFmtId="187" fontId="0" fillId="0" borderId="7" xfId="71" applyNumberFormat="1" applyBorder="1" applyAlignment="1">
      <alignment horizontal="right"/>
      <protection/>
    </xf>
    <xf numFmtId="173" fontId="0" fillId="0" borderId="11" xfId="71" applyNumberFormat="1" applyBorder="1" applyAlignment="1">
      <alignment horizontal="right"/>
      <protection/>
    </xf>
    <xf numFmtId="193" fontId="0" fillId="0" borderId="12" xfId="71" applyNumberFormat="1" applyBorder="1">
      <alignment/>
      <protection/>
    </xf>
    <xf numFmtId="167" fontId="0" fillId="0" borderId="13" xfId="71" applyNumberFormat="1" applyBorder="1">
      <alignment/>
      <protection/>
    </xf>
    <xf numFmtId="168" fontId="0" fillId="0" borderId="7" xfId="71" applyNumberFormat="1" applyBorder="1" applyAlignment="1">
      <alignment horizontal="right"/>
      <protection/>
    </xf>
    <xf numFmtId="168" fontId="0" fillId="0" borderId="11" xfId="71" applyNumberFormat="1" applyBorder="1" applyAlignment="1">
      <alignment horizontal="right"/>
      <protection/>
    </xf>
    <xf numFmtId="167" fontId="0" fillId="0" borderId="17" xfId="71" applyNumberFormat="1" applyBorder="1">
      <alignment/>
      <protection/>
    </xf>
    <xf numFmtId="0" fontId="0" fillId="0" borderId="7" xfId="71" applyBorder="1">
      <alignment/>
      <protection/>
    </xf>
    <xf numFmtId="168" fontId="0" fillId="0" borderId="9" xfId="71" applyNumberFormat="1" applyBorder="1" applyAlignment="1">
      <alignment horizontal="right"/>
      <protection/>
    </xf>
    <xf numFmtId="187" fontId="0" fillId="0" borderId="0" xfId="71" applyNumberFormat="1" applyAlignment="1">
      <alignment horizontal="right"/>
      <protection/>
    </xf>
    <xf numFmtId="165" fontId="0" fillId="0" borderId="14" xfId="71" applyNumberFormat="1" applyBorder="1" applyAlignment="1">
      <alignment horizontal="right"/>
      <protection/>
    </xf>
    <xf numFmtId="168" fontId="0" fillId="0" borderId="14" xfId="71" applyNumberFormat="1" applyBorder="1" applyAlignment="1">
      <alignment horizontal="right"/>
      <protection/>
    </xf>
    <xf numFmtId="166" fontId="0" fillId="0" borderId="0" xfId="71" applyNumberFormat="1" applyAlignment="1">
      <alignment horizontal="right"/>
      <protection/>
    </xf>
    <xf numFmtId="193" fontId="0" fillId="0" borderId="18" xfId="71" applyNumberFormat="1" applyBorder="1">
      <alignment/>
      <protection/>
    </xf>
    <xf numFmtId="196" fontId="0" fillId="0" borderId="0" xfId="71" applyNumberFormat="1" applyAlignment="1">
      <alignment horizontal="right"/>
      <protection/>
    </xf>
    <xf numFmtId="165" fontId="0" fillId="0" borderId="0" xfId="71" applyNumberFormat="1" applyBorder="1">
      <alignment/>
      <protection/>
    </xf>
    <xf numFmtId="0" fontId="0" fillId="0" borderId="9" xfId="71" applyBorder="1">
      <alignment/>
      <protection/>
    </xf>
    <xf numFmtId="0" fontId="0" fillId="0" borderId="18" xfId="71" applyBorder="1">
      <alignment/>
      <protection/>
    </xf>
    <xf numFmtId="0" fontId="1" fillId="0" borderId="0" xfId="71" applyFont="1" applyAlignment="1">
      <alignment vertical="center"/>
      <protection/>
    </xf>
    <xf numFmtId="0" fontId="1" fillId="0" borderId="13" xfId="71" applyFont="1" applyBorder="1" applyAlignment="1">
      <alignment horizontal="center" wrapText="1"/>
      <protection/>
    </xf>
    <xf numFmtId="0" fontId="1" fillId="0" borderId="19" xfId="71" applyFont="1" applyBorder="1" applyAlignment="1">
      <alignment horizontal="center" wrapText="1"/>
      <protection/>
    </xf>
    <xf numFmtId="0" fontId="1" fillId="0" borderId="20" xfId="71" applyFont="1" applyBorder="1" applyAlignment="1">
      <alignment horizontal="center" wrapText="1"/>
      <protection/>
    </xf>
    <xf numFmtId="0" fontId="1" fillId="0" borderId="21" xfId="71" applyFont="1" applyBorder="1" applyAlignment="1">
      <alignment horizontal="center" wrapText="1"/>
      <protection/>
    </xf>
    <xf numFmtId="0" fontId="1" fillId="0" borderId="22" xfId="71" applyFont="1" applyBorder="1" applyAlignment="1">
      <alignment horizontal="center" wrapText="1"/>
      <protection/>
    </xf>
    <xf numFmtId="0" fontId="1" fillId="0" borderId="11" xfId="71" applyFont="1" applyBorder="1" applyAlignment="1">
      <alignment horizontal="center" wrapText="1"/>
      <protection/>
    </xf>
    <xf numFmtId="0" fontId="1" fillId="0" borderId="9" xfId="71" applyFont="1" applyBorder="1" applyAlignment="1">
      <alignment horizontal="center" wrapText="1"/>
      <protection/>
    </xf>
    <xf numFmtId="0" fontId="1" fillId="0" borderId="20" xfId="71" applyFont="1" applyBorder="1" applyAlignment="1">
      <alignment horizontal="center" vertical="center"/>
      <protection/>
    </xf>
    <xf numFmtId="0" fontId="1" fillId="0" borderId="23" xfId="71" applyFont="1" applyBorder="1" applyAlignment="1">
      <alignment horizontal="center" vertical="center" wrapText="1"/>
      <protection/>
    </xf>
    <xf numFmtId="0" fontId="1" fillId="0" borderId="7" xfId="71" applyFont="1" applyBorder="1" applyAlignment="1">
      <alignment horizontal="center" vertical="center"/>
      <protection/>
    </xf>
    <xf numFmtId="0" fontId="1" fillId="0" borderId="11" xfId="71" applyFont="1" applyBorder="1" applyAlignment="1">
      <alignment horizontal="center" vertical="center"/>
      <protection/>
    </xf>
    <xf numFmtId="0" fontId="1" fillId="0" borderId="18" xfId="71" applyFont="1" applyBorder="1" applyAlignment="1">
      <alignment horizontal="center" wrapText="1"/>
      <protection/>
    </xf>
    <xf numFmtId="0" fontId="0" fillId="0" borderId="24" xfId="71" applyBorder="1">
      <alignment/>
      <protection/>
    </xf>
    <xf numFmtId="0" fontId="0" fillId="0" borderId="10" xfId="71" applyBorder="1">
      <alignment/>
      <protection/>
    </xf>
    <xf numFmtId="0" fontId="0" fillId="0" borderId="25" xfId="71" applyBorder="1">
      <alignment/>
      <protection/>
    </xf>
    <xf numFmtId="0" fontId="0" fillId="0" borderId="26" xfId="71" applyBorder="1">
      <alignment/>
      <protection/>
    </xf>
    <xf numFmtId="0" fontId="4" fillId="0" borderId="0" xfId="71" applyFont="1" applyAlignment="1">
      <alignment horizontal="center"/>
      <protection/>
    </xf>
    <xf numFmtId="168" fontId="0" fillId="0" borderId="27" xfId="71" applyNumberFormat="1" applyBorder="1" applyAlignment="1">
      <alignment horizontal="right"/>
      <protection/>
    </xf>
    <xf numFmtId="187" fontId="0" fillId="0" borderId="27" xfId="71" applyNumberFormat="1" applyBorder="1" applyAlignment="1">
      <alignment horizontal="right"/>
      <protection/>
    </xf>
    <xf numFmtId="173" fontId="0" fillId="0" borderId="27" xfId="71" applyNumberFormat="1" applyBorder="1" applyAlignment="1">
      <alignment horizontal="right"/>
      <protection/>
    </xf>
    <xf numFmtId="193" fontId="0" fillId="0" borderId="27" xfId="71" applyNumberFormat="1" applyBorder="1">
      <alignment/>
      <protection/>
    </xf>
    <xf numFmtId="167" fontId="0" fillId="0" borderId="27" xfId="71" applyNumberFormat="1" applyBorder="1">
      <alignment/>
      <protection/>
    </xf>
    <xf numFmtId="0" fontId="0" fillId="0" borderId="27" xfId="71" applyBorder="1">
      <alignment/>
      <protection/>
    </xf>
    <xf numFmtId="187" fontId="0" fillId="0" borderId="14" xfId="71" applyNumberFormat="1" applyBorder="1" applyAlignment="1">
      <alignment horizontal="right"/>
      <protection/>
    </xf>
    <xf numFmtId="167" fontId="0" fillId="0" borderId="14" xfId="71" applyNumberFormat="1" applyBorder="1">
      <alignment/>
      <protection/>
    </xf>
    <xf numFmtId="197" fontId="0" fillId="0" borderId="14" xfId="71" applyNumberFormat="1" applyBorder="1">
      <alignment/>
      <protection/>
    </xf>
    <xf numFmtId="167" fontId="0" fillId="0" borderId="9" xfId="71" applyNumberFormat="1" applyBorder="1">
      <alignment/>
      <protection/>
    </xf>
    <xf numFmtId="185" fontId="0" fillId="0" borderId="9" xfId="71" applyNumberFormat="1" applyBorder="1" applyAlignment="1">
      <alignment horizontal="right"/>
      <protection/>
    </xf>
    <xf numFmtId="166" fontId="0" fillId="0" borderId="0" xfId="71" applyNumberFormat="1" applyBorder="1" applyAlignment="1">
      <alignment horizontal="right"/>
      <protection/>
    </xf>
    <xf numFmtId="166" fontId="0" fillId="0" borderId="14" xfId="71" applyNumberFormat="1" applyBorder="1" applyAlignment="1">
      <alignment horizontal="right"/>
      <protection/>
    </xf>
    <xf numFmtId="189" fontId="0" fillId="0" borderId="0" xfId="71" applyNumberFormat="1" applyAlignment="1">
      <alignment horizontal="right"/>
      <protection/>
    </xf>
    <xf numFmtId="0" fontId="0" fillId="0" borderId="0" xfId="71" applyAlignment="1">
      <alignment horizontal="centerContinuous" wrapText="1"/>
      <protection/>
    </xf>
    <xf numFmtId="0" fontId="0" fillId="0" borderId="0" xfId="71" applyAlignment="1">
      <alignment horizontal="center"/>
      <protection/>
    </xf>
    <xf numFmtId="0" fontId="0" fillId="0" borderId="11" xfId="71" applyBorder="1">
      <alignment/>
      <protection/>
    </xf>
    <xf numFmtId="173" fontId="0" fillId="0" borderId="0" xfId="71" applyNumberFormat="1" applyAlignment="1">
      <alignment horizontal="right"/>
      <protection/>
    </xf>
    <xf numFmtId="165" fontId="0" fillId="0" borderId="1" xfId="71" applyNumberFormat="1" applyBorder="1">
      <alignment/>
      <protection/>
    </xf>
    <xf numFmtId="173" fontId="0" fillId="0" borderId="1" xfId="71" applyNumberFormat="1" applyBorder="1" applyAlignment="1">
      <alignment horizontal="right"/>
      <protection/>
    </xf>
    <xf numFmtId="185" fontId="0" fillId="0" borderId="1" xfId="71" applyNumberFormat="1" applyBorder="1" applyAlignment="1">
      <alignment horizontal="right"/>
      <protection/>
    </xf>
    <xf numFmtId="193" fontId="0" fillId="0" borderId="0" xfId="71" applyNumberFormat="1">
      <alignment/>
      <protection/>
    </xf>
    <xf numFmtId="193" fontId="0" fillId="0" borderId="1" xfId="71" applyNumberFormat="1" applyBorder="1">
      <alignment/>
      <protection/>
    </xf>
    <xf numFmtId="165" fontId="0" fillId="0" borderId="0" xfId="71" applyNumberFormat="1">
      <alignment/>
      <protection/>
    </xf>
    <xf numFmtId="189" fontId="0" fillId="0" borderId="1" xfId="71" applyNumberFormat="1" applyBorder="1">
      <alignment/>
      <protection/>
    </xf>
    <xf numFmtId="188" fontId="0" fillId="0" borderId="14" xfId="71" applyNumberFormat="1" applyBorder="1">
      <alignment/>
      <protection/>
    </xf>
    <xf numFmtId="166" fontId="0" fillId="0" borderId="1" xfId="71" applyNumberFormat="1" applyBorder="1" applyAlignment="1">
      <alignment horizontal="right"/>
      <protection/>
    </xf>
    <xf numFmtId="166" fontId="0" fillId="0" borderId="1" xfId="71" applyNumberFormat="1" applyFont="1" applyBorder="1" applyAlignment="1" quotePrefix="1">
      <alignment horizontal="right"/>
      <protection/>
    </xf>
    <xf numFmtId="193" fontId="0" fillId="0" borderId="14" xfId="71" applyNumberFormat="1" applyBorder="1">
      <alignment/>
      <protection/>
    </xf>
    <xf numFmtId="189" fontId="0" fillId="0" borderId="0" xfId="71" applyNumberFormat="1">
      <alignment/>
      <protection/>
    </xf>
    <xf numFmtId="193" fontId="0" fillId="0" borderId="7" xfId="71" applyNumberFormat="1" applyBorder="1">
      <alignment/>
      <protection/>
    </xf>
    <xf numFmtId="165" fontId="0" fillId="0" borderId="11" xfId="71" applyNumberFormat="1" applyBorder="1">
      <alignment/>
      <protection/>
    </xf>
    <xf numFmtId="193" fontId="0" fillId="0" borderId="11" xfId="71" applyNumberFormat="1" applyBorder="1">
      <alignment/>
      <protection/>
    </xf>
    <xf numFmtId="189" fontId="0" fillId="0" borderId="11" xfId="71" applyNumberFormat="1" applyBorder="1">
      <alignment/>
      <protection/>
    </xf>
    <xf numFmtId="0" fontId="4" fillId="0" borderId="0" xfId="91">
      <alignment wrapText="1"/>
      <protection/>
    </xf>
    <xf numFmtId="0" fontId="4" fillId="0" borderId="0" xfId="91" applyFont="1">
      <alignment wrapText="1"/>
      <protection/>
    </xf>
    <xf numFmtId="193" fontId="0" fillId="0" borderId="1" xfId="71" applyNumberFormat="1" applyBorder="1" applyAlignment="1">
      <alignment horizontal="right"/>
      <protection/>
    </xf>
    <xf numFmtId="173" fontId="0" fillId="0" borderId="1" xfId="71" applyNumberFormat="1" applyFont="1" applyBorder="1" applyAlignment="1">
      <alignment horizontal="right"/>
      <protection/>
    </xf>
    <xf numFmtId="0" fontId="0" fillId="0" borderId="0" xfId="71" applyAlignment="1">
      <alignment wrapText="1"/>
      <protection/>
    </xf>
    <xf numFmtId="0" fontId="0" fillId="0" borderId="13" xfId="71" applyBorder="1">
      <alignment/>
      <protection/>
    </xf>
    <xf numFmtId="165" fontId="0" fillId="0" borderId="9" xfId="71" applyNumberFormat="1" applyBorder="1">
      <alignment/>
      <protection/>
    </xf>
    <xf numFmtId="0" fontId="1" fillId="0" borderId="28" xfId="71" applyFont="1" applyBorder="1" applyAlignment="1">
      <alignment horizontal="center" vertical="center"/>
      <protection/>
    </xf>
    <xf numFmtId="3" fontId="0" fillId="0" borderId="1" xfId="71" applyNumberFormat="1" applyBorder="1" applyAlignment="1">
      <alignment horizontal="center"/>
      <protection/>
    </xf>
    <xf numFmtId="187" fontId="0" fillId="0" borderId="1" xfId="71" applyNumberFormat="1" applyBorder="1" applyAlignment="1">
      <alignment horizontal="right"/>
      <protection/>
    </xf>
    <xf numFmtId="0" fontId="0" fillId="0" borderId="1" xfId="71" applyFont="1" applyBorder="1" applyAlignment="1">
      <alignment horizontal="left"/>
      <protection/>
    </xf>
    <xf numFmtId="196" fontId="0" fillId="0" borderId="1" xfId="71" applyNumberFormat="1" applyBorder="1" applyAlignment="1">
      <alignment horizontal="right"/>
      <protection/>
    </xf>
    <xf numFmtId="196" fontId="0" fillId="0" borderId="9" xfId="71" applyNumberFormat="1" applyBorder="1" applyAlignment="1">
      <alignment horizontal="right"/>
      <protection/>
    </xf>
    <xf numFmtId="0" fontId="1" fillId="0" borderId="1" xfId="71" applyFont="1" applyBorder="1">
      <alignment/>
      <protection/>
    </xf>
    <xf numFmtId="0" fontId="1" fillId="0" borderId="7" xfId="71" applyFont="1" applyBorder="1" applyAlignment="1">
      <alignment horizontal="center" vertical="center" wrapText="1"/>
      <protection/>
    </xf>
    <xf numFmtId="0" fontId="1" fillId="0" borderId="11" xfId="71" applyFont="1" applyBorder="1" applyAlignment="1">
      <alignment horizontal="center" vertical="center" wrapText="1"/>
      <protection/>
    </xf>
    <xf numFmtId="0" fontId="1" fillId="0" borderId="7" xfId="71" applyFont="1" applyBorder="1" applyAlignment="1">
      <alignment horizontal="centerContinuous" vertical="center" wrapText="1"/>
      <protection/>
    </xf>
    <xf numFmtId="0" fontId="1" fillId="0" borderId="11" xfId="71" applyFont="1" applyBorder="1" applyAlignment="1">
      <alignment horizontal="centerContinuous" vertical="center" wrapText="1"/>
      <protection/>
    </xf>
    <xf numFmtId="0" fontId="1" fillId="0" borderId="1" xfId="71" applyFont="1" applyBorder="1" applyAlignment="1">
      <alignment horizontal="center" vertical="center" wrapText="1"/>
      <protection/>
    </xf>
    <xf numFmtId="0" fontId="5" fillId="0" borderId="0" xfId="71" applyFont="1" applyBorder="1">
      <alignment/>
      <protection/>
    </xf>
    <xf numFmtId="0" fontId="6" fillId="0" borderId="0" xfId="71" applyFont="1" applyBorder="1">
      <alignment/>
      <protection/>
    </xf>
    <xf numFmtId="49" fontId="5" fillId="0" borderId="0" xfId="71" applyNumberFormat="1" applyFont="1" applyBorder="1">
      <alignment/>
      <protection/>
    </xf>
    <xf numFmtId="164" fontId="5" fillId="0" borderId="0" xfId="71" applyNumberFormat="1" applyFont="1" applyBorder="1">
      <alignment/>
      <protection/>
    </xf>
    <xf numFmtId="0" fontId="0" fillId="0" borderId="17" xfId="71" applyBorder="1">
      <alignment/>
      <protection/>
    </xf>
    <xf numFmtId="166" fontId="0" fillId="0" borderId="29" xfId="71" applyNumberFormat="1" applyBorder="1" applyAlignment="1">
      <alignment horizontal="right"/>
      <protection/>
    </xf>
    <xf numFmtId="173" fontId="0" fillId="0" borderId="18" xfId="71" applyNumberFormat="1" applyFont="1" applyBorder="1" applyAlignment="1">
      <alignment horizontal="right"/>
      <protection/>
    </xf>
    <xf numFmtId="166" fontId="0" fillId="0" borderId="1" xfId="71" applyNumberFormat="1" applyBorder="1" applyAlignment="1" quotePrefix="1">
      <alignment horizontal="right"/>
      <protection/>
    </xf>
    <xf numFmtId="0" fontId="1" fillId="0" borderId="17" xfId="71" applyFont="1" applyBorder="1" applyAlignment="1">
      <alignment horizontal="center" wrapText="1"/>
      <protection/>
    </xf>
    <xf numFmtId="0" fontId="1" fillId="0" borderId="30" xfId="71" applyFont="1" applyBorder="1" applyAlignment="1">
      <alignment horizontal="centerContinuous" vertical="center" wrapText="1"/>
      <protection/>
    </xf>
    <xf numFmtId="0" fontId="1" fillId="0" borderId="31" xfId="71" applyFont="1" applyBorder="1" applyAlignment="1">
      <alignment horizontal="centerContinuous" vertical="center" wrapText="1"/>
      <protection/>
    </xf>
    <xf numFmtId="0" fontId="1" fillId="0" borderId="32" xfId="71" applyFont="1" applyBorder="1" applyAlignment="1">
      <alignment horizontal="centerContinuous" vertical="center" wrapText="1"/>
      <protection/>
    </xf>
    <xf numFmtId="1" fontId="0" fillId="0" borderId="0" xfId="71" applyNumberFormat="1" applyAlignment="1">
      <alignment horizontal="center"/>
      <protection/>
    </xf>
    <xf numFmtId="196" fontId="0" fillId="0" borderId="0" xfId="71" applyNumberFormat="1" applyFont="1" applyBorder="1" applyAlignment="1">
      <alignment horizontal="right"/>
      <protection/>
    </xf>
    <xf numFmtId="168" fontId="0" fillId="0" borderId="1" xfId="71" applyNumberFormat="1" applyFont="1" applyBorder="1" applyAlignment="1">
      <alignment horizontal="right"/>
      <protection/>
    </xf>
    <xf numFmtId="200" fontId="0" fillId="0" borderId="1" xfId="71" applyNumberFormat="1" applyBorder="1" applyAlignment="1">
      <alignment horizontal="right"/>
      <protection/>
    </xf>
    <xf numFmtId="196" fontId="0" fillId="0" borderId="0" xfId="71" applyNumberFormat="1" applyBorder="1" applyAlignment="1">
      <alignment horizontal="right"/>
      <protection/>
    </xf>
    <xf numFmtId="168" fontId="0" fillId="0" borderId="1" xfId="71" applyNumberFormat="1" applyBorder="1" applyAlignment="1">
      <alignment horizontal="right"/>
      <protection/>
    </xf>
    <xf numFmtId="198" fontId="0" fillId="0" borderId="1" xfId="71" applyNumberFormat="1" applyBorder="1" applyAlignment="1">
      <alignment horizontal="right"/>
      <protection/>
    </xf>
    <xf numFmtId="201" fontId="0" fillId="0" borderId="0" xfId="71" applyNumberFormat="1" applyAlignment="1">
      <alignment horizontal="right"/>
      <protection/>
    </xf>
    <xf numFmtId="201" fontId="0" fillId="0" borderId="0" xfId="71" applyNumberFormat="1">
      <alignment/>
      <protection/>
    </xf>
    <xf numFmtId="0" fontId="1" fillId="0" borderId="0" xfId="71" applyFont="1" applyAlignment="1">
      <alignment vertical="center" wrapText="1"/>
      <protection/>
    </xf>
    <xf numFmtId="0" fontId="1" fillId="0" borderId="1" xfId="71" applyFont="1" applyBorder="1" applyAlignment="1">
      <alignment vertical="center" wrapText="1"/>
      <protection/>
    </xf>
    <xf numFmtId="0" fontId="0" fillId="0" borderId="0" xfId="71" applyAlignment="1">
      <alignment horizontal="left"/>
      <protection/>
    </xf>
    <xf numFmtId="0" fontId="6" fillId="0" borderId="0" xfId="71" applyFont="1" applyAlignment="1">
      <alignment horizontal="left"/>
      <protection/>
    </xf>
    <xf numFmtId="193" fontId="0" fillId="0" borderId="9" xfId="71" applyNumberFormat="1" applyBorder="1" applyAlignment="1">
      <alignment horizontal="center"/>
      <protection/>
    </xf>
    <xf numFmtId="49" fontId="0" fillId="0" borderId="1" xfId="71" applyNumberFormat="1" applyFont="1" applyBorder="1" applyAlignment="1">
      <alignment horizontal="center"/>
      <protection/>
    </xf>
    <xf numFmtId="193" fontId="0" fillId="0" borderId="18" xfId="71" applyNumberFormat="1" applyBorder="1" applyAlignment="1">
      <alignment horizontal="center"/>
      <protection/>
    </xf>
    <xf numFmtId="49" fontId="0" fillId="0" borderId="1" xfId="71" applyNumberFormat="1" applyBorder="1" applyAlignment="1">
      <alignment horizontal="center"/>
      <protection/>
    </xf>
    <xf numFmtId="0" fontId="0" fillId="0" borderId="33" xfId="71" applyBorder="1">
      <alignment/>
      <protection/>
    </xf>
    <xf numFmtId="0" fontId="1" fillId="0" borderId="31" xfId="71" applyFont="1" applyBorder="1" applyAlignment="1">
      <alignment horizontal="center" vertical="center"/>
      <protection/>
    </xf>
    <xf numFmtId="0" fontId="1" fillId="0" borderId="34" xfId="71" applyFont="1" applyBorder="1" applyAlignment="1">
      <alignment horizontal="center" vertical="center"/>
      <protection/>
    </xf>
    <xf numFmtId="188" fontId="0" fillId="0" borderId="15" xfId="71" applyNumberFormat="1" applyBorder="1">
      <alignment/>
      <protection/>
    </xf>
    <xf numFmtId="202" fontId="0" fillId="0" borderId="18" xfId="71" applyNumberFormat="1" applyBorder="1" applyAlignment="1">
      <alignment horizontal="right"/>
      <protection/>
    </xf>
    <xf numFmtId="187" fontId="0" fillId="0" borderId="18" xfId="71" applyNumberFormat="1" applyBorder="1">
      <alignment/>
      <protection/>
    </xf>
    <xf numFmtId="202" fontId="0" fillId="0" borderId="9" xfId="71" applyNumberFormat="1" applyBorder="1" applyAlignment="1">
      <alignment horizontal="right"/>
      <protection/>
    </xf>
    <xf numFmtId="187" fontId="0" fillId="0" borderId="0" xfId="71" applyNumberFormat="1">
      <alignment/>
      <protection/>
    </xf>
    <xf numFmtId="187" fontId="0" fillId="0" borderId="35" xfId="71" applyNumberFormat="1" applyBorder="1">
      <alignment/>
      <protection/>
    </xf>
    <xf numFmtId="190" fontId="0" fillId="0" borderId="1" xfId="71" applyNumberFormat="1" applyBorder="1">
      <alignment/>
      <protection/>
    </xf>
    <xf numFmtId="0" fontId="0" fillId="0" borderId="29" xfId="71" applyBorder="1">
      <alignment/>
      <protection/>
    </xf>
    <xf numFmtId="202" fontId="0" fillId="0" borderId="35" xfId="71" applyNumberFormat="1" applyBorder="1" applyAlignment="1">
      <alignment horizontal="right"/>
      <protection/>
    </xf>
    <xf numFmtId="196" fontId="0" fillId="0" borderId="35" xfId="71" applyNumberFormat="1" applyBorder="1" applyAlignment="1">
      <alignment horizontal="right"/>
      <protection/>
    </xf>
    <xf numFmtId="0" fontId="0" fillId="0" borderId="35" xfId="71" applyBorder="1">
      <alignment/>
      <protection/>
    </xf>
    <xf numFmtId="0" fontId="1" fillId="0" borderId="15" xfId="71" applyFont="1" applyBorder="1" applyAlignment="1">
      <alignment horizontal="center" vertical="center" wrapText="1"/>
      <protection/>
    </xf>
    <xf numFmtId="15" fontId="0" fillId="0" borderId="16" xfId="71" applyNumberFormat="1" applyBorder="1">
      <alignment/>
      <protection/>
    </xf>
    <xf numFmtId="49" fontId="4" fillId="0" borderId="0" xfId="71" applyNumberFormat="1" applyFont="1" applyAlignment="1">
      <alignment horizontal="centerContinuous" wrapText="1"/>
      <protection/>
    </xf>
    <xf numFmtId="0" fontId="0" fillId="0" borderId="15" xfId="71" applyBorder="1">
      <alignment/>
      <protection/>
    </xf>
    <xf numFmtId="187" fontId="0" fillId="0" borderId="1" xfId="71" applyNumberFormat="1" applyBorder="1">
      <alignment/>
      <protection/>
    </xf>
    <xf numFmtId="196" fontId="0" fillId="0" borderId="18" xfId="71" applyNumberFormat="1" applyBorder="1" applyAlignment="1">
      <alignment horizontal="right"/>
      <protection/>
    </xf>
    <xf numFmtId="167" fontId="0" fillId="0" borderId="1" xfId="71" applyNumberFormat="1" applyBorder="1">
      <alignment/>
      <protection/>
    </xf>
    <xf numFmtId="0" fontId="0" fillId="0" borderId="1" xfId="71" applyBorder="1" applyAlignment="1">
      <alignment horizontal="right"/>
      <protection/>
    </xf>
    <xf numFmtId="166" fontId="0" fillId="0" borderId="7" xfId="71" applyNumberFormat="1" applyBorder="1" applyAlignment="1">
      <alignment horizontal="right"/>
      <protection/>
    </xf>
    <xf numFmtId="166" fontId="0" fillId="0" borderId="11" xfId="71" applyNumberFormat="1" applyBorder="1" applyAlignment="1">
      <alignment horizontal="right"/>
      <protection/>
    </xf>
    <xf numFmtId="187" fontId="0" fillId="0" borderId="11" xfId="71" applyNumberFormat="1" applyBorder="1">
      <alignment/>
      <protection/>
    </xf>
    <xf numFmtId="187" fontId="0" fillId="0" borderId="15" xfId="71" applyNumberFormat="1" applyBorder="1">
      <alignment/>
      <protection/>
    </xf>
    <xf numFmtId="0" fontId="1" fillId="0" borderId="15" xfId="71" applyFont="1" applyBorder="1" applyAlignment="1">
      <alignment horizontal="center" wrapText="1"/>
      <protection/>
    </xf>
    <xf numFmtId="0" fontId="1" fillId="0" borderId="0" xfId="71" applyFont="1" applyAlignment="1">
      <alignment horizontal="center" vertical="center" wrapText="1"/>
      <protection/>
    </xf>
    <xf numFmtId="0" fontId="4" fillId="0" borderId="0" xfId="71" applyFont="1" applyAlignment="1">
      <alignment horizontal="centerContinuous"/>
      <protection/>
    </xf>
    <xf numFmtId="167" fontId="0" fillId="0" borderId="0" xfId="71" applyNumberFormat="1" applyBorder="1" applyAlignment="1">
      <alignment horizontal="right"/>
      <protection/>
    </xf>
    <xf numFmtId="167" fontId="0" fillId="0" borderId="1" xfId="71" applyNumberFormat="1" applyBorder="1" applyAlignment="1">
      <alignment horizontal="right"/>
      <protection/>
    </xf>
    <xf numFmtId="169" fontId="0" fillId="0" borderId="1" xfId="71" applyNumberFormat="1" applyBorder="1">
      <alignment/>
      <protection/>
    </xf>
    <xf numFmtId="173" fontId="0" fillId="0" borderId="14" xfId="71" applyNumberFormat="1" applyBorder="1" applyAlignment="1">
      <alignment horizontal="right"/>
      <protection/>
    </xf>
    <xf numFmtId="170" fontId="0" fillId="0" borderId="14" xfId="71" applyNumberFormat="1" applyBorder="1" applyAlignment="1" quotePrefix="1">
      <alignment horizontal="right"/>
      <protection/>
    </xf>
    <xf numFmtId="0" fontId="0" fillId="0" borderId="23" xfId="71" applyBorder="1">
      <alignment/>
      <protection/>
    </xf>
    <xf numFmtId="167" fontId="0" fillId="0" borderId="7" xfId="71" applyNumberFormat="1" applyBorder="1">
      <alignment/>
      <protection/>
    </xf>
    <xf numFmtId="173" fontId="0" fillId="0" borderId="12" xfId="71" applyNumberFormat="1" applyBorder="1" applyAlignment="1">
      <alignment horizontal="right"/>
      <protection/>
    </xf>
    <xf numFmtId="169" fontId="0" fillId="0" borderId="11" xfId="71" applyNumberFormat="1" applyBorder="1">
      <alignment/>
      <protection/>
    </xf>
    <xf numFmtId="0" fontId="0" fillId="0" borderId="30" xfId="71" applyBorder="1" applyAlignment="1">
      <alignment horizontal="centerContinuous" vertical="center"/>
      <protection/>
    </xf>
    <xf numFmtId="0" fontId="1" fillId="0" borderId="28" xfId="71" applyFont="1" applyBorder="1" applyAlignment="1">
      <alignment horizontal="centerContinuous" vertical="center"/>
      <protection/>
    </xf>
    <xf numFmtId="205" fontId="0" fillId="0" borderId="0" xfId="71" applyNumberFormat="1">
      <alignment/>
      <protection/>
    </xf>
    <xf numFmtId="205" fontId="0" fillId="0" borderId="1" xfId="71" applyNumberFormat="1" applyBorder="1">
      <alignment/>
      <protection/>
    </xf>
    <xf numFmtId="179" fontId="0" fillId="0" borderId="14" xfId="71" applyNumberFormat="1" applyBorder="1" applyAlignment="1" quotePrefix="1">
      <alignment horizontal="right"/>
      <protection/>
    </xf>
    <xf numFmtId="179" fontId="0" fillId="0" borderId="9" xfId="71" applyNumberFormat="1" applyBorder="1" applyAlignment="1" quotePrefix="1">
      <alignment horizontal="right"/>
      <protection/>
    </xf>
    <xf numFmtId="179" fontId="0" fillId="0" borderId="1" xfId="71" applyNumberFormat="1" applyBorder="1" applyAlignment="1">
      <alignment horizontal="right"/>
      <protection/>
    </xf>
    <xf numFmtId="205" fontId="0" fillId="0" borderId="1" xfId="71" applyNumberFormat="1" applyBorder="1" applyAlignment="1">
      <alignment horizontal="right"/>
      <protection/>
    </xf>
    <xf numFmtId="191" fontId="0" fillId="0" borderId="1" xfId="71" applyNumberFormat="1" applyBorder="1" applyAlignment="1">
      <alignment vertical="top"/>
      <protection/>
    </xf>
    <xf numFmtId="188" fontId="0" fillId="0" borderId="1" xfId="71" applyNumberFormat="1" applyBorder="1">
      <alignment/>
      <protection/>
    </xf>
    <xf numFmtId="3" fontId="0" fillId="0" borderId="0" xfId="71" applyNumberFormat="1">
      <alignment/>
      <protection/>
    </xf>
    <xf numFmtId="165" fontId="0" fillId="0" borderId="0" xfId="71" applyNumberFormat="1" applyAlignment="1">
      <alignment vertical="top"/>
      <protection/>
    </xf>
    <xf numFmtId="165" fontId="0" fillId="0" borderId="1" xfId="71" applyNumberFormat="1" applyBorder="1" applyAlignment="1">
      <alignment vertical="top"/>
      <protection/>
    </xf>
    <xf numFmtId="193" fontId="0" fillId="0" borderId="1" xfId="71" applyNumberFormat="1" applyBorder="1" applyAlignment="1">
      <alignment vertical="top"/>
      <protection/>
    </xf>
    <xf numFmtId="206" fontId="0" fillId="0" borderId="1" xfId="71" applyNumberFormat="1" applyBorder="1">
      <alignment/>
      <protection/>
    </xf>
    <xf numFmtId="0" fontId="1" fillId="0" borderId="0" xfId="71" applyFont="1" applyAlignment="1">
      <alignment wrapText="1"/>
      <protection/>
    </xf>
    <xf numFmtId="0" fontId="1" fillId="0" borderId="7" xfId="71" applyFont="1" applyBorder="1" applyAlignment="1">
      <alignment horizontal="centerContinuous" wrapText="1"/>
      <protection/>
    </xf>
    <xf numFmtId="0" fontId="1" fillId="0" borderId="11" xfId="71" applyFont="1" applyBorder="1" applyAlignment="1">
      <alignment horizontal="centerContinuous" wrapText="1"/>
      <protection/>
    </xf>
    <xf numFmtId="0" fontId="1" fillId="0" borderId="1" xfId="71" applyFont="1" applyBorder="1" applyAlignment="1">
      <alignment horizontal="center" wrapText="1"/>
      <protection/>
    </xf>
    <xf numFmtId="0" fontId="1" fillId="0" borderId="11" xfId="71" applyFont="1" applyBorder="1" applyAlignment="1">
      <alignment horizontal="centerContinuous"/>
      <protection/>
    </xf>
    <xf numFmtId="49" fontId="5" fillId="0" borderId="0" xfId="71" applyNumberFormat="1" applyFont="1" applyProtection="1">
      <alignment/>
      <protection locked="0"/>
    </xf>
    <xf numFmtId="208" fontId="0" fillId="0" borderId="0" xfId="71" applyNumberFormat="1" applyBorder="1">
      <alignment/>
      <protection/>
    </xf>
    <xf numFmtId="208" fontId="0" fillId="0" borderId="7" xfId="71" applyNumberFormat="1" applyBorder="1">
      <alignment/>
      <protection/>
    </xf>
    <xf numFmtId="208" fontId="0" fillId="0" borderId="11" xfId="71" applyNumberFormat="1" applyBorder="1">
      <alignment/>
      <protection/>
    </xf>
    <xf numFmtId="171" fontId="0" fillId="0" borderId="12" xfId="71" applyNumberFormat="1" applyFill="1" applyBorder="1">
      <alignment/>
      <protection/>
    </xf>
    <xf numFmtId="0" fontId="1" fillId="0" borderId="0" xfId="71" applyFont="1" applyBorder="1" applyAlignment="1">
      <alignment vertical="center"/>
      <protection/>
    </xf>
    <xf numFmtId="0" fontId="0" fillId="0" borderId="0" xfId="71" applyFont="1" applyFill="1" applyBorder="1" applyAlignment="1">
      <alignment horizontal="center" vertical="center" wrapText="1"/>
      <protection/>
    </xf>
    <xf numFmtId="0" fontId="0" fillId="0" borderId="1" xfId="71" applyFont="1" applyFill="1" applyBorder="1" applyAlignment="1">
      <alignment horizontal="center" vertical="center" wrapText="1"/>
      <protection/>
    </xf>
    <xf numFmtId="0" fontId="0" fillId="0" borderId="1" xfId="71" applyFont="1" applyBorder="1" applyAlignment="1">
      <alignment horizontal="left" vertical="center" wrapText="1"/>
      <protection/>
    </xf>
    <xf numFmtId="0" fontId="1" fillId="0" borderId="0" xfId="71" applyFont="1" applyBorder="1" applyAlignment="1">
      <alignment horizontal="center" vertical="center" wrapText="1"/>
      <protection/>
    </xf>
    <xf numFmtId="0" fontId="1" fillId="0" borderId="0" xfId="71" applyFont="1" applyAlignment="1">
      <alignment horizontal="right" vertical="center"/>
      <protection/>
    </xf>
    <xf numFmtId="0" fontId="0" fillId="0" borderId="0" xfId="71" applyBorder="1" applyAlignment="1">
      <alignment horizontal="centerContinuous"/>
      <protection/>
    </xf>
    <xf numFmtId="0" fontId="0" fillId="0" borderId="0" xfId="71" applyFont="1" applyBorder="1" applyAlignment="1">
      <alignment horizontal="centerContinuous"/>
      <protection/>
    </xf>
    <xf numFmtId="0" fontId="4" fillId="0" borderId="0" xfId="71" applyFont="1" applyAlignment="1">
      <alignment horizontal="left" wrapText="1"/>
      <protection/>
    </xf>
    <xf numFmtId="0" fontId="0" fillId="0" borderId="0" xfId="71" applyAlignment="1">
      <alignment horizontal="right"/>
      <protection/>
    </xf>
    <xf numFmtId="0" fontId="0" fillId="0" borderId="13" xfId="71" applyFont="1" applyBorder="1">
      <alignment/>
      <protection/>
    </xf>
    <xf numFmtId="0" fontId="0" fillId="0" borderId="11" xfId="71" applyFont="1" applyBorder="1">
      <alignment/>
      <protection/>
    </xf>
    <xf numFmtId="166" fontId="0" fillId="0" borderId="9" xfId="71" applyNumberFormat="1" applyFont="1" applyBorder="1" applyAlignment="1">
      <alignment horizontal="right"/>
      <protection/>
    </xf>
    <xf numFmtId="2" fontId="0" fillId="0" borderId="9" xfId="71" applyNumberFormat="1" applyFont="1" applyBorder="1" applyAlignment="1">
      <alignment horizontal="center"/>
      <protection/>
    </xf>
    <xf numFmtId="0" fontId="1" fillId="0" borderId="28" xfId="71" applyFont="1" applyBorder="1" applyAlignment="1">
      <alignment horizontal="center" vertical="center" wrapText="1"/>
      <protection/>
    </xf>
    <xf numFmtId="0" fontId="0" fillId="0" borderId="0" xfId="71" applyFont="1">
      <alignment/>
      <protection/>
    </xf>
    <xf numFmtId="0" fontId="0" fillId="0" borderId="0" xfId="71" applyFont="1" applyAlignment="1">
      <alignment horizontal="centerContinuous"/>
      <protection/>
    </xf>
    <xf numFmtId="0" fontId="0" fillId="0" borderId="0" xfId="71" applyFont="1" applyAlignment="1">
      <alignment horizontal="centerContinuous" wrapText="1"/>
      <protection/>
    </xf>
    <xf numFmtId="169" fontId="0" fillId="0" borderId="0" xfId="71" applyNumberFormat="1" applyBorder="1" applyAlignment="1">
      <alignment horizontal="right"/>
      <protection/>
    </xf>
    <xf numFmtId="169" fontId="0" fillId="0" borderId="13" xfId="71" applyNumberFormat="1" applyBorder="1" applyAlignment="1">
      <alignment horizontal="right"/>
      <protection/>
    </xf>
    <xf numFmtId="0" fontId="0" fillId="0" borderId="12" xfId="71" applyFill="1" applyBorder="1">
      <alignment/>
      <protection/>
    </xf>
    <xf numFmtId="169" fontId="0" fillId="0" borderId="12" xfId="71" applyNumberFormat="1" applyBorder="1" applyAlignment="1">
      <alignment horizontal="right"/>
      <protection/>
    </xf>
    <xf numFmtId="169" fontId="0" fillId="0" borderId="9" xfId="71" applyNumberFormat="1" applyBorder="1" applyAlignment="1">
      <alignment horizontal="right"/>
      <protection/>
    </xf>
    <xf numFmtId="0" fontId="0" fillId="0" borderId="14" xfId="71" applyFill="1" applyBorder="1">
      <alignment/>
      <protection/>
    </xf>
    <xf numFmtId="169" fontId="0" fillId="0" borderId="14" xfId="71" applyNumberFormat="1" applyBorder="1" applyAlignment="1">
      <alignment horizontal="right"/>
      <protection/>
    </xf>
    <xf numFmtId="169" fontId="0" fillId="0" borderId="9" xfId="71" applyNumberFormat="1" applyFill="1" applyBorder="1" applyAlignment="1">
      <alignment horizontal="right"/>
      <protection/>
    </xf>
    <xf numFmtId="0" fontId="0" fillId="0" borderId="0" xfId="71" applyFill="1" applyBorder="1">
      <alignment/>
      <protection/>
    </xf>
    <xf numFmtId="0" fontId="0" fillId="0" borderId="14" xfId="71" applyFont="1" applyFill="1" applyBorder="1">
      <alignment/>
      <protection/>
    </xf>
    <xf numFmtId="0" fontId="0" fillId="0" borderId="14" xfId="71" applyFont="1" applyBorder="1">
      <alignment/>
      <protection/>
    </xf>
    <xf numFmtId="0" fontId="0" fillId="0" borderId="0" xfId="71" applyFont="1" applyBorder="1">
      <alignment/>
      <protection/>
    </xf>
    <xf numFmtId="0" fontId="0" fillId="0" borderId="1" xfId="71" applyFont="1" applyBorder="1" applyAlignment="1">
      <alignment horizontal="left" wrapText="1"/>
      <protection/>
    </xf>
    <xf numFmtId="0" fontId="1" fillId="0" borderId="28" xfId="71" applyFont="1" applyBorder="1" applyAlignment="1">
      <alignment horizontal="centerContinuous" wrapText="1"/>
      <protection/>
    </xf>
    <xf numFmtId="0" fontId="1" fillId="0" borderId="32" xfId="71" applyFont="1" applyBorder="1" applyAlignment="1">
      <alignment horizontal="center" wrapText="1"/>
      <protection/>
    </xf>
    <xf numFmtId="0" fontId="1" fillId="0" borderId="31" xfId="71" applyFont="1" applyBorder="1" applyAlignment="1">
      <alignment horizontal="centerContinuous" wrapText="1"/>
      <protection/>
    </xf>
    <xf numFmtId="2" fontId="0" fillId="0" borderId="0" xfId="71" applyNumberFormat="1">
      <alignment/>
      <protection/>
    </xf>
    <xf numFmtId="0" fontId="5" fillId="0" borderId="0" xfId="71" applyNumberFormat="1" applyFont="1">
      <alignment/>
      <protection/>
    </xf>
    <xf numFmtId="185" fontId="0" fillId="0" borderId="0" xfId="48" applyNumberFormat="1" applyFont="1" applyBorder="1" applyAlignment="1">
      <alignment horizontal="right"/>
    </xf>
    <xf numFmtId="185" fontId="0" fillId="0" borderId="1" xfId="48" applyNumberFormat="1" applyFont="1" applyBorder="1" applyAlignment="1">
      <alignment horizontal="right"/>
    </xf>
    <xf numFmtId="189" fontId="0" fillId="0" borderId="14" xfId="48" applyNumberFormat="1" applyBorder="1" applyAlignment="1">
      <alignment horizontal="right"/>
    </xf>
    <xf numFmtId="210" fontId="0" fillId="0" borderId="0" xfId="71" applyNumberFormat="1" applyBorder="1">
      <alignment/>
      <protection/>
    </xf>
    <xf numFmtId="210" fontId="0" fillId="0" borderId="14" xfId="71" applyNumberFormat="1" applyBorder="1">
      <alignment/>
      <protection/>
    </xf>
    <xf numFmtId="189" fontId="0" fillId="0" borderId="0" xfId="71" applyNumberFormat="1" applyBorder="1">
      <alignment/>
      <protection/>
    </xf>
    <xf numFmtId="0" fontId="0" fillId="0" borderId="1" xfId="71" applyBorder="1" applyAlignment="1">
      <alignment horizontal="center"/>
      <protection/>
    </xf>
    <xf numFmtId="0" fontId="1" fillId="0" borderId="36" xfId="71" applyFont="1" applyBorder="1" applyAlignment="1">
      <alignment horizontal="center" vertical="center" wrapText="1"/>
      <protection/>
    </xf>
    <xf numFmtId="0" fontId="1" fillId="0" borderId="28" xfId="71" applyFont="1" applyBorder="1" applyAlignment="1">
      <alignment horizontal="centerContinuous" vertical="center" wrapText="1"/>
      <protection/>
    </xf>
    <xf numFmtId="204" fontId="1" fillId="0" borderId="11" xfId="71" applyNumberFormat="1" applyFont="1" applyBorder="1" applyAlignment="1">
      <alignment horizontal="center" wrapText="1"/>
      <protection/>
    </xf>
    <xf numFmtId="0" fontId="1" fillId="0" borderId="37" xfId="71" applyFont="1" applyBorder="1" applyAlignment="1">
      <alignment horizontal="centerContinuous" vertical="center" wrapText="1"/>
      <protection/>
    </xf>
    <xf numFmtId="0" fontId="1" fillId="0" borderId="31" xfId="71" applyFont="1" applyBorder="1" applyAlignment="1">
      <alignment horizontal="center" vertical="center" wrapText="1"/>
      <protection/>
    </xf>
    <xf numFmtId="167" fontId="0" fillId="0" borderId="0" xfId="71" applyNumberFormat="1">
      <alignment/>
      <protection/>
    </xf>
    <xf numFmtId="167" fontId="5" fillId="0" borderId="0" xfId="71" applyNumberFormat="1" applyFont="1">
      <alignment/>
      <protection/>
    </xf>
    <xf numFmtId="167" fontId="0" fillId="0" borderId="0" xfId="71" applyNumberFormat="1" applyAlignment="1">
      <alignment horizontal="left"/>
      <protection/>
    </xf>
    <xf numFmtId="167" fontId="5" fillId="0" borderId="0" xfId="71" applyNumberFormat="1" applyFont="1" applyAlignment="1">
      <alignment horizontal="left"/>
      <protection/>
    </xf>
    <xf numFmtId="3" fontId="10" fillId="0" borderId="27" xfId="71" applyNumberFormat="1" applyFont="1" applyBorder="1" applyAlignment="1">
      <alignment horizontal="center"/>
      <protection/>
    </xf>
    <xf numFmtId="0" fontId="10" fillId="0" borderId="27" xfId="71" applyFont="1" applyBorder="1">
      <alignment/>
      <protection/>
    </xf>
    <xf numFmtId="3" fontId="0" fillId="0" borderId="9" xfId="71" applyNumberFormat="1" applyBorder="1" applyAlignment="1">
      <alignment horizontal="center"/>
      <protection/>
    </xf>
    <xf numFmtId="213" fontId="0" fillId="0" borderId="14" xfId="71" applyNumberFormat="1" applyBorder="1" applyAlignment="1">
      <alignment horizontal="left"/>
      <protection/>
    </xf>
    <xf numFmtId="172" fontId="0" fillId="0" borderId="1" xfId="71" applyNumberFormat="1" applyBorder="1" applyAlignment="1">
      <alignment horizontal="right"/>
      <protection/>
    </xf>
    <xf numFmtId="172" fontId="0" fillId="0" borderId="0" xfId="71" applyNumberFormat="1" applyBorder="1" applyAlignment="1">
      <alignment horizontal="right"/>
      <protection/>
    </xf>
    <xf numFmtId="167" fontId="0" fillId="0" borderId="9" xfId="71" applyNumberFormat="1" applyBorder="1" applyAlignment="1">
      <alignment horizontal="center"/>
      <protection/>
    </xf>
    <xf numFmtId="0" fontId="0" fillId="0" borderId="14" xfId="71" applyBorder="1" applyAlignment="1">
      <alignment horizontal="right"/>
      <protection/>
    </xf>
    <xf numFmtId="167" fontId="1" fillId="0" borderId="9" xfId="71" applyNumberFormat="1" applyFont="1" applyBorder="1" applyAlignment="1">
      <alignment horizontal="center" vertical="center" wrapText="1"/>
      <protection/>
    </xf>
    <xf numFmtId="0" fontId="1" fillId="0" borderId="14" xfId="71" applyFont="1" applyBorder="1" applyAlignment="1">
      <alignment horizontal="center" vertical="center" wrapText="1"/>
      <protection/>
    </xf>
    <xf numFmtId="167" fontId="1" fillId="0" borderId="28" xfId="71" applyNumberFormat="1" applyFont="1" applyBorder="1" applyAlignment="1">
      <alignment horizontal="center" vertical="center" wrapText="1"/>
      <protection/>
    </xf>
    <xf numFmtId="0" fontId="1" fillId="0" borderId="32" xfId="71" applyFont="1" applyBorder="1" applyAlignment="1">
      <alignment horizontal="center" vertical="center" wrapText="1"/>
      <protection/>
    </xf>
    <xf numFmtId="167" fontId="0" fillId="0" borderId="16" xfId="71" applyNumberFormat="1" applyBorder="1">
      <alignment/>
      <protection/>
    </xf>
    <xf numFmtId="167" fontId="0" fillId="0" borderId="0" xfId="71" applyNumberFormat="1" applyFont="1" applyAlignment="1">
      <alignment horizontal="centerContinuous" wrapText="1"/>
      <protection/>
    </xf>
    <xf numFmtId="167" fontId="0" fillId="0" borderId="0" xfId="71" applyNumberFormat="1" applyAlignment="1">
      <alignment horizontal="centerContinuous"/>
      <protection/>
    </xf>
    <xf numFmtId="164" fontId="5" fillId="0" borderId="13" xfId="71" applyNumberFormat="1" applyFont="1" applyBorder="1">
      <alignment/>
      <protection/>
    </xf>
    <xf numFmtId="164" fontId="5" fillId="0" borderId="12" xfId="71" applyNumberFormat="1" applyFont="1" applyBorder="1">
      <alignment/>
      <protection/>
    </xf>
    <xf numFmtId="193" fontId="0" fillId="0" borderId="9" xfId="71" applyNumberFormat="1" applyFill="1" applyBorder="1" applyAlignment="1">
      <alignment horizontal="right"/>
      <protection/>
    </xf>
    <xf numFmtId="173" fontId="0" fillId="0" borderId="9" xfId="71" applyNumberFormat="1" applyBorder="1" applyAlignment="1">
      <alignment horizontal="right"/>
      <protection/>
    </xf>
    <xf numFmtId="173" fontId="0" fillId="0" borderId="9" xfId="71" applyNumberFormat="1" applyFont="1" applyBorder="1" applyAlignment="1">
      <alignment horizontal="right"/>
      <protection/>
    </xf>
    <xf numFmtId="193" fontId="0" fillId="0" borderId="14" xfId="71" applyNumberFormat="1" applyFill="1" applyBorder="1" applyAlignment="1">
      <alignment horizontal="right"/>
      <protection/>
    </xf>
    <xf numFmtId="0" fontId="1" fillId="0" borderId="24" xfId="71" applyFont="1" applyBorder="1" applyAlignment="1">
      <alignment horizontal="center" vertical="center" wrapText="1"/>
      <protection/>
    </xf>
    <xf numFmtId="193" fontId="0" fillId="0" borderId="0" xfId="71" applyNumberFormat="1" applyBorder="1" applyAlignment="1">
      <alignment horizontal="right"/>
      <protection/>
    </xf>
    <xf numFmtId="187" fontId="0" fillId="0" borderId="9" xfId="71" applyNumberFormat="1" applyBorder="1">
      <alignment/>
      <protection/>
    </xf>
    <xf numFmtId="187" fontId="0" fillId="0" borderId="1" xfId="71" applyNumberFormat="1" applyBorder="1" applyAlignment="1">
      <alignment/>
      <protection/>
    </xf>
    <xf numFmtId="193" fontId="0" fillId="0" borderId="14" xfId="71" applyNumberFormat="1" applyBorder="1" applyAlignment="1">
      <alignment horizontal="right"/>
      <protection/>
    </xf>
    <xf numFmtId="49" fontId="0" fillId="0" borderId="1" xfId="71" applyNumberFormat="1" applyBorder="1">
      <alignment/>
      <protection/>
    </xf>
    <xf numFmtId="216" fontId="5" fillId="0" borderId="0" xfId="71" applyNumberFormat="1" applyFont="1">
      <alignment/>
      <protection/>
    </xf>
    <xf numFmtId="171" fontId="0" fillId="0" borderId="9" xfId="71" applyNumberFormat="1" applyBorder="1" applyAlignment="1">
      <alignment horizontal="right"/>
      <protection/>
    </xf>
    <xf numFmtId="0" fontId="5" fillId="0" borderId="0" xfId="71" applyFont="1" applyAlignment="1">
      <alignment horizontal="left"/>
      <protection/>
    </xf>
    <xf numFmtId="204" fontId="0" fillId="0" borderId="13" xfId="71" applyNumberFormat="1" applyBorder="1">
      <alignment/>
      <protection/>
    </xf>
    <xf numFmtId="204" fontId="0" fillId="0" borderId="12" xfId="71" applyNumberFormat="1" applyBorder="1">
      <alignment/>
      <protection/>
    </xf>
    <xf numFmtId="217" fontId="0" fillId="0" borderId="9" xfId="71" applyNumberFormat="1" applyFont="1" applyBorder="1" applyAlignment="1">
      <alignment horizontal="right" vertical="center"/>
      <protection/>
    </xf>
    <xf numFmtId="217" fontId="0" fillId="0" borderId="14" xfId="71" applyNumberFormat="1" applyFont="1" applyBorder="1" applyAlignment="1">
      <alignment horizontal="right" vertical="center"/>
      <protection/>
    </xf>
    <xf numFmtId="0" fontId="1" fillId="0" borderId="23" xfId="71" applyFont="1" applyBorder="1" applyAlignment="1">
      <alignment horizontal="center" vertical="center"/>
      <protection/>
    </xf>
    <xf numFmtId="0" fontId="1" fillId="0" borderId="13" xfId="71" applyFont="1" applyBorder="1" applyAlignment="1">
      <alignment horizontal="center" vertical="center"/>
      <protection/>
    </xf>
    <xf numFmtId="0" fontId="1" fillId="0" borderId="12" xfId="71" applyFont="1" applyBorder="1" applyAlignment="1">
      <alignment horizontal="center" vertical="center"/>
      <protection/>
    </xf>
    <xf numFmtId="0" fontId="1" fillId="0" borderId="33" xfId="71" applyFont="1" applyBorder="1" applyAlignment="1">
      <alignment horizontal="center" vertical="center"/>
      <protection/>
    </xf>
    <xf numFmtId="0" fontId="1" fillId="0" borderId="32" xfId="71" applyFont="1" applyBorder="1" applyAlignment="1">
      <alignment horizontal="center" vertical="center"/>
      <protection/>
    </xf>
    <xf numFmtId="165" fontId="0" fillId="0" borderId="12" xfId="71" applyNumberFormat="1" applyBorder="1" applyAlignment="1">
      <alignment horizontal="right"/>
      <protection/>
    </xf>
    <xf numFmtId="193" fontId="0" fillId="0" borderId="9" xfId="71" applyNumberFormat="1" applyBorder="1" applyAlignment="1">
      <alignment horizontal="right"/>
      <protection/>
    </xf>
    <xf numFmtId="0" fontId="0" fillId="0" borderId="1" xfId="71" applyFill="1" applyBorder="1" applyAlignment="1">
      <alignment horizontal="left"/>
      <protection/>
    </xf>
    <xf numFmtId="0" fontId="1" fillId="0" borderId="28" xfId="71" applyFont="1" applyBorder="1" applyAlignment="1">
      <alignment horizontal="center" wrapText="1"/>
      <protection/>
    </xf>
    <xf numFmtId="0" fontId="5" fillId="0" borderId="0" xfId="71" applyNumberFormat="1" applyFont="1" applyAlignment="1" quotePrefix="1">
      <alignment horizontal="left"/>
      <protection/>
    </xf>
    <xf numFmtId="0" fontId="0" fillId="0" borderId="38" xfId="71" applyBorder="1">
      <alignment/>
      <protection/>
    </xf>
    <xf numFmtId="193" fontId="0" fillId="0" borderId="0" xfId="71" applyNumberFormat="1" applyFill="1" applyBorder="1">
      <alignment/>
      <protection/>
    </xf>
    <xf numFmtId="193" fontId="0" fillId="0" borderId="35" xfId="71" applyNumberFormat="1" applyFont="1" applyBorder="1">
      <alignment/>
      <protection/>
    </xf>
    <xf numFmtId="193" fontId="0" fillId="0" borderId="35" xfId="71" applyNumberFormat="1" applyBorder="1">
      <alignment/>
      <protection/>
    </xf>
    <xf numFmtId="219" fontId="0" fillId="0" borderId="9" xfId="71" applyNumberFormat="1" applyBorder="1" applyAlignment="1">
      <alignment horizontal="right"/>
      <protection/>
    </xf>
    <xf numFmtId="184" fontId="0" fillId="0" borderId="1" xfId="71" applyNumberFormat="1" applyFont="1" applyBorder="1" applyAlignment="1">
      <alignment horizontal="right"/>
      <protection/>
    </xf>
    <xf numFmtId="211" fontId="0" fillId="0" borderId="1" xfId="71" applyNumberFormat="1" applyBorder="1" applyAlignment="1">
      <alignment horizontal="right"/>
      <protection/>
    </xf>
    <xf numFmtId="184" fontId="0" fillId="0" borderId="1" xfId="71" applyNumberFormat="1" applyBorder="1" applyAlignment="1">
      <alignment horizontal="right"/>
      <protection/>
    </xf>
    <xf numFmtId="218" fontId="0" fillId="0" borderId="1" xfId="71" applyNumberFormat="1" applyBorder="1" applyAlignment="1">
      <alignment horizontal="right"/>
      <protection/>
    </xf>
    <xf numFmtId="0" fontId="1" fillId="0" borderId="30" xfId="71" applyFont="1" applyBorder="1" applyAlignment="1">
      <alignment horizontal="center" vertical="center" wrapText="1"/>
      <protection/>
    </xf>
    <xf numFmtId="199" fontId="5" fillId="0" borderId="0" xfId="71" applyNumberFormat="1" applyFont="1" applyAlignment="1">
      <alignment horizontal="left"/>
      <protection/>
    </xf>
    <xf numFmtId="174" fontId="0" fillId="0" borderId="0" xfId="71" applyNumberFormat="1" applyAlignment="1">
      <alignment horizontal="right"/>
      <protection/>
    </xf>
    <xf numFmtId="174" fontId="0" fillId="0" borderId="1" xfId="71" applyNumberFormat="1" applyBorder="1" applyAlignment="1">
      <alignment horizontal="right"/>
      <protection/>
    </xf>
    <xf numFmtId="199" fontId="0" fillId="0" borderId="1" xfId="71" applyNumberFormat="1" applyBorder="1">
      <alignment/>
      <protection/>
    </xf>
    <xf numFmtId="199" fontId="0" fillId="0" borderId="0" xfId="71" applyNumberFormat="1">
      <alignment/>
      <protection/>
    </xf>
    <xf numFmtId="199" fontId="0" fillId="0" borderId="1" xfId="71" applyNumberFormat="1" applyBorder="1" applyAlignment="1">
      <alignment horizontal="right"/>
      <protection/>
    </xf>
    <xf numFmtId="174" fontId="0" fillId="0" borderId="1" xfId="71" applyNumberFormat="1" applyBorder="1">
      <alignment/>
      <protection/>
    </xf>
    <xf numFmtId="199" fontId="0" fillId="0" borderId="7" xfId="71" applyNumberFormat="1" applyBorder="1">
      <alignment/>
      <protection/>
    </xf>
    <xf numFmtId="174" fontId="0" fillId="0" borderId="11" xfId="71" applyNumberFormat="1" applyBorder="1" applyAlignment="1">
      <alignment horizontal="right"/>
      <protection/>
    </xf>
    <xf numFmtId="199" fontId="0" fillId="0" borderId="12" xfId="71" applyNumberFormat="1" applyBorder="1">
      <alignment/>
      <protection/>
    </xf>
    <xf numFmtId="199" fontId="0" fillId="0" borderId="11" xfId="71" applyNumberFormat="1" applyBorder="1">
      <alignment/>
      <protection/>
    </xf>
    <xf numFmtId="0" fontId="0" fillId="0" borderId="1" xfId="71" applyFont="1" applyBorder="1" applyAlignment="1">
      <alignment horizontal="center"/>
      <protection/>
    </xf>
    <xf numFmtId="189" fontId="0" fillId="0" borderId="9" xfId="71" applyNumberFormat="1" applyBorder="1" applyAlignment="1">
      <alignment horizontal="right"/>
      <protection/>
    </xf>
    <xf numFmtId="222" fontId="0" fillId="0" borderId="1" xfId="71" applyNumberFormat="1" applyBorder="1" applyAlignment="1">
      <alignment horizontal="right"/>
      <protection/>
    </xf>
    <xf numFmtId="186" fontId="0" fillId="0" borderId="1" xfId="71" applyNumberFormat="1" applyBorder="1" applyAlignment="1">
      <alignment horizontal="right"/>
      <protection/>
    </xf>
    <xf numFmtId="188" fontId="0" fillId="0" borderId="18" xfId="71" applyNumberFormat="1" applyBorder="1" applyAlignment="1">
      <alignment horizontal="right"/>
      <protection/>
    </xf>
    <xf numFmtId="3" fontId="0" fillId="0" borderId="14" xfId="71" applyNumberFormat="1" applyBorder="1" applyAlignment="1">
      <alignment horizontal="center"/>
      <protection/>
    </xf>
    <xf numFmtId="209" fontId="0" fillId="0" borderId="1" xfId="71" applyNumberFormat="1" applyBorder="1" applyAlignment="1">
      <alignment horizontal="center"/>
      <protection/>
    </xf>
    <xf numFmtId="186" fontId="0" fillId="0" borderId="14" xfId="71" applyNumberFormat="1" applyBorder="1" applyAlignment="1">
      <alignment horizontal="right"/>
      <protection/>
    </xf>
    <xf numFmtId="186" fontId="0" fillId="0" borderId="18" xfId="71" applyNumberFormat="1" applyBorder="1" applyAlignment="1">
      <alignment horizontal="right"/>
      <protection/>
    </xf>
    <xf numFmtId="186" fontId="0" fillId="0" borderId="35" xfId="71" applyNumberFormat="1" applyBorder="1" applyAlignment="1">
      <alignment horizontal="right"/>
      <protection/>
    </xf>
    <xf numFmtId="1" fontId="0" fillId="0" borderId="1" xfId="71" applyNumberFormat="1" applyBorder="1" applyAlignment="1">
      <alignment horizontal="center"/>
      <protection/>
    </xf>
    <xf numFmtId="0" fontId="1" fillId="0" borderId="36" xfId="71" applyFont="1" applyBorder="1" applyAlignment="1">
      <alignment horizontal="center" wrapText="1"/>
      <protection/>
    </xf>
    <xf numFmtId="0" fontId="1" fillId="0" borderId="39" xfId="71" applyFont="1" applyBorder="1" applyAlignment="1">
      <alignment horizontal="center" wrapText="1"/>
      <protection/>
    </xf>
    <xf numFmtId="0" fontId="1" fillId="0" borderId="0" xfId="71" applyFont="1" applyBorder="1" applyAlignment="1">
      <alignment horizontal="centerContinuous" wrapText="1"/>
      <protection/>
    </xf>
    <xf numFmtId="0" fontId="0" fillId="0" borderId="31" xfId="71" applyBorder="1" applyAlignment="1">
      <alignment horizontal="centerContinuous"/>
      <protection/>
    </xf>
    <xf numFmtId="0" fontId="0" fillId="0" borderId="40" xfId="71" applyBorder="1">
      <alignment/>
      <protection/>
    </xf>
    <xf numFmtId="0" fontId="0" fillId="0" borderId="41" xfId="71" applyBorder="1" applyAlignment="1">
      <alignment horizontal="centerContinuous"/>
      <protection/>
    </xf>
    <xf numFmtId="0" fontId="0" fillId="0" borderId="24" xfId="71" applyBorder="1" applyAlignment="1">
      <alignment horizontal="centerContinuous" wrapText="1"/>
      <protection/>
    </xf>
    <xf numFmtId="224" fontId="0" fillId="0" borderId="7" xfId="71" applyNumberFormat="1" applyBorder="1">
      <alignment/>
      <protection/>
    </xf>
    <xf numFmtId="224" fontId="0" fillId="0" borderId="11" xfId="71" applyNumberFormat="1" applyBorder="1">
      <alignment/>
      <protection/>
    </xf>
    <xf numFmtId="225" fontId="0" fillId="0" borderId="11" xfId="71" applyNumberFormat="1" applyBorder="1">
      <alignment/>
      <protection/>
    </xf>
    <xf numFmtId="226" fontId="0" fillId="0" borderId="11" xfId="71" applyNumberFormat="1" applyBorder="1">
      <alignment/>
      <protection/>
    </xf>
    <xf numFmtId="49" fontId="0" fillId="0" borderId="11" xfId="71" applyNumberFormat="1" applyBorder="1">
      <alignment/>
      <protection/>
    </xf>
    <xf numFmtId="224" fontId="0" fillId="0" borderId="0" xfId="71" applyNumberFormat="1">
      <alignment/>
      <protection/>
    </xf>
    <xf numFmtId="224" fontId="0" fillId="0" borderId="1" xfId="71" applyNumberFormat="1" applyBorder="1">
      <alignment/>
      <protection/>
    </xf>
    <xf numFmtId="225" fontId="0" fillId="0" borderId="1" xfId="71" applyNumberFormat="1" applyBorder="1">
      <alignment/>
      <protection/>
    </xf>
    <xf numFmtId="226" fontId="0" fillId="0" borderId="1" xfId="71" applyNumberFormat="1" applyBorder="1">
      <alignment/>
      <protection/>
    </xf>
    <xf numFmtId="49" fontId="0" fillId="0" borderId="1" xfId="71" applyNumberFormat="1" applyFont="1" applyBorder="1">
      <alignment/>
      <protection/>
    </xf>
    <xf numFmtId="170" fontId="0" fillId="0" borderId="9" xfId="71" applyNumberFormat="1" applyBorder="1" applyAlignment="1">
      <alignment horizontal="right"/>
      <protection/>
    </xf>
    <xf numFmtId="170" fontId="0" fillId="0" borderId="1" xfId="71" applyNumberFormat="1" applyBorder="1" applyAlignment="1">
      <alignment horizontal="right"/>
      <protection/>
    </xf>
    <xf numFmtId="0" fontId="1" fillId="0" borderId="0" xfId="71" applyFont="1" applyAlignment="1">
      <alignment horizontal="center" vertical="center"/>
      <protection/>
    </xf>
    <xf numFmtId="228" fontId="0" fillId="0" borderId="0" xfId="71" applyNumberFormat="1" applyAlignment="1">
      <alignment horizontal="center"/>
      <protection/>
    </xf>
    <xf numFmtId="228" fontId="0" fillId="0" borderId="1" xfId="71" applyNumberFormat="1" applyBorder="1" applyAlignment="1">
      <alignment horizontal="center"/>
      <protection/>
    </xf>
    <xf numFmtId="220" fontId="0" fillId="0" borderId="1" xfId="71" applyNumberFormat="1" applyFont="1" applyBorder="1" applyAlignment="1">
      <alignment horizontal="left"/>
      <protection/>
    </xf>
    <xf numFmtId="220" fontId="0" fillId="0" borderId="1" xfId="71" applyNumberFormat="1" applyBorder="1" applyAlignment="1">
      <alignment horizontal="left"/>
      <protection/>
    </xf>
    <xf numFmtId="245" fontId="0" fillId="0" borderId="0" xfId="71" applyNumberFormat="1">
      <alignment/>
      <protection/>
    </xf>
    <xf numFmtId="229" fontId="0" fillId="0" borderId="7" xfId="71" applyNumberFormat="1" applyBorder="1">
      <alignment/>
      <protection/>
    </xf>
    <xf numFmtId="229" fontId="0" fillId="0" borderId="11" xfId="71" applyNumberFormat="1" applyBorder="1">
      <alignment/>
      <protection/>
    </xf>
    <xf numFmtId="230" fontId="0" fillId="0" borderId="0" xfId="71" applyNumberFormat="1" applyFill="1" applyBorder="1">
      <alignment/>
      <protection/>
    </xf>
    <xf numFmtId="229" fontId="0" fillId="0" borderId="0" xfId="71" applyNumberFormat="1">
      <alignment/>
      <protection/>
    </xf>
    <xf numFmtId="230" fontId="0" fillId="0" borderId="1" xfId="71" applyNumberFormat="1" applyBorder="1">
      <alignment/>
      <protection/>
    </xf>
    <xf numFmtId="221" fontId="0" fillId="0" borderId="1" xfId="71" applyNumberFormat="1" applyBorder="1">
      <alignment/>
      <protection/>
    </xf>
    <xf numFmtId="230" fontId="0" fillId="0" borderId="11" xfId="71" applyNumberFormat="1" applyBorder="1">
      <alignment/>
      <protection/>
    </xf>
    <xf numFmtId="221" fontId="0" fillId="0" borderId="11" xfId="71" applyNumberFormat="1" applyBorder="1">
      <alignment/>
      <protection/>
    </xf>
    <xf numFmtId="0" fontId="1" fillId="0" borderId="0" xfId="71" applyFont="1" applyBorder="1" applyAlignment="1">
      <alignment horizontal="center" wrapText="1"/>
      <protection/>
    </xf>
    <xf numFmtId="0" fontId="0" fillId="0" borderId="1" xfId="71" applyFont="1" applyBorder="1" applyAlignment="1">
      <alignment horizontal="center" wrapText="1"/>
      <protection/>
    </xf>
    <xf numFmtId="17" fontId="0" fillId="0" borderId="16" xfId="71" applyNumberFormat="1" applyBorder="1">
      <alignment/>
      <protection/>
    </xf>
    <xf numFmtId="49" fontId="6" fillId="0" borderId="0" xfId="58" applyNumberFormat="1" applyFont="1">
      <alignment/>
      <protection/>
    </xf>
    <xf numFmtId="231" fontId="0" fillId="0" borderId="13" xfId="71" applyNumberFormat="1" applyBorder="1">
      <alignment/>
      <protection/>
    </xf>
    <xf numFmtId="231" fontId="0" fillId="0" borderId="12" xfId="71" applyNumberFormat="1" applyBorder="1">
      <alignment/>
      <protection/>
    </xf>
    <xf numFmtId="231" fontId="0" fillId="0" borderId="11" xfId="71" applyNumberFormat="1" applyBorder="1">
      <alignment/>
      <protection/>
    </xf>
    <xf numFmtId="231" fontId="0" fillId="0" borderId="17" xfId="71" applyNumberFormat="1" applyBorder="1">
      <alignment/>
      <protection/>
    </xf>
    <xf numFmtId="3" fontId="0" fillId="0" borderId="18" xfId="71" applyNumberFormat="1" applyBorder="1" applyAlignment="1">
      <alignment horizontal="center"/>
      <protection/>
    </xf>
    <xf numFmtId="232" fontId="0" fillId="0" borderId="1" xfId="71" applyNumberFormat="1" applyBorder="1" applyAlignment="1">
      <alignment horizontal="left"/>
      <protection/>
    </xf>
    <xf numFmtId="0" fontId="0" fillId="0" borderId="9" xfId="71" applyNumberFormat="1" applyBorder="1" applyAlignment="1">
      <alignment horizontal="left"/>
      <protection/>
    </xf>
    <xf numFmtId="0" fontId="0" fillId="0" borderId="1" xfId="71" applyNumberFormat="1" applyBorder="1" applyAlignment="1">
      <alignment horizontal="left"/>
      <protection/>
    </xf>
    <xf numFmtId="0" fontId="0" fillId="0" borderId="18" xfId="71" applyNumberFormat="1" applyBorder="1" applyAlignment="1">
      <alignment horizontal="left"/>
      <protection/>
    </xf>
    <xf numFmtId="49" fontId="0" fillId="0" borderId="1" xfId="71" applyNumberFormat="1" applyBorder="1" applyAlignment="1">
      <alignment horizontal="left"/>
      <protection/>
    </xf>
    <xf numFmtId="0" fontId="0" fillId="0" borderId="9" xfId="71" applyNumberFormat="1" applyBorder="1" applyAlignment="1">
      <alignment horizontal="center"/>
      <protection/>
    </xf>
    <xf numFmtId="198" fontId="0" fillId="0" borderId="9" xfId="71" applyNumberFormat="1" applyBorder="1" applyAlignment="1">
      <alignment horizontal="right"/>
      <protection/>
    </xf>
    <xf numFmtId="0" fontId="0" fillId="0" borderId="1" xfId="71" applyNumberFormat="1" applyBorder="1" applyAlignment="1">
      <alignment horizontal="center"/>
      <protection/>
    </xf>
    <xf numFmtId="0" fontId="0" fillId="0" borderId="18" xfId="71" applyNumberFormat="1" applyBorder="1" applyAlignment="1">
      <alignment horizontal="center"/>
      <protection/>
    </xf>
    <xf numFmtId="204" fontId="0" fillId="0" borderId="1" xfId="71" applyNumberFormat="1" applyBorder="1" applyAlignment="1">
      <alignment horizontal="center"/>
      <protection/>
    </xf>
    <xf numFmtId="0" fontId="1" fillId="0" borderId="26" xfId="71" applyFont="1" applyBorder="1" applyAlignment="1">
      <alignment horizontal="centerContinuous" vertical="center" wrapText="1"/>
      <protection/>
    </xf>
    <xf numFmtId="0" fontId="4" fillId="0" borderId="0" xfId="91" applyFont="1" applyAlignment="1">
      <alignment horizontal="center" wrapText="1"/>
      <protection/>
    </xf>
    <xf numFmtId="0" fontId="0" fillId="0" borderId="12" xfId="71" applyBorder="1" applyAlignment="1">
      <alignment horizontal="center"/>
      <protection/>
    </xf>
    <xf numFmtId="196" fontId="0" fillId="0" borderId="14" xfId="71" applyNumberFormat="1" applyBorder="1" applyAlignment="1">
      <alignment horizontal="right"/>
      <protection/>
    </xf>
    <xf numFmtId="196" fontId="0" fillId="0" borderId="9" xfId="71" applyNumberFormat="1" applyFont="1" applyBorder="1" applyAlignment="1">
      <alignment horizontal="right"/>
      <protection/>
    </xf>
    <xf numFmtId="196" fontId="0" fillId="0" borderId="23" xfId="71" applyNumberFormat="1" applyBorder="1">
      <alignment/>
      <protection/>
    </xf>
    <xf numFmtId="178" fontId="0" fillId="0" borderId="12" xfId="71" applyNumberFormat="1" applyBorder="1">
      <alignment/>
      <protection/>
    </xf>
    <xf numFmtId="196" fontId="0" fillId="0" borderId="11" xfId="71" applyNumberFormat="1" applyBorder="1" applyAlignment="1">
      <alignment horizontal="right"/>
      <protection/>
    </xf>
    <xf numFmtId="171" fontId="0" fillId="0" borderId="38" xfId="71" applyNumberFormat="1" applyBorder="1">
      <alignment/>
      <protection/>
    </xf>
    <xf numFmtId="173" fontId="0" fillId="0" borderId="7" xfId="71" applyNumberFormat="1" applyBorder="1" applyAlignment="1">
      <alignment horizontal="right"/>
      <protection/>
    </xf>
    <xf numFmtId="49" fontId="0" fillId="0" borderId="11" xfId="71" applyNumberFormat="1" applyBorder="1" applyAlignment="1">
      <alignment horizontal="left"/>
      <protection/>
    </xf>
    <xf numFmtId="187" fontId="0" fillId="0" borderId="0" xfId="71" applyNumberFormat="1" applyBorder="1">
      <alignment/>
      <protection/>
    </xf>
    <xf numFmtId="193" fontId="0" fillId="0" borderId="9" xfId="71" applyNumberFormat="1" applyBorder="1">
      <alignment/>
      <protection/>
    </xf>
    <xf numFmtId="193" fontId="0" fillId="0" borderId="29" xfId="71" applyNumberFormat="1" applyBorder="1" applyAlignment="1">
      <alignment horizontal="right"/>
      <protection/>
    </xf>
    <xf numFmtId="169" fontId="0" fillId="0" borderId="18" xfId="71" applyNumberFormat="1" applyBorder="1" applyAlignment="1">
      <alignment horizontal="right"/>
      <protection/>
    </xf>
    <xf numFmtId="173" fontId="0" fillId="0" borderId="1" xfId="71" applyNumberFormat="1" applyBorder="1" applyAlignment="1">
      <alignment horizontal="left"/>
      <protection/>
    </xf>
    <xf numFmtId="193" fontId="0" fillId="0" borderId="12" xfId="71" applyNumberFormat="1" applyBorder="1" applyAlignment="1">
      <alignment horizontal="right"/>
      <protection/>
    </xf>
    <xf numFmtId="187" fontId="0" fillId="0" borderId="7" xfId="71" applyNumberFormat="1" applyBorder="1">
      <alignment/>
      <protection/>
    </xf>
    <xf numFmtId="187" fontId="0" fillId="0" borderId="12" xfId="71" applyNumberFormat="1" applyBorder="1" applyAlignment="1">
      <alignment horizontal="right"/>
      <protection/>
    </xf>
    <xf numFmtId="193" fontId="0" fillId="0" borderId="13" xfId="71" applyNumberFormat="1" applyBorder="1">
      <alignment/>
      <protection/>
    </xf>
    <xf numFmtId="193" fontId="0" fillId="0" borderId="38" xfId="71" applyNumberFormat="1" applyBorder="1" applyAlignment="1">
      <alignment horizontal="right"/>
      <protection/>
    </xf>
    <xf numFmtId="169" fontId="0" fillId="0" borderId="17" xfId="71" applyNumberFormat="1" applyBorder="1" applyAlignment="1">
      <alignment horizontal="right"/>
      <protection/>
    </xf>
    <xf numFmtId="173" fontId="0" fillId="0" borderId="9" xfId="71" applyNumberFormat="1" applyFill="1" applyBorder="1" applyAlignment="1">
      <alignment horizontal="right"/>
      <protection/>
    </xf>
    <xf numFmtId="173" fontId="0" fillId="0" borderId="14" xfId="71" applyNumberFormat="1" applyFill="1" applyBorder="1" applyAlignment="1">
      <alignment horizontal="right"/>
      <protection/>
    </xf>
    <xf numFmtId="173" fontId="0" fillId="0" borderId="1" xfId="71" applyNumberFormat="1" applyFill="1" applyBorder="1" applyAlignment="1">
      <alignment horizontal="right"/>
      <protection/>
    </xf>
    <xf numFmtId="187" fontId="0" fillId="0" borderId="14" xfId="71" applyNumberFormat="1" applyBorder="1">
      <alignment/>
      <protection/>
    </xf>
    <xf numFmtId="196" fontId="0" fillId="0" borderId="14" xfId="71" applyNumberFormat="1" applyFill="1" applyBorder="1" applyAlignment="1">
      <alignment horizontal="right"/>
      <protection/>
    </xf>
    <xf numFmtId="173" fontId="0" fillId="0" borderId="42" xfId="71" applyNumberFormat="1" applyBorder="1" applyAlignment="1">
      <alignment horizontal="right"/>
      <protection/>
    </xf>
    <xf numFmtId="173" fontId="0" fillId="0" borderId="12" xfId="71" applyNumberFormat="1" applyFill="1" applyBorder="1" applyAlignment="1">
      <alignment horizontal="right"/>
      <protection/>
    </xf>
    <xf numFmtId="187" fontId="0" fillId="0" borderId="12" xfId="71" applyNumberFormat="1" applyBorder="1">
      <alignment/>
      <protection/>
    </xf>
    <xf numFmtId="196" fontId="0" fillId="0" borderId="12" xfId="71" applyNumberFormat="1" applyFill="1" applyBorder="1" applyAlignment="1">
      <alignment horizontal="right"/>
      <protection/>
    </xf>
    <xf numFmtId="0" fontId="1" fillId="0" borderId="27" xfId="71" applyFont="1" applyBorder="1" applyAlignment="1">
      <alignment horizontal="center"/>
      <protection/>
    </xf>
    <xf numFmtId="0" fontId="1" fillId="0" borderId="14" xfId="71" applyFont="1" applyBorder="1" applyAlignment="1">
      <alignment horizontal="center"/>
      <protection/>
    </xf>
    <xf numFmtId="0" fontId="1" fillId="0" borderId="43" xfId="71" applyFont="1" applyBorder="1" applyAlignment="1">
      <alignment horizontal="center"/>
      <protection/>
    </xf>
    <xf numFmtId="0" fontId="1" fillId="0" borderId="23" xfId="71" applyFont="1" applyBorder="1" applyAlignment="1">
      <alignment horizontal="center"/>
      <protection/>
    </xf>
    <xf numFmtId="0" fontId="1" fillId="0" borderId="23" xfId="71" applyFont="1" applyBorder="1" applyAlignment="1">
      <alignment horizontal="center" wrapText="1"/>
      <protection/>
    </xf>
    <xf numFmtId="0" fontId="1" fillId="0" borderId="44" xfId="71" applyFont="1" applyBorder="1" applyAlignment="1">
      <alignment horizontal="center" wrapText="1"/>
      <protection/>
    </xf>
    <xf numFmtId="0" fontId="1" fillId="0" borderId="45" xfId="71" applyFont="1" applyBorder="1" applyAlignment="1">
      <alignment horizontal="center" wrapText="1"/>
      <protection/>
    </xf>
    <xf numFmtId="0" fontId="1" fillId="0" borderId="43" xfId="71" applyFont="1" applyBorder="1" applyAlignment="1">
      <alignment horizontal="center" wrapText="1"/>
      <protection/>
    </xf>
    <xf numFmtId="0" fontId="1" fillId="0" borderId="21" xfId="71" applyFont="1" applyBorder="1" applyAlignment="1">
      <alignment horizontal="center" vertical="center"/>
      <protection/>
    </xf>
    <xf numFmtId="0" fontId="1" fillId="0" borderId="12" xfId="71" applyFont="1" applyBorder="1" applyAlignment="1">
      <alignment horizontal="center" vertical="center" wrapText="1"/>
      <protection/>
    </xf>
    <xf numFmtId="0" fontId="1" fillId="0" borderId="22" xfId="71" applyFont="1" applyBorder="1" applyAlignment="1">
      <alignment horizontal="center" vertical="center" wrapText="1"/>
      <protection/>
    </xf>
    <xf numFmtId="0" fontId="1" fillId="0" borderId="17" xfId="71" applyFont="1" applyBorder="1" applyAlignment="1">
      <alignment horizontal="center" vertical="center" wrapText="1"/>
      <protection/>
    </xf>
    <xf numFmtId="0" fontId="1" fillId="0" borderId="30" xfId="71" applyFont="1" applyBorder="1" applyAlignment="1">
      <alignment horizontal="centerContinuous" wrapText="1"/>
      <protection/>
    </xf>
    <xf numFmtId="0" fontId="1" fillId="0" borderId="46" xfId="71" applyFont="1" applyBorder="1" applyAlignment="1">
      <alignment horizontal="centerContinuous" wrapText="1"/>
      <protection/>
    </xf>
    <xf numFmtId="0" fontId="1" fillId="0" borderId="18" xfId="71" applyFont="1" applyBorder="1" applyAlignment="1">
      <alignment vertical="center"/>
      <protection/>
    </xf>
    <xf numFmtId="0" fontId="4" fillId="0" borderId="0" xfId="91" applyAlignment="1">
      <alignment horizontal="center" wrapText="1"/>
      <protection/>
    </xf>
    <xf numFmtId="174" fontId="0" fillId="0" borderId="0" xfId="71" applyNumberFormat="1" applyBorder="1">
      <alignment/>
      <protection/>
    </xf>
    <xf numFmtId="188" fontId="0" fillId="0" borderId="0" xfId="71" applyNumberFormat="1" applyBorder="1">
      <alignment/>
      <protection/>
    </xf>
    <xf numFmtId="234" fontId="0" fillId="0" borderId="14" xfId="71" applyNumberFormat="1" applyBorder="1">
      <alignment/>
      <protection/>
    </xf>
    <xf numFmtId="179" fontId="0" fillId="0" borderId="14" xfId="71" applyNumberFormat="1" applyBorder="1" applyAlignment="1">
      <alignment horizontal="right"/>
      <protection/>
    </xf>
    <xf numFmtId="172" fontId="0" fillId="0" borderId="14" xfId="71" applyNumberFormat="1" applyBorder="1">
      <alignment/>
      <protection/>
    </xf>
    <xf numFmtId="179" fontId="0" fillId="0" borderId="0" xfId="71" applyNumberFormat="1" applyBorder="1" applyAlignment="1">
      <alignment horizontal="right"/>
      <protection/>
    </xf>
    <xf numFmtId="174" fontId="0" fillId="0" borderId="0" xfId="71" applyNumberFormat="1" applyBorder="1" applyAlignment="1">
      <alignment horizontal="right"/>
      <protection/>
    </xf>
    <xf numFmtId="183" fontId="0" fillId="0" borderId="0" xfId="71" applyNumberFormat="1" applyBorder="1" applyAlignment="1">
      <alignment horizontal="right"/>
      <protection/>
    </xf>
    <xf numFmtId="179" fontId="0" fillId="0" borderId="13" xfId="71" applyNumberFormat="1" applyBorder="1" applyAlignment="1">
      <alignment horizontal="right"/>
      <protection/>
    </xf>
    <xf numFmtId="174" fontId="0" fillId="0" borderId="12" xfId="71" applyNumberFormat="1" applyBorder="1" applyAlignment="1">
      <alignment horizontal="right"/>
      <protection/>
    </xf>
    <xf numFmtId="183" fontId="0" fillId="0" borderId="12" xfId="71" applyNumberFormat="1" applyBorder="1" applyAlignment="1">
      <alignment horizontal="right"/>
      <protection/>
    </xf>
    <xf numFmtId="178" fontId="0" fillId="0" borderId="0" xfId="71" applyNumberFormat="1">
      <alignment/>
      <protection/>
    </xf>
    <xf numFmtId="170" fontId="0" fillId="0" borderId="1" xfId="71" applyNumberFormat="1" applyFont="1" applyBorder="1" applyAlignment="1">
      <alignment horizontal="right"/>
      <protection/>
    </xf>
    <xf numFmtId="215" fontId="0" fillId="0" borderId="1" xfId="71" applyNumberFormat="1" applyBorder="1">
      <alignment/>
      <protection/>
    </xf>
    <xf numFmtId="183" fontId="0" fillId="0" borderId="1" xfId="71" applyNumberFormat="1" applyBorder="1" applyAlignment="1">
      <alignment horizontal="right"/>
      <protection/>
    </xf>
    <xf numFmtId="169" fontId="0" fillId="0" borderId="1" xfId="71" applyNumberFormat="1" applyBorder="1" applyAlignment="1">
      <alignment horizontal="right"/>
      <protection/>
    </xf>
    <xf numFmtId="49" fontId="0" fillId="0" borderId="1" xfId="71" applyNumberFormat="1" applyFont="1" applyBorder="1" applyAlignment="1">
      <alignment horizontal="left"/>
      <protection/>
    </xf>
    <xf numFmtId="179" fontId="0" fillId="0" borderId="9" xfId="71" applyNumberFormat="1" applyBorder="1" applyAlignment="1">
      <alignment horizontal="right"/>
      <protection/>
    </xf>
    <xf numFmtId="0" fontId="4" fillId="0" borderId="0" xfId="91" applyAlignment="1">
      <alignment/>
      <protection/>
    </xf>
    <xf numFmtId="2" fontId="4" fillId="0" borderId="16" xfId="91" applyNumberFormat="1" applyFont="1" applyBorder="1" applyAlignment="1">
      <alignment horizontal="centerContinuous" wrapText="1"/>
      <protection/>
    </xf>
    <xf numFmtId="221" fontId="0" fillId="0" borderId="13" xfId="71" applyNumberFormat="1" applyBorder="1" applyAlignment="1">
      <alignment/>
      <protection/>
    </xf>
    <xf numFmtId="221" fontId="0" fillId="0" borderId="12" xfId="71" applyNumberFormat="1" applyBorder="1">
      <alignment/>
      <protection/>
    </xf>
    <xf numFmtId="221" fontId="0" fillId="0" borderId="9" xfId="71" applyNumberFormat="1" applyBorder="1" applyAlignment="1">
      <alignment/>
      <protection/>
    </xf>
    <xf numFmtId="236" fontId="0" fillId="0" borderId="9" xfId="71" applyNumberFormat="1" applyBorder="1" applyAlignment="1">
      <alignment/>
      <protection/>
    </xf>
    <xf numFmtId="237" fontId="0" fillId="0" borderId="9" xfId="71" applyNumberFormat="1" applyBorder="1" applyAlignment="1">
      <alignment/>
      <protection/>
    </xf>
    <xf numFmtId="49" fontId="4" fillId="0" borderId="0" xfId="71" applyNumberFormat="1" applyFont="1" applyAlignment="1">
      <alignment horizontal="left" indent="4"/>
      <protection/>
    </xf>
    <xf numFmtId="221" fontId="0" fillId="0" borderId="9" xfId="71" applyNumberFormat="1" applyBorder="1" applyAlignment="1">
      <alignment horizontal="right"/>
      <protection/>
    </xf>
    <xf numFmtId="0" fontId="0" fillId="0" borderId="16" xfId="71" applyBorder="1" applyAlignment="1">
      <alignment/>
      <protection/>
    </xf>
    <xf numFmtId="49" fontId="4" fillId="0" borderId="0" xfId="71" applyNumberFormat="1" applyFont="1" applyAlignment="1">
      <alignment horizontal="centerContinuous"/>
      <protection/>
    </xf>
    <xf numFmtId="221" fontId="0" fillId="0" borderId="13" xfId="71" applyNumberFormat="1" applyBorder="1">
      <alignment/>
      <protection/>
    </xf>
    <xf numFmtId="246" fontId="0" fillId="0" borderId="9" xfId="71" applyNumberFormat="1" applyBorder="1" applyAlignment="1">
      <alignment horizontal="right"/>
      <protection/>
    </xf>
    <xf numFmtId="0" fontId="0" fillId="0" borderId="0" xfId="71" applyFill="1" applyBorder="1" applyAlignment="1">
      <alignment wrapText="1"/>
      <protection/>
    </xf>
    <xf numFmtId="221" fontId="0" fillId="0" borderId="9" xfId="71" applyNumberFormat="1" applyBorder="1">
      <alignment/>
      <protection/>
    </xf>
    <xf numFmtId="0" fontId="0" fillId="0" borderId="1" xfId="71" applyBorder="1" applyAlignment="1" quotePrefix="1">
      <alignment horizontal="left"/>
      <protection/>
    </xf>
    <xf numFmtId="173" fontId="0" fillId="0" borderId="0" xfId="71" applyNumberFormat="1" applyFont="1" applyBorder="1" applyAlignment="1">
      <alignment horizontal="right"/>
      <protection/>
    </xf>
    <xf numFmtId="221" fontId="0" fillId="0" borderId="0" xfId="71" applyNumberFormat="1" applyBorder="1">
      <alignment/>
      <protection/>
    </xf>
    <xf numFmtId="246" fontId="0" fillId="0" borderId="0" xfId="71" applyNumberFormat="1" applyBorder="1" applyAlignment="1">
      <alignment horizontal="right"/>
      <protection/>
    </xf>
    <xf numFmtId="0" fontId="0" fillId="0" borderId="0" xfId="71" applyBorder="1" applyAlignment="1" quotePrefix="1">
      <alignment horizontal="left"/>
      <protection/>
    </xf>
    <xf numFmtId="0" fontId="0" fillId="0" borderId="1" xfId="71" applyFont="1" applyBorder="1" applyAlignment="1" quotePrefix="1">
      <alignment horizontal="left"/>
      <protection/>
    </xf>
    <xf numFmtId="0" fontId="0" fillId="0" borderId="0" xfId="71" applyBorder="1" applyAlignment="1">
      <alignment wrapText="1"/>
      <protection/>
    </xf>
    <xf numFmtId="49" fontId="0" fillId="0" borderId="0" xfId="71" applyNumberFormat="1" applyBorder="1" applyAlignment="1">
      <alignment wrapText="1"/>
      <protection/>
    </xf>
    <xf numFmtId="0" fontId="0" fillId="0" borderId="0" xfId="71" applyFill="1" applyBorder="1" applyAlignment="1">
      <alignment horizontal="center"/>
      <protection/>
    </xf>
    <xf numFmtId="238" fontId="0" fillId="0" borderId="0" xfId="71" applyNumberFormat="1">
      <alignment/>
      <protection/>
    </xf>
    <xf numFmtId="49" fontId="5" fillId="0" borderId="0" xfId="58" applyNumberFormat="1" applyFont="1" applyBorder="1">
      <alignment/>
      <protection/>
    </xf>
    <xf numFmtId="0" fontId="5" fillId="0" borderId="0" xfId="72" applyFont="1" applyBorder="1" applyAlignment="1">
      <alignment horizontal="left" indent="1"/>
      <protection/>
    </xf>
    <xf numFmtId="3" fontId="0" fillId="0" borderId="11" xfId="71" applyNumberFormat="1" applyBorder="1" applyAlignment="1">
      <alignment horizontal="center"/>
      <protection/>
    </xf>
    <xf numFmtId="220" fontId="0" fillId="0" borderId="11" xfId="71" applyNumberFormat="1" applyBorder="1">
      <alignment/>
      <protection/>
    </xf>
    <xf numFmtId="247" fontId="0" fillId="0" borderId="1" xfId="71" applyNumberFormat="1" applyBorder="1">
      <alignment/>
      <protection/>
    </xf>
    <xf numFmtId="234" fontId="0" fillId="0" borderId="1" xfId="71" applyNumberFormat="1" applyBorder="1">
      <alignment/>
      <protection/>
    </xf>
    <xf numFmtId="233" fontId="0" fillId="0" borderId="0" xfId="71" applyNumberFormat="1">
      <alignment/>
      <protection/>
    </xf>
    <xf numFmtId="239" fontId="0" fillId="0" borderId="1" xfId="71" applyNumberFormat="1" applyBorder="1">
      <alignment/>
      <protection/>
    </xf>
    <xf numFmtId="196" fontId="0" fillId="0" borderId="0" xfId="71" applyNumberFormat="1" applyAlignment="1" quotePrefix="1">
      <alignment horizontal="right"/>
      <protection/>
    </xf>
    <xf numFmtId="170" fontId="0" fillId="0" borderId="1" xfId="71" applyNumberFormat="1" applyBorder="1" applyAlignment="1" quotePrefix="1">
      <alignment horizontal="right"/>
      <protection/>
    </xf>
    <xf numFmtId="229" fontId="0" fillId="0" borderId="1" xfId="71" applyNumberFormat="1" applyBorder="1">
      <alignment/>
      <protection/>
    </xf>
    <xf numFmtId="229" fontId="1" fillId="0" borderId="11" xfId="71" applyNumberFormat="1" applyFont="1" applyBorder="1" applyAlignment="1">
      <alignment horizontal="center" wrapText="1"/>
      <protection/>
    </xf>
    <xf numFmtId="49" fontId="0" fillId="0" borderId="12" xfId="71" applyNumberFormat="1" applyBorder="1">
      <alignment/>
      <protection/>
    </xf>
    <xf numFmtId="189" fontId="0" fillId="0" borderId="9" xfId="71" applyNumberFormat="1" applyFill="1" applyBorder="1">
      <alignment/>
      <protection/>
    </xf>
    <xf numFmtId="189" fontId="0" fillId="0" borderId="14" xfId="71" applyNumberFormat="1" applyFill="1" applyBorder="1">
      <alignment/>
      <protection/>
    </xf>
    <xf numFmtId="189" fontId="0" fillId="0" borderId="18" xfId="71" applyNumberFormat="1" applyBorder="1">
      <alignment/>
      <protection/>
    </xf>
    <xf numFmtId="189" fontId="0" fillId="0" borderId="0" xfId="71" applyNumberFormat="1" applyFill="1" applyBorder="1">
      <alignment/>
      <protection/>
    </xf>
    <xf numFmtId="189" fontId="0" fillId="0" borderId="1" xfId="71" applyNumberFormat="1" applyFill="1" applyBorder="1">
      <alignment/>
      <protection/>
    </xf>
    <xf numFmtId="189" fontId="0" fillId="0" borderId="18" xfId="71" applyNumberFormat="1" applyFill="1" applyBorder="1">
      <alignment/>
      <protection/>
    </xf>
    <xf numFmtId="0" fontId="11" fillId="0" borderId="0" xfId="71" applyFont="1">
      <alignment/>
      <protection/>
    </xf>
    <xf numFmtId="189" fontId="0" fillId="0" borderId="17" xfId="71" applyNumberFormat="1" applyBorder="1">
      <alignment/>
      <protection/>
    </xf>
    <xf numFmtId="0" fontId="1" fillId="0" borderId="9" xfId="71" applyFont="1" applyBorder="1" applyAlignment="1">
      <alignment horizontal="center" vertical="center" wrapText="1"/>
      <protection/>
    </xf>
    <xf numFmtId="0" fontId="1" fillId="0" borderId="35" xfId="71" applyFont="1" applyBorder="1" applyAlignment="1">
      <alignment horizontal="center" vertical="center" wrapText="1"/>
      <protection/>
    </xf>
    <xf numFmtId="0" fontId="1" fillId="0" borderId="47" xfId="71" applyFont="1" applyBorder="1" applyAlignment="1">
      <alignment horizontal="center" vertical="center" wrapText="1"/>
      <protection/>
    </xf>
    <xf numFmtId="0" fontId="1" fillId="0" borderId="21" xfId="71" applyFont="1" applyBorder="1" applyAlignment="1">
      <alignment horizontal="center" vertical="center" wrapText="1"/>
      <protection/>
    </xf>
    <xf numFmtId="0" fontId="1" fillId="0" borderId="34" xfId="71" applyFont="1" applyBorder="1" applyAlignment="1">
      <alignment horizontal="centerContinuous" vertical="center" wrapText="1"/>
      <protection/>
    </xf>
    <xf numFmtId="0" fontId="1" fillId="0" borderId="15" xfId="71" applyFont="1" applyBorder="1" applyAlignment="1">
      <alignment horizontal="centerContinuous" vertical="center" wrapText="1"/>
      <protection/>
    </xf>
    <xf numFmtId="3" fontId="0" fillId="0" borderId="17" xfId="71" applyNumberFormat="1" applyBorder="1">
      <alignment/>
      <protection/>
    </xf>
    <xf numFmtId="188" fontId="0" fillId="0" borderId="0" xfId="71" applyNumberFormat="1" applyAlignment="1">
      <alignment horizontal="center"/>
      <protection/>
    </xf>
    <xf numFmtId="235" fontId="0" fillId="0" borderId="1" xfId="71" applyNumberFormat="1" applyBorder="1" applyAlignment="1">
      <alignment horizontal="center"/>
      <protection/>
    </xf>
    <xf numFmtId="3" fontId="0" fillId="0" borderId="35" xfId="71" applyNumberFormat="1" applyBorder="1" applyAlignment="1">
      <alignment horizontal="center"/>
      <protection/>
    </xf>
    <xf numFmtId="3" fontId="0" fillId="0" borderId="0" xfId="71" applyNumberFormat="1" applyAlignment="1">
      <alignment horizontal="center"/>
      <protection/>
    </xf>
    <xf numFmtId="0" fontId="12" fillId="0" borderId="0" xfId="71" applyFont="1">
      <alignment/>
      <protection/>
    </xf>
    <xf numFmtId="232" fontId="0" fillId="0" borderId="0" xfId="71" applyNumberFormat="1" applyFont="1" applyBorder="1" applyAlignment="1">
      <alignment horizontal="left" wrapText="1"/>
      <protection/>
    </xf>
    <xf numFmtId="0" fontId="1" fillId="0" borderId="0" xfId="71" applyFont="1" applyAlignment="1">
      <alignment horizontal="center"/>
      <protection/>
    </xf>
    <xf numFmtId="171" fontId="0" fillId="0" borderId="13" xfId="71" applyNumberFormat="1" applyBorder="1" applyAlignment="1">
      <alignment horizontal="right"/>
      <protection/>
    </xf>
    <xf numFmtId="215" fontId="0" fillId="0" borderId="9" xfId="71" applyNumberFormat="1" applyBorder="1" applyAlignment="1">
      <alignment horizontal="right"/>
      <protection/>
    </xf>
    <xf numFmtId="215" fontId="0" fillId="0" borderId="13" xfId="71" applyNumberFormat="1" applyBorder="1" applyAlignment="1">
      <alignment horizontal="right"/>
      <protection/>
    </xf>
    <xf numFmtId="227" fontId="0" fillId="0" borderId="33" xfId="71" applyNumberFormat="1" applyBorder="1">
      <alignment/>
      <protection/>
    </xf>
    <xf numFmtId="0" fontId="0" fillId="0" borderId="0" xfId="71" quotePrefix="1">
      <alignment/>
      <protection/>
    </xf>
    <xf numFmtId="193" fontId="0" fillId="0" borderId="0" xfId="71" applyNumberFormat="1" applyAlignment="1">
      <alignment horizontal="right"/>
      <protection/>
    </xf>
    <xf numFmtId="190" fontId="0" fillId="0" borderId="1" xfId="71" applyNumberFormat="1" applyBorder="1" applyAlignment="1">
      <alignment horizontal="left"/>
      <protection/>
    </xf>
    <xf numFmtId="49" fontId="6" fillId="0" borderId="0" xfId="58" applyNumberFormat="1" applyFont="1" applyAlignment="1">
      <alignment horizontal="left"/>
      <protection/>
    </xf>
    <xf numFmtId="192" fontId="0" fillId="0" borderId="0" xfId="71" applyNumberFormat="1" applyBorder="1">
      <alignment/>
      <protection/>
    </xf>
    <xf numFmtId="192" fontId="0" fillId="0" borderId="7" xfId="71" applyNumberFormat="1" applyBorder="1">
      <alignment/>
      <protection/>
    </xf>
    <xf numFmtId="192" fontId="0" fillId="0" borderId="12" xfId="71" applyNumberFormat="1" applyBorder="1">
      <alignment/>
      <protection/>
    </xf>
    <xf numFmtId="192" fontId="0" fillId="0" borderId="11" xfId="71" applyNumberFormat="1" applyBorder="1">
      <alignment/>
      <protection/>
    </xf>
    <xf numFmtId="223" fontId="0" fillId="0" borderId="9" xfId="71" applyNumberFormat="1" applyBorder="1">
      <alignment/>
      <protection/>
    </xf>
    <xf numFmtId="223" fontId="0" fillId="0" borderId="14" xfId="71" applyNumberFormat="1" applyBorder="1">
      <alignment/>
      <protection/>
    </xf>
    <xf numFmtId="231" fontId="0" fillId="0" borderId="1" xfId="71" applyNumberFormat="1" applyBorder="1">
      <alignment/>
      <protection/>
    </xf>
    <xf numFmtId="220" fontId="0" fillId="0" borderId="1" xfId="71" applyNumberFormat="1" applyBorder="1">
      <alignment/>
      <protection/>
    </xf>
    <xf numFmtId="231" fontId="0" fillId="0" borderId="9" xfId="71" applyNumberFormat="1" applyBorder="1">
      <alignment/>
      <protection/>
    </xf>
    <xf numFmtId="231" fontId="0" fillId="0" borderId="14" xfId="71" applyNumberFormat="1" applyBorder="1">
      <alignment/>
      <protection/>
    </xf>
    <xf numFmtId="0" fontId="0" fillId="0" borderId="43" xfId="71" applyBorder="1">
      <alignment/>
      <protection/>
    </xf>
    <xf numFmtId="0" fontId="4" fillId="0" borderId="0" xfId="91" applyBorder="1" applyAlignment="1">
      <alignment horizontal="centerContinuous" vertical="center"/>
      <protection/>
    </xf>
    <xf numFmtId="0" fontId="4" fillId="0" borderId="24" xfId="91" applyBorder="1" applyAlignment="1">
      <alignment horizontal="centerContinuous" vertical="center"/>
      <protection/>
    </xf>
    <xf numFmtId="0" fontId="1" fillId="0" borderId="0" xfId="91" applyFont="1" applyBorder="1" applyAlignment="1">
      <alignment horizontal="centerContinuous" vertical="center"/>
      <protection/>
    </xf>
    <xf numFmtId="0" fontId="4" fillId="0" borderId="24" xfId="91" applyBorder="1">
      <alignment wrapText="1"/>
      <protection/>
    </xf>
    <xf numFmtId="0" fontId="5" fillId="0" borderId="0" xfId="71" applyNumberFormat="1" applyFont="1" applyAlignment="1">
      <alignment horizontal="left"/>
      <protection/>
    </xf>
    <xf numFmtId="193" fontId="0" fillId="0" borderId="18" xfId="71" applyNumberFormat="1" applyBorder="1" applyAlignment="1">
      <alignment horizontal="right"/>
      <protection/>
    </xf>
    <xf numFmtId="189" fontId="0" fillId="0" borderId="35" xfId="71" applyNumberFormat="1" applyBorder="1">
      <alignment/>
      <protection/>
    </xf>
    <xf numFmtId="165" fontId="0" fillId="0" borderId="7" xfId="71" applyNumberFormat="1" applyBorder="1">
      <alignment/>
      <protection/>
    </xf>
    <xf numFmtId="167" fontId="0" fillId="0" borderId="11" xfId="71" applyNumberFormat="1" applyBorder="1">
      <alignment/>
      <protection/>
    </xf>
    <xf numFmtId="193" fontId="0" fillId="0" borderId="15" xfId="71" applyNumberFormat="1" applyBorder="1" applyAlignment="1">
      <alignment horizontal="right"/>
      <protection/>
    </xf>
    <xf numFmtId="227" fontId="0" fillId="0" borderId="0" xfId="71" applyNumberFormat="1">
      <alignment/>
      <protection/>
    </xf>
    <xf numFmtId="227" fontId="0" fillId="0" borderId="7" xfId="71" applyNumberFormat="1" applyBorder="1">
      <alignment/>
      <protection/>
    </xf>
    <xf numFmtId="227" fontId="0" fillId="0" borderId="11" xfId="71" applyNumberFormat="1" applyBorder="1">
      <alignment/>
      <protection/>
    </xf>
    <xf numFmtId="227" fontId="0" fillId="0" borderId="1" xfId="71" applyNumberFormat="1" applyBorder="1">
      <alignment/>
      <protection/>
    </xf>
    <xf numFmtId="227" fontId="0" fillId="0" borderId="35" xfId="71" applyNumberFormat="1" applyBorder="1">
      <alignment/>
      <protection/>
    </xf>
    <xf numFmtId="166" fontId="0" fillId="0" borderId="9" xfId="71" applyNumberFormat="1" applyBorder="1" applyAlignment="1">
      <alignment horizontal="right"/>
      <protection/>
    </xf>
    <xf numFmtId="227" fontId="0" fillId="0" borderId="1" xfId="71" applyNumberFormat="1" applyBorder="1" applyAlignment="1">
      <alignment horizontal="right"/>
      <protection/>
    </xf>
    <xf numFmtId="0" fontId="0" fillId="0" borderId="44" xfId="71" applyBorder="1">
      <alignment/>
      <protection/>
    </xf>
    <xf numFmtId="227" fontId="0" fillId="0" borderId="15" xfId="71" applyNumberFormat="1" applyBorder="1">
      <alignment/>
      <protection/>
    </xf>
    <xf numFmtId="0" fontId="1" fillId="0" borderId="11" xfId="71" applyFont="1" applyBorder="1" applyAlignment="1">
      <alignment horizontal="center"/>
      <protection/>
    </xf>
    <xf numFmtId="165" fontId="0" fillId="0" borderId="15" xfId="71" applyNumberFormat="1" applyBorder="1">
      <alignment/>
      <protection/>
    </xf>
    <xf numFmtId="164" fontId="0" fillId="0" borderId="11" xfId="71" applyNumberFormat="1" applyBorder="1">
      <alignment/>
      <protection/>
    </xf>
    <xf numFmtId="189" fontId="0" fillId="0" borderId="7" xfId="71" applyNumberFormat="1" applyBorder="1">
      <alignment/>
      <protection/>
    </xf>
    <xf numFmtId="189" fontId="0" fillId="0" borderId="15" xfId="71" applyNumberFormat="1" applyBorder="1">
      <alignment/>
      <protection/>
    </xf>
    <xf numFmtId="0" fontId="0" fillId="0" borderId="0" xfId="71" applyBorder="1" applyAlignment="1">
      <alignment horizontal="centerContinuous" wrapText="1"/>
      <protection/>
    </xf>
    <xf numFmtId="177" fontId="0" fillId="0" borderId="0" xfId="71" applyNumberFormat="1" applyAlignment="1">
      <alignment horizontal="left"/>
      <protection/>
    </xf>
    <xf numFmtId="49" fontId="0" fillId="0" borderId="0" xfId="71" applyNumberFormat="1" applyAlignment="1">
      <alignment horizontal="centerContinuous"/>
      <protection/>
    </xf>
    <xf numFmtId="171" fontId="0" fillId="0" borderId="1" xfId="71" applyNumberFormat="1" applyBorder="1" applyAlignment="1">
      <alignment horizontal="right"/>
      <protection/>
    </xf>
    <xf numFmtId="0" fontId="1" fillId="0" borderId="33" xfId="71" applyFont="1" applyBorder="1" applyAlignment="1">
      <alignment horizontal="center" vertical="center" wrapText="1"/>
      <protection/>
    </xf>
    <xf numFmtId="188" fontId="0" fillId="0" borderId="11" xfId="71" applyNumberFormat="1" applyBorder="1">
      <alignment/>
      <protection/>
    </xf>
    <xf numFmtId="0" fontId="1" fillId="0" borderId="35" xfId="71" applyFont="1" applyBorder="1" applyAlignment="1">
      <alignment horizontal="center" wrapText="1"/>
      <protection/>
    </xf>
    <xf numFmtId="0" fontId="1" fillId="0" borderId="7" xfId="71" applyFont="1" applyBorder="1" applyAlignment="1">
      <alignment horizontal="centerContinuous" vertical="center"/>
      <protection/>
    </xf>
    <xf numFmtId="0" fontId="1" fillId="0" borderId="35" xfId="71" applyFont="1" applyBorder="1" applyAlignment="1">
      <alignment vertical="center" wrapText="1"/>
      <protection/>
    </xf>
    <xf numFmtId="241" fontId="0" fillId="0" borderId="0" xfId="71" applyNumberFormat="1">
      <alignment/>
      <protection/>
    </xf>
    <xf numFmtId="49" fontId="0" fillId="0" borderId="0" xfId="71" applyNumberFormat="1">
      <alignment/>
      <protection/>
    </xf>
    <xf numFmtId="0" fontId="1" fillId="0" borderId="11" xfId="71" applyFont="1" applyBorder="1" applyAlignment="1">
      <alignment horizontal="centerContinuous" vertical="center"/>
      <protection/>
    </xf>
    <xf numFmtId="49" fontId="5" fillId="0" borderId="0" xfId="71" applyNumberFormat="1" applyFont="1" applyFill="1" applyBorder="1">
      <alignment/>
      <protection/>
    </xf>
    <xf numFmtId="198" fontId="0" fillId="0" borderId="13" xfId="71" applyNumberFormat="1" applyBorder="1">
      <alignment/>
      <protection/>
    </xf>
    <xf numFmtId="198" fontId="0" fillId="0" borderId="7" xfId="71" applyNumberFormat="1" applyBorder="1">
      <alignment/>
      <protection/>
    </xf>
    <xf numFmtId="190" fontId="0" fillId="0" borderId="11" xfId="71" applyNumberFormat="1" applyBorder="1">
      <alignment/>
      <protection/>
    </xf>
    <xf numFmtId="190" fontId="0" fillId="0" borderId="38" xfId="71" applyNumberFormat="1" applyBorder="1">
      <alignment/>
      <protection/>
    </xf>
    <xf numFmtId="240" fontId="0" fillId="0" borderId="9" xfId="71" applyNumberFormat="1" applyBorder="1">
      <alignment/>
      <protection/>
    </xf>
    <xf numFmtId="240" fontId="0" fillId="0" borderId="1" xfId="71" applyNumberFormat="1" applyBorder="1">
      <alignment/>
      <protection/>
    </xf>
    <xf numFmtId="189" fontId="0" fillId="0" borderId="29" xfId="71" applyNumberFormat="1" applyBorder="1">
      <alignment/>
      <protection/>
    </xf>
    <xf numFmtId="0" fontId="1" fillId="0" borderId="29" xfId="71" applyFont="1" applyBorder="1" applyAlignment="1">
      <alignment horizontal="center" wrapText="1"/>
      <protection/>
    </xf>
    <xf numFmtId="0" fontId="1" fillId="0" borderId="38" xfId="71" applyFont="1" applyBorder="1" applyAlignment="1">
      <alignment horizontal="center" wrapText="1"/>
      <protection/>
    </xf>
    <xf numFmtId="0" fontId="0" fillId="0" borderId="0" xfId="71" applyAlignment="1">
      <alignment horizontal="center" vertical="center"/>
      <protection/>
    </xf>
    <xf numFmtId="0" fontId="1" fillId="0" borderId="13" xfId="71" applyFont="1" applyBorder="1" applyAlignment="1">
      <alignment horizontal="centerContinuous" wrapText="1"/>
      <protection/>
    </xf>
    <xf numFmtId="0" fontId="0" fillId="0" borderId="18" xfId="71" applyBorder="1" applyAlignment="1">
      <alignment horizontal="center" vertical="center"/>
      <protection/>
    </xf>
    <xf numFmtId="0" fontId="0" fillId="0" borderId="0" xfId="71" applyBorder="1" applyAlignment="1">
      <alignment horizontal="center" vertical="center"/>
      <protection/>
    </xf>
    <xf numFmtId="0" fontId="0" fillId="0" borderId="30" xfId="71" applyBorder="1" applyAlignment="1">
      <alignment horizontal="centerContinuous"/>
      <protection/>
    </xf>
    <xf numFmtId="0" fontId="1" fillId="0" borderId="30" xfId="71" applyFont="1" applyBorder="1" applyAlignment="1">
      <alignment horizontal="centerContinuous" vertical="center"/>
      <protection/>
    </xf>
    <xf numFmtId="0" fontId="1" fillId="0" borderId="48" xfId="71" applyFont="1" applyBorder="1" applyAlignment="1">
      <alignment horizontal="centerContinuous" vertical="center"/>
      <protection/>
    </xf>
    <xf numFmtId="198" fontId="0" fillId="0" borderId="0" xfId="71" applyNumberFormat="1">
      <alignment/>
      <protection/>
    </xf>
    <xf numFmtId="198" fontId="0" fillId="0" borderId="1" xfId="71" applyNumberFormat="1" applyBorder="1">
      <alignment/>
      <protection/>
    </xf>
    <xf numFmtId="168" fontId="0" fillId="0" borderId="0" xfId="71" applyNumberFormat="1" applyAlignment="1">
      <alignment horizontal="right"/>
      <protection/>
    </xf>
    <xf numFmtId="197" fontId="0" fillId="0" borderId="1" xfId="71" applyNumberFormat="1" applyBorder="1">
      <alignment/>
      <protection/>
    </xf>
    <xf numFmtId="0" fontId="0" fillId="0" borderId="11" xfId="71" applyBorder="1" applyAlignment="1">
      <alignment horizontal="centerContinuous" vertical="center" wrapText="1"/>
      <protection/>
    </xf>
    <xf numFmtId="0" fontId="0" fillId="0" borderId="1" xfId="71" applyBorder="1" applyAlignment="1">
      <alignment horizontal="center" vertical="center"/>
      <protection/>
    </xf>
    <xf numFmtId="207" fontId="0" fillId="0" borderId="0" xfId="71" applyNumberFormat="1">
      <alignment/>
      <protection/>
    </xf>
    <xf numFmtId="208" fontId="0" fillId="0" borderId="1" xfId="71" applyNumberFormat="1" applyBorder="1">
      <alignment/>
      <protection/>
    </xf>
    <xf numFmtId="208" fontId="0" fillId="0" borderId="35" xfId="71" applyNumberFormat="1" applyBorder="1">
      <alignment/>
      <protection/>
    </xf>
    <xf numFmtId="224" fontId="0" fillId="0" borderId="29" xfId="71" applyNumberFormat="1" applyBorder="1">
      <alignment/>
      <protection/>
    </xf>
    <xf numFmtId="242" fontId="0" fillId="0" borderId="1" xfId="71" applyNumberFormat="1" applyBorder="1">
      <alignment/>
      <protection/>
    </xf>
    <xf numFmtId="192" fontId="0" fillId="0" borderId="35" xfId="71" applyNumberFormat="1" applyBorder="1">
      <alignment/>
      <protection/>
    </xf>
    <xf numFmtId="207" fontId="0" fillId="0" borderId="7" xfId="71" applyNumberFormat="1" applyBorder="1">
      <alignment/>
      <protection/>
    </xf>
    <xf numFmtId="224" fontId="0" fillId="0" borderId="38" xfId="71" applyNumberFormat="1" applyBorder="1">
      <alignment/>
      <protection/>
    </xf>
    <xf numFmtId="208" fontId="0" fillId="0" borderId="15" xfId="71" applyNumberFormat="1" applyBorder="1">
      <alignment/>
      <protection/>
    </xf>
    <xf numFmtId="0" fontId="0" fillId="0" borderId="1" xfId="71" applyNumberFormat="1" applyFont="1" applyBorder="1" applyAlignment="1">
      <alignment horizontal="center"/>
      <protection/>
    </xf>
    <xf numFmtId="223" fontId="0" fillId="0" borderId="7" xfId="71" applyNumberFormat="1" applyBorder="1">
      <alignment/>
      <protection/>
    </xf>
    <xf numFmtId="223" fontId="0" fillId="0" borderId="15" xfId="71" applyNumberFormat="1" applyBorder="1">
      <alignment/>
      <protection/>
    </xf>
    <xf numFmtId="201" fontId="0" fillId="0" borderId="35" xfId="71" applyNumberFormat="1" applyBorder="1">
      <alignment/>
      <protection/>
    </xf>
    <xf numFmtId="190" fontId="0" fillId="0" borderId="1" xfId="71" applyNumberFormat="1" applyBorder="1" applyAlignment="1">
      <alignment horizontal="center"/>
      <protection/>
    </xf>
    <xf numFmtId="223" fontId="0" fillId="0" borderId="0" xfId="71" applyNumberFormat="1">
      <alignment/>
      <protection/>
    </xf>
    <xf numFmtId="223" fontId="0" fillId="0" borderId="35" xfId="71" applyNumberFormat="1" applyBorder="1">
      <alignment/>
      <protection/>
    </xf>
    <xf numFmtId="0" fontId="1" fillId="0" borderId="30" xfId="71" applyFont="1" applyBorder="1" applyAlignment="1">
      <alignment horizontal="center" wrapText="1"/>
      <protection/>
    </xf>
    <xf numFmtId="0" fontId="1" fillId="0" borderId="49" xfId="71" applyFont="1" applyBorder="1" applyAlignment="1">
      <alignment horizontal="center" wrapText="1"/>
      <protection/>
    </xf>
    <xf numFmtId="0" fontId="19" fillId="0" borderId="50" xfId="66" applyNumberFormat="1" applyFont="1" applyBorder="1" applyAlignment="1" applyProtection="1" quotePrefix="1">
      <alignment vertical="top"/>
      <protection/>
    </xf>
    <xf numFmtId="0" fontId="20" fillId="0" borderId="50" xfId="74" applyNumberFormat="1" applyFont="1" applyBorder="1" applyAlignment="1" quotePrefix="1">
      <alignment wrapText="1"/>
      <protection/>
    </xf>
    <xf numFmtId="0" fontId="4" fillId="0" borderId="0" xfId="71" applyFont="1" applyAlignment="1">
      <alignment horizontal="center" wrapText="1"/>
      <protection/>
    </xf>
    <xf numFmtId="0" fontId="0" fillId="0" borderId="0" xfId="71" applyAlignment="1">
      <alignment/>
      <protection/>
    </xf>
    <xf numFmtId="0" fontId="1" fillId="0" borderId="51" xfId="71" applyFont="1" applyBorder="1" applyAlignment="1">
      <alignment horizontal="center" wrapText="1"/>
      <protection/>
    </xf>
    <xf numFmtId="0" fontId="1" fillId="0" borderId="19" xfId="71" applyFont="1" applyBorder="1" applyAlignment="1">
      <alignment horizontal="center" wrapText="1"/>
      <protection/>
    </xf>
    <xf numFmtId="0" fontId="4" fillId="0" borderId="0" xfId="71" applyFont="1" applyAlignment="1">
      <alignment horizontal="center"/>
      <protection/>
    </xf>
    <xf numFmtId="0" fontId="0" fillId="0" borderId="0" xfId="71" applyAlignment="1">
      <alignment horizontal="center"/>
      <protection/>
    </xf>
    <xf numFmtId="0" fontId="4" fillId="0" borderId="0" xfId="91" applyFont="1" applyAlignment="1">
      <alignment horizontal="center" wrapText="1"/>
      <protection/>
    </xf>
    <xf numFmtId="0" fontId="0" fillId="0" borderId="0" xfId="91" applyFont="1" applyAlignment="1">
      <alignment horizontal="center" wrapText="1"/>
      <protection/>
    </xf>
    <xf numFmtId="0" fontId="0" fillId="0" borderId="0" xfId="91" applyFont="1" applyAlignment="1">
      <alignment horizontal="left" wrapText="1"/>
      <protection/>
    </xf>
    <xf numFmtId="0" fontId="4" fillId="0" borderId="0" xfId="91" applyFont="1" applyAlignment="1">
      <alignment horizontal="left" wrapText="1"/>
      <protection/>
    </xf>
    <xf numFmtId="0" fontId="0" fillId="0" borderId="0" xfId="91" applyFont="1" applyAlignment="1">
      <alignment horizontal="left"/>
      <protection/>
    </xf>
    <xf numFmtId="0" fontId="0" fillId="0" borderId="0" xfId="71" applyFont="1" applyAlignment="1">
      <alignment horizontal="center"/>
      <protection/>
    </xf>
    <xf numFmtId="164" fontId="0" fillId="0" borderId="0" xfId="71" applyNumberFormat="1" applyAlignment="1">
      <alignment horizontal="center"/>
      <protection/>
    </xf>
    <xf numFmtId="164" fontId="0" fillId="0" borderId="0" xfId="71" applyNumberFormat="1" applyAlignment="1">
      <alignment horizontal="left"/>
      <protection/>
    </xf>
    <xf numFmtId="0" fontId="0" fillId="0" borderId="0" xfId="71" applyAlignment="1">
      <alignment horizontal="left"/>
      <protection/>
    </xf>
    <xf numFmtId="0" fontId="1" fillId="0" borderId="30" xfId="71" applyFont="1" applyBorder="1" applyAlignment="1">
      <alignment horizontal="center" vertical="center"/>
      <protection/>
    </xf>
    <xf numFmtId="0" fontId="0" fillId="0" borderId="31" xfId="71" applyBorder="1" applyAlignment="1">
      <alignment horizontal="center" vertical="center"/>
      <protection/>
    </xf>
    <xf numFmtId="0" fontId="1" fillId="0" borderId="28" xfId="71" applyFont="1" applyBorder="1" applyAlignment="1">
      <alignment horizontal="center" vertical="center"/>
      <protection/>
    </xf>
    <xf numFmtId="0" fontId="0" fillId="0" borderId="30" xfId="71" applyBorder="1" applyAlignment="1">
      <alignment horizontal="center" vertical="center"/>
      <protection/>
    </xf>
    <xf numFmtId="0" fontId="1" fillId="0" borderId="28" xfId="71" applyFont="1" applyBorder="1" applyAlignment="1">
      <alignment horizontal="center" vertical="center" wrapText="1"/>
      <protection/>
    </xf>
    <xf numFmtId="0" fontId="1" fillId="0" borderId="31" xfId="71" applyFont="1" applyBorder="1" applyAlignment="1">
      <alignment horizontal="center" vertical="center" wrapText="1"/>
      <protection/>
    </xf>
    <xf numFmtId="0" fontId="4" fillId="0" borderId="0" xfId="71" applyFont="1" applyAlignment="1">
      <alignment horizontal="center" vertical="center" wrapText="1"/>
      <protection/>
    </xf>
    <xf numFmtId="0" fontId="0" fillId="0" borderId="0" xfId="71" applyAlignment="1">
      <alignment horizontal="center" vertical="center" wrapText="1"/>
      <protection/>
    </xf>
    <xf numFmtId="0" fontId="0" fillId="0" borderId="0" xfId="71" applyAlignment="1">
      <alignment vertical="center"/>
      <protection/>
    </xf>
    <xf numFmtId="0" fontId="0" fillId="0" borderId="0" xfId="71" applyAlignment="1">
      <alignment horizontal="center" wrapText="1"/>
      <protection/>
    </xf>
    <xf numFmtId="182" fontId="4" fillId="0" borderId="0" xfId="71" applyNumberFormat="1" applyFont="1" applyAlignment="1">
      <alignment horizontal="center"/>
      <protection/>
    </xf>
    <xf numFmtId="0" fontId="0" fillId="0" borderId="0" xfId="71" applyNumberFormat="1" applyFont="1" applyAlignment="1">
      <alignment horizontal="left"/>
      <protection/>
    </xf>
    <xf numFmtId="0" fontId="0" fillId="0" borderId="0" xfId="71" applyFont="1" applyAlignment="1">
      <alignment horizontal="left" wrapText="1"/>
      <protection/>
    </xf>
    <xf numFmtId="0" fontId="0" fillId="0" borderId="0" xfId="71" applyFont="1" applyAlignment="1">
      <alignment horizontal="left"/>
      <protection/>
    </xf>
    <xf numFmtId="0" fontId="4" fillId="0" borderId="0" xfId="71" applyFont="1" applyBorder="1" applyAlignment="1">
      <alignment horizontal="center" wrapText="1"/>
      <protection/>
    </xf>
    <xf numFmtId="0" fontId="0" fillId="0" borderId="0" xfId="71" applyBorder="1" applyAlignment="1">
      <alignment horizontal="center" wrapText="1"/>
      <protection/>
    </xf>
    <xf numFmtId="0" fontId="0" fillId="0" borderId="30" xfId="71" applyBorder="1" applyAlignment="1">
      <alignment/>
      <protection/>
    </xf>
    <xf numFmtId="0" fontId="1" fillId="0" borderId="18" xfId="71" applyFont="1" applyBorder="1" applyAlignment="1">
      <alignment horizontal="center" wrapText="1"/>
      <protection/>
    </xf>
    <xf numFmtId="0" fontId="0" fillId="0" borderId="17" xfId="71" applyBorder="1" applyAlignment="1">
      <alignment/>
      <protection/>
    </xf>
    <xf numFmtId="0" fontId="1" fillId="0" borderId="46" xfId="71" applyFont="1" applyBorder="1" applyAlignment="1">
      <alignment horizontal="center" vertical="center"/>
      <protection/>
    </xf>
    <xf numFmtId="0" fontId="1" fillId="0" borderId="11" xfId="71" applyFont="1" applyBorder="1" applyAlignment="1">
      <alignment horizontal="center" vertical="center"/>
      <protection/>
    </xf>
    <xf numFmtId="0" fontId="1" fillId="0" borderId="7" xfId="71" applyFont="1" applyBorder="1" applyAlignment="1">
      <alignment horizontal="center" vertical="center"/>
      <protection/>
    </xf>
    <xf numFmtId="0" fontId="1" fillId="0" borderId="36" xfId="71" applyFont="1" applyBorder="1" applyAlignment="1">
      <alignment horizontal="center" vertical="center"/>
      <protection/>
    </xf>
    <xf numFmtId="0" fontId="1" fillId="0" borderId="20" xfId="71" applyFont="1" applyBorder="1" applyAlignment="1">
      <alignment horizontal="center" vertical="center"/>
      <protection/>
    </xf>
    <xf numFmtId="0" fontId="5" fillId="0" borderId="0" xfId="71" applyFont="1" applyAlignment="1">
      <alignment/>
      <protection/>
    </xf>
  </cellXfs>
  <cellStyles count="80">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3rd indent" xfId="23"/>
    <cellStyle name="40% - Accent1" xfId="24"/>
    <cellStyle name="40% - Accent2" xfId="25"/>
    <cellStyle name="40% - Accent3" xfId="26"/>
    <cellStyle name="40% - Accent4" xfId="27"/>
    <cellStyle name="40% - Accent5" xfId="28"/>
    <cellStyle name="40% - Accent6" xfId="29"/>
    <cellStyle name="4th indent" xfId="30"/>
    <cellStyle name="5th indent" xfId="31"/>
    <cellStyle name="60% - Accent1" xfId="32"/>
    <cellStyle name="60% - Accent2" xfId="33"/>
    <cellStyle name="60% - Accent3" xfId="34"/>
    <cellStyle name="60% - Accent4" xfId="35"/>
    <cellStyle name="60% - Accent5" xfId="36"/>
    <cellStyle name="60% - Accent6" xfId="37"/>
    <cellStyle name="6th indent"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Comma" xfId="48"/>
    <cellStyle name="Comma [0]" xfId="49"/>
    <cellStyle name="Comma0" xfId="50"/>
    <cellStyle name="Currency" xfId="51"/>
    <cellStyle name="Currency [0]" xfId="52"/>
    <cellStyle name="Currency0" xfId="53"/>
    <cellStyle name="Date" xfId="54"/>
    <cellStyle name="Explanatory Text" xfId="55"/>
    <cellStyle name="Fixed" xfId="56"/>
    <cellStyle name="Followed Hyperlink" xfId="57"/>
    <cellStyle name="FOOTNOTE" xfId="58"/>
    <cellStyle name="Good" xfId="59"/>
    <cellStyle name="HEADING" xfId="60"/>
    <cellStyle name="Heading 1" xfId="61"/>
    <cellStyle name="Heading 2" xfId="62"/>
    <cellStyle name="Heading 3" xfId="63"/>
    <cellStyle name="Heading 4" xfId="64"/>
    <cellStyle name="Hyperlink" xfId="65"/>
    <cellStyle name="Hyperlink_Section01" xfId="66"/>
    <cellStyle name="Hyperlink_Section18_title sheet" xfId="67"/>
    <cellStyle name="Input" xfId="68"/>
    <cellStyle name="Linked Cell" xfId="69"/>
    <cellStyle name="Neutral" xfId="70"/>
    <cellStyle name="Normal 2" xfId="71"/>
    <cellStyle name="Normal_98CFFR HI to 093198 2" xfId="72"/>
    <cellStyle name="Normal_last year excel compiled sec02_a276" xfId="73"/>
    <cellStyle name="Normal_Revised title_8_4_04" xfId="74"/>
    <cellStyle name="Normal_Section 2 Titles" xfId="75"/>
    <cellStyle name="Note" xfId="76"/>
    <cellStyle name="numbcent" xfId="77"/>
    <cellStyle name="Output" xfId="78"/>
    <cellStyle name="Percent" xfId="79"/>
    <cellStyle name="Style 1" xfId="80"/>
    <cellStyle name="Style 21" xfId="81"/>
    <cellStyle name="Style 22" xfId="82"/>
    <cellStyle name="Style 23" xfId="83"/>
    <cellStyle name="Style 24" xfId="84"/>
    <cellStyle name="Style 25" xfId="85"/>
    <cellStyle name="Style 26" xfId="86"/>
    <cellStyle name="Style 27" xfId="87"/>
    <cellStyle name="Style 28" xfId="88"/>
    <cellStyle name="style_col_headings" xfId="89"/>
    <cellStyle name="TITLE" xfId="90"/>
    <cellStyle name="TITLE 2" xfId="91"/>
    <cellStyle name="Total"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externalLink" Target="externalLinks/externalLink1.xml" /><Relationship Id="rId63" Type="http://schemas.openxmlformats.org/officeDocument/2006/relationships/externalLink" Target="externalLinks/externalLink2.xml" /><Relationship Id="rId64" Type="http://schemas.openxmlformats.org/officeDocument/2006/relationships/externalLink" Target="externalLinks/externalLink3.xml" /><Relationship Id="rId65" Type="http://schemas.openxmlformats.org/officeDocument/2006/relationships/externalLink" Target="externalLinks/externalLink4.xml" /><Relationship Id="rId66" Type="http://schemas.openxmlformats.org/officeDocument/2006/relationships/externalLink" Target="externalLinks/externalLink5.xml" /><Relationship Id="rId6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0</xdr:rowOff>
    </xdr:from>
    <xdr:to>
      <xdr:col>1</xdr:col>
      <xdr:colOff>276225</xdr:colOff>
      <xdr:row>22</xdr:row>
      <xdr:rowOff>123825</xdr:rowOff>
    </xdr:to>
    <xdr:sp>
      <xdr:nvSpPr>
        <xdr:cNvPr id="1" name="Text 4"/>
        <xdr:cNvSpPr txBox="1">
          <a:spLocks noChangeArrowheads="1"/>
        </xdr:cNvSpPr>
      </xdr:nvSpPr>
      <xdr:spPr>
        <a:xfrm>
          <a:off x="962025" y="4048125"/>
          <a:ext cx="247650" cy="438150"/>
        </a:xfrm>
        <a:prstGeom prst="rect">
          <a:avLst/>
        </a:prstGeom>
        <a:solidFill>
          <a:srgbClr val="FFFFFF"/>
        </a:solidFill>
        <a:ln w="1" cmpd="sng">
          <a:noFill/>
        </a:ln>
      </xdr:spPr>
      <xdr:txBody>
        <a:bodyPr vertOverflow="clip" wrap="square" lIns="45720" tIns="45720" rIns="0" bIns="0"/>
        <a:p>
          <a:pPr algn="l">
            <a:defRPr/>
          </a:pPr>
          <a:r>
            <a:rPr lang="en-US" cap="none" sz="2400" b="0" i="0" u="none" baseline="0">
              <a:solidFill>
                <a:srgbClr val="000000"/>
              </a:solidFill>
            </a:rPr>
            <a:t>}
</a:t>
          </a:r>
        </a:p>
      </xdr:txBody>
    </xdr:sp>
    <xdr:clientData/>
  </xdr:twoCellAnchor>
  <xdr:twoCellAnchor>
    <xdr:from>
      <xdr:col>5</xdr:col>
      <xdr:colOff>9525</xdr:colOff>
      <xdr:row>20</xdr:row>
      <xdr:rowOff>0</xdr:rowOff>
    </xdr:from>
    <xdr:to>
      <xdr:col>5</xdr:col>
      <xdr:colOff>247650</xdr:colOff>
      <xdr:row>22</xdr:row>
      <xdr:rowOff>123825</xdr:rowOff>
    </xdr:to>
    <xdr:sp>
      <xdr:nvSpPr>
        <xdr:cNvPr id="2" name="Text 5"/>
        <xdr:cNvSpPr txBox="1">
          <a:spLocks noChangeArrowheads="1"/>
        </xdr:cNvSpPr>
      </xdr:nvSpPr>
      <xdr:spPr>
        <a:xfrm>
          <a:off x="3590925" y="4048125"/>
          <a:ext cx="238125" cy="438150"/>
        </a:xfrm>
        <a:prstGeom prst="rect">
          <a:avLst/>
        </a:prstGeom>
        <a:solidFill>
          <a:srgbClr val="FFFFFF"/>
        </a:solidFill>
        <a:ln w="1" cmpd="sng">
          <a:noFill/>
        </a:ln>
      </xdr:spPr>
      <xdr:txBody>
        <a:bodyPr vertOverflow="clip" wrap="square" lIns="45720" tIns="45720" rIns="0" bIns="0"/>
        <a:p>
          <a:pPr algn="l">
            <a:defRPr/>
          </a:pPr>
          <a:r>
            <a:rPr lang="en-US" cap="none" sz="2400" b="0" i="0" u="none" baseline="0">
              <a:solidFill>
                <a:srgbClr val="000000"/>
              </a:solidFill>
            </a:rPr>
            <a:t>}</a:t>
          </a:r>
        </a:p>
      </xdr:txBody>
    </xdr:sp>
    <xdr:clientData/>
  </xdr:twoCellAnchor>
  <xdr:twoCellAnchor>
    <xdr:from>
      <xdr:col>3</xdr:col>
      <xdr:colOff>28575</xdr:colOff>
      <xdr:row>20</xdr:row>
      <xdr:rowOff>0</xdr:rowOff>
    </xdr:from>
    <xdr:to>
      <xdr:col>3</xdr:col>
      <xdr:colOff>276225</xdr:colOff>
      <xdr:row>22</xdr:row>
      <xdr:rowOff>123825</xdr:rowOff>
    </xdr:to>
    <xdr:sp>
      <xdr:nvSpPr>
        <xdr:cNvPr id="3" name="Text 4"/>
        <xdr:cNvSpPr txBox="1">
          <a:spLocks noChangeArrowheads="1"/>
        </xdr:cNvSpPr>
      </xdr:nvSpPr>
      <xdr:spPr>
        <a:xfrm>
          <a:off x="2257425" y="4048125"/>
          <a:ext cx="247650" cy="438150"/>
        </a:xfrm>
        <a:prstGeom prst="rect">
          <a:avLst/>
        </a:prstGeom>
        <a:solidFill>
          <a:srgbClr val="FFFFFF"/>
        </a:solidFill>
        <a:ln w="1" cmpd="sng">
          <a:noFill/>
        </a:ln>
      </xdr:spPr>
      <xdr:txBody>
        <a:bodyPr vertOverflow="clip" wrap="square" lIns="45720" tIns="45720" rIns="0" bIns="0"/>
        <a:p>
          <a:pPr algn="l">
            <a:defRPr/>
          </a:pPr>
          <a:r>
            <a:rPr lang="en-US" cap="none" sz="24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PaulO\My%20Documents\Paul's%20Work\Databook08\Group%20EXCEL%20narratives%20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74"/>
  <sheetViews>
    <sheetView tabSelected="1" workbookViewId="0" topLeftCell="A1">
      <selection activeCell="A47" sqref="A47"/>
    </sheetView>
  </sheetViews>
  <sheetFormatPr defaultColWidth="9.140625" defaultRowHeight="12.75"/>
  <cols>
    <col min="1" max="1" width="9.57421875" style="0" customWidth="1"/>
    <col min="2" max="2" width="69.7109375" style="0" customWidth="1"/>
  </cols>
  <sheetData>
    <row r="1" spans="1:2" ht="31.5">
      <c r="A1" s="48" t="s">
        <v>916</v>
      </c>
      <c r="B1" s="48" t="s">
        <v>917</v>
      </c>
    </row>
    <row r="2" spans="1:2" ht="15.75">
      <c r="A2" s="48"/>
      <c r="B2" s="48"/>
    </row>
    <row r="3" spans="1:2" ht="15.75">
      <c r="A3" s="49" t="s">
        <v>918</v>
      </c>
      <c r="B3" s="48"/>
    </row>
    <row r="4" spans="1:2" ht="15.75">
      <c r="A4" s="49" t="s">
        <v>919</v>
      </c>
      <c r="B4" s="48"/>
    </row>
    <row r="5" spans="1:2" ht="15.75">
      <c r="A5" s="50" t="s">
        <v>920</v>
      </c>
      <c r="B5" s="48"/>
    </row>
    <row r="6" spans="1:2" ht="15.75">
      <c r="A6" s="710" t="s">
        <v>921</v>
      </c>
      <c r="B6" s="711" t="s">
        <v>1107</v>
      </c>
    </row>
    <row r="7" spans="1:2" ht="31.5">
      <c r="A7" s="710" t="s">
        <v>922</v>
      </c>
      <c r="B7" s="711" t="s">
        <v>1108</v>
      </c>
    </row>
    <row r="8" spans="1:2" ht="15.75">
      <c r="A8" s="710" t="s">
        <v>923</v>
      </c>
      <c r="B8" s="711" t="s">
        <v>1109</v>
      </c>
    </row>
    <row r="9" spans="1:2" ht="15.75">
      <c r="A9" s="710" t="s">
        <v>924</v>
      </c>
      <c r="B9" s="711" t="s">
        <v>1110</v>
      </c>
    </row>
    <row r="10" spans="1:2" ht="15.75">
      <c r="A10" s="710" t="s">
        <v>925</v>
      </c>
      <c r="B10" s="711" t="s">
        <v>1111</v>
      </c>
    </row>
    <row r="11" spans="1:2" ht="15.75">
      <c r="A11" s="710" t="s">
        <v>926</v>
      </c>
      <c r="B11" s="711" t="s">
        <v>1112</v>
      </c>
    </row>
    <row r="12" spans="1:2" ht="15.75">
      <c r="A12" s="710" t="s">
        <v>927</v>
      </c>
      <c r="B12" s="711" t="s">
        <v>1113</v>
      </c>
    </row>
    <row r="13" spans="1:2" ht="15.75">
      <c r="A13" s="710" t="s">
        <v>928</v>
      </c>
      <c r="B13" s="711" t="s">
        <v>1114</v>
      </c>
    </row>
    <row r="14" spans="1:2" ht="15.75">
      <c r="A14" s="710" t="s">
        <v>929</v>
      </c>
      <c r="B14" s="711" t="s">
        <v>1115</v>
      </c>
    </row>
    <row r="15" spans="1:2" ht="15.75">
      <c r="A15" s="710" t="s">
        <v>930</v>
      </c>
      <c r="B15" s="711" t="s">
        <v>931</v>
      </c>
    </row>
    <row r="16" spans="1:2" ht="15.75">
      <c r="A16" s="710" t="s">
        <v>932</v>
      </c>
      <c r="B16" s="711" t="s">
        <v>933</v>
      </c>
    </row>
    <row r="17" spans="1:2" ht="15.75">
      <c r="A17" s="710" t="s">
        <v>934</v>
      </c>
      <c r="B17" s="711" t="s">
        <v>1116</v>
      </c>
    </row>
    <row r="18" spans="1:2" ht="31.5">
      <c r="A18" s="710" t="s">
        <v>935</v>
      </c>
      <c r="B18" s="711" t="s">
        <v>1117</v>
      </c>
    </row>
    <row r="19" spans="1:2" ht="31.5">
      <c r="A19" s="710" t="s">
        <v>936</v>
      </c>
      <c r="B19" s="711" t="s">
        <v>1118</v>
      </c>
    </row>
    <row r="20" spans="1:2" ht="15.75">
      <c r="A20" s="710" t="s">
        <v>937</v>
      </c>
      <c r="B20" s="711" t="s">
        <v>1119</v>
      </c>
    </row>
    <row r="21" spans="1:2" ht="15.75">
      <c r="A21" s="710" t="s">
        <v>938</v>
      </c>
      <c r="B21" s="711" t="s">
        <v>1120</v>
      </c>
    </row>
    <row r="22" spans="1:2" ht="31.5">
      <c r="A22" s="710" t="s">
        <v>939</v>
      </c>
      <c r="B22" s="711" t="s">
        <v>1121</v>
      </c>
    </row>
    <row r="23" spans="1:2" ht="15.75">
      <c r="A23" s="710" t="s">
        <v>940</v>
      </c>
      <c r="B23" s="711" t="s">
        <v>1122</v>
      </c>
    </row>
    <row r="24" spans="1:2" ht="15.75">
      <c r="A24" s="710" t="s">
        <v>941</v>
      </c>
      <c r="B24" s="711" t="s">
        <v>942</v>
      </c>
    </row>
    <row r="25" spans="1:2" ht="31.5">
      <c r="A25" s="710" t="s">
        <v>943</v>
      </c>
      <c r="B25" s="711" t="s">
        <v>1123</v>
      </c>
    </row>
    <row r="26" spans="1:2" ht="31.5">
      <c r="A26" s="710" t="s">
        <v>944</v>
      </c>
      <c r="B26" s="711" t="s">
        <v>1124</v>
      </c>
    </row>
    <row r="27" spans="1:2" ht="15.75">
      <c r="A27" s="710" t="s">
        <v>945</v>
      </c>
      <c r="B27" s="711" t="s">
        <v>1125</v>
      </c>
    </row>
    <row r="28" spans="1:2" ht="15.75">
      <c r="A28" s="710" t="s">
        <v>946</v>
      </c>
      <c r="B28" s="711" t="s">
        <v>947</v>
      </c>
    </row>
    <row r="29" spans="1:2" ht="15.75">
      <c r="A29" s="710" t="s">
        <v>948</v>
      </c>
      <c r="B29" s="711" t="s">
        <v>1126</v>
      </c>
    </row>
    <row r="30" spans="1:2" ht="15.75">
      <c r="A30" s="710" t="s">
        <v>949</v>
      </c>
      <c r="B30" s="711" t="s">
        <v>1127</v>
      </c>
    </row>
    <row r="31" spans="1:2" ht="15.75">
      <c r="A31" s="710" t="s">
        <v>950</v>
      </c>
      <c r="B31" s="711" t="s">
        <v>1128</v>
      </c>
    </row>
    <row r="32" spans="1:2" ht="15.75">
      <c r="A32" s="710" t="s">
        <v>951</v>
      </c>
      <c r="B32" s="711" t="s">
        <v>952</v>
      </c>
    </row>
    <row r="33" spans="1:2" ht="15.75">
      <c r="A33" s="710" t="s">
        <v>953</v>
      </c>
      <c r="B33" s="711" t="s">
        <v>1129</v>
      </c>
    </row>
    <row r="34" spans="1:2" ht="31.5">
      <c r="A34" s="710" t="s">
        <v>954</v>
      </c>
      <c r="B34" s="711" t="s">
        <v>1130</v>
      </c>
    </row>
    <row r="35" spans="1:2" ht="31.5" customHeight="1">
      <c r="A35" s="710" t="s">
        <v>955</v>
      </c>
      <c r="B35" s="711" t="s">
        <v>1131</v>
      </c>
    </row>
    <row r="36" spans="1:2" ht="15.75">
      <c r="A36" s="710" t="s">
        <v>956</v>
      </c>
      <c r="B36" s="711" t="s">
        <v>1132</v>
      </c>
    </row>
    <row r="37" spans="1:2" ht="15.75">
      <c r="A37" s="710" t="s">
        <v>957</v>
      </c>
      <c r="B37" s="711" t="s">
        <v>1133</v>
      </c>
    </row>
    <row r="38" spans="1:2" ht="15.75">
      <c r="A38" s="710" t="s">
        <v>958</v>
      </c>
      <c r="B38" s="711" t="s">
        <v>1134</v>
      </c>
    </row>
    <row r="39" spans="1:2" ht="15.75">
      <c r="A39" s="710" t="s">
        <v>959</v>
      </c>
      <c r="B39" s="711" t="s">
        <v>960</v>
      </c>
    </row>
    <row r="40" spans="1:2" ht="15.75">
      <c r="A40" s="710" t="s">
        <v>961</v>
      </c>
      <c r="B40" s="711" t="s">
        <v>1135</v>
      </c>
    </row>
    <row r="41" spans="1:2" ht="31.5" customHeight="1">
      <c r="A41" s="710" t="s">
        <v>962</v>
      </c>
      <c r="B41" s="711" t="s">
        <v>1136</v>
      </c>
    </row>
    <row r="42" spans="1:2" ht="15.75">
      <c r="A42" s="710" t="s">
        <v>963</v>
      </c>
      <c r="B42" s="711" t="s">
        <v>1137</v>
      </c>
    </row>
    <row r="43" spans="1:2" ht="15.75">
      <c r="A43" s="710" t="s">
        <v>964</v>
      </c>
      <c r="B43" s="711" t="s">
        <v>1138</v>
      </c>
    </row>
    <row r="44" spans="1:2" ht="15.75">
      <c r="A44" s="710" t="s">
        <v>965</v>
      </c>
      <c r="B44" s="711" t="s">
        <v>1139</v>
      </c>
    </row>
    <row r="45" spans="1:2" ht="15.75">
      <c r="A45" s="710" t="s">
        <v>966</v>
      </c>
      <c r="B45" s="711" t="s">
        <v>1140</v>
      </c>
    </row>
    <row r="46" spans="1:2" ht="15.75">
      <c r="A46" s="710" t="s">
        <v>967</v>
      </c>
      <c r="B46" s="711" t="s">
        <v>1141</v>
      </c>
    </row>
    <row r="47" spans="1:2" ht="31.5">
      <c r="A47" s="710" t="s">
        <v>968</v>
      </c>
      <c r="B47" s="711" t="s">
        <v>1142</v>
      </c>
    </row>
    <row r="48" spans="1:2" ht="15.75">
      <c r="A48" s="710" t="s">
        <v>969</v>
      </c>
      <c r="B48" s="711" t="s">
        <v>1143</v>
      </c>
    </row>
    <row r="49" spans="1:2" ht="15.75">
      <c r="A49" s="710" t="s">
        <v>970</v>
      </c>
      <c r="B49" s="711" t="s">
        <v>1144</v>
      </c>
    </row>
    <row r="50" spans="1:2" ht="15.75">
      <c r="A50" s="710" t="s">
        <v>971</v>
      </c>
      <c r="B50" s="711" t="s">
        <v>1145</v>
      </c>
    </row>
    <row r="51" spans="1:2" ht="15.75">
      <c r="A51" s="710" t="s">
        <v>972</v>
      </c>
      <c r="B51" s="711" t="s">
        <v>974</v>
      </c>
    </row>
    <row r="52" spans="1:2" ht="15.75">
      <c r="A52" s="710" t="s">
        <v>973</v>
      </c>
      <c r="B52" s="711" t="s">
        <v>1146</v>
      </c>
    </row>
    <row r="53" spans="1:2" ht="15.75">
      <c r="A53" s="710" t="s">
        <v>975</v>
      </c>
      <c r="B53" s="711" t="s">
        <v>1147</v>
      </c>
    </row>
    <row r="54" spans="1:2" ht="15.75">
      <c r="A54" s="710" t="s">
        <v>976</v>
      </c>
      <c r="B54" s="711" t="s">
        <v>1148</v>
      </c>
    </row>
    <row r="55" spans="1:2" ht="15.75">
      <c r="A55" s="710" t="s">
        <v>977</v>
      </c>
      <c r="B55" s="711" t="s">
        <v>1149</v>
      </c>
    </row>
    <row r="56" spans="1:2" ht="15.75">
      <c r="A56" s="710" t="s">
        <v>978</v>
      </c>
      <c r="B56" s="711" t="s">
        <v>1150</v>
      </c>
    </row>
    <row r="57" spans="1:2" ht="31.5">
      <c r="A57" s="710" t="s">
        <v>979</v>
      </c>
      <c r="B57" s="711" t="s">
        <v>1151</v>
      </c>
    </row>
    <row r="58" spans="1:2" ht="15.75" customHeight="1">
      <c r="A58" s="710" t="s">
        <v>980</v>
      </c>
      <c r="B58" s="711" t="s">
        <v>1152</v>
      </c>
    </row>
    <row r="59" spans="1:2" ht="15.75">
      <c r="A59" s="710" t="s">
        <v>981</v>
      </c>
      <c r="B59" s="711" t="s">
        <v>1153</v>
      </c>
    </row>
    <row r="60" spans="1:2" ht="31.5">
      <c r="A60" s="710" t="s">
        <v>982</v>
      </c>
      <c r="B60" s="711" t="s">
        <v>1154</v>
      </c>
    </row>
    <row r="61" spans="1:2" ht="31.5">
      <c r="A61" s="710" t="s">
        <v>983</v>
      </c>
      <c r="B61" s="711" t="s">
        <v>1155</v>
      </c>
    </row>
    <row r="62" spans="1:2" ht="15.75">
      <c r="A62" s="710" t="s">
        <v>984</v>
      </c>
      <c r="B62" s="711" t="s">
        <v>985</v>
      </c>
    </row>
    <row r="63" ht="15.75">
      <c r="A63" s="51"/>
    </row>
    <row r="64" ht="15.75">
      <c r="A64" s="51"/>
    </row>
    <row r="65" ht="15.75">
      <c r="A65" s="51"/>
    </row>
    <row r="66" ht="15.75">
      <c r="A66" s="51"/>
    </row>
    <row r="67" ht="15.75">
      <c r="A67" s="51"/>
    </row>
    <row r="68" ht="15.75">
      <c r="A68" s="51"/>
    </row>
    <row r="69" ht="15.75">
      <c r="A69" s="51"/>
    </row>
    <row r="70" ht="15.75">
      <c r="A70" s="51"/>
    </row>
    <row r="71" ht="15.75">
      <c r="A71" s="51"/>
    </row>
    <row r="72" ht="15.75">
      <c r="A72" s="51"/>
    </row>
    <row r="73" ht="15.75">
      <c r="A73" s="51"/>
    </row>
    <row r="74" ht="15.75">
      <c r="A74" s="51"/>
    </row>
  </sheetData>
  <sheetProtection/>
  <hyperlinks>
    <hyperlink ref="A5" location="Narrative!A1" display="Narrative"/>
    <hyperlink ref="A6" location="'18.01'!A1" display="18.01"/>
    <hyperlink ref="A7" location="'18.02'!A1" display="18.02"/>
    <hyperlink ref="A8" location="'18.03'!A1" display="18.03"/>
    <hyperlink ref="A9" location="'18.04'!A1" display="18.04"/>
    <hyperlink ref="A10" location="'18.05'!A1" display="18.05"/>
    <hyperlink ref="A11" location="'18.06'!A1" display="18.06"/>
    <hyperlink ref="A12" location="'18.07'!A1" display="18.07"/>
    <hyperlink ref="A13" location="'18.08'!A1" display="18.08"/>
    <hyperlink ref="A14" location="'18.09'!A1" display="18.09"/>
    <hyperlink ref="A15" location="'18.10'!A1" display="18.10"/>
    <hyperlink ref="A16" location="'18.11'!A1" display="18.11"/>
    <hyperlink ref="A17" location="'18.12'!A1" display="18.12"/>
    <hyperlink ref="A18" location="'18.13'!A1" display="18.13"/>
    <hyperlink ref="A19" location="'18.14'!A1" display="18.14"/>
    <hyperlink ref="A20" location="'18.15'!A1" display="18.15"/>
    <hyperlink ref="A21" location="'18.16'!A1" display="18.16"/>
    <hyperlink ref="A22" location="'18.17'!A1" display="18.17"/>
    <hyperlink ref="A23" location="'18.18'!A1" display="18.18"/>
    <hyperlink ref="A24" location="'18.19'!A1" display="18.19"/>
    <hyperlink ref="A25" location="'18.20'!A1" display="18.20"/>
    <hyperlink ref="A26" location="'18.21'!A1" display="18.21"/>
    <hyperlink ref="A27" location="'18.22'!A1" display="18.22"/>
    <hyperlink ref="A28" location="'18.23'!A1" display="18.23"/>
    <hyperlink ref="A29" location="'18.24'!A1" display="18.24"/>
    <hyperlink ref="A30" location="'18.25'!A1" display="18.25"/>
    <hyperlink ref="A31" location="'18.26'!A1" display="18.26"/>
    <hyperlink ref="A32" location="'18.27'!A1" display="18.27"/>
    <hyperlink ref="A33" location="'18.28'!A1" display="18.28"/>
    <hyperlink ref="A34" location="'18.29'!A1" display="18.29"/>
    <hyperlink ref="A35" location="'18.30'!A1" display="18.30"/>
    <hyperlink ref="A36" location="'18.31'!A1" display="18.31"/>
    <hyperlink ref="A37" location="'18.32'!A1" display="18.32"/>
    <hyperlink ref="A38" location="'18.33'!A1" display="18.33"/>
    <hyperlink ref="A39" location="'18.34'!A1" display="18.34"/>
    <hyperlink ref="A40" location="'18.35'!A1" display="18.35"/>
    <hyperlink ref="A41" location="'18.36'!A1" display="18.36"/>
    <hyperlink ref="A42" location="'18.37'!A1" display="18.37"/>
    <hyperlink ref="A43" location="'18.38'!A1" display="18.38"/>
    <hyperlink ref="A44" location="'18.39'!A1" display="18.39"/>
    <hyperlink ref="A45" location="'18.40'!A1" display="18.40"/>
    <hyperlink ref="A46" location="'18.41'!A1" display="18.41"/>
    <hyperlink ref="A47" location="'18.42'!A1" display="18.42"/>
    <hyperlink ref="A48" location="'18.43'!A1" display="18.43"/>
    <hyperlink ref="A49" location="'18.44'!A1" display="18.44"/>
    <hyperlink ref="A50" location="'18.45'!A1" display="18.45"/>
    <hyperlink ref="A51" location="'18.46'!A1" display="18.46"/>
    <hyperlink ref="A52" location="'18.47'!A1" display="18.47"/>
    <hyperlink ref="A53" location="'18.48'!A1" display="18.48"/>
    <hyperlink ref="A54" location="'18.49'!A1" display="18.49"/>
    <hyperlink ref="A55" location="'18.50'!A1" display="18.50"/>
    <hyperlink ref="A56" location="'18.51'!A1" display="18.51"/>
    <hyperlink ref="A57" location="'18.52'!A1" display="18.52"/>
    <hyperlink ref="A58" location="'18.53'!A1" display="18.53"/>
    <hyperlink ref="A59" location="'18.54'!A1" display="18.54"/>
    <hyperlink ref="A60" location="'18.55'!A1" display="18.55"/>
    <hyperlink ref="A61" location="'18.56'!A1" display="18.56"/>
    <hyperlink ref="A62" location="'18.57'!A1" display="18.57"/>
  </hyperlinks>
  <printOptions horizontalCentered="1"/>
  <pageMargins left="1" right="1" top="1" bottom="1" header="0.5" footer="0.5"/>
  <pageSetup horizontalDpi="600" verticalDpi="600" orientation="portrait" r:id="rId1"/>
  <headerFooter alignWithMargins="0">
    <oddFooter>&amp;L&amp;"Arial,Italic"&amp;9      The State of Hawaii Data Book 2008&amp;R&amp;9http://www.hawaii.gov/dbedt/</oddFooter>
  </headerFooter>
</worksheet>
</file>

<file path=xl/worksheets/sheet10.xml><?xml version="1.0" encoding="utf-8"?>
<worksheet xmlns="http://schemas.openxmlformats.org/spreadsheetml/2006/main" xmlns:r="http://schemas.openxmlformats.org/officeDocument/2006/relationships">
  <dimension ref="A1:F1543"/>
  <sheetViews>
    <sheetView zoomScalePageLayoutView="0" workbookViewId="0" topLeftCell="A1">
      <selection activeCell="A1" sqref="A1"/>
    </sheetView>
  </sheetViews>
  <sheetFormatPr defaultColWidth="9.140625" defaultRowHeight="12.75"/>
  <cols>
    <col min="1" max="1" width="29.421875" style="53" customWidth="1"/>
    <col min="2" max="6" width="10.7109375" style="53" customWidth="1"/>
    <col min="7" max="16384" width="9.140625" style="53" customWidth="1"/>
  </cols>
  <sheetData>
    <row r="1" spans="1:6" ht="15.75">
      <c r="A1" s="88" t="s">
        <v>353</v>
      </c>
      <c r="B1" s="87"/>
      <c r="C1" s="87"/>
      <c r="D1" s="87"/>
      <c r="E1" s="87"/>
      <c r="F1" s="87"/>
    </row>
    <row r="2" spans="1:6" ht="15.75">
      <c r="A2" s="88" t="s">
        <v>1512</v>
      </c>
      <c r="B2" s="87"/>
      <c r="C2" s="87"/>
      <c r="D2" s="87"/>
      <c r="E2" s="87"/>
      <c r="F2" s="87"/>
    </row>
    <row r="3" spans="1:6" ht="12.75">
      <c r="A3" s="82"/>
      <c r="B3" s="82"/>
      <c r="C3" s="82"/>
      <c r="D3" s="82"/>
      <c r="E3" s="82"/>
      <c r="F3" s="82"/>
    </row>
    <row r="4" spans="1:6" ht="25.5">
      <c r="A4" s="657" t="s">
        <v>354</v>
      </c>
      <c r="B4" s="657"/>
      <c r="C4" s="657"/>
      <c r="D4" s="657"/>
      <c r="E4" s="657"/>
      <c r="F4" s="657"/>
    </row>
    <row r="5" spans="1:6" ht="13.5" thickBot="1">
      <c r="A5" s="86"/>
      <c r="B5" s="86"/>
      <c r="C5" s="86"/>
      <c r="D5" s="86"/>
      <c r="E5" s="86"/>
      <c r="F5" s="86"/>
    </row>
    <row r="6" spans="1:6" s="111" customFormat="1" ht="45" customHeight="1" thickTop="1">
      <c r="A6" s="152" t="s">
        <v>355</v>
      </c>
      <c r="B6" s="272" t="s">
        <v>356</v>
      </c>
      <c r="C6" s="152" t="s">
        <v>257</v>
      </c>
      <c r="D6" s="152" t="s">
        <v>357</v>
      </c>
      <c r="E6" s="152" t="s">
        <v>358</v>
      </c>
      <c r="F6" s="84" t="s">
        <v>359</v>
      </c>
    </row>
    <row r="7" spans="1:5" ht="12.75">
      <c r="A7" s="110"/>
      <c r="B7" s="259"/>
      <c r="C7" s="110"/>
      <c r="D7" s="110"/>
      <c r="E7" s="110"/>
    </row>
    <row r="8" spans="1:6" ht="12.75">
      <c r="A8" s="17" t="s">
        <v>360</v>
      </c>
      <c r="B8" s="656">
        <v>1160643</v>
      </c>
      <c r="C8" s="197">
        <v>735509</v>
      </c>
      <c r="D8" s="197">
        <v>184202</v>
      </c>
      <c r="E8" s="197">
        <v>77989</v>
      </c>
      <c r="F8" s="655">
        <v>162943</v>
      </c>
    </row>
    <row r="9" spans="1:5" ht="12.75">
      <c r="A9" s="387"/>
      <c r="B9" s="639"/>
      <c r="C9" s="650"/>
      <c r="D9" s="188"/>
      <c r="E9" s="188"/>
    </row>
    <row r="10" spans="1:6" ht="12.75">
      <c r="A10" s="387" t="s">
        <v>361</v>
      </c>
      <c r="B10" s="639">
        <v>1127567</v>
      </c>
      <c r="C10" s="188">
        <v>719640</v>
      </c>
      <c r="D10" s="188">
        <v>175166</v>
      </c>
      <c r="E10" s="188">
        <v>74344</v>
      </c>
      <c r="F10" s="595">
        <v>158417</v>
      </c>
    </row>
    <row r="11" spans="1:6" ht="12.75">
      <c r="A11" s="16" t="s">
        <v>362</v>
      </c>
      <c r="B11" s="639">
        <v>903518</v>
      </c>
      <c r="C11" s="188">
        <v>595825</v>
      </c>
      <c r="D11" s="188">
        <v>133722</v>
      </c>
      <c r="E11" s="188">
        <v>52722</v>
      </c>
      <c r="F11" s="595">
        <v>121249</v>
      </c>
    </row>
    <row r="12" spans="1:6" ht="12.75">
      <c r="A12" s="16" t="s">
        <v>363</v>
      </c>
      <c r="B12" s="639">
        <v>57</v>
      </c>
      <c r="C12" s="188">
        <v>36</v>
      </c>
      <c r="D12" s="188">
        <v>5</v>
      </c>
      <c r="E12" s="188">
        <v>1</v>
      </c>
      <c r="F12" s="595">
        <v>15</v>
      </c>
    </row>
    <row r="13" spans="1:6" ht="12.75">
      <c r="A13" s="16" t="s">
        <v>364</v>
      </c>
      <c r="B13" s="639">
        <v>2213</v>
      </c>
      <c r="C13" s="188">
        <v>1735</v>
      </c>
      <c r="D13" s="188">
        <v>268</v>
      </c>
      <c r="E13" s="188">
        <v>11</v>
      </c>
      <c r="F13" s="595">
        <v>199</v>
      </c>
    </row>
    <row r="14" spans="1:6" ht="12.75">
      <c r="A14" s="16" t="s">
        <v>365</v>
      </c>
      <c r="B14" s="639">
        <v>191459</v>
      </c>
      <c r="C14" s="596">
        <v>101690</v>
      </c>
      <c r="D14" s="188">
        <v>36933</v>
      </c>
      <c r="E14" s="188">
        <v>19826</v>
      </c>
      <c r="F14" s="595">
        <v>33010</v>
      </c>
    </row>
    <row r="15" spans="1:6" ht="12.75">
      <c r="A15" s="16" t="s">
        <v>366</v>
      </c>
      <c r="B15" s="639">
        <v>799</v>
      </c>
      <c r="C15" s="188">
        <v>511</v>
      </c>
      <c r="D15" s="188">
        <v>186</v>
      </c>
      <c r="E15" s="188">
        <v>13</v>
      </c>
      <c r="F15" s="595">
        <v>89</v>
      </c>
    </row>
    <row r="16" spans="1:6" ht="12.75">
      <c r="A16" s="16" t="s">
        <v>367</v>
      </c>
      <c r="B16" s="639">
        <v>1074</v>
      </c>
      <c r="C16" s="188">
        <v>879</v>
      </c>
      <c r="D16" s="188">
        <v>105</v>
      </c>
      <c r="E16" s="188">
        <v>6</v>
      </c>
      <c r="F16" s="595">
        <v>84</v>
      </c>
    </row>
    <row r="17" spans="1:6" ht="12.75">
      <c r="A17" s="15" t="s">
        <v>368</v>
      </c>
      <c r="B17" s="639">
        <v>28447</v>
      </c>
      <c r="C17" s="188">
        <v>18964</v>
      </c>
      <c r="D17" s="188">
        <v>3947</v>
      </c>
      <c r="E17" s="188">
        <v>1765</v>
      </c>
      <c r="F17" s="595">
        <v>3771</v>
      </c>
    </row>
    <row r="18" spans="1:6" ht="12.75">
      <c r="A18" s="15"/>
      <c r="B18" s="639"/>
      <c r="C18" s="188"/>
      <c r="D18" s="76"/>
      <c r="E18" s="188"/>
      <c r="F18" s="193"/>
    </row>
    <row r="19" spans="1:6" ht="12.75">
      <c r="A19" s="387" t="s">
        <v>369</v>
      </c>
      <c r="B19" s="639">
        <v>33076</v>
      </c>
      <c r="C19" s="188">
        <v>15869</v>
      </c>
      <c r="D19" s="188">
        <v>9036</v>
      </c>
      <c r="E19" s="188">
        <v>3645</v>
      </c>
      <c r="F19" s="193">
        <v>4526</v>
      </c>
    </row>
    <row r="20" spans="1:6" ht="12.75">
      <c r="A20" s="654"/>
      <c r="B20" s="653"/>
      <c r="C20" s="195"/>
      <c r="D20" s="195"/>
      <c r="E20" s="195"/>
      <c r="F20" s="640"/>
    </row>
    <row r="22" s="60" customFormat="1" ht="12.75">
      <c r="A22" s="32" t="s">
        <v>370</v>
      </c>
    </row>
    <row r="23" s="60" customFormat="1" ht="12.75">
      <c r="A23" s="12" t="s">
        <v>371</v>
      </c>
    </row>
    <row r="24" s="60" customFormat="1" ht="12.75">
      <c r="A24" s="32" t="s">
        <v>372</v>
      </c>
    </row>
    <row r="25" s="60" customFormat="1" ht="12.75">
      <c r="A25" s="32" t="s">
        <v>352</v>
      </c>
    </row>
    <row r="1543" ht="12.75">
      <c r="C1543" s="53">
        <v>55555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1.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2.75"/>
  <cols>
    <col min="1" max="1" width="23.421875" style="53" customWidth="1"/>
    <col min="2" max="6" width="12.00390625" style="53" customWidth="1"/>
    <col min="7" max="16384" width="9.140625" style="53" customWidth="1"/>
  </cols>
  <sheetData>
    <row r="1" spans="1:6" ht="15.75">
      <c r="A1" s="117" t="s">
        <v>332</v>
      </c>
      <c r="B1" s="116"/>
      <c r="C1" s="116"/>
      <c r="D1" s="116"/>
      <c r="E1" s="116"/>
      <c r="F1" s="116"/>
    </row>
    <row r="2" spans="1:6" s="198" customFormat="1" ht="15.75">
      <c r="A2" s="119" t="s">
        <v>1512</v>
      </c>
      <c r="B2" s="118"/>
      <c r="C2" s="118"/>
      <c r="D2" s="118"/>
      <c r="E2" s="118"/>
      <c r="F2" s="118"/>
    </row>
    <row r="3" s="198" customFormat="1" ht="12.75" customHeight="1"/>
    <row r="4" spans="1:6" ht="25.5">
      <c r="A4" s="178" t="s">
        <v>333</v>
      </c>
      <c r="B4" s="178"/>
      <c r="C4" s="178"/>
      <c r="D4" s="178"/>
      <c r="E4" s="178"/>
      <c r="F4" s="178"/>
    </row>
    <row r="5" spans="1:6" ht="13.5" thickBot="1">
      <c r="A5" s="86"/>
      <c r="B5" s="86"/>
      <c r="C5" s="86"/>
      <c r="D5" s="86"/>
      <c r="E5" s="86"/>
      <c r="F5" s="86"/>
    </row>
    <row r="6" spans="1:6" s="613" customFormat="1" ht="45" customHeight="1" thickTop="1">
      <c r="A6" s="652" t="s">
        <v>334</v>
      </c>
      <c r="B6" s="272" t="s">
        <v>810</v>
      </c>
      <c r="C6" s="152" t="s">
        <v>257</v>
      </c>
      <c r="D6" s="152" t="s">
        <v>335</v>
      </c>
      <c r="E6" s="152" t="s">
        <v>336</v>
      </c>
      <c r="F6" s="84" t="s">
        <v>337</v>
      </c>
    </row>
    <row r="7" spans="1:5" ht="12.75">
      <c r="A7" s="110"/>
      <c r="B7" s="259"/>
      <c r="C7" s="110"/>
      <c r="D7" s="110"/>
      <c r="E7" s="110"/>
    </row>
    <row r="8" spans="1:6" ht="12.75">
      <c r="A8" s="17" t="s">
        <v>338</v>
      </c>
      <c r="B8" s="651">
        <v>1099120</v>
      </c>
      <c r="C8" s="645">
        <v>700676</v>
      </c>
      <c r="D8" s="645">
        <v>171219</v>
      </c>
      <c r="E8" s="645">
        <v>72579</v>
      </c>
      <c r="F8" s="644">
        <v>154646</v>
      </c>
    </row>
    <row r="9" spans="1:6" ht="12.75">
      <c r="A9" s="387"/>
      <c r="B9" s="647"/>
      <c r="C9" s="650"/>
      <c r="D9" s="646"/>
      <c r="E9" s="646"/>
      <c r="F9" s="643"/>
    </row>
    <row r="10" spans="1:6" ht="12.75">
      <c r="A10" s="387" t="s">
        <v>339</v>
      </c>
      <c r="B10" s="647">
        <v>1023356</v>
      </c>
      <c r="C10" s="646">
        <v>629116</v>
      </c>
      <c r="D10" s="646">
        <v>169389</v>
      </c>
      <c r="E10" s="646">
        <v>71745</v>
      </c>
      <c r="F10" s="643">
        <v>153106</v>
      </c>
    </row>
    <row r="11" spans="1:6" ht="12.75">
      <c r="A11" s="387" t="s">
        <v>340</v>
      </c>
      <c r="B11" s="647">
        <v>75764</v>
      </c>
      <c r="C11" s="646">
        <v>71560</v>
      </c>
      <c r="D11" s="646">
        <v>1830</v>
      </c>
      <c r="E11" s="646">
        <v>834</v>
      </c>
      <c r="F11" s="643">
        <v>1540</v>
      </c>
    </row>
    <row r="12" spans="1:6" ht="12.75">
      <c r="A12" s="16" t="s">
        <v>341</v>
      </c>
      <c r="B12" s="647">
        <v>407</v>
      </c>
      <c r="C12" s="646">
        <v>396</v>
      </c>
      <c r="D12" s="646">
        <v>8</v>
      </c>
      <c r="E12" s="190" t="s">
        <v>540</v>
      </c>
      <c r="F12" s="643">
        <v>3</v>
      </c>
    </row>
    <row r="13" spans="1:6" ht="12.75">
      <c r="A13" s="16" t="s">
        <v>342</v>
      </c>
      <c r="B13" s="647">
        <v>6099</v>
      </c>
      <c r="C13" s="646">
        <v>6093</v>
      </c>
      <c r="D13" s="646">
        <v>3</v>
      </c>
      <c r="E13" s="646">
        <v>1</v>
      </c>
      <c r="F13" s="643">
        <v>2</v>
      </c>
    </row>
    <row r="14" spans="1:6" ht="12.75">
      <c r="A14" s="16" t="s">
        <v>343</v>
      </c>
      <c r="B14" s="647">
        <v>7179</v>
      </c>
      <c r="C14" s="646">
        <v>4420</v>
      </c>
      <c r="D14" s="646">
        <v>959</v>
      </c>
      <c r="E14" s="646">
        <v>559</v>
      </c>
      <c r="F14" s="643">
        <v>1241</v>
      </c>
    </row>
    <row r="15" spans="1:6" ht="12.75">
      <c r="A15" s="16" t="s">
        <v>344</v>
      </c>
      <c r="B15" s="647">
        <v>278</v>
      </c>
      <c r="C15" s="646">
        <v>72</v>
      </c>
      <c r="D15" s="646">
        <v>124</v>
      </c>
      <c r="E15" s="649">
        <v>48</v>
      </c>
      <c r="F15" s="643">
        <v>34</v>
      </c>
    </row>
    <row r="16" spans="1:6" ht="12.75">
      <c r="A16" s="16" t="s">
        <v>345</v>
      </c>
      <c r="B16" s="647">
        <v>1730</v>
      </c>
      <c r="C16" s="646">
        <v>1330</v>
      </c>
      <c r="D16" s="646">
        <v>395</v>
      </c>
      <c r="E16" s="190" t="s">
        <v>540</v>
      </c>
      <c r="F16" s="643">
        <v>5</v>
      </c>
    </row>
    <row r="17" spans="1:6" ht="12.75">
      <c r="A17" s="16" t="s">
        <v>346</v>
      </c>
      <c r="B17" s="647">
        <v>57</v>
      </c>
      <c r="C17" s="646">
        <v>56</v>
      </c>
      <c r="D17" s="646">
        <v>1</v>
      </c>
      <c r="E17" s="190" t="s">
        <v>540</v>
      </c>
      <c r="F17" s="648" t="s">
        <v>540</v>
      </c>
    </row>
    <row r="18" spans="1:6" ht="12.75">
      <c r="A18" s="16" t="s">
        <v>347</v>
      </c>
      <c r="B18" s="647">
        <v>221</v>
      </c>
      <c r="C18" s="646">
        <v>54</v>
      </c>
      <c r="D18" s="646">
        <v>140</v>
      </c>
      <c r="E18" s="646">
        <v>23</v>
      </c>
      <c r="F18" s="643">
        <v>4</v>
      </c>
    </row>
    <row r="19" spans="1:6" ht="12.75">
      <c r="A19" s="15" t="s">
        <v>348</v>
      </c>
      <c r="B19" s="647">
        <v>58144</v>
      </c>
      <c r="C19" s="646">
        <v>57874</v>
      </c>
      <c r="D19" s="646">
        <v>53</v>
      </c>
      <c r="E19" s="646">
        <v>146</v>
      </c>
      <c r="F19" s="643">
        <v>71</v>
      </c>
    </row>
    <row r="20" spans="1:6" ht="12.75">
      <c r="A20" s="15" t="s">
        <v>349</v>
      </c>
      <c r="B20" s="647">
        <v>198</v>
      </c>
      <c r="C20" s="646">
        <v>38</v>
      </c>
      <c r="D20" s="646">
        <v>40</v>
      </c>
      <c r="E20" s="646">
        <v>3</v>
      </c>
      <c r="F20" s="643">
        <v>117</v>
      </c>
    </row>
    <row r="21" spans="1:6" ht="12.75">
      <c r="A21" s="16" t="s">
        <v>350</v>
      </c>
      <c r="B21" s="647">
        <v>66</v>
      </c>
      <c r="C21" s="646">
        <v>54</v>
      </c>
      <c r="D21" s="646">
        <v>7</v>
      </c>
      <c r="E21" s="646">
        <v>4</v>
      </c>
      <c r="F21" s="643">
        <v>1</v>
      </c>
    </row>
    <row r="22" spans="1:6" ht="12.75">
      <c r="A22" s="15" t="s">
        <v>351</v>
      </c>
      <c r="B22" s="647">
        <v>179</v>
      </c>
      <c r="C22" s="646">
        <v>114</v>
      </c>
      <c r="D22" s="646">
        <v>26</v>
      </c>
      <c r="E22" s="646">
        <v>8</v>
      </c>
      <c r="F22" s="643">
        <v>31</v>
      </c>
    </row>
    <row r="23" spans="1:6" ht="12.75">
      <c r="A23" s="15" t="s">
        <v>1511</v>
      </c>
      <c r="B23" s="647">
        <v>1206</v>
      </c>
      <c r="C23" s="646">
        <v>1059</v>
      </c>
      <c r="D23" s="646">
        <v>74</v>
      </c>
      <c r="E23" s="646">
        <v>42</v>
      </c>
      <c r="F23" s="643">
        <v>31</v>
      </c>
    </row>
    <row r="24" spans="1:6" ht="12" customHeight="1">
      <c r="A24" s="180"/>
      <c r="B24" s="263"/>
      <c r="C24" s="645"/>
      <c r="D24" s="645"/>
      <c r="E24" s="645"/>
      <c r="F24" s="644"/>
    </row>
    <row r="25" spans="3:6" ht="12.75">
      <c r="C25" s="643"/>
      <c r="D25" s="643"/>
      <c r="E25" s="643"/>
      <c r="F25" s="643"/>
    </row>
    <row r="26" ht="12.75">
      <c r="A26" s="32" t="s">
        <v>352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2.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9.140625" defaultRowHeight="12.75"/>
  <cols>
    <col min="1" max="1" width="17.7109375" style="53" customWidth="1"/>
    <col min="2" max="2" width="12.00390625" style="53" customWidth="1"/>
    <col min="3" max="4" width="11.00390625" style="53" customWidth="1"/>
    <col min="5" max="5" width="10.8515625" style="53" customWidth="1"/>
    <col min="6" max="7" width="11.00390625" style="53" customWidth="1"/>
    <col min="8" max="16384" width="9.140625" style="53" customWidth="1"/>
  </cols>
  <sheetData>
    <row r="1" spans="1:7" ht="31.5">
      <c r="A1" s="88" t="s">
        <v>325</v>
      </c>
      <c r="B1" s="87"/>
      <c r="C1" s="87"/>
      <c r="D1" s="87"/>
      <c r="E1" s="87"/>
      <c r="F1" s="87"/>
      <c r="G1" s="87"/>
    </row>
    <row r="2" spans="1:7" ht="13.5" thickBot="1">
      <c r="A2" s="86"/>
      <c r="B2" s="86"/>
      <c r="C2" s="86"/>
      <c r="D2" s="86"/>
      <c r="E2" s="86"/>
      <c r="F2" s="86"/>
      <c r="G2" s="86"/>
    </row>
    <row r="3" spans="1:7" s="146" customFormat="1" ht="24" customHeight="1" thickTop="1">
      <c r="A3" s="213" t="s">
        <v>326</v>
      </c>
      <c r="B3" s="260" t="s">
        <v>810</v>
      </c>
      <c r="C3" s="213" t="s">
        <v>519</v>
      </c>
      <c r="D3" s="213" t="s">
        <v>617</v>
      </c>
      <c r="E3" s="213" t="s">
        <v>327</v>
      </c>
      <c r="F3" s="213" t="s">
        <v>767</v>
      </c>
      <c r="G3" s="212" t="s">
        <v>770</v>
      </c>
    </row>
    <row r="4" spans="1:6" ht="12.75">
      <c r="A4" s="110"/>
      <c r="B4" s="259"/>
      <c r="C4" s="110"/>
      <c r="D4" s="110"/>
      <c r="E4" s="110"/>
      <c r="F4" s="110"/>
    </row>
    <row r="5" spans="1:7" ht="12.75">
      <c r="A5" s="11" t="s">
        <v>328</v>
      </c>
      <c r="B5" s="642">
        <v>403240</v>
      </c>
      <c r="C5" s="195">
        <v>52985</v>
      </c>
      <c r="D5" s="197">
        <v>286450</v>
      </c>
      <c r="E5" s="641">
        <v>115</v>
      </c>
      <c r="F5" s="195">
        <v>20183</v>
      </c>
      <c r="G5" s="640">
        <v>43507</v>
      </c>
    </row>
    <row r="6" spans="1:7" ht="12.75">
      <c r="A6" s="110"/>
      <c r="B6" s="639"/>
      <c r="C6" s="182"/>
      <c r="D6" s="188"/>
      <c r="E6" s="266"/>
      <c r="F6" s="182"/>
      <c r="G6" s="187"/>
    </row>
    <row r="7" spans="1:7" ht="12.75">
      <c r="A7" s="110" t="s">
        <v>329</v>
      </c>
      <c r="B7" s="638">
        <v>44280</v>
      </c>
      <c r="C7" s="182">
        <v>3655</v>
      </c>
      <c r="D7" s="188">
        <v>36614</v>
      </c>
      <c r="E7" s="266">
        <v>13</v>
      </c>
      <c r="F7" s="182">
        <v>1221</v>
      </c>
      <c r="G7" s="187">
        <v>2777</v>
      </c>
    </row>
    <row r="8" spans="1:7" ht="12.75">
      <c r="A8" s="208">
        <v>1</v>
      </c>
      <c r="B8" s="638">
        <v>149369</v>
      </c>
      <c r="C8" s="182">
        <v>19499</v>
      </c>
      <c r="D8" s="188">
        <v>107393</v>
      </c>
      <c r="E8" s="266">
        <v>63</v>
      </c>
      <c r="F8" s="182">
        <v>6770</v>
      </c>
      <c r="G8" s="187">
        <v>15644</v>
      </c>
    </row>
    <row r="9" spans="1:7" ht="12.75">
      <c r="A9" s="208">
        <v>2</v>
      </c>
      <c r="B9" s="638">
        <v>143919</v>
      </c>
      <c r="C9" s="182">
        <v>21017</v>
      </c>
      <c r="D9" s="188">
        <v>97752</v>
      </c>
      <c r="E9" s="266">
        <v>39</v>
      </c>
      <c r="F9" s="182">
        <v>8229</v>
      </c>
      <c r="G9" s="187">
        <v>16882</v>
      </c>
    </row>
    <row r="10" spans="1:7" ht="12.75">
      <c r="A10" s="208" t="s">
        <v>330</v>
      </c>
      <c r="B10" s="638">
        <v>65672</v>
      </c>
      <c r="C10" s="182">
        <v>8814</v>
      </c>
      <c r="D10" s="188">
        <v>44691</v>
      </c>
      <c r="E10" s="234" t="s">
        <v>540</v>
      </c>
      <c r="F10" s="182">
        <v>3963</v>
      </c>
      <c r="G10" s="187">
        <v>8204</v>
      </c>
    </row>
    <row r="11" spans="1:7" ht="12.75">
      <c r="A11" s="180"/>
      <c r="B11" s="263"/>
      <c r="C11" s="180"/>
      <c r="D11" s="180"/>
      <c r="E11" s="180"/>
      <c r="F11" s="180"/>
      <c r="G11" s="135"/>
    </row>
    <row r="13" ht="12.75">
      <c r="A13" s="58" t="s">
        <v>331</v>
      </c>
    </row>
    <row r="14" ht="12.75">
      <c r="A14" s="637"/>
    </row>
    <row r="15" ht="12.75">
      <c r="A15" s="24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3.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20.00390625" style="53" customWidth="1"/>
    <col min="2" max="2" width="22.00390625" style="53" customWidth="1"/>
    <col min="3" max="3" width="10.7109375" style="53" customWidth="1"/>
    <col min="4" max="4" width="10.140625" style="53" customWidth="1"/>
    <col min="5" max="5" width="10.421875" style="53" customWidth="1"/>
    <col min="6" max="6" width="10.28125" style="53" customWidth="1"/>
    <col min="7" max="16384" width="9.140625" style="53" customWidth="1"/>
  </cols>
  <sheetData>
    <row r="1" spans="1:6" s="198" customFormat="1" ht="15.75">
      <c r="A1" s="117" t="s">
        <v>293</v>
      </c>
      <c r="B1" s="117"/>
      <c r="C1" s="116"/>
      <c r="D1" s="116"/>
      <c r="E1" s="116"/>
      <c r="F1" s="116"/>
    </row>
    <row r="2" spans="1:6" s="198" customFormat="1" ht="12.75" customHeight="1" thickBot="1">
      <c r="A2" s="112"/>
      <c r="B2" s="112"/>
      <c r="C2" s="112"/>
      <c r="D2" s="112"/>
      <c r="E2" s="112"/>
      <c r="F2" s="112"/>
    </row>
    <row r="3" spans="1:6" s="198" customFormat="1" ht="24" customHeight="1" thickTop="1">
      <c r="A3" s="636"/>
      <c r="B3" s="636"/>
      <c r="C3" s="635" t="s">
        <v>294</v>
      </c>
      <c r="D3" s="633"/>
      <c r="E3" s="634"/>
      <c r="F3" s="633"/>
    </row>
    <row r="4" spans="1:6" s="146" customFormat="1" ht="34.5" customHeight="1">
      <c r="A4" s="152" t="s">
        <v>295</v>
      </c>
      <c r="B4" s="152" t="s">
        <v>296</v>
      </c>
      <c r="C4" s="149">
        <v>1987</v>
      </c>
      <c r="D4" s="150">
        <v>1992</v>
      </c>
      <c r="E4" s="149">
        <v>1997</v>
      </c>
      <c r="F4" s="148">
        <v>2002</v>
      </c>
    </row>
    <row r="5" spans="1:5" ht="12.75">
      <c r="A5" s="632"/>
      <c r="B5" s="110"/>
      <c r="C5" s="110"/>
      <c r="D5" s="76"/>
      <c r="E5" s="280"/>
    </row>
    <row r="6" spans="1:6" ht="12.75">
      <c r="A6" s="46" t="s">
        <v>297</v>
      </c>
      <c r="B6" s="110"/>
      <c r="C6" s="628">
        <v>160.8</v>
      </c>
      <c r="D6" s="627">
        <v>280.3</v>
      </c>
      <c r="E6" s="626">
        <v>294.2</v>
      </c>
      <c r="F6" s="626">
        <v>351.4</v>
      </c>
    </row>
    <row r="7" spans="1:6" ht="12.75">
      <c r="A7" s="110"/>
      <c r="B7" s="110"/>
      <c r="C7" s="628"/>
      <c r="D7" s="631"/>
      <c r="E7" s="630"/>
      <c r="F7" s="630"/>
    </row>
    <row r="8" spans="1:6" ht="12.75">
      <c r="A8" s="629" t="s">
        <v>298</v>
      </c>
      <c r="B8" s="629" t="s">
        <v>299</v>
      </c>
      <c r="C8" s="628">
        <v>60.5</v>
      </c>
      <c r="D8" s="627">
        <v>61.7</v>
      </c>
      <c r="E8" s="626">
        <v>70.1</v>
      </c>
      <c r="F8" s="626">
        <v>74</v>
      </c>
    </row>
    <row r="9" spans="1:6" ht="12.75">
      <c r="A9" s="629" t="s">
        <v>300</v>
      </c>
      <c r="B9" s="629" t="s">
        <v>301</v>
      </c>
      <c r="C9" s="628"/>
      <c r="D9" s="627"/>
      <c r="E9" s="626"/>
      <c r="F9" s="626"/>
    </row>
    <row r="10" spans="1:6" ht="12.75">
      <c r="A10" s="629"/>
      <c r="B10" s="629" t="s">
        <v>302</v>
      </c>
      <c r="C10" s="628"/>
      <c r="D10" s="627"/>
      <c r="E10" s="626"/>
      <c r="F10" s="626"/>
    </row>
    <row r="11" spans="1:6" ht="12.75">
      <c r="A11" s="110"/>
      <c r="B11" s="110" t="s">
        <v>303</v>
      </c>
      <c r="C11" s="628">
        <v>91.2</v>
      </c>
      <c r="D11" s="627">
        <v>93.8</v>
      </c>
      <c r="E11" s="626">
        <v>94.9</v>
      </c>
      <c r="F11" s="626">
        <v>95.9</v>
      </c>
    </row>
    <row r="12" spans="1:6" ht="12.75">
      <c r="A12" s="629" t="s">
        <v>304</v>
      </c>
      <c r="B12" s="629" t="s">
        <v>305</v>
      </c>
      <c r="C12" s="628">
        <v>94.6</v>
      </c>
      <c r="D12" s="627">
        <v>95.6</v>
      </c>
      <c r="E12" s="626">
        <v>95.9</v>
      </c>
      <c r="F12" s="626">
        <v>96.9</v>
      </c>
    </row>
    <row r="13" spans="1:6" ht="12.75">
      <c r="A13" s="629" t="s">
        <v>306</v>
      </c>
      <c r="B13" s="629" t="s">
        <v>307</v>
      </c>
      <c r="C13" s="628">
        <v>57</v>
      </c>
      <c r="D13" s="627">
        <v>50</v>
      </c>
      <c r="E13" s="626">
        <v>44.3</v>
      </c>
      <c r="F13" s="626">
        <v>51.1</v>
      </c>
    </row>
    <row r="14" spans="1:6" ht="12.75">
      <c r="A14" s="629" t="s">
        <v>308</v>
      </c>
      <c r="B14" s="629" t="s">
        <v>309</v>
      </c>
      <c r="C14" s="628">
        <v>62.1</v>
      </c>
      <c r="D14" s="627">
        <v>66.8</v>
      </c>
      <c r="E14" s="626">
        <v>74.1</v>
      </c>
      <c r="F14" s="626">
        <v>68</v>
      </c>
    </row>
    <row r="15" spans="1:6" ht="12.75">
      <c r="A15" s="629" t="s">
        <v>310</v>
      </c>
      <c r="B15" s="629" t="s">
        <v>311</v>
      </c>
      <c r="C15" s="628">
        <v>49.6</v>
      </c>
      <c r="D15" s="627">
        <v>54.3</v>
      </c>
      <c r="E15" s="626">
        <v>48.3</v>
      </c>
      <c r="F15" s="626">
        <v>50.4</v>
      </c>
    </row>
    <row r="16" spans="1:6" ht="12.75">
      <c r="A16" s="629" t="s">
        <v>312</v>
      </c>
      <c r="B16" s="629" t="s">
        <v>313</v>
      </c>
      <c r="C16" s="628">
        <v>96.4</v>
      </c>
      <c r="D16" s="627">
        <v>96.6</v>
      </c>
      <c r="E16" s="626">
        <v>97.7</v>
      </c>
      <c r="F16" s="626">
        <v>98.1</v>
      </c>
    </row>
    <row r="17" spans="1:6" ht="12.75">
      <c r="A17" s="629" t="s">
        <v>314</v>
      </c>
      <c r="B17" s="629" t="s">
        <v>315</v>
      </c>
      <c r="C17" s="628">
        <v>80.2</v>
      </c>
      <c r="D17" s="627">
        <v>79.3</v>
      </c>
      <c r="E17" s="626">
        <v>81.2</v>
      </c>
      <c r="F17" s="626">
        <v>70.5</v>
      </c>
    </row>
    <row r="18" spans="1:6" ht="12.75">
      <c r="A18" s="629" t="s">
        <v>316</v>
      </c>
      <c r="B18" s="110" t="s">
        <v>317</v>
      </c>
      <c r="C18" s="628">
        <v>94.6</v>
      </c>
      <c r="D18" s="627">
        <v>94.6</v>
      </c>
      <c r="E18" s="626">
        <v>95.1</v>
      </c>
      <c r="F18" s="626">
        <v>93.7</v>
      </c>
    </row>
    <row r="19" spans="1:6" ht="12.75">
      <c r="A19" s="180"/>
      <c r="B19" s="180"/>
      <c r="C19" s="625"/>
      <c r="D19" s="625"/>
      <c r="E19" s="624"/>
      <c r="F19" s="623"/>
    </row>
    <row r="20" spans="1:6" ht="12.75">
      <c r="A20" s="82"/>
      <c r="B20" s="82"/>
      <c r="C20" s="622"/>
      <c r="D20" s="622"/>
      <c r="E20" s="622"/>
      <c r="F20" s="622"/>
    </row>
    <row r="21" ht="12.75">
      <c r="A21" s="54" t="s">
        <v>318</v>
      </c>
    </row>
    <row r="22" ht="12.75">
      <c r="A22" s="54" t="s">
        <v>319</v>
      </c>
    </row>
    <row r="23" ht="12.75">
      <c r="A23" s="54" t="s">
        <v>320</v>
      </c>
    </row>
    <row r="24" ht="12.75">
      <c r="A24" s="34" t="s">
        <v>323</v>
      </c>
    </row>
    <row r="25" ht="12.75">
      <c r="A25" s="54" t="s">
        <v>321</v>
      </c>
    </row>
    <row r="26" ht="12.75">
      <c r="A26" s="54" t="s">
        <v>1510</v>
      </c>
    </row>
    <row r="27" ht="12.75">
      <c r="A27" s="621" t="s">
        <v>324</v>
      </c>
    </row>
    <row r="28" ht="12.75">
      <c r="A28" s="54" t="s">
        <v>322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4.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
    </sheetView>
  </sheetViews>
  <sheetFormatPr defaultColWidth="9.140625" defaultRowHeight="12.75"/>
  <cols>
    <col min="1" max="1" width="13.57421875" style="53" customWidth="1"/>
    <col min="2" max="2" width="14.00390625" style="53" customWidth="1"/>
    <col min="3" max="6" width="13.57421875" style="53" customWidth="1"/>
    <col min="7" max="16384" width="9.140625" style="53" customWidth="1"/>
  </cols>
  <sheetData>
    <row r="1" spans="1:6" s="198" customFormat="1" ht="15.75" customHeight="1">
      <c r="A1" s="88" t="s">
        <v>292</v>
      </c>
      <c r="B1" s="116"/>
      <c r="C1" s="116"/>
      <c r="D1" s="116"/>
      <c r="E1" s="116"/>
      <c r="F1" s="116"/>
    </row>
    <row r="2" spans="1:6" s="198" customFormat="1" ht="15.75" customHeight="1">
      <c r="A2" s="274" t="s">
        <v>1509</v>
      </c>
      <c r="B2" s="118"/>
      <c r="C2" s="118"/>
      <c r="D2" s="118"/>
      <c r="E2" s="118"/>
      <c r="F2" s="118"/>
    </row>
    <row r="3" spans="1:6" s="198" customFormat="1" ht="12.75" customHeight="1">
      <c r="A3" s="274"/>
      <c r="B3" s="118"/>
      <c r="C3" s="118"/>
      <c r="D3" s="118"/>
      <c r="E3" s="118"/>
      <c r="F3" s="118"/>
    </row>
    <row r="4" spans="1:6" s="198" customFormat="1" ht="12.75" customHeight="1">
      <c r="A4" s="178" t="s">
        <v>262</v>
      </c>
      <c r="B4" s="118"/>
      <c r="C4" s="118"/>
      <c r="D4" s="118"/>
      <c r="E4" s="118"/>
      <c r="F4" s="118"/>
    </row>
    <row r="5" spans="1:6" ht="12.75" customHeight="1" thickBot="1">
      <c r="A5" s="86"/>
      <c r="B5" s="86"/>
      <c r="C5" s="86"/>
      <c r="D5" s="86"/>
      <c r="E5" s="86"/>
      <c r="F5" s="86"/>
    </row>
    <row r="6" spans="1:6" s="45" customFormat="1" ht="24" customHeight="1" thickTop="1">
      <c r="A6" s="42" t="s">
        <v>630</v>
      </c>
      <c r="B6" s="43" t="s">
        <v>642</v>
      </c>
      <c r="C6" s="42" t="s">
        <v>630</v>
      </c>
      <c r="D6" s="43" t="s">
        <v>642</v>
      </c>
      <c r="E6" s="42" t="s">
        <v>630</v>
      </c>
      <c r="F6" s="44" t="s">
        <v>642</v>
      </c>
    </row>
    <row r="7" spans="1:5" ht="12.75">
      <c r="A7" s="110"/>
      <c r="B7" s="259"/>
      <c r="C7" s="110"/>
      <c r="D7" s="259"/>
      <c r="E7" s="110"/>
    </row>
    <row r="8" spans="1:6" ht="12.75">
      <c r="A8" s="483" t="s">
        <v>54</v>
      </c>
      <c r="B8" s="609">
        <v>57456</v>
      </c>
      <c r="C8" s="483" t="s">
        <v>62</v>
      </c>
      <c r="D8" s="478">
        <v>41480</v>
      </c>
      <c r="E8" s="620" t="s">
        <v>710</v>
      </c>
      <c r="F8" s="137">
        <v>62712</v>
      </c>
    </row>
    <row r="9" spans="1:6" ht="12.75">
      <c r="A9" s="483" t="s">
        <v>55</v>
      </c>
      <c r="B9" s="478">
        <v>54544</v>
      </c>
      <c r="C9" s="483" t="s">
        <v>63</v>
      </c>
      <c r="D9" s="478">
        <v>42487</v>
      </c>
      <c r="E9" s="620" t="s">
        <v>712</v>
      </c>
      <c r="F9" s="137">
        <v>70457</v>
      </c>
    </row>
    <row r="10" spans="1:6" ht="12.75">
      <c r="A10" s="483" t="s">
        <v>56</v>
      </c>
      <c r="B10" s="478">
        <v>47783</v>
      </c>
      <c r="C10" s="483" t="s">
        <v>711</v>
      </c>
      <c r="D10" s="478">
        <v>40673</v>
      </c>
      <c r="E10" s="620" t="s">
        <v>714</v>
      </c>
      <c r="F10" s="137">
        <v>70268</v>
      </c>
    </row>
    <row r="11" spans="1:6" ht="12.75">
      <c r="A11" s="483" t="s">
        <v>57</v>
      </c>
      <c r="B11" s="478">
        <v>44865</v>
      </c>
      <c r="C11" s="483" t="s">
        <v>713</v>
      </c>
      <c r="D11" s="478">
        <v>45054</v>
      </c>
      <c r="E11" s="620" t="s">
        <v>716</v>
      </c>
      <c r="F11" s="137">
        <v>67224</v>
      </c>
    </row>
    <row r="12" spans="1:6" ht="12.75">
      <c r="A12" s="483" t="s">
        <v>58</v>
      </c>
      <c r="B12" s="478">
        <v>45249</v>
      </c>
      <c r="C12" s="483" t="s">
        <v>715</v>
      </c>
      <c r="D12" s="478">
        <v>51500</v>
      </c>
      <c r="E12" s="620" t="s">
        <v>718</v>
      </c>
      <c r="F12" s="137">
        <v>57526</v>
      </c>
    </row>
    <row r="13" spans="1:6" ht="12.75">
      <c r="A13" s="483" t="s">
        <v>59</v>
      </c>
      <c r="B13" s="478">
        <v>44175</v>
      </c>
      <c r="C13" s="483" t="s">
        <v>717</v>
      </c>
      <c r="D13" s="478">
        <v>51388</v>
      </c>
      <c r="E13" s="620" t="s">
        <v>1213</v>
      </c>
      <c r="F13" s="137">
        <v>42804</v>
      </c>
    </row>
    <row r="14" spans="1:6" ht="12.75">
      <c r="A14" s="483" t="s">
        <v>61</v>
      </c>
      <c r="B14" s="478">
        <v>41083</v>
      </c>
      <c r="C14" s="483" t="s">
        <v>719</v>
      </c>
      <c r="D14" s="478">
        <v>53314</v>
      </c>
      <c r="E14" s="620"/>
      <c r="F14" s="619"/>
    </row>
    <row r="15" spans="1:6" ht="12.75">
      <c r="A15" s="180"/>
      <c r="B15" s="263"/>
      <c r="C15" s="180"/>
      <c r="D15" s="263"/>
      <c r="E15" s="180"/>
      <c r="F15" s="135"/>
    </row>
    <row r="17" s="60" customFormat="1" ht="12.75">
      <c r="A17" s="12" t="s">
        <v>1508</v>
      </c>
    </row>
    <row r="34" ht="12.75">
      <c r="E34" s="61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5.xml><?xml version="1.0" encoding="utf-8"?>
<worksheet xmlns="http://schemas.openxmlformats.org/spreadsheetml/2006/main" xmlns:r="http://schemas.openxmlformats.org/officeDocument/2006/relationships">
  <dimension ref="A1:D32"/>
  <sheetViews>
    <sheetView zoomScalePageLayoutView="0" workbookViewId="0" topLeftCell="A1">
      <selection activeCell="A1" sqref="A1:D1"/>
    </sheetView>
  </sheetViews>
  <sheetFormatPr defaultColWidth="9.140625" defaultRowHeight="12.75"/>
  <cols>
    <col min="1" max="1" width="23.28125" style="53" customWidth="1"/>
    <col min="2" max="2" width="18.28125" style="53" customWidth="1"/>
    <col min="3" max="3" width="18.00390625" style="53" customWidth="1"/>
    <col min="4" max="4" width="18.28125" style="53" customWidth="1"/>
    <col min="5" max="16384" width="9.140625" style="53" customWidth="1"/>
  </cols>
  <sheetData>
    <row r="1" spans="1:4" ht="15.75" customHeight="1">
      <c r="A1" s="716" t="s">
        <v>271</v>
      </c>
      <c r="B1" s="713"/>
      <c r="C1" s="713"/>
      <c r="D1" s="713"/>
    </row>
    <row r="2" spans="1:4" ht="15.75" customHeight="1">
      <c r="A2" s="716" t="s">
        <v>1507</v>
      </c>
      <c r="B2" s="713"/>
      <c r="C2" s="713"/>
      <c r="D2" s="713"/>
    </row>
    <row r="3" spans="1:3" s="198" customFormat="1" ht="12.75" customHeight="1">
      <c r="A3" s="274"/>
      <c r="B3" s="118"/>
      <c r="C3" s="118"/>
    </row>
    <row r="4" spans="1:4" s="198" customFormat="1" ht="12.75" customHeight="1">
      <c r="A4" s="717" t="s">
        <v>262</v>
      </c>
      <c r="B4" s="713"/>
      <c r="C4" s="713"/>
      <c r="D4" s="713"/>
    </row>
    <row r="5" spans="1:3" s="198" customFormat="1" ht="12.75" customHeight="1" thickBot="1">
      <c r="A5" s="112"/>
      <c r="B5" s="112"/>
      <c r="C5" s="112"/>
    </row>
    <row r="6" spans="1:4" s="456" customFormat="1" ht="24" customHeight="1" thickTop="1">
      <c r="A6" s="356" t="s">
        <v>272</v>
      </c>
      <c r="B6" s="372">
        <v>2006</v>
      </c>
      <c r="C6" s="414">
        <v>2007</v>
      </c>
      <c r="D6" s="323">
        <v>2008</v>
      </c>
    </row>
    <row r="7" spans="1:4" ht="12.75">
      <c r="A7" s="110"/>
      <c r="B7" s="617"/>
      <c r="C7" s="617"/>
      <c r="D7" s="617"/>
    </row>
    <row r="8" spans="1:4" ht="12.75">
      <c r="A8" s="17" t="s">
        <v>572</v>
      </c>
      <c r="B8" s="616">
        <v>67224</v>
      </c>
      <c r="C8" s="616">
        <v>57526</v>
      </c>
      <c r="D8" s="616">
        <f>--42804</f>
        <v>42804</v>
      </c>
    </row>
    <row r="9" spans="1:4" ht="12.75">
      <c r="A9" s="387"/>
      <c r="B9" s="615"/>
      <c r="C9" s="615"/>
      <c r="D9" s="615"/>
    </row>
    <row r="10" spans="1:4" ht="12.75">
      <c r="A10" s="387" t="s">
        <v>273</v>
      </c>
      <c r="B10" s="615">
        <v>17919</v>
      </c>
      <c r="C10" s="615">
        <v>15673</v>
      </c>
      <c r="D10" s="615">
        <v>12201</v>
      </c>
    </row>
    <row r="11" spans="1:4" ht="12.75">
      <c r="A11" s="387" t="s">
        <v>274</v>
      </c>
      <c r="B11" s="615">
        <v>7843</v>
      </c>
      <c r="C11" s="615">
        <v>7688</v>
      </c>
      <c r="D11" s="615">
        <v>6115</v>
      </c>
    </row>
    <row r="12" spans="1:4" ht="12.75">
      <c r="A12" s="387" t="s">
        <v>275</v>
      </c>
      <c r="B12" s="615">
        <v>7812</v>
      </c>
      <c r="C12" s="615">
        <v>7043</v>
      </c>
      <c r="D12" s="615">
        <v>4956</v>
      </c>
    </row>
    <row r="13" spans="1:4" ht="12.75">
      <c r="A13" s="387" t="s">
        <v>276</v>
      </c>
      <c r="B13" s="615">
        <v>6122</v>
      </c>
      <c r="C13" s="615">
        <v>4512</v>
      </c>
      <c r="D13" s="615">
        <v>3135</v>
      </c>
    </row>
    <row r="14" spans="1:4" ht="12.75">
      <c r="A14" s="387" t="s">
        <v>277</v>
      </c>
      <c r="B14" s="615">
        <v>3625</v>
      </c>
      <c r="C14" s="615">
        <v>2802</v>
      </c>
      <c r="D14" s="615">
        <v>2028</v>
      </c>
    </row>
    <row r="15" spans="1:4" ht="12.75">
      <c r="A15" s="387" t="s">
        <v>278</v>
      </c>
      <c r="B15" s="615">
        <v>3029</v>
      </c>
      <c r="C15" s="615">
        <v>2041</v>
      </c>
      <c r="D15" s="615">
        <v>1347</v>
      </c>
    </row>
    <row r="16" spans="1:4" ht="12.75">
      <c r="A16" s="387" t="s">
        <v>280</v>
      </c>
      <c r="B16" s="615">
        <v>1983</v>
      </c>
      <c r="C16" s="615">
        <v>1768</v>
      </c>
      <c r="D16" s="615">
        <v>1340</v>
      </c>
    </row>
    <row r="17" spans="1:4" ht="12.75">
      <c r="A17" s="387" t="s">
        <v>279</v>
      </c>
      <c r="B17" s="615">
        <v>2721</v>
      </c>
      <c r="C17" s="615">
        <v>1922</v>
      </c>
      <c r="D17" s="615">
        <v>1332</v>
      </c>
    </row>
    <row r="18" spans="1:4" ht="12.75">
      <c r="A18" s="387" t="s">
        <v>281</v>
      </c>
      <c r="B18" s="615">
        <v>1261</v>
      </c>
      <c r="C18" s="615">
        <v>1364</v>
      </c>
      <c r="D18" s="615">
        <v>1220</v>
      </c>
    </row>
    <row r="19" spans="1:4" ht="12.75">
      <c r="A19" s="387" t="s">
        <v>283</v>
      </c>
      <c r="B19" s="615">
        <v>1450</v>
      </c>
      <c r="C19" s="615">
        <v>1172</v>
      </c>
      <c r="D19" s="615">
        <v>979</v>
      </c>
    </row>
    <row r="20" spans="1:4" ht="12.75">
      <c r="A20" s="387" t="s">
        <v>284</v>
      </c>
      <c r="B20" s="615">
        <v>1273</v>
      </c>
      <c r="C20" s="615">
        <v>1155</v>
      </c>
      <c r="D20" s="615">
        <v>748</v>
      </c>
    </row>
    <row r="21" spans="1:4" ht="12.75">
      <c r="A21" s="387" t="s">
        <v>282</v>
      </c>
      <c r="B21" s="615">
        <v>1267</v>
      </c>
      <c r="C21" s="615">
        <v>1187</v>
      </c>
      <c r="D21" s="615">
        <v>734</v>
      </c>
    </row>
    <row r="22" spans="1:4" ht="12.75">
      <c r="A22" s="387" t="s">
        <v>286</v>
      </c>
      <c r="B22" s="615">
        <v>896</v>
      </c>
      <c r="C22" s="615">
        <v>845</v>
      </c>
      <c r="D22" s="615">
        <v>641</v>
      </c>
    </row>
    <row r="23" spans="1:4" ht="12.75">
      <c r="A23" s="387" t="s">
        <v>285</v>
      </c>
      <c r="B23" s="615">
        <v>1024</v>
      </c>
      <c r="C23" s="615">
        <v>918</v>
      </c>
      <c r="D23" s="615">
        <v>604</v>
      </c>
    </row>
    <row r="24" spans="1:4" ht="12.75">
      <c r="A24" s="387" t="s">
        <v>288</v>
      </c>
      <c r="B24" s="615">
        <v>908</v>
      </c>
      <c r="C24" s="615">
        <v>784</v>
      </c>
      <c r="D24" s="615">
        <v>604</v>
      </c>
    </row>
    <row r="25" spans="1:4" ht="12.75">
      <c r="A25" s="387" t="s">
        <v>287</v>
      </c>
      <c r="B25" s="615">
        <v>875</v>
      </c>
      <c r="C25" s="615">
        <v>784</v>
      </c>
      <c r="D25" s="615">
        <v>577</v>
      </c>
    </row>
    <row r="26" spans="1:4" ht="12.75">
      <c r="A26" s="387" t="s">
        <v>289</v>
      </c>
      <c r="B26" s="615">
        <v>699</v>
      </c>
      <c r="C26" s="615">
        <v>700</v>
      </c>
      <c r="D26" s="615">
        <v>450</v>
      </c>
    </row>
    <row r="27" spans="1:4" ht="12.75">
      <c r="A27" s="387" t="s">
        <v>290</v>
      </c>
      <c r="B27" s="615">
        <v>768</v>
      </c>
      <c r="C27" s="615">
        <v>490</v>
      </c>
      <c r="D27" s="615">
        <v>330</v>
      </c>
    </row>
    <row r="28" spans="1:4" ht="12.75">
      <c r="A28" s="387" t="s">
        <v>291</v>
      </c>
      <c r="B28" s="615">
        <v>5749</v>
      </c>
      <c r="C28" s="615">
        <v>4678</v>
      </c>
      <c r="D28" s="615">
        <v>3463</v>
      </c>
    </row>
    <row r="29" spans="1:4" ht="12.75">
      <c r="A29" s="180"/>
      <c r="B29" s="96"/>
      <c r="C29" s="203"/>
      <c r="D29" s="203"/>
    </row>
    <row r="31" ht="12.75">
      <c r="A31" s="12" t="s">
        <v>1506</v>
      </c>
    </row>
    <row r="32" s="611" customFormat="1" ht="15">
      <c r="A32" s="59" t="s">
        <v>1505</v>
      </c>
    </row>
  </sheetData>
  <sheetProtection/>
  <mergeCells count="3">
    <mergeCell ref="A1:D1"/>
    <mergeCell ref="A2:D2"/>
    <mergeCell ref="A4:D4"/>
  </mergeCells>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6.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
    </sheetView>
  </sheetViews>
  <sheetFormatPr defaultColWidth="9.140625" defaultRowHeight="12.75"/>
  <cols>
    <col min="1" max="1" width="33.8515625" style="53" customWidth="1"/>
    <col min="2" max="2" width="15.57421875" style="53" customWidth="1"/>
    <col min="3" max="3" width="15.8515625" style="53" customWidth="1"/>
    <col min="4" max="4" width="15.57421875" style="53" customWidth="1"/>
    <col min="5" max="16384" width="9.140625" style="53" customWidth="1"/>
  </cols>
  <sheetData>
    <row r="1" spans="1:4" ht="21" customHeight="1">
      <c r="A1" s="274" t="s">
        <v>261</v>
      </c>
      <c r="B1" s="87"/>
      <c r="C1" s="87"/>
      <c r="D1" s="87"/>
    </row>
    <row r="2" spans="1:4" ht="17.25" customHeight="1">
      <c r="A2" s="274" t="s">
        <v>1504</v>
      </c>
      <c r="B2" s="87"/>
      <c r="C2" s="87"/>
      <c r="D2" s="87"/>
    </row>
    <row r="3" spans="1:4" s="198" customFormat="1" ht="12.75" customHeight="1">
      <c r="A3" s="274"/>
      <c r="B3" s="118"/>
      <c r="C3" s="118"/>
      <c r="D3" s="118"/>
    </row>
    <row r="4" spans="1:4" s="198" customFormat="1" ht="12.75" customHeight="1">
      <c r="A4" s="178" t="s">
        <v>262</v>
      </c>
      <c r="B4" s="118"/>
      <c r="C4" s="118"/>
      <c r="D4" s="118"/>
    </row>
    <row r="5" spans="1:4" ht="12.75" customHeight="1" thickBot="1">
      <c r="A5" s="112"/>
      <c r="B5" s="112"/>
      <c r="C5" s="112"/>
      <c r="D5" s="112"/>
    </row>
    <row r="6" spans="1:4" s="613" customFormat="1" ht="24" customHeight="1" thickTop="1">
      <c r="A6" s="212" t="s">
        <v>263</v>
      </c>
      <c r="B6" s="323">
        <v>2006</v>
      </c>
      <c r="C6" s="323">
        <v>2007</v>
      </c>
      <c r="D6" s="323">
        <v>2008</v>
      </c>
    </row>
    <row r="7" spans="1:4" s="613" customFormat="1" ht="12.75" customHeight="1">
      <c r="A7" s="470"/>
      <c r="B7" s="153"/>
      <c r="C7" s="153"/>
      <c r="D7" s="153"/>
    </row>
    <row r="8" spans="1:4" s="613" customFormat="1" ht="12.75" customHeight="1">
      <c r="A8" s="612" t="s">
        <v>264</v>
      </c>
      <c r="B8" s="614">
        <v>67224</v>
      </c>
      <c r="C8" s="614">
        <v>57526</v>
      </c>
      <c r="D8" s="614">
        <v>42804</v>
      </c>
    </row>
    <row r="9" spans="1:4" s="613" customFormat="1" ht="12.75" customHeight="1">
      <c r="A9" s="612"/>
      <c r="B9" s="389"/>
      <c r="C9" s="389"/>
      <c r="D9" s="389"/>
    </row>
    <row r="10" spans="1:4" s="613" customFormat="1" ht="12.75" customHeight="1">
      <c r="A10" s="612" t="s">
        <v>265</v>
      </c>
      <c r="B10" s="389">
        <v>29603</v>
      </c>
      <c r="C10" s="389">
        <v>24650</v>
      </c>
      <c r="D10" s="389">
        <v>20180</v>
      </c>
    </row>
    <row r="11" spans="1:4" s="613" customFormat="1" ht="12.75" customHeight="1">
      <c r="A11" s="612" t="s">
        <v>266</v>
      </c>
      <c r="B11" s="389">
        <v>37621</v>
      </c>
      <c r="C11" s="389">
        <v>32876</v>
      </c>
      <c r="D11" s="389">
        <v>22624</v>
      </c>
    </row>
    <row r="12" spans="1:4" s="613" customFormat="1" ht="12.75" customHeight="1">
      <c r="A12" s="612"/>
      <c r="B12" s="389" t="s">
        <v>621</v>
      </c>
      <c r="C12" s="389" t="s">
        <v>621</v>
      </c>
      <c r="D12" s="389" t="s">
        <v>621</v>
      </c>
    </row>
    <row r="13" spans="1:4" s="613" customFormat="1" ht="12.75" customHeight="1">
      <c r="A13" s="612" t="s">
        <v>267</v>
      </c>
      <c r="B13" s="389">
        <v>17637</v>
      </c>
      <c r="C13" s="389">
        <v>13416</v>
      </c>
      <c r="D13" s="389">
        <v>9320</v>
      </c>
    </row>
    <row r="14" spans="1:4" s="613" customFormat="1" ht="12.75" customHeight="1">
      <c r="A14" s="612" t="s">
        <v>268</v>
      </c>
      <c r="B14" s="389">
        <v>41415</v>
      </c>
      <c r="C14" s="389">
        <v>36602</v>
      </c>
      <c r="D14" s="389">
        <v>27742</v>
      </c>
    </row>
    <row r="15" spans="1:4" s="613" customFormat="1" ht="12.75" customHeight="1">
      <c r="A15" s="612" t="s">
        <v>269</v>
      </c>
      <c r="B15" s="389">
        <v>5632</v>
      </c>
      <c r="C15" s="389">
        <v>5166</v>
      </c>
      <c r="D15" s="389">
        <v>4260</v>
      </c>
    </row>
    <row r="16" spans="1:4" ht="12.75">
      <c r="A16" s="612" t="s">
        <v>270</v>
      </c>
      <c r="B16" s="389">
        <v>2540</v>
      </c>
      <c r="C16" s="389">
        <v>2342</v>
      </c>
      <c r="D16" s="389">
        <v>1482</v>
      </c>
    </row>
    <row r="17" spans="1:4" ht="12.75">
      <c r="A17" s="135"/>
      <c r="B17" s="96"/>
      <c r="C17" s="203"/>
      <c r="D17" s="203"/>
    </row>
    <row r="19" ht="12.75">
      <c r="A19" s="12" t="s">
        <v>1503</v>
      </c>
    </row>
    <row r="20" spans="1:4" ht="15">
      <c r="A20" s="59" t="s">
        <v>1502</v>
      </c>
      <c r="B20" s="611"/>
      <c r="C20" s="611"/>
      <c r="D20" s="61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7.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
    </sheetView>
  </sheetViews>
  <sheetFormatPr defaultColWidth="9.140625" defaultRowHeight="12.75"/>
  <cols>
    <col min="1" max="1" width="13.00390625" style="53" customWidth="1"/>
    <col min="2" max="6" width="14.00390625" style="53" customWidth="1"/>
    <col min="7" max="16384" width="9.140625" style="53" customWidth="1"/>
  </cols>
  <sheetData>
    <row r="1" spans="1:6" ht="15.75">
      <c r="A1" s="88" t="s">
        <v>255</v>
      </c>
      <c r="B1" s="87"/>
      <c r="C1" s="87"/>
      <c r="D1" s="87"/>
      <c r="E1" s="87"/>
      <c r="F1" s="87"/>
    </row>
    <row r="2" spans="1:6" ht="15.75">
      <c r="A2" s="88" t="s">
        <v>1286</v>
      </c>
      <c r="B2" s="87"/>
      <c r="C2" s="87"/>
      <c r="D2" s="87"/>
      <c r="E2" s="87"/>
      <c r="F2" s="87"/>
    </row>
    <row r="3" ht="12.75" customHeight="1"/>
    <row r="4" spans="1:6" ht="12.75">
      <c r="A4" s="178" t="s">
        <v>28</v>
      </c>
      <c r="B4" s="178"/>
      <c r="C4" s="87"/>
      <c r="D4" s="87"/>
      <c r="E4" s="87"/>
      <c r="F4" s="87"/>
    </row>
    <row r="5" spans="1:6" ht="12.75" customHeight="1" thickBot="1">
      <c r="A5" s="86"/>
      <c r="B5" s="86"/>
      <c r="C5" s="86"/>
      <c r="D5" s="86"/>
      <c r="E5" s="86"/>
      <c r="F5" s="86"/>
    </row>
    <row r="6" spans="1:6" s="41" customFormat="1" ht="45" customHeight="1" thickTop="1">
      <c r="A6" s="38" t="s">
        <v>630</v>
      </c>
      <c r="B6" s="39" t="s">
        <v>256</v>
      </c>
      <c r="C6" s="38" t="s">
        <v>257</v>
      </c>
      <c r="D6" s="38" t="s">
        <v>258</v>
      </c>
      <c r="E6" s="38" t="s">
        <v>259</v>
      </c>
      <c r="F6" s="40" t="s">
        <v>260</v>
      </c>
    </row>
    <row r="7" spans="1:5" ht="12.75">
      <c r="A7" s="110"/>
      <c r="B7" s="259"/>
      <c r="C7" s="110"/>
      <c r="D7" s="110"/>
      <c r="E7" s="110"/>
    </row>
    <row r="8" spans="1:6" ht="12.75">
      <c r="A8" s="483" t="s">
        <v>56</v>
      </c>
      <c r="B8" s="609">
        <v>699664</v>
      </c>
      <c r="C8" s="206">
        <v>501260</v>
      </c>
      <c r="D8" s="206">
        <v>86181</v>
      </c>
      <c r="E8" s="206">
        <v>38894</v>
      </c>
      <c r="F8" s="610">
        <v>73329</v>
      </c>
    </row>
    <row r="9" spans="1:6" ht="12.75">
      <c r="A9" s="483" t="s">
        <v>57</v>
      </c>
      <c r="B9" s="609">
        <v>716545</v>
      </c>
      <c r="C9" s="206">
        <v>510901</v>
      </c>
      <c r="D9" s="206">
        <v>89436</v>
      </c>
      <c r="E9" s="206">
        <v>39947</v>
      </c>
      <c r="F9" s="610">
        <v>76261</v>
      </c>
    </row>
    <row r="10" spans="1:6" ht="12.75">
      <c r="A10" s="483" t="s">
        <v>58</v>
      </c>
      <c r="B10" s="609">
        <v>734381</v>
      </c>
      <c r="C10" s="206">
        <v>522016</v>
      </c>
      <c r="D10" s="206">
        <v>92264</v>
      </c>
      <c r="E10" s="206">
        <v>41910</v>
      </c>
      <c r="F10" s="610">
        <v>78191</v>
      </c>
    </row>
    <row r="11" spans="1:6" ht="12.75">
      <c r="A11" s="483" t="s">
        <v>59</v>
      </c>
      <c r="B11" s="609">
        <v>745392</v>
      </c>
      <c r="C11" s="206">
        <v>527756</v>
      </c>
      <c r="D11" s="206">
        <v>94257</v>
      </c>
      <c r="E11" s="206">
        <v>42736</v>
      </c>
      <c r="F11" s="610">
        <v>80643</v>
      </c>
    </row>
    <row r="12" spans="1:6" ht="12.75">
      <c r="A12" s="483" t="s">
        <v>61</v>
      </c>
      <c r="B12" s="609">
        <v>732508</v>
      </c>
      <c r="C12" s="206">
        <v>516780</v>
      </c>
      <c r="D12" s="206">
        <v>94048</v>
      </c>
      <c r="E12" s="206">
        <v>42041</v>
      </c>
      <c r="F12" s="610">
        <v>79639</v>
      </c>
    </row>
    <row r="13" spans="1:6" ht="12.75">
      <c r="A13" s="483" t="s">
        <v>62</v>
      </c>
      <c r="B13" s="609">
        <v>733486</v>
      </c>
      <c r="C13" s="206">
        <v>515780</v>
      </c>
      <c r="D13" s="206">
        <v>94943</v>
      </c>
      <c r="E13" s="206">
        <v>41775</v>
      </c>
      <c r="F13" s="610">
        <v>80988</v>
      </c>
    </row>
    <row r="14" spans="1:6" ht="12.75">
      <c r="A14" s="483" t="s">
        <v>63</v>
      </c>
      <c r="B14" s="609">
        <v>738865</v>
      </c>
      <c r="C14" s="206">
        <v>517904</v>
      </c>
      <c r="D14" s="206">
        <v>96665</v>
      </c>
      <c r="E14" s="206">
        <v>42079</v>
      </c>
      <c r="F14" s="610">
        <v>82217</v>
      </c>
    </row>
    <row r="15" spans="1:6" ht="12.75">
      <c r="A15" s="483" t="s">
        <v>711</v>
      </c>
      <c r="B15" s="609">
        <v>746329</v>
      </c>
      <c r="C15" s="206">
        <v>520734</v>
      </c>
      <c r="D15" s="206">
        <v>98252</v>
      </c>
      <c r="E15" s="206">
        <v>42363</v>
      </c>
      <c r="F15" s="610">
        <v>84980</v>
      </c>
    </row>
    <row r="16" spans="1:6" ht="12.75">
      <c r="A16" s="483" t="s">
        <v>713</v>
      </c>
      <c r="B16" s="609">
        <v>752693</v>
      </c>
      <c r="C16" s="206">
        <v>521671</v>
      </c>
      <c r="D16" s="608">
        <v>100331</v>
      </c>
      <c r="E16" s="206">
        <v>43141</v>
      </c>
      <c r="F16" s="610">
        <v>87550</v>
      </c>
    </row>
    <row r="17" spans="1:6" ht="12.75">
      <c r="A17" s="483" t="s">
        <v>715</v>
      </c>
      <c r="B17" s="609">
        <v>769383</v>
      </c>
      <c r="C17" s="206">
        <v>529890</v>
      </c>
      <c r="D17" s="608">
        <v>104058</v>
      </c>
      <c r="E17" s="206">
        <v>44471</v>
      </c>
      <c r="F17" s="610">
        <v>90964</v>
      </c>
    </row>
    <row r="18" spans="1:6" ht="12.75">
      <c r="A18" s="483" t="s">
        <v>717</v>
      </c>
      <c r="B18" s="609">
        <v>787820</v>
      </c>
      <c r="C18" s="206">
        <v>542244</v>
      </c>
      <c r="D18" s="608">
        <v>106557</v>
      </c>
      <c r="E18" s="206">
        <v>45424</v>
      </c>
      <c r="F18" s="610">
        <v>93595</v>
      </c>
    </row>
    <row r="19" spans="1:6" ht="12.75">
      <c r="A19" s="483" t="s">
        <v>719</v>
      </c>
      <c r="B19" s="609">
        <v>814668</v>
      </c>
      <c r="C19" s="206">
        <v>560222</v>
      </c>
      <c r="D19" s="608">
        <v>110561</v>
      </c>
      <c r="E19" s="206">
        <v>46840</v>
      </c>
      <c r="F19" s="610">
        <v>97045</v>
      </c>
    </row>
    <row r="20" spans="1:6" ht="12.75">
      <c r="A20" s="483" t="s">
        <v>710</v>
      </c>
      <c r="B20" s="609">
        <v>834188</v>
      </c>
      <c r="C20" s="206">
        <v>572665</v>
      </c>
      <c r="D20" s="608">
        <v>113760</v>
      </c>
      <c r="E20" s="206">
        <v>48047</v>
      </c>
      <c r="F20" s="610">
        <v>99716</v>
      </c>
    </row>
    <row r="21" spans="1:6" ht="12.75">
      <c r="A21" s="483" t="s">
        <v>712</v>
      </c>
      <c r="B21" s="609">
        <v>843876</v>
      </c>
      <c r="C21" s="206">
        <v>577507</v>
      </c>
      <c r="D21" s="608">
        <v>116486</v>
      </c>
      <c r="E21" s="206">
        <v>48967</v>
      </c>
      <c r="F21" s="607">
        <v>100916</v>
      </c>
    </row>
    <row r="22" spans="1:6" ht="12.75">
      <c r="A22" s="483" t="s">
        <v>714</v>
      </c>
      <c r="B22" s="609">
        <v>856163</v>
      </c>
      <c r="C22" s="206">
        <v>584492</v>
      </c>
      <c r="D22" s="608">
        <v>119741</v>
      </c>
      <c r="E22" s="206">
        <v>49880</v>
      </c>
      <c r="F22" s="607">
        <v>102050</v>
      </c>
    </row>
    <row r="23" spans="1:6" ht="12.75">
      <c r="A23" s="483" t="s">
        <v>716</v>
      </c>
      <c r="B23" s="609">
        <v>867003</v>
      </c>
      <c r="C23" s="206">
        <v>590975</v>
      </c>
      <c r="D23" s="608">
        <v>122087</v>
      </c>
      <c r="E23" s="206">
        <v>50539</v>
      </c>
      <c r="F23" s="607">
        <v>103402</v>
      </c>
    </row>
    <row r="24" spans="1:6" ht="12.75">
      <c r="A24" s="483" t="s">
        <v>718</v>
      </c>
      <c r="B24" s="609">
        <v>882466</v>
      </c>
      <c r="C24" s="206">
        <v>600264</v>
      </c>
      <c r="D24" s="608">
        <v>125063</v>
      </c>
      <c r="E24" s="206">
        <v>51504</v>
      </c>
      <c r="F24" s="607">
        <v>105635</v>
      </c>
    </row>
    <row r="25" spans="1:6" ht="12.75">
      <c r="A25" s="552" t="s">
        <v>1213</v>
      </c>
      <c r="B25" s="609">
        <v>895941</v>
      </c>
      <c r="C25" s="206">
        <v>607747</v>
      </c>
      <c r="D25" s="608">
        <v>127456</v>
      </c>
      <c r="E25" s="206">
        <v>52479</v>
      </c>
      <c r="F25" s="607">
        <v>108259</v>
      </c>
    </row>
    <row r="26" spans="1:6" ht="12.75">
      <c r="A26" s="180"/>
      <c r="B26" s="606"/>
      <c r="C26" s="405"/>
      <c r="D26" s="96"/>
      <c r="E26" s="96"/>
      <c r="F26" s="203"/>
    </row>
    <row r="28" ht="12.75">
      <c r="A28" s="32" t="s">
        <v>254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8.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9.140625" defaultRowHeight="12.75"/>
  <cols>
    <col min="1" max="1" width="17.140625" style="53" customWidth="1"/>
    <col min="2" max="4" width="11.140625" style="53" customWidth="1"/>
    <col min="5" max="7" width="11.00390625" style="53" customWidth="1"/>
    <col min="8" max="16384" width="9.140625" style="53" customWidth="1"/>
  </cols>
  <sheetData>
    <row r="1" spans="1:7" ht="15.75">
      <c r="A1" s="88" t="s">
        <v>231</v>
      </c>
      <c r="B1" s="88"/>
      <c r="C1" s="87"/>
      <c r="D1" s="87"/>
      <c r="E1" s="87"/>
      <c r="F1" s="87"/>
      <c r="G1" s="87"/>
    </row>
    <row r="2" spans="1:7" ht="15.75">
      <c r="A2" s="88" t="s">
        <v>1501</v>
      </c>
      <c r="B2" s="88"/>
      <c r="C2" s="87"/>
      <c r="D2" s="87"/>
      <c r="E2" s="87"/>
      <c r="F2" s="87"/>
      <c r="G2" s="87"/>
    </row>
    <row r="3" spans="1:7" ht="12.75" customHeight="1">
      <c r="A3" s="88"/>
      <c r="B3" s="88"/>
      <c r="C3" s="87"/>
      <c r="D3" s="87"/>
      <c r="E3" s="87"/>
      <c r="F3" s="87"/>
      <c r="G3" s="87"/>
    </row>
    <row r="4" spans="1:7" ht="12.75" customHeight="1">
      <c r="A4" s="326" t="s">
        <v>28</v>
      </c>
      <c r="B4" s="326"/>
      <c r="C4" s="325"/>
      <c r="D4" s="325"/>
      <c r="E4" s="325"/>
      <c r="F4" s="325"/>
      <c r="G4" s="325"/>
    </row>
    <row r="5" spans="1:7" s="198" customFormat="1" ht="12.75" customHeight="1" thickBot="1">
      <c r="A5" s="112"/>
      <c r="B5" s="112"/>
      <c r="C5" s="112"/>
      <c r="D5" s="112"/>
      <c r="E5" s="112"/>
      <c r="F5" s="112"/>
      <c r="G5" s="112"/>
    </row>
    <row r="6" spans="1:7" s="456" customFormat="1" ht="24" customHeight="1" thickTop="1">
      <c r="A6" s="216"/>
      <c r="B6" s="605" t="s">
        <v>232</v>
      </c>
      <c r="C6" s="604"/>
      <c r="D6" s="215" t="s">
        <v>233</v>
      </c>
      <c r="E6" s="215"/>
      <c r="F6" s="215" t="s">
        <v>234</v>
      </c>
      <c r="G6" s="214"/>
    </row>
    <row r="7" spans="1:7" s="456" customFormat="1" ht="24" customHeight="1">
      <c r="A7" s="213" t="s">
        <v>235</v>
      </c>
      <c r="B7" s="603">
        <v>2007</v>
      </c>
      <c r="C7" s="602">
        <v>2008</v>
      </c>
      <c r="D7" s="213">
        <v>2007</v>
      </c>
      <c r="E7" s="213">
        <v>2008</v>
      </c>
      <c r="F7" s="352">
        <v>2007</v>
      </c>
      <c r="G7" s="352">
        <v>2008</v>
      </c>
    </row>
    <row r="8" spans="1:7" s="456" customFormat="1" ht="12.75" customHeight="1">
      <c r="A8" s="216"/>
      <c r="B8" s="370"/>
      <c r="C8" s="601"/>
      <c r="D8" s="216"/>
      <c r="E8" s="216"/>
      <c r="F8" s="600"/>
      <c r="G8" s="600"/>
    </row>
    <row r="9" spans="1:7" ht="12.75" customHeight="1">
      <c r="A9" s="110" t="s">
        <v>236</v>
      </c>
      <c r="B9" s="109">
        <v>882466</v>
      </c>
      <c r="C9" s="599">
        <f>SUM(C11:C27)</f>
        <v>895941</v>
      </c>
      <c r="D9" s="197">
        <v>462852</v>
      </c>
      <c r="E9" s="109">
        <f>SUM(E11:E27)</f>
        <v>469589</v>
      </c>
      <c r="F9" s="93">
        <v>419614</v>
      </c>
      <c r="G9" s="93">
        <f>SUM(G11:G27)</f>
        <v>426352</v>
      </c>
    </row>
    <row r="10" spans="1:7" ht="12.75" customHeight="1">
      <c r="A10" s="387"/>
      <c r="B10" s="76"/>
      <c r="C10" s="145"/>
      <c r="D10" s="188"/>
      <c r="E10" s="188"/>
      <c r="F10" s="98"/>
      <c r="G10" s="98"/>
    </row>
    <row r="11" spans="1:9" ht="12.75" customHeight="1">
      <c r="A11" s="387" t="s">
        <v>237</v>
      </c>
      <c r="B11" s="99">
        <v>29435</v>
      </c>
      <c r="C11" s="594">
        <v>29171</v>
      </c>
      <c r="D11" s="188">
        <v>15760</v>
      </c>
      <c r="E11" s="99">
        <v>15728</v>
      </c>
      <c r="F11" s="99">
        <v>13675</v>
      </c>
      <c r="G11" s="98">
        <v>13443</v>
      </c>
      <c r="I11" s="598"/>
    </row>
    <row r="12" spans="1:7" ht="12.75">
      <c r="A12" s="387" t="s">
        <v>238</v>
      </c>
      <c r="B12" s="99">
        <v>73253</v>
      </c>
      <c r="C12" s="594">
        <v>72687</v>
      </c>
      <c r="D12" s="188">
        <v>38869</v>
      </c>
      <c r="E12" s="99">
        <v>38579</v>
      </c>
      <c r="F12" s="99">
        <v>34384</v>
      </c>
      <c r="G12" s="98">
        <v>34108</v>
      </c>
    </row>
    <row r="13" spans="1:7" ht="12.75">
      <c r="A13" s="387" t="s">
        <v>239</v>
      </c>
      <c r="B13" s="99">
        <v>84740</v>
      </c>
      <c r="C13" s="594">
        <v>84979</v>
      </c>
      <c r="D13" s="188">
        <v>44554</v>
      </c>
      <c r="E13" s="99">
        <v>44430</v>
      </c>
      <c r="F13" s="99">
        <v>40186</v>
      </c>
      <c r="G13" s="98">
        <v>40549</v>
      </c>
    </row>
    <row r="14" spans="1:7" ht="12.75">
      <c r="A14" s="387" t="s">
        <v>240</v>
      </c>
      <c r="B14" s="593">
        <v>78335</v>
      </c>
      <c r="C14" s="597">
        <v>79404</v>
      </c>
      <c r="D14" s="596">
        <v>40477</v>
      </c>
      <c r="E14" s="593">
        <v>41158</v>
      </c>
      <c r="F14" s="99">
        <v>37858</v>
      </c>
      <c r="G14" s="98">
        <v>38246</v>
      </c>
    </row>
    <row r="15" spans="1:7" ht="12.75">
      <c r="A15" s="387" t="s">
        <v>241</v>
      </c>
      <c r="B15" s="99">
        <v>83121</v>
      </c>
      <c r="C15" s="594">
        <v>82758</v>
      </c>
      <c r="D15" s="188">
        <v>43000</v>
      </c>
      <c r="E15" s="99">
        <v>42645</v>
      </c>
      <c r="F15" s="98">
        <v>40121</v>
      </c>
      <c r="G15" s="98">
        <v>40113</v>
      </c>
    </row>
    <row r="16" spans="1:7" ht="12.75" customHeight="1">
      <c r="A16" s="387" t="s">
        <v>242</v>
      </c>
      <c r="B16" s="99">
        <v>85266</v>
      </c>
      <c r="C16" s="594">
        <v>84108</v>
      </c>
      <c r="D16" s="188">
        <v>43923</v>
      </c>
      <c r="E16" s="99">
        <v>43277</v>
      </c>
      <c r="F16" s="98">
        <v>41343</v>
      </c>
      <c r="G16" s="98">
        <v>40831</v>
      </c>
    </row>
    <row r="17" spans="1:7" ht="12.75">
      <c r="A17" s="387" t="s">
        <v>243</v>
      </c>
      <c r="B17" s="99">
        <v>89589</v>
      </c>
      <c r="C17" s="594">
        <v>89986</v>
      </c>
      <c r="D17" s="188">
        <v>46549</v>
      </c>
      <c r="E17" s="99">
        <v>46813</v>
      </c>
      <c r="F17" s="98">
        <v>43040</v>
      </c>
      <c r="G17" s="98">
        <v>43173</v>
      </c>
    </row>
    <row r="18" spans="1:7" ht="12.75">
      <c r="A18" s="387" t="s">
        <v>244</v>
      </c>
      <c r="B18" s="99">
        <v>89002</v>
      </c>
      <c r="C18" s="594">
        <v>89655</v>
      </c>
      <c r="D18" s="188">
        <v>45869</v>
      </c>
      <c r="E18" s="99">
        <v>46231</v>
      </c>
      <c r="F18" s="98">
        <v>43133</v>
      </c>
      <c r="G18" s="98">
        <v>43424</v>
      </c>
    </row>
    <row r="19" spans="1:7" ht="12.75">
      <c r="A19" s="387" t="s">
        <v>245</v>
      </c>
      <c r="B19" s="99">
        <v>82298</v>
      </c>
      <c r="C19" s="594">
        <v>84461</v>
      </c>
      <c r="D19" s="188">
        <v>43287</v>
      </c>
      <c r="E19" s="99">
        <v>44319</v>
      </c>
      <c r="F19" s="98">
        <v>39011</v>
      </c>
      <c r="G19" s="98">
        <v>40142</v>
      </c>
    </row>
    <row r="20" spans="1:7" ht="12.75">
      <c r="A20" s="387" t="s">
        <v>246</v>
      </c>
      <c r="B20" s="99">
        <v>66114</v>
      </c>
      <c r="C20" s="594">
        <v>70398</v>
      </c>
      <c r="D20" s="188">
        <v>35286</v>
      </c>
      <c r="E20" s="99">
        <v>37467</v>
      </c>
      <c r="F20" s="98">
        <v>30828</v>
      </c>
      <c r="G20" s="98">
        <v>32931</v>
      </c>
    </row>
    <row r="21" spans="1:7" ht="12.75">
      <c r="A21" s="387" t="s">
        <v>247</v>
      </c>
      <c r="B21" s="99">
        <v>42694</v>
      </c>
      <c r="C21" s="594">
        <v>47228</v>
      </c>
      <c r="D21" s="188">
        <v>23074</v>
      </c>
      <c r="E21" s="99">
        <v>25516</v>
      </c>
      <c r="F21" s="98">
        <v>19620</v>
      </c>
      <c r="G21" s="98">
        <v>21712</v>
      </c>
    </row>
    <row r="22" spans="1:7" ht="12.75">
      <c r="A22" s="387" t="s">
        <v>248</v>
      </c>
      <c r="B22" s="99">
        <v>30383</v>
      </c>
      <c r="C22" s="594">
        <v>32030</v>
      </c>
      <c r="D22" s="188">
        <v>16157</v>
      </c>
      <c r="E22" s="99">
        <v>17130</v>
      </c>
      <c r="F22" s="98">
        <v>14226</v>
      </c>
      <c r="G22" s="98">
        <v>14900</v>
      </c>
    </row>
    <row r="23" spans="1:7" ht="12.75">
      <c r="A23" s="387" t="s">
        <v>249</v>
      </c>
      <c r="B23" s="99">
        <v>24076</v>
      </c>
      <c r="C23" s="594">
        <v>23782</v>
      </c>
      <c r="D23" s="188">
        <v>12362</v>
      </c>
      <c r="E23" s="99">
        <v>12244</v>
      </c>
      <c r="F23" s="98">
        <v>11714</v>
      </c>
      <c r="G23" s="98">
        <v>11538</v>
      </c>
    </row>
    <row r="24" spans="1:7" ht="12.75">
      <c r="A24" s="387" t="s">
        <v>250</v>
      </c>
      <c r="B24" s="99">
        <v>16153</v>
      </c>
      <c r="C24" s="594">
        <v>16653</v>
      </c>
      <c r="D24" s="188">
        <v>8772</v>
      </c>
      <c r="E24" s="99">
        <v>8806</v>
      </c>
      <c r="F24" s="98">
        <v>7381</v>
      </c>
      <c r="G24" s="98">
        <v>7847</v>
      </c>
    </row>
    <row r="25" spans="1:8" ht="12.75">
      <c r="A25" s="387" t="s">
        <v>251</v>
      </c>
      <c r="B25" s="99">
        <v>6615</v>
      </c>
      <c r="C25" s="594">
        <v>7103</v>
      </c>
      <c r="D25" s="188">
        <v>3996</v>
      </c>
      <c r="E25" s="99">
        <v>4236</v>
      </c>
      <c r="F25" s="98">
        <v>2619</v>
      </c>
      <c r="G25" s="98">
        <v>2867</v>
      </c>
      <c r="H25" s="595"/>
    </row>
    <row r="26" spans="1:8" ht="12.75">
      <c r="A26" s="387" t="s">
        <v>252</v>
      </c>
      <c r="B26" s="99">
        <v>1287</v>
      </c>
      <c r="C26" s="594">
        <v>1426</v>
      </c>
      <c r="D26" s="188">
        <v>838</v>
      </c>
      <c r="E26" s="99">
        <v>925</v>
      </c>
      <c r="F26" s="593">
        <v>449</v>
      </c>
      <c r="G26" s="592">
        <v>501</v>
      </c>
      <c r="H26" s="595"/>
    </row>
    <row r="27" spans="1:7" ht="12.75">
      <c r="A27" s="387" t="s">
        <v>253</v>
      </c>
      <c r="B27" s="99">
        <v>105</v>
      </c>
      <c r="C27" s="594">
        <v>112</v>
      </c>
      <c r="D27" s="188">
        <v>79</v>
      </c>
      <c r="E27" s="99">
        <v>85</v>
      </c>
      <c r="F27" s="593">
        <v>26</v>
      </c>
      <c r="G27" s="592">
        <v>27</v>
      </c>
    </row>
    <row r="28" spans="1:7" ht="12.75">
      <c r="A28" s="448"/>
      <c r="B28" s="591"/>
      <c r="C28" s="263"/>
      <c r="D28" s="180"/>
      <c r="E28" s="180"/>
      <c r="F28" s="203"/>
      <c r="G28" s="203"/>
    </row>
    <row r="30" spans="1:7" ht="12.75">
      <c r="A30" s="32" t="s">
        <v>254</v>
      </c>
      <c r="B30" s="13"/>
      <c r="G30" s="31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19.xml><?xml version="1.0" encoding="utf-8"?>
<worksheet xmlns="http://schemas.openxmlformats.org/spreadsheetml/2006/main" xmlns:r="http://schemas.openxmlformats.org/officeDocument/2006/relationships">
  <dimension ref="A1:E63"/>
  <sheetViews>
    <sheetView workbookViewId="0" topLeftCell="A1">
      <selection activeCell="G48" sqref="G48"/>
    </sheetView>
  </sheetViews>
  <sheetFormatPr defaultColWidth="9.140625" defaultRowHeight="12.75"/>
  <cols>
    <col min="1" max="1" width="20.8515625" style="53" customWidth="1"/>
    <col min="2" max="4" width="15.140625" style="53" customWidth="1"/>
    <col min="5" max="5" width="14.7109375" style="53" customWidth="1"/>
    <col min="6" max="16384" width="9.140625" style="53" customWidth="1"/>
  </cols>
  <sheetData>
    <row r="1" spans="1:5" ht="15.75" customHeight="1">
      <c r="A1" s="88" t="s">
        <v>1476</v>
      </c>
      <c r="B1" s="87"/>
      <c r="C1" s="87"/>
      <c r="D1" s="87"/>
      <c r="E1" s="87"/>
    </row>
    <row r="2" spans="1:5" ht="15.75">
      <c r="A2" s="88" t="s">
        <v>1500</v>
      </c>
      <c r="B2" s="87"/>
      <c r="C2" s="87"/>
      <c r="D2" s="87"/>
      <c r="E2" s="87"/>
    </row>
    <row r="3" spans="1:5" ht="12.75" customHeight="1" thickBot="1">
      <c r="A3" s="86"/>
      <c r="B3" s="86"/>
      <c r="C3" s="86"/>
      <c r="D3" s="86"/>
      <c r="E3" s="86"/>
    </row>
    <row r="4" spans="1:5" s="146" customFormat="1" ht="24" customHeight="1" thickTop="1">
      <c r="A4" s="239"/>
      <c r="B4" s="215" t="s">
        <v>221</v>
      </c>
      <c r="C4" s="215"/>
      <c r="D4" s="215" t="s">
        <v>1499</v>
      </c>
      <c r="E4" s="214"/>
    </row>
    <row r="5" spans="1:5" s="111" customFormat="1" ht="34.5" customHeight="1">
      <c r="A5" s="152" t="s">
        <v>222</v>
      </c>
      <c r="B5" s="590" t="s">
        <v>223</v>
      </c>
      <c r="C5" s="590" t="s">
        <v>224</v>
      </c>
      <c r="D5" s="152" t="s">
        <v>225</v>
      </c>
      <c r="E5" s="84" t="s">
        <v>226</v>
      </c>
    </row>
    <row r="6" spans="1:4" ht="12.75">
      <c r="A6" s="110"/>
      <c r="B6" s="589"/>
      <c r="C6" s="206"/>
      <c r="D6" s="110"/>
    </row>
    <row r="7" spans="1:5" ht="12.75">
      <c r="A7" s="483">
        <v>1990</v>
      </c>
      <c r="B7" s="584">
        <v>395185</v>
      </c>
      <c r="C7" s="551">
        <v>444</v>
      </c>
      <c r="D7" s="224" t="s">
        <v>1498</v>
      </c>
      <c r="E7" s="465">
        <v>9071</v>
      </c>
    </row>
    <row r="8" spans="1:5" ht="12.75">
      <c r="A8" s="483">
        <v>1991</v>
      </c>
      <c r="B8" s="584">
        <v>406819</v>
      </c>
      <c r="C8" s="551">
        <v>453</v>
      </c>
      <c r="D8" s="224" t="s">
        <v>1497</v>
      </c>
      <c r="E8" s="465">
        <v>9075</v>
      </c>
    </row>
    <row r="9" spans="1:5" ht="12.75">
      <c r="A9" s="483">
        <v>1992</v>
      </c>
      <c r="B9" s="584">
        <v>405963</v>
      </c>
      <c r="C9" s="551">
        <v>457</v>
      </c>
      <c r="D9" s="224" t="s">
        <v>1496</v>
      </c>
      <c r="E9" s="465">
        <v>9070</v>
      </c>
    </row>
    <row r="10" spans="1:5" ht="12.75">
      <c r="A10" s="483">
        <v>1993</v>
      </c>
      <c r="B10" s="584">
        <v>409940</v>
      </c>
      <c r="C10" s="551">
        <v>468</v>
      </c>
      <c r="D10" s="224" t="s">
        <v>1495</v>
      </c>
      <c r="E10" s="465">
        <v>9063</v>
      </c>
    </row>
    <row r="11" spans="1:5" ht="12.75">
      <c r="A11" s="483">
        <v>1994</v>
      </c>
      <c r="B11" s="584">
        <v>428558</v>
      </c>
      <c r="C11" s="551">
        <v>490</v>
      </c>
      <c r="D11" s="224" t="s">
        <v>1494</v>
      </c>
      <c r="E11" s="465">
        <v>9056</v>
      </c>
    </row>
    <row r="12" spans="1:5" ht="12.75">
      <c r="A12" s="483">
        <v>1995</v>
      </c>
      <c r="B12" s="584">
        <v>422884</v>
      </c>
      <c r="C12" s="551">
        <v>482</v>
      </c>
      <c r="D12" s="224" t="s">
        <v>1493</v>
      </c>
      <c r="E12" s="465">
        <v>9051</v>
      </c>
    </row>
    <row r="13" spans="1:5" ht="12.75">
      <c r="A13" s="483">
        <v>1996</v>
      </c>
      <c r="B13" s="584">
        <v>426370</v>
      </c>
      <c r="C13" s="551">
        <v>482</v>
      </c>
      <c r="D13" s="224" t="s">
        <v>1492</v>
      </c>
      <c r="E13" s="465">
        <v>9050</v>
      </c>
    </row>
    <row r="14" spans="1:5" ht="12.75">
      <c r="A14" s="483">
        <v>1997</v>
      </c>
      <c r="B14" s="584">
        <v>421499</v>
      </c>
      <c r="C14" s="551">
        <v>477</v>
      </c>
      <c r="D14" s="224" t="s">
        <v>1491</v>
      </c>
      <c r="E14" s="465">
        <v>9050</v>
      </c>
    </row>
    <row r="15" spans="1:5" ht="12.75">
      <c r="A15" s="483">
        <v>1998</v>
      </c>
      <c r="B15" s="584">
        <v>422928</v>
      </c>
      <c r="C15" s="551">
        <v>473</v>
      </c>
      <c r="D15" s="224" t="s">
        <v>1490</v>
      </c>
      <c r="E15" s="465">
        <v>9055</v>
      </c>
    </row>
    <row r="16" spans="1:5" ht="12.75">
      <c r="A16" s="483">
        <v>1999</v>
      </c>
      <c r="B16" s="584">
        <v>417374</v>
      </c>
      <c r="C16" s="551">
        <v>460</v>
      </c>
      <c r="D16" s="224" t="s">
        <v>1489</v>
      </c>
      <c r="E16" s="465">
        <v>9058</v>
      </c>
    </row>
    <row r="17" spans="1:5" ht="12.75">
      <c r="A17" s="483">
        <v>2000</v>
      </c>
      <c r="B17" s="584">
        <v>428425</v>
      </c>
      <c r="C17" s="551">
        <v>455</v>
      </c>
      <c r="D17" s="224" t="s">
        <v>1488</v>
      </c>
      <c r="E17" s="465">
        <v>9058</v>
      </c>
    </row>
    <row r="18" spans="1:5" ht="12.75">
      <c r="A18" s="483">
        <v>2001</v>
      </c>
      <c r="B18" s="584">
        <v>445558</v>
      </c>
      <c r="C18" s="551">
        <v>461</v>
      </c>
      <c r="D18" s="224" t="s">
        <v>1487</v>
      </c>
      <c r="E18" s="465">
        <v>9052</v>
      </c>
    </row>
    <row r="19" spans="1:5" ht="12.75">
      <c r="A19" s="483">
        <v>2002</v>
      </c>
      <c r="B19" s="584">
        <v>477518</v>
      </c>
      <c r="C19" s="551">
        <v>484</v>
      </c>
      <c r="D19" s="224" t="s">
        <v>1486</v>
      </c>
      <c r="E19" s="465">
        <v>9050</v>
      </c>
    </row>
    <row r="20" spans="1:5" ht="12.75">
      <c r="A20" s="483">
        <v>2003</v>
      </c>
      <c r="B20" s="584">
        <v>483232</v>
      </c>
      <c r="C20" s="551">
        <v>469</v>
      </c>
      <c r="D20" s="224" t="s">
        <v>1485</v>
      </c>
      <c r="E20" s="465">
        <v>9046</v>
      </c>
    </row>
    <row r="21" spans="1:5" ht="12.75">
      <c r="A21" s="483">
        <v>2004</v>
      </c>
      <c r="B21" s="584">
        <v>498816</v>
      </c>
      <c r="C21" s="551">
        <v>463</v>
      </c>
      <c r="D21" s="224" t="s">
        <v>1484</v>
      </c>
      <c r="E21" s="465">
        <v>9042</v>
      </c>
    </row>
    <row r="22" spans="1:5" ht="12.75">
      <c r="A22" s="483">
        <v>2005</v>
      </c>
      <c r="B22" s="584">
        <v>505418</v>
      </c>
      <c r="C22" s="551">
        <v>459</v>
      </c>
      <c r="D22" s="224" t="s">
        <v>1483</v>
      </c>
      <c r="E22" s="465">
        <v>9191</v>
      </c>
    </row>
    <row r="23" spans="1:5" ht="12.75">
      <c r="A23" s="483">
        <v>2006</v>
      </c>
      <c r="B23" s="584">
        <v>531505</v>
      </c>
      <c r="C23" s="588" t="s">
        <v>1482</v>
      </c>
      <c r="D23" s="224" t="s">
        <v>1481</v>
      </c>
      <c r="E23" s="587" t="s">
        <v>1480</v>
      </c>
    </row>
    <row r="24" spans="1:5" ht="12.75">
      <c r="A24" s="483">
        <v>2007</v>
      </c>
      <c r="B24" s="584">
        <v>541956</v>
      </c>
      <c r="C24" s="551">
        <v>478</v>
      </c>
      <c r="D24" s="224" t="s">
        <v>1479</v>
      </c>
      <c r="E24" s="465">
        <v>9162</v>
      </c>
    </row>
    <row r="25" spans="1:5" ht="12.75">
      <c r="A25" s="481">
        <v>2008</v>
      </c>
      <c r="B25" s="584">
        <v>540910</v>
      </c>
      <c r="C25" s="551">
        <v>480</v>
      </c>
      <c r="D25" s="224" t="s">
        <v>1478</v>
      </c>
      <c r="E25" s="465">
        <v>9059</v>
      </c>
    </row>
    <row r="26" spans="1:5" ht="12.75">
      <c r="A26" s="387"/>
      <c r="B26" s="584"/>
      <c r="C26" s="206"/>
      <c r="D26" s="586"/>
      <c r="E26" s="585"/>
    </row>
    <row r="27" spans="1:5" ht="12.75">
      <c r="A27" s="243" t="s">
        <v>190</v>
      </c>
      <c r="B27" s="584"/>
      <c r="C27" s="206"/>
      <c r="D27" s="586"/>
      <c r="E27" s="585"/>
    </row>
    <row r="28" spans="1:5" ht="12.75">
      <c r="A28" s="387"/>
      <c r="B28" s="584"/>
      <c r="C28" s="206"/>
      <c r="D28" s="586"/>
      <c r="E28" s="585"/>
    </row>
    <row r="29" spans="1:5" ht="12.75">
      <c r="A29" s="387" t="s">
        <v>617</v>
      </c>
      <c r="B29" s="584">
        <v>313917</v>
      </c>
      <c r="C29" s="551">
        <v>434</v>
      </c>
      <c r="D29" s="583">
        <v>6450.8</v>
      </c>
      <c r="E29" s="465">
        <v>8929</v>
      </c>
    </row>
    <row r="30" spans="1:5" ht="12.75">
      <c r="A30" s="387" t="s">
        <v>519</v>
      </c>
      <c r="B30" s="584">
        <v>105421</v>
      </c>
      <c r="C30" s="551">
        <v>598</v>
      </c>
      <c r="D30" s="583">
        <v>1680.7</v>
      </c>
      <c r="E30" s="465">
        <v>9528</v>
      </c>
    </row>
    <row r="31" spans="1:5" ht="12.75">
      <c r="A31" s="387" t="s">
        <v>767</v>
      </c>
      <c r="B31" s="584">
        <v>47402</v>
      </c>
      <c r="C31" s="551">
        <v>627</v>
      </c>
      <c r="D31" s="583">
        <v>818.3</v>
      </c>
      <c r="E31" s="465">
        <v>10825</v>
      </c>
    </row>
    <row r="32" spans="1:5" ht="12.75">
      <c r="A32" s="387" t="s">
        <v>770</v>
      </c>
      <c r="B32" s="584">
        <v>75216</v>
      </c>
      <c r="C32" s="551">
        <v>470</v>
      </c>
      <c r="D32" s="583">
        <v>1444.6</v>
      </c>
      <c r="E32" s="465">
        <v>9024</v>
      </c>
    </row>
    <row r="33" spans="1:5" ht="12.75">
      <c r="A33" s="387"/>
      <c r="B33" s="584"/>
      <c r="C33" s="551"/>
      <c r="D33" s="583"/>
      <c r="E33" s="465"/>
    </row>
    <row r="34" spans="1:5" ht="12.75">
      <c r="A34" s="243" t="s">
        <v>1332</v>
      </c>
      <c r="B34" s="584"/>
      <c r="C34" s="551"/>
      <c r="D34" s="583"/>
      <c r="E34" s="465"/>
    </row>
    <row r="35" spans="1:5" ht="12.75">
      <c r="A35" s="387"/>
      <c r="B35" s="584"/>
      <c r="C35" s="551"/>
      <c r="D35" s="583"/>
      <c r="E35" s="465"/>
    </row>
    <row r="36" spans="1:5" ht="12.75">
      <c r="A36" s="387" t="s">
        <v>617</v>
      </c>
      <c r="B36" s="584">
        <v>313702</v>
      </c>
      <c r="C36" s="551">
        <v>436</v>
      </c>
      <c r="D36" s="583">
        <v>6366.5</v>
      </c>
      <c r="E36" s="465">
        <v>8847</v>
      </c>
    </row>
    <row r="37" spans="1:5" ht="12.75">
      <c r="A37" s="387" t="s">
        <v>519</v>
      </c>
      <c r="B37" s="584">
        <v>114211</v>
      </c>
      <c r="C37" s="551">
        <v>652</v>
      </c>
      <c r="D37" s="583">
        <v>1641.5</v>
      </c>
      <c r="E37" s="465">
        <v>9371</v>
      </c>
    </row>
    <row r="38" spans="1:5" ht="12.75">
      <c r="A38" s="387" t="s">
        <v>767</v>
      </c>
      <c r="B38" s="584">
        <v>45095</v>
      </c>
      <c r="C38" s="551">
        <v>607</v>
      </c>
      <c r="D38" s="583">
        <v>783.1</v>
      </c>
      <c r="E38" s="465">
        <v>10534</v>
      </c>
    </row>
    <row r="39" spans="1:5" ht="12.75">
      <c r="A39" s="387" t="s">
        <v>770</v>
      </c>
      <c r="B39" s="584">
        <v>67902</v>
      </c>
      <c r="C39" s="551">
        <v>429</v>
      </c>
      <c r="D39" s="583">
        <v>1424</v>
      </c>
      <c r="E39" s="465">
        <v>8989</v>
      </c>
    </row>
    <row r="40" spans="1:5" ht="12.75">
      <c r="A40" s="582"/>
      <c r="B40" s="463"/>
      <c r="C40" s="581"/>
      <c r="D40" s="180"/>
      <c r="E40" s="135"/>
    </row>
    <row r="42" ht="12.75">
      <c r="A42" s="580" t="s">
        <v>1477</v>
      </c>
    </row>
    <row r="43" ht="12.75">
      <c r="A43" s="580"/>
    </row>
    <row r="50" spans="1:5" ht="15.75">
      <c r="A50" s="88" t="s">
        <v>1476</v>
      </c>
      <c r="B50" s="87"/>
      <c r="C50" s="87"/>
      <c r="D50" s="87"/>
      <c r="E50" s="87"/>
    </row>
    <row r="51" spans="1:5" ht="15.75">
      <c r="A51" s="88" t="s">
        <v>1475</v>
      </c>
      <c r="B51" s="87"/>
      <c r="C51" s="87"/>
      <c r="D51" s="87"/>
      <c r="E51" s="87"/>
    </row>
    <row r="53" ht="12.75">
      <c r="A53" s="32" t="s">
        <v>227</v>
      </c>
    </row>
    <row r="54" ht="12.75">
      <c r="A54" s="32" t="s">
        <v>228</v>
      </c>
    </row>
    <row r="55" ht="12.75">
      <c r="A55" s="12" t="s">
        <v>229</v>
      </c>
    </row>
    <row r="56" ht="12.75">
      <c r="A56" s="12" t="s">
        <v>230</v>
      </c>
    </row>
    <row r="57" ht="12.75">
      <c r="A57" s="32" t="s">
        <v>1474</v>
      </c>
    </row>
    <row r="58" ht="12.75">
      <c r="A58" s="32" t="s">
        <v>1473</v>
      </c>
    </row>
    <row r="59" ht="12.75">
      <c r="A59" s="579" t="s">
        <v>1472</v>
      </c>
    </row>
    <row r="60" ht="12.75">
      <c r="A60" s="32" t="s">
        <v>220</v>
      </c>
    </row>
    <row r="63" ht="12.75">
      <c r="D63" s="57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53" customWidth="1"/>
    <col min="2" max="16384" width="9.140625" style="53" customWidth="1"/>
  </cols>
  <sheetData>
    <row r="1" ht="18.75">
      <c r="A1" s="52" t="s">
        <v>561</v>
      </c>
    </row>
    <row r="2" ht="12.75">
      <c r="A2" s="54"/>
    </row>
    <row r="3" ht="12.75">
      <c r="A3" s="54"/>
    </row>
    <row r="4" ht="22.5">
      <c r="A4" s="55" t="s">
        <v>562</v>
      </c>
    </row>
    <row r="5" ht="15.75">
      <c r="A5" s="56"/>
    </row>
    <row r="6" ht="15.75">
      <c r="A6" s="56"/>
    </row>
    <row r="7" ht="47.25">
      <c r="A7" s="57" t="s">
        <v>563</v>
      </c>
    </row>
    <row r="8" ht="15.75">
      <c r="A8" s="56"/>
    </row>
    <row r="9" ht="157.5">
      <c r="A9" s="57" t="s">
        <v>1106</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2008&amp;R&amp;"Arial"&amp;9http://www.hawaii.gov/dbedt/</oddFooter>
  </headerFooter>
</worksheet>
</file>

<file path=xl/worksheets/sheet20.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cols>
    <col min="1" max="1" width="30.140625" style="53" customWidth="1"/>
    <col min="2" max="2" width="9.421875" style="53" customWidth="1"/>
    <col min="3" max="5" width="15.00390625" style="53" customWidth="1"/>
    <col min="6" max="16384" width="9.140625" style="53" customWidth="1"/>
  </cols>
  <sheetData>
    <row r="1" spans="1:5" s="120" customFormat="1" ht="15.75">
      <c r="A1" s="274" t="s">
        <v>217</v>
      </c>
      <c r="B1" s="87"/>
      <c r="C1" s="87"/>
      <c r="D1" s="87"/>
      <c r="E1" s="87"/>
    </row>
    <row r="2" spans="1:5" ht="15.75">
      <c r="A2" s="88" t="s">
        <v>1471</v>
      </c>
      <c r="B2" s="87"/>
      <c r="C2" s="87"/>
      <c r="D2" s="87"/>
      <c r="E2" s="87"/>
    </row>
    <row r="3" spans="1:4" ht="13.5" thickBot="1">
      <c r="A3" s="86"/>
      <c r="B3" s="86"/>
      <c r="C3" s="86"/>
      <c r="D3" s="82"/>
    </row>
    <row r="4" spans="1:5" s="146" customFormat="1" ht="24" customHeight="1" thickTop="1">
      <c r="A4" s="157" t="s">
        <v>218</v>
      </c>
      <c r="B4" s="205" t="s">
        <v>1376</v>
      </c>
      <c r="C4" s="205">
        <v>2006</v>
      </c>
      <c r="D4" s="205">
        <v>2007</v>
      </c>
      <c r="E4" s="205">
        <v>2008</v>
      </c>
    </row>
    <row r="5" spans="1:5" ht="12.75">
      <c r="A5" s="110"/>
      <c r="B5" s="568"/>
      <c r="C5" s="568"/>
      <c r="D5" s="568"/>
      <c r="E5" s="568"/>
    </row>
    <row r="6" spans="1:5" ht="12.75">
      <c r="A6" s="577" t="s">
        <v>773</v>
      </c>
      <c r="B6" s="379"/>
      <c r="C6" s="568"/>
      <c r="D6" s="568"/>
      <c r="E6" s="568"/>
    </row>
    <row r="7" spans="1:5" ht="12.75">
      <c r="A7" s="335"/>
      <c r="B7" s="379"/>
      <c r="C7" s="568"/>
      <c r="D7" s="568"/>
      <c r="E7" s="568"/>
    </row>
    <row r="8" spans="1:5" ht="12.75">
      <c r="A8" s="567" t="s">
        <v>1470</v>
      </c>
      <c r="B8" s="566">
        <v>13.54</v>
      </c>
      <c r="C8" s="380" t="s">
        <v>1469</v>
      </c>
      <c r="D8" s="380" t="s">
        <v>1468</v>
      </c>
      <c r="E8" s="380" t="s">
        <v>1467</v>
      </c>
    </row>
    <row r="9" spans="1:5" ht="12.75">
      <c r="A9" s="567" t="s">
        <v>1466</v>
      </c>
      <c r="B9" s="566">
        <v>18.77</v>
      </c>
      <c r="C9" s="380" t="s">
        <v>1465</v>
      </c>
      <c r="D9" s="380" t="s">
        <v>1464</v>
      </c>
      <c r="E9" s="380" t="s">
        <v>1463</v>
      </c>
    </row>
    <row r="10" spans="1:5" ht="12.75">
      <c r="A10" s="567" t="s">
        <v>1462</v>
      </c>
      <c r="B10" s="566">
        <v>19.27</v>
      </c>
      <c r="C10" s="380" t="s">
        <v>648</v>
      </c>
      <c r="D10" s="380" t="s">
        <v>1461</v>
      </c>
      <c r="E10" s="380" t="s">
        <v>1460</v>
      </c>
    </row>
    <row r="11" spans="1:5" ht="12.75">
      <c r="A11" s="575" t="s">
        <v>1459</v>
      </c>
      <c r="B11" s="566"/>
      <c r="C11" s="380"/>
      <c r="D11" s="380"/>
      <c r="E11" s="380"/>
    </row>
    <row r="12" spans="1:5" ht="12.75">
      <c r="A12" s="575" t="s">
        <v>1458</v>
      </c>
      <c r="B12" s="566">
        <v>20.24</v>
      </c>
      <c r="C12" s="380" t="s">
        <v>648</v>
      </c>
      <c r="D12" s="380" t="s">
        <v>1457</v>
      </c>
      <c r="E12" s="380" t="s">
        <v>1456</v>
      </c>
    </row>
    <row r="13" spans="1:6" ht="12.75">
      <c r="A13" s="567" t="s">
        <v>1455</v>
      </c>
      <c r="B13" s="566">
        <v>23.56</v>
      </c>
      <c r="C13" s="380" t="s">
        <v>648</v>
      </c>
      <c r="D13" s="380" t="s">
        <v>1454</v>
      </c>
      <c r="E13" s="380" t="s">
        <v>1453</v>
      </c>
      <c r="F13" s="82"/>
    </row>
    <row r="14" spans="1:6" ht="12.75">
      <c r="A14" s="575" t="s">
        <v>1452</v>
      </c>
      <c r="B14" s="566"/>
      <c r="C14" s="380"/>
      <c r="D14" s="380"/>
      <c r="E14" s="380"/>
      <c r="F14" s="82"/>
    </row>
    <row r="15" spans="1:6" ht="12.75">
      <c r="A15" s="575" t="s">
        <v>1451</v>
      </c>
      <c r="B15" s="566">
        <v>24.6</v>
      </c>
      <c r="C15" s="380" t="s">
        <v>1450</v>
      </c>
      <c r="D15" s="380" t="s">
        <v>1449</v>
      </c>
      <c r="E15" s="380" t="s">
        <v>1448</v>
      </c>
      <c r="F15" s="82"/>
    </row>
    <row r="16" spans="1:6" ht="12.75">
      <c r="A16" s="567" t="s">
        <v>1447</v>
      </c>
      <c r="B16" s="566"/>
      <c r="C16" s="380"/>
      <c r="D16" s="380"/>
      <c r="E16" s="380"/>
      <c r="F16" s="82"/>
    </row>
    <row r="17" spans="1:6" ht="12.75">
      <c r="A17" s="567" t="s">
        <v>1446</v>
      </c>
      <c r="B17" s="566">
        <v>4.02</v>
      </c>
      <c r="C17" s="380" t="s">
        <v>1445</v>
      </c>
      <c r="D17" s="380" t="s">
        <v>1444</v>
      </c>
      <c r="E17" s="380" t="s">
        <v>1443</v>
      </c>
      <c r="F17" s="82"/>
    </row>
    <row r="18" spans="1:6" ht="12.75">
      <c r="A18" s="567" t="s">
        <v>1442</v>
      </c>
      <c r="B18" s="566"/>
      <c r="C18" s="380"/>
      <c r="D18" s="380"/>
      <c r="E18" s="380"/>
      <c r="F18" s="82"/>
    </row>
    <row r="19" spans="1:6" ht="12.75">
      <c r="A19" s="567" t="s">
        <v>1441</v>
      </c>
      <c r="B19" s="566">
        <v>10.37</v>
      </c>
      <c r="C19" s="380" t="s">
        <v>1440</v>
      </c>
      <c r="D19" s="380" t="s">
        <v>1439</v>
      </c>
      <c r="E19" s="380" t="s">
        <v>1438</v>
      </c>
      <c r="F19" s="82"/>
    </row>
    <row r="20" spans="1:6" ht="12.75">
      <c r="A20" s="567" t="s">
        <v>1437</v>
      </c>
      <c r="B20" s="566"/>
      <c r="C20" s="380"/>
      <c r="D20" s="380"/>
      <c r="E20" s="380"/>
      <c r="F20" s="82"/>
    </row>
    <row r="21" spans="1:6" ht="12.75">
      <c r="A21" s="567" t="s">
        <v>1436</v>
      </c>
      <c r="B21" s="566">
        <v>0.21</v>
      </c>
      <c r="C21" s="380" t="s">
        <v>1435</v>
      </c>
      <c r="D21" s="380" t="s">
        <v>1434</v>
      </c>
      <c r="E21" s="380" t="s">
        <v>1433</v>
      </c>
      <c r="F21" s="82"/>
    </row>
    <row r="22" spans="1:6" ht="12.75">
      <c r="A22" s="576" t="s">
        <v>1432</v>
      </c>
      <c r="B22" s="566">
        <v>5.69</v>
      </c>
      <c r="C22" s="380" t="s">
        <v>1431</v>
      </c>
      <c r="D22" s="380" t="s">
        <v>1430</v>
      </c>
      <c r="E22" s="380" t="s">
        <v>1429</v>
      </c>
      <c r="F22" s="82"/>
    </row>
    <row r="23" spans="1:6" ht="12.75">
      <c r="A23" s="575" t="s">
        <v>1428</v>
      </c>
      <c r="B23" s="566"/>
      <c r="C23" s="380"/>
      <c r="D23" s="380"/>
      <c r="E23" s="380"/>
      <c r="F23" s="82"/>
    </row>
    <row r="24" spans="1:6" ht="12.75">
      <c r="A24" s="575" t="s">
        <v>1427</v>
      </c>
      <c r="B24" s="566">
        <v>18.32</v>
      </c>
      <c r="C24" s="380" t="s">
        <v>1426</v>
      </c>
      <c r="D24" s="380" t="s">
        <v>1425</v>
      </c>
      <c r="E24" s="380" t="s">
        <v>1424</v>
      </c>
      <c r="F24" s="82"/>
    </row>
    <row r="25" spans="1:6" ht="12.75">
      <c r="A25" s="567" t="s">
        <v>1423</v>
      </c>
      <c r="B25" s="566"/>
      <c r="C25" s="380"/>
      <c r="D25" s="380"/>
      <c r="E25" s="380"/>
      <c r="F25" s="82"/>
    </row>
    <row r="26" spans="1:6" ht="12.75">
      <c r="A26" s="567" t="s">
        <v>1422</v>
      </c>
      <c r="B26" s="566">
        <v>30.59</v>
      </c>
      <c r="C26" s="380" t="s">
        <v>1421</v>
      </c>
      <c r="D26" s="380" t="s">
        <v>1420</v>
      </c>
      <c r="E26" s="380" t="s">
        <v>1419</v>
      </c>
      <c r="F26" s="82"/>
    </row>
    <row r="27" spans="1:6" ht="12.75">
      <c r="A27" s="567" t="s">
        <v>1418</v>
      </c>
      <c r="B27" s="566"/>
      <c r="C27" s="380"/>
      <c r="D27" s="380"/>
      <c r="E27" s="380"/>
      <c r="F27" s="82"/>
    </row>
    <row r="28" spans="1:6" ht="12.75">
      <c r="A28" s="567" t="s">
        <v>1417</v>
      </c>
      <c r="B28" s="566">
        <v>12.5</v>
      </c>
      <c r="C28" s="380" t="s">
        <v>1416</v>
      </c>
      <c r="D28" s="380" t="s">
        <v>1415</v>
      </c>
      <c r="E28" s="380" t="s">
        <v>1414</v>
      </c>
      <c r="F28" s="82"/>
    </row>
    <row r="29" spans="1:6" ht="12.75">
      <c r="A29" s="567" t="s">
        <v>1413</v>
      </c>
      <c r="B29" s="566"/>
      <c r="C29" s="380"/>
      <c r="D29" s="380"/>
      <c r="E29" s="380"/>
      <c r="F29" s="82"/>
    </row>
    <row r="30" spans="1:6" ht="12.75">
      <c r="A30" s="567" t="s">
        <v>1412</v>
      </c>
      <c r="B30" s="566">
        <v>20.67</v>
      </c>
      <c r="C30" s="380" t="s">
        <v>1411</v>
      </c>
      <c r="D30" s="380" t="s">
        <v>1410</v>
      </c>
      <c r="E30" s="380" t="s">
        <v>1409</v>
      </c>
      <c r="F30" s="82"/>
    </row>
    <row r="31" spans="1:6" ht="12.75">
      <c r="A31" s="576" t="s">
        <v>1408</v>
      </c>
      <c r="B31" s="566">
        <v>5.74</v>
      </c>
      <c r="C31" s="380" t="s">
        <v>1407</v>
      </c>
      <c r="D31" s="380" t="s">
        <v>1403</v>
      </c>
      <c r="E31" s="380" t="s">
        <v>1403</v>
      </c>
      <c r="F31" s="82"/>
    </row>
    <row r="32" spans="1:6" ht="12.75">
      <c r="A32" s="575" t="s">
        <v>1406</v>
      </c>
      <c r="B32" s="566"/>
      <c r="C32" s="380"/>
      <c r="D32" s="380"/>
      <c r="E32" s="380"/>
      <c r="F32" s="82"/>
    </row>
    <row r="33" spans="1:6" ht="12.75">
      <c r="A33" s="575" t="s">
        <v>1405</v>
      </c>
      <c r="B33" s="566">
        <v>3.66</v>
      </c>
      <c r="C33" s="380" t="s">
        <v>1404</v>
      </c>
      <c r="D33" s="380" t="s">
        <v>1403</v>
      </c>
      <c r="E33" s="380" t="s">
        <v>1403</v>
      </c>
      <c r="F33" s="82"/>
    </row>
    <row r="34" spans="1:6" ht="12.75">
      <c r="A34" s="574"/>
      <c r="B34" s="566"/>
      <c r="C34" s="568"/>
      <c r="D34" s="568"/>
      <c r="E34" s="568"/>
      <c r="F34" s="82"/>
    </row>
    <row r="35" spans="1:6" ht="12.75">
      <c r="A35" s="426" t="s">
        <v>519</v>
      </c>
      <c r="B35" s="566"/>
      <c r="C35" s="568"/>
      <c r="D35" s="568"/>
      <c r="E35" s="568"/>
      <c r="F35" s="82"/>
    </row>
    <row r="36" spans="1:6" ht="12.75">
      <c r="A36" s="569"/>
      <c r="B36" s="566"/>
      <c r="C36" s="568"/>
      <c r="D36" s="568"/>
      <c r="E36" s="568"/>
      <c r="F36" s="82"/>
    </row>
    <row r="37" spans="1:6" ht="12.75">
      <c r="A37" s="567" t="s">
        <v>1402</v>
      </c>
      <c r="B37" s="566">
        <v>19.66</v>
      </c>
      <c r="C37" s="380" t="s">
        <v>1401</v>
      </c>
      <c r="D37" s="380" t="s">
        <v>1400</v>
      </c>
      <c r="E37" s="380" t="s">
        <v>1399</v>
      </c>
      <c r="F37" s="82"/>
    </row>
    <row r="38" spans="1:6" ht="12.75">
      <c r="A38" s="567" t="s">
        <v>1398</v>
      </c>
      <c r="B38" s="566"/>
      <c r="C38" s="380"/>
      <c r="D38" s="380"/>
      <c r="E38" s="380"/>
      <c r="F38" s="82"/>
    </row>
    <row r="39" spans="1:6" ht="12.75">
      <c r="A39" s="567" t="s">
        <v>1397</v>
      </c>
      <c r="B39" s="566">
        <v>104.14</v>
      </c>
      <c r="C39" s="380" t="s">
        <v>1396</v>
      </c>
      <c r="D39" s="380" t="s">
        <v>1395</v>
      </c>
      <c r="E39" s="380" t="s">
        <v>1394</v>
      </c>
      <c r="F39" s="82"/>
    </row>
    <row r="40" spans="1:6" ht="12.75">
      <c r="A40" s="567" t="s">
        <v>1393</v>
      </c>
      <c r="B40" s="566"/>
      <c r="C40" s="380"/>
      <c r="D40" s="380"/>
      <c r="E40" s="380"/>
      <c r="F40" s="82"/>
    </row>
    <row r="41" spans="1:5" ht="12.75">
      <c r="A41" s="567" t="s">
        <v>1392</v>
      </c>
      <c r="B41" s="566">
        <v>8.01</v>
      </c>
      <c r="C41" s="380" t="s">
        <v>1391</v>
      </c>
      <c r="D41" s="380" t="s">
        <v>1390</v>
      </c>
      <c r="E41" s="380" t="s">
        <v>1389</v>
      </c>
    </row>
    <row r="42" spans="1:5" ht="12.75">
      <c r="A42" s="567" t="s">
        <v>1388</v>
      </c>
      <c r="B42" s="566"/>
      <c r="C42" s="380"/>
      <c r="D42" s="380"/>
      <c r="E42" s="380"/>
    </row>
    <row r="43" spans="1:5" ht="12.75">
      <c r="A43" s="567" t="s">
        <v>1387</v>
      </c>
      <c r="B43" s="566">
        <v>93.74</v>
      </c>
      <c r="C43" s="380" t="s">
        <v>1386</v>
      </c>
      <c r="D43" s="380" t="s">
        <v>1385</v>
      </c>
      <c r="E43" s="380" t="s">
        <v>1384</v>
      </c>
    </row>
    <row r="44" spans="1:5" ht="12.75">
      <c r="A44" s="567" t="s">
        <v>1383</v>
      </c>
      <c r="B44" s="566"/>
      <c r="C44" s="380"/>
      <c r="D44" s="380"/>
      <c r="E44" s="380"/>
    </row>
    <row r="45" spans="1:5" ht="12.75">
      <c r="A45" s="567" t="s">
        <v>1382</v>
      </c>
      <c r="B45" s="566">
        <v>1.83</v>
      </c>
      <c r="C45" s="380" t="s">
        <v>1381</v>
      </c>
      <c r="D45" s="380" t="s">
        <v>1380</v>
      </c>
      <c r="E45" s="380" t="s">
        <v>1379</v>
      </c>
    </row>
    <row r="46" spans="1:5" ht="12.75">
      <c r="A46" s="180"/>
      <c r="B46" s="565"/>
      <c r="C46" s="557"/>
      <c r="D46" s="565"/>
      <c r="E46" s="203"/>
    </row>
    <row r="47" spans="1:5" ht="12.75">
      <c r="A47" s="573"/>
      <c r="B47" s="572"/>
      <c r="C47" s="571"/>
      <c r="D47" s="570"/>
      <c r="E47" s="570"/>
    </row>
    <row r="48" spans="1:5" ht="12.75">
      <c r="A48" s="32" t="s">
        <v>1378</v>
      </c>
      <c r="B48" s="572"/>
      <c r="C48" s="571"/>
      <c r="D48" s="570"/>
      <c r="E48" s="570"/>
    </row>
    <row r="49" spans="1:5" ht="12.75">
      <c r="A49" s="573"/>
      <c r="B49" s="572"/>
      <c r="C49" s="571"/>
      <c r="D49" s="570"/>
      <c r="E49" s="570"/>
    </row>
    <row r="50" spans="1:5" ht="12.75">
      <c r="A50" s="573"/>
      <c r="B50" s="572"/>
      <c r="C50" s="571"/>
      <c r="D50" s="570"/>
      <c r="E50" s="570"/>
    </row>
    <row r="51" spans="1:5" ht="15.75">
      <c r="A51" s="274" t="s">
        <v>217</v>
      </c>
      <c r="B51" s="87"/>
      <c r="C51" s="87"/>
      <c r="D51" s="87"/>
      <c r="E51" s="87"/>
    </row>
    <row r="52" spans="1:5" ht="15.75">
      <c r="A52" s="88" t="s">
        <v>1377</v>
      </c>
      <c r="B52" s="87"/>
      <c r="C52" s="87"/>
      <c r="D52" s="87"/>
      <c r="E52" s="87"/>
    </row>
    <row r="53" spans="1:4" ht="13.5" thickBot="1">
      <c r="A53" s="86"/>
      <c r="B53" s="86"/>
      <c r="C53" s="86"/>
      <c r="D53" s="82"/>
    </row>
    <row r="54" spans="1:5" ht="24" customHeight="1" thickTop="1">
      <c r="A54" s="157" t="s">
        <v>218</v>
      </c>
      <c r="B54" s="205" t="s">
        <v>1376</v>
      </c>
      <c r="C54" s="205">
        <v>2006</v>
      </c>
      <c r="D54" s="205">
        <v>2007</v>
      </c>
      <c r="E54" s="205">
        <v>2008</v>
      </c>
    </row>
    <row r="55" spans="1:5" ht="12.75">
      <c r="A55" s="110"/>
      <c r="B55" s="568"/>
      <c r="C55" s="568"/>
      <c r="D55" s="568"/>
      <c r="E55" s="568"/>
    </row>
    <row r="56" spans="1:5" ht="12.75">
      <c r="A56" s="426" t="s">
        <v>770</v>
      </c>
      <c r="B56" s="566"/>
      <c r="C56" s="568"/>
      <c r="D56" s="380"/>
      <c r="E56" s="380"/>
    </row>
    <row r="57" spans="1:5" ht="12.75">
      <c r="A57" s="569"/>
      <c r="B57" s="566"/>
      <c r="C57" s="568"/>
      <c r="D57" s="380"/>
      <c r="E57" s="380"/>
    </row>
    <row r="58" spans="1:5" ht="12.75">
      <c r="A58" s="567" t="s">
        <v>1375</v>
      </c>
      <c r="B58" s="566"/>
      <c r="C58" s="568"/>
      <c r="D58" s="380"/>
      <c r="E58" s="380"/>
    </row>
    <row r="59" spans="1:5" ht="12.75">
      <c r="A59" s="567" t="s">
        <v>1374</v>
      </c>
      <c r="B59" s="566">
        <v>23.58</v>
      </c>
      <c r="C59" s="380" t="s">
        <v>1373</v>
      </c>
      <c r="D59" s="380" t="s">
        <v>1372</v>
      </c>
      <c r="E59" s="380" t="s">
        <v>1371</v>
      </c>
    </row>
    <row r="60" spans="1:5" ht="12.75">
      <c r="A60" s="567" t="s">
        <v>1370</v>
      </c>
      <c r="B60" s="566">
        <v>6.28</v>
      </c>
      <c r="C60" s="380" t="s">
        <v>1369</v>
      </c>
      <c r="D60" s="380" t="s">
        <v>1368</v>
      </c>
      <c r="E60" s="380" t="s">
        <v>1367</v>
      </c>
    </row>
    <row r="61" spans="1:5" ht="12.75">
      <c r="A61" s="569"/>
      <c r="B61" s="566"/>
      <c r="C61" s="568"/>
      <c r="D61" s="380"/>
      <c r="E61" s="380"/>
    </row>
    <row r="62" spans="1:5" ht="12.75">
      <c r="A62" s="426" t="s">
        <v>767</v>
      </c>
      <c r="B62" s="566"/>
      <c r="C62" s="568"/>
      <c r="D62" s="380"/>
      <c r="E62" s="380"/>
    </row>
    <row r="63" spans="1:5" ht="12.75">
      <c r="A63" s="569"/>
      <c r="B63" s="566"/>
      <c r="C63" s="568"/>
      <c r="D63" s="380"/>
      <c r="E63" s="380"/>
    </row>
    <row r="64" spans="1:5" ht="12.75">
      <c r="A64" s="567" t="s">
        <v>1366</v>
      </c>
      <c r="B64" s="566"/>
      <c r="C64" s="568"/>
      <c r="D64" s="380"/>
      <c r="E64" s="380"/>
    </row>
    <row r="65" spans="1:5" ht="12.75">
      <c r="A65" s="567" t="s">
        <v>1365</v>
      </c>
      <c r="B65" s="566">
        <v>23.56</v>
      </c>
      <c r="C65" s="380" t="s">
        <v>1364</v>
      </c>
      <c r="D65" s="380" t="s">
        <v>1363</v>
      </c>
      <c r="E65" s="380" t="s">
        <v>1362</v>
      </c>
    </row>
    <row r="66" spans="1:5" ht="12.75">
      <c r="A66" s="180"/>
      <c r="B66" s="565"/>
      <c r="C66" s="557"/>
      <c r="D66" s="565"/>
      <c r="E66" s="203"/>
    </row>
    <row r="68" ht="12.75">
      <c r="A68" s="32" t="s">
        <v>669</v>
      </c>
    </row>
    <row r="69" ht="12.75">
      <c r="A69" s="37" t="s">
        <v>1361</v>
      </c>
    </row>
    <row r="70" ht="12.75">
      <c r="A70" s="34" t="s">
        <v>219</v>
      </c>
    </row>
    <row r="71" ht="12.75">
      <c r="A71" s="32" t="s">
        <v>1360</v>
      </c>
    </row>
    <row r="72" ht="12.75">
      <c r="A72" s="32" t="s">
        <v>1359</v>
      </c>
    </row>
    <row r="73" ht="12.75">
      <c r="A73" s="32" t="s">
        <v>220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21.xml><?xml version="1.0" encoding="utf-8"?>
<worksheet xmlns="http://schemas.openxmlformats.org/spreadsheetml/2006/main" xmlns:r="http://schemas.openxmlformats.org/officeDocument/2006/relationships">
  <dimension ref="A1:G46"/>
  <sheetViews>
    <sheetView workbookViewId="0" topLeftCell="A1">
      <selection activeCell="A1" sqref="A1:E1"/>
    </sheetView>
  </sheetViews>
  <sheetFormatPr defaultColWidth="9.140625" defaultRowHeight="12.75"/>
  <cols>
    <col min="1" max="1" width="36.8515625" style="53" customWidth="1"/>
    <col min="2" max="3" width="11.7109375" style="120" customWidth="1"/>
    <col min="4" max="5" width="11.7109375" style="53" customWidth="1"/>
    <col min="6" max="16384" width="9.140625" style="53" customWidth="1"/>
  </cols>
  <sheetData>
    <row r="1" spans="1:5" ht="15.75">
      <c r="A1" s="716" t="s">
        <v>194</v>
      </c>
      <c r="B1" s="717"/>
      <c r="C1" s="717"/>
      <c r="D1" s="717"/>
      <c r="E1" s="717"/>
    </row>
    <row r="2" spans="1:6" ht="15.75">
      <c r="A2" s="564" t="s">
        <v>195</v>
      </c>
      <c r="B2" s="87"/>
      <c r="C2" s="87"/>
      <c r="D2" s="87"/>
      <c r="E2" s="87"/>
      <c r="F2" s="561"/>
    </row>
    <row r="3" spans="1:7" ht="16.5" thickBot="1">
      <c r="A3" s="86"/>
      <c r="B3" s="563"/>
      <c r="C3" s="563"/>
      <c r="D3" s="92"/>
      <c r="G3" s="561"/>
    </row>
    <row r="4" spans="1:5" s="146" customFormat="1" ht="24" customHeight="1" thickTop="1">
      <c r="A4" s="157" t="s">
        <v>722</v>
      </c>
      <c r="B4" s="205">
        <v>2002</v>
      </c>
      <c r="C4" s="205">
        <v>2003</v>
      </c>
      <c r="D4" s="205">
        <v>2004</v>
      </c>
      <c r="E4" s="205">
        <v>2005</v>
      </c>
    </row>
    <row r="5" spans="1:6" ht="12.75" customHeight="1">
      <c r="A5" s="110"/>
      <c r="B5" s="144"/>
      <c r="C5" s="144"/>
      <c r="D5" s="144"/>
      <c r="E5" s="144"/>
      <c r="F5" s="561"/>
    </row>
    <row r="6" spans="1:6" ht="12.75" customHeight="1">
      <c r="A6" s="110" t="s">
        <v>196</v>
      </c>
      <c r="B6" s="562">
        <v>700</v>
      </c>
      <c r="C6" s="562">
        <v>700</v>
      </c>
      <c r="D6" s="562">
        <v>700</v>
      </c>
      <c r="E6" s="562">
        <v>705</v>
      </c>
      <c r="F6" s="561"/>
    </row>
    <row r="7" spans="1:6" ht="12.75" customHeight="1">
      <c r="A7" s="110" t="s">
        <v>197</v>
      </c>
      <c r="B7" s="558">
        <v>140</v>
      </c>
      <c r="C7" s="558">
        <v>140</v>
      </c>
      <c r="D7" s="558">
        <v>140</v>
      </c>
      <c r="E7" s="558">
        <v>140</v>
      </c>
      <c r="F7" s="561"/>
    </row>
    <row r="8" spans="1:6" ht="12.75" customHeight="1">
      <c r="A8" s="110" t="s">
        <v>198</v>
      </c>
      <c r="B8" s="558">
        <v>5000</v>
      </c>
      <c r="C8" s="558">
        <v>5000</v>
      </c>
      <c r="D8" s="558">
        <v>5000</v>
      </c>
      <c r="E8" s="558">
        <v>5036</v>
      </c>
      <c r="F8" s="561"/>
    </row>
    <row r="9" spans="1:6" ht="12.75" customHeight="1">
      <c r="A9" s="110" t="s">
        <v>199</v>
      </c>
      <c r="B9" s="558">
        <v>372</v>
      </c>
      <c r="C9" s="558">
        <v>376</v>
      </c>
      <c r="D9" s="558">
        <v>378</v>
      </c>
      <c r="E9" s="558">
        <v>383</v>
      </c>
      <c r="F9" s="561"/>
    </row>
    <row r="10" spans="1:6" ht="9" customHeight="1">
      <c r="A10" s="110"/>
      <c r="B10" s="144"/>
      <c r="C10" s="144"/>
      <c r="D10" s="144"/>
      <c r="E10" s="144"/>
      <c r="F10" s="561"/>
    </row>
    <row r="11" spans="1:5" ht="12.75">
      <c r="A11" s="387" t="s">
        <v>200</v>
      </c>
      <c r="B11" s="558"/>
      <c r="C11" s="558"/>
      <c r="D11" s="558"/>
      <c r="E11" s="558"/>
    </row>
    <row r="12" spans="1:5" ht="12.75">
      <c r="A12" s="387" t="s">
        <v>201</v>
      </c>
      <c r="B12" s="558">
        <v>5775</v>
      </c>
      <c r="C12" s="558">
        <v>5930</v>
      </c>
      <c r="D12" s="558">
        <v>6000</v>
      </c>
      <c r="E12" s="558">
        <v>6015</v>
      </c>
    </row>
    <row r="13" spans="1:5" ht="12.75">
      <c r="A13" s="387" t="s">
        <v>202</v>
      </c>
      <c r="B13" s="558">
        <v>3155</v>
      </c>
      <c r="C13" s="558">
        <v>3175</v>
      </c>
      <c r="D13" s="558">
        <v>3200</v>
      </c>
      <c r="E13" s="558">
        <v>3250</v>
      </c>
    </row>
    <row r="14" spans="1:5" ht="9" customHeight="1">
      <c r="A14" s="387"/>
      <c r="B14" s="558"/>
      <c r="C14" s="558"/>
      <c r="D14" s="558"/>
      <c r="E14" s="558"/>
    </row>
    <row r="15" spans="1:5" ht="12.75">
      <c r="A15" s="387" t="s">
        <v>203</v>
      </c>
      <c r="B15" s="558"/>
      <c r="C15" s="558"/>
      <c r="D15" s="558"/>
      <c r="E15" s="558"/>
    </row>
    <row r="16" spans="1:5" ht="12.75">
      <c r="A16" s="387" t="s">
        <v>204</v>
      </c>
      <c r="B16" s="560">
        <v>13.45</v>
      </c>
      <c r="C16" s="560">
        <v>13.75</v>
      </c>
      <c r="D16" s="560">
        <v>14.1</v>
      </c>
      <c r="E16" s="560">
        <v>14.6</v>
      </c>
    </row>
    <row r="17" spans="1:5" ht="12.75">
      <c r="A17" s="387" t="s">
        <v>205</v>
      </c>
      <c r="B17" s="560">
        <v>71.05</v>
      </c>
      <c r="C17" s="560">
        <v>72.65</v>
      </c>
      <c r="D17" s="560">
        <v>74.6</v>
      </c>
      <c r="E17" s="560">
        <v>77.1</v>
      </c>
    </row>
    <row r="18" spans="1:5" ht="12.75">
      <c r="A18" s="110" t="s">
        <v>206</v>
      </c>
      <c r="B18" s="560">
        <v>1.72</v>
      </c>
      <c r="C18" s="560">
        <v>2.03</v>
      </c>
      <c r="D18" s="560">
        <v>2.38</v>
      </c>
      <c r="E18" s="560">
        <v>2.63</v>
      </c>
    </row>
    <row r="19" spans="1:5" ht="9" customHeight="1">
      <c r="A19" s="110"/>
      <c r="B19" s="558"/>
      <c r="C19" s="558"/>
      <c r="D19" s="558"/>
      <c r="E19" s="558"/>
    </row>
    <row r="20" spans="1:5" ht="12.75" customHeight="1">
      <c r="A20" s="110" t="s">
        <v>207</v>
      </c>
      <c r="B20" s="558">
        <v>46</v>
      </c>
      <c r="C20" s="558">
        <v>46</v>
      </c>
      <c r="D20" s="558">
        <v>46</v>
      </c>
      <c r="E20" s="558">
        <v>48</v>
      </c>
    </row>
    <row r="21" spans="1:5" ht="9" customHeight="1">
      <c r="A21" s="110"/>
      <c r="B21" s="558"/>
      <c r="C21" s="558"/>
      <c r="D21" s="558"/>
      <c r="E21" s="558"/>
    </row>
    <row r="22" spans="1:5" ht="12.75">
      <c r="A22" s="108" t="s">
        <v>1358</v>
      </c>
      <c r="B22" s="559">
        <v>6.4</v>
      </c>
      <c r="C22" s="559">
        <v>6.6</v>
      </c>
      <c r="D22" s="559">
        <v>6.8</v>
      </c>
      <c r="E22" s="559">
        <v>6.8</v>
      </c>
    </row>
    <row r="23" spans="1:5" ht="9" customHeight="1">
      <c r="A23" s="110"/>
      <c r="B23" s="558"/>
      <c r="C23" s="558"/>
      <c r="D23" s="558"/>
      <c r="E23" s="558"/>
    </row>
    <row r="24" spans="1:5" ht="12.75">
      <c r="A24" s="108" t="s">
        <v>1357</v>
      </c>
      <c r="B24" s="558"/>
      <c r="C24" s="558"/>
      <c r="D24" s="558"/>
      <c r="E24" s="558"/>
    </row>
    <row r="25" spans="1:5" ht="12.75">
      <c r="A25" s="110" t="s">
        <v>208</v>
      </c>
      <c r="B25" s="558">
        <v>4930</v>
      </c>
      <c r="C25" s="558">
        <v>5466</v>
      </c>
      <c r="D25" s="558">
        <v>5680</v>
      </c>
      <c r="E25" s="558">
        <v>6255</v>
      </c>
    </row>
    <row r="26" spans="1:5" ht="12.75">
      <c r="A26" s="110" t="s">
        <v>209</v>
      </c>
      <c r="B26" s="558">
        <v>13</v>
      </c>
      <c r="C26" s="558">
        <v>15</v>
      </c>
      <c r="D26" s="558">
        <v>15</v>
      </c>
      <c r="E26" s="558">
        <v>16</v>
      </c>
    </row>
    <row r="27" spans="1:5" ht="9" customHeight="1">
      <c r="A27" s="110"/>
      <c r="B27" s="558"/>
      <c r="C27" s="558"/>
      <c r="D27" s="558"/>
      <c r="E27" s="558"/>
    </row>
    <row r="28" spans="1:5" ht="12.75">
      <c r="A28" s="108" t="s">
        <v>1356</v>
      </c>
      <c r="B28" s="558"/>
      <c r="C28" s="558"/>
      <c r="D28" s="558"/>
      <c r="E28" s="558"/>
    </row>
    <row r="29" spans="1:5" ht="12.75">
      <c r="A29" s="110" t="s">
        <v>210</v>
      </c>
      <c r="B29" s="558">
        <v>7252</v>
      </c>
      <c r="C29" s="558">
        <v>8110</v>
      </c>
      <c r="D29" s="558">
        <v>8496</v>
      </c>
      <c r="E29" s="558">
        <v>9342</v>
      </c>
    </row>
    <row r="30" spans="1:5" ht="12.75">
      <c r="A30" s="108" t="s">
        <v>1355</v>
      </c>
      <c r="B30" s="558">
        <v>20</v>
      </c>
      <c r="C30" s="558">
        <v>22</v>
      </c>
      <c r="D30" s="558">
        <v>22</v>
      </c>
      <c r="E30" s="558">
        <v>24</v>
      </c>
    </row>
    <row r="31" spans="1:5" ht="9" customHeight="1">
      <c r="A31" s="110"/>
      <c r="B31" s="558"/>
      <c r="C31" s="558"/>
      <c r="D31" s="558"/>
      <c r="E31" s="558"/>
    </row>
    <row r="32" spans="1:5" ht="12.75">
      <c r="A32" s="108" t="s">
        <v>1354</v>
      </c>
      <c r="B32" s="558"/>
      <c r="C32" s="558"/>
      <c r="D32" s="558"/>
      <c r="E32" s="558"/>
    </row>
    <row r="33" spans="1:5" ht="12.75">
      <c r="A33" s="110" t="s">
        <v>211</v>
      </c>
      <c r="B33" s="558">
        <v>116</v>
      </c>
      <c r="C33" s="558">
        <v>134</v>
      </c>
      <c r="D33" s="558">
        <v>145</v>
      </c>
      <c r="E33" s="558">
        <v>166</v>
      </c>
    </row>
    <row r="34" spans="1:5" ht="12.75">
      <c r="A34" s="110" t="s">
        <v>212</v>
      </c>
      <c r="B34" s="558">
        <v>313</v>
      </c>
      <c r="C34" s="558">
        <v>355</v>
      </c>
      <c r="D34" s="558">
        <v>383</v>
      </c>
      <c r="E34" s="558">
        <v>434</v>
      </c>
    </row>
    <row r="35" spans="1:5" ht="12.75">
      <c r="A35" s="180"/>
      <c r="B35" s="557"/>
      <c r="C35" s="556"/>
      <c r="D35" s="557"/>
      <c r="E35" s="556"/>
    </row>
    <row r="37" spans="1:3" s="54" customFormat="1" ht="12.75">
      <c r="A37" s="54" t="s">
        <v>1353</v>
      </c>
      <c r="B37" s="121"/>
      <c r="C37" s="121"/>
    </row>
    <row r="38" spans="1:3" s="54" customFormat="1" ht="12.75">
      <c r="A38" s="54" t="s">
        <v>1352</v>
      </c>
      <c r="B38" s="121"/>
      <c r="C38" s="121"/>
    </row>
    <row r="39" spans="1:3" s="54" customFormat="1" ht="12.75">
      <c r="A39" s="54" t="s">
        <v>1351</v>
      </c>
      <c r="B39" s="121"/>
      <c r="C39" s="121"/>
    </row>
    <row r="40" spans="1:3" s="54" customFormat="1" ht="12.75">
      <c r="A40" s="54" t="s">
        <v>213</v>
      </c>
      <c r="B40" s="121"/>
      <c r="C40" s="121"/>
    </row>
    <row r="41" spans="1:3" s="54" customFormat="1" ht="12.75">
      <c r="A41" s="54" t="s">
        <v>1350</v>
      </c>
      <c r="B41" s="121"/>
      <c r="C41" s="121"/>
    </row>
    <row r="42" spans="1:3" s="54" customFormat="1" ht="12.75">
      <c r="A42" s="54" t="s">
        <v>214</v>
      </c>
      <c r="B42" s="121"/>
      <c r="C42" s="121"/>
    </row>
    <row r="43" spans="1:3" s="54" customFormat="1" ht="12.75">
      <c r="A43" s="54" t="s">
        <v>1349</v>
      </c>
      <c r="B43" s="121"/>
      <c r="C43" s="121"/>
    </row>
    <row r="44" spans="1:3" s="54" customFormat="1" ht="12.75">
      <c r="A44" s="54" t="s">
        <v>215</v>
      </c>
      <c r="B44" s="121"/>
      <c r="C44" s="121"/>
    </row>
    <row r="45" ht="12.75">
      <c r="A45" s="36" t="s">
        <v>1348</v>
      </c>
    </row>
    <row r="46" ht="12.75">
      <c r="A46" s="36" t="s">
        <v>216</v>
      </c>
    </row>
  </sheetData>
  <sheetProtection/>
  <mergeCells count="1">
    <mergeCell ref="A1:E1"/>
  </mergeCells>
  <printOptions horizontalCentered="1"/>
  <pageMargins left="1" right="1" top="1" bottom="1" header="0.5" footer="0.5"/>
  <pageSetup horizontalDpi="600" verticalDpi="600" orientation="portrait" r:id="rId1"/>
  <headerFooter alignWithMargins="0">
    <oddFooter>&amp;L&amp;"Arial,Italic"&amp;9      The State of Hawaii Data Book 2008&amp;R&amp;9http://www.hawaii.gov/dbedt/</oddFooter>
  </headerFooter>
</worksheet>
</file>

<file path=xl/worksheets/sheet22.xml><?xml version="1.0" encoding="utf-8"?>
<worksheet xmlns="http://schemas.openxmlformats.org/spreadsheetml/2006/main" xmlns:r="http://schemas.openxmlformats.org/officeDocument/2006/relationships">
  <dimension ref="A1:E48"/>
  <sheetViews>
    <sheetView zoomScalePageLayoutView="0" workbookViewId="0" topLeftCell="A1">
      <selection activeCell="A1" sqref="A1"/>
    </sheetView>
  </sheetViews>
  <sheetFormatPr defaultColWidth="9.140625" defaultRowHeight="12.75"/>
  <cols>
    <col min="1" max="1" width="21.7109375" style="53" customWidth="1"/>
    <col min="2" max="5" width="15.28125" style="53" customWidth="1"/>
    <col min="6" max="16384" width="9.140625" style="53" customWidth="1"/>
  </cols>
  <sheetData>
    <row r="1" spans="1:5" s="554" customFormat="1" ht="15.75" customHeight="1">
      <c r="A1" s="117" t="s">
        <v>169</v>
      </c>
      <c r="B1" s="118"/>
      <c r="C1" s="118"/>
      <c r="D1" s="118"/>
      <c r="E1" s="119"/>
    </row>
    <row r="2" spans="1:5" s="554" customFormat="1" ht="15.75" customHeight="1">
      <c r="A2" s="119" t="s">
        <v>1347</v>
      </c>
      <c r="B2" s="118"/>
      <c r="C2" s="118"/>
      <c r="D2" s="118"/>
      <c r="E2" s="118"/>
    </row>
    <row r="3" spans="1:5" s="554" customFormat="1" ht="15.75" customHeight="1" thickBot="1">
      <c r="A3" s="555"/>
      <c r="B3" s="112"/>
      <c r="C3" s="112"/>
      <c r="D3" s="112"/>
      <c r="E3" s="112"/>
    </row>
    <row r="4" spans="1:5" s="554" customFormat="1" ht="24" customHeight="1" thickTop="1">
      <c r="A4" s="302"/>
      <c r="B4" s="215" t="s">
        <v>170</v>
      </c>
      <c r="C4" s="215"/>
      <c r="D4" s="215" t="s">
        <v>171</v>
      </c>
      <c r="E4" s="214"/>
    </row>
    <row r="5" spans="1:5" s="554" customFormat="1" ht="24" customHeight="1">
      <c r="A5" s="213" t="s">
        <v>630</v>
      </c>
      <c r="B5" s="213" t="s">
        <v>572</v>
      </c>
      <c r="C5" s="213" t="s">
        <v>675</v>
      </c>
      <c r="D5" s="213" t="s">
        <v>172</v>
      </c>
      <c r="E5" s="212" t="s">
        <v>676</v>
      </c>
    </row>
    <row r="6" spans="1:4" ht="12.75">
      <c r="A6" s="110"/>
      <c r="B6" s="110"/>
      <c r="C6" s="110"/>
      <c r="D6" s="110"/>
    </row>
    <row r="7" spans="1:5" ht="12.75">
      <c r="A7" s="483" t="s">
        <v>61</v>
      </c>
      <c r="B7" s="276">
        <v>16581</v>
      </c>
      <c r="C7" s="549">
        <v>118</v>
      </c>
      <c r="D7" s="551">
        <v>13088</v>
      </c>
      <c r="E7" s="547">
        <v>127</v>
      </c>
    </row>
    <row r="8" spans="1:5" ht="12.75">
      <c r="A8" s="483" t="s">
        <v>62</v>
      </c>
      <c r="B8" s="276">
        <v>13285</v>
      </c>
      <c r="C8" s="549">
        <v>132</v>
      </c>
      <c r="D8" s="551">
        <v>11729</v>
      </c>
      <c r="E8" s="547">
        <v>145</v>
      </c>
    </row>
    <row r="9" spans="1:5" ht="12.75">
      <c r="A9" s="483" t="s">
        <v>63</v>
      </c>
      <c r="B9" s="276">
        <v>12445</v>
      </c>
      <c r="C9" s="549">
        <v>117</v>
      </c>
      <c r="D9" s="551">
        <v>11190</v>
      </c>
      <c r="E9" s="547">
        <v>131</v>
      </c>
    </row>
    <row r="10" spans="1:5" ht="12.75">
      <c r="A10" s="483" t="s">
        <v>711</v>
      </c>
      <c r="B10" s="276">
        <v>11543</v>
      </c>
      <c r="C10" s="549">
        <v>113</v>
      </c>
      <c r="D10" s="551">
        <v>10303</v>
      </c>
      <c r="E10" s="547">
        <v>120</v>
      </c>
    </row>
    <row r="11" spans="1:5" ht="12.75">
      <c r="A11" s="483" t="s">
        <v>713</v>
      </c>
      <c r="B11" s="276">
        <v>10632</v>
      </c>
      <c r="C11" s="549">
        <v>90</v>
      </c>
      <c r="D11" s="551">
        <v>9604</v>
      </c>
      <c r="E11" s="547">
        <v>98</v>
      </c>
    </row>
    <row r="12" spans="1:5" ht="12.75">
      <c r="A12" s="483" t="s">
        <v>173</v>
      </c>
      <c r="B12" s="276">
        <v>11111</v>
      </c>
      <c r="C12" s="549">
        <v>116</v>
      </c>
      <c r="D12" s="551">
        <v>9887</v>
      </c>
      <c r="E12" s="547">
        <v>133</v>
      </c>
    </row>
    <row r="13" spans="1:5" ht="12.75">
      <c r="A13" s="483" t="s">
        <v>717</v>
      </c>
      <c r="B13" s="276">
        <v>10870</v>
      </c>
      <c r="C13" s="549">
        <v>133</v>
      </c>
      <c r="D13" s="551">
        <v>8641</v>
      </c>
      <c r="E13" s="547">
        <v>141</v>
      </c>
    </row>
    <row r="14" spans="1:5" ht="12.75">
      <c r="A14" s="483" t="s">
        <v>719</v>
      </c>
      <c r="B14" s="234" t="s">
        <v>174</v>
      </c>
      <c r="C14" s="550" t="s">
        <v>175</v>
      </c>
      <c r="D14" s="455" t="s">
        <v>176</v>
      </c>
      <c r="E14" s="553" t="s">
        <v>177</v>
      </c>
    </row>
    <row r="15" spans="1:5" ht="12.75">
      <c r="A15" s="483" t="s">
        <v>710</v>
      </c>
      <c r="B15" s="234" t="s">
        <v>178</v>
      </c>
      <c r="C15" s="550" t="s">
        <v>179</v>
      </c>
      <c r="D15" s="455" t="s">
        <v>180</v>
      </c>
      <c r="E15" s="553" t="s">
        <v>181</v>
      </c>
    </row>
    <row r="16" spans="1:5" ht="12.75">
      <c r="A16" s="483" t="s">
        <v>712</v>
      </c>
      <c r="B16" s="234" t="s">
        <v>182</v>
      </c>
      <c r="C16" s="550" t="s">
        <v>183</v>
      </c>
      <c r="D16" s="455" t="s">
        <v>184</v>
      </c>
      <c r="E16" s="553" t="s">
        <v>185</v>
      </c>
    </row>
    <row r="17" spans="1:5" ht="12.75">
      <c r="A17" s="483" t="s">
        <v>714</v>
      </c>
      <c r="B17" s="231" t="s">
        <v>1346</v>
      </c>
      <c r="C17" s="550" t="s">
        <v>186</v>
      </c>
      <c r="D17" s="548" t="s">
        <v>1345</v>
      </c>
      <c r="E17" s="553" t="s">
        <v>187</v>
      </c>
    </row>
    <row r="18" spans="1:5" ht="12.75">
      <c r="A18" s="483" t="s">
        <v>716</v>
      </c>
      <c r="B18" s="276">
        <v>9434</v>
      </c>
      <c r="C18" s="549">
        <v>144</v>
      </c>
      <c r="D18" s="551">
        <v>7748</v>
      </c>
      <c r="E18" s="547">
        <v>157</v>
      </c>
    </row>
    <row r="19" spans="1:5" ht="12.75">
      <c r="A19" s="483" t="s">
        <v>718</v>
      </c>
      <c r="B19" s="231" t="s">
        <v>1344</v>
      </c>
      <c r="C19" s="549">
        <v>123</v>
      </c>
      <c r="D19" s="548" t="s">
        <v>1343</v>
      </c>
      <c r="E19" s="547">
        <v>134</v>
      </c>
    </row>
    <row r="20" spans="1:5" ht="12.75">
      <c r="A20" s="552" t="s">
        <v>1213</v>
      </c>
      <c r="B20" s="231" t="s">
        <v>1342</v>
      </c>
      <c r="C20" s="549">
        <v>102</v>
      </c>
      <c r="D20" s="548" t="s">
        <v>1341</v>
      </c>
      <c r="E20" s="547">
        <v>107</v>
      </c>
    </row>
    <row r="21" spans="1:5" ht="13.5" customHeight="1">
      <c r="A21" s="387"/>
      <c r="B21" s="417"/>
      <c r="C21" s="550"/>
      <c r="D21" s="417"/>
      <c r="E21" s="541"/>
    </row>
    <row r="22" spans="1:5" ht="12.75">
      <c r="A22" s="245" t="s">
        <v>189</v>
      </c>
      <c r="B22" s="417"/>
      <c r="C22" s="550"/>
      <c r="D22" s="417"/>
      <c r="E22" s="541"/>
    </row>
    <row r="23" spans="1:5" ht="12.75">
      <c r="A23" s="387"/>
      <c r="B23" s="417"/>
      <c r="C23" s="550"/>
      <c r="D23" s="417"/>
      <c r="E23" s="541"/>
    </row>
    <row r="24" spans="1:5" ht="12.75">
      <c r="A24" s="387" t="s">
        <v>617</v>
      </c>
      <c r="B24" s="276">
        <v>6371</v>
      </c>
      <c r="C24" s="549">
        <v>81</v>
      </c>
      <c r="D24" s="551">
        <v>4909</v>
      </c>
      <c r="E24" s="547">
        <v>90</v>
      </c>
    </row>
    <row r="25" spans="1:5" ht="12.75">
      <c r="A25" s="387" t="s">
        <v>519</v>
      </c>
      <c r="B25" s="276">
        <v>1586</v>
      </c>
      <c r="C25" s="549">
        <v>34</v>
      </c>
      <c r="D25" s="551">
        <v>1357</v>
      </c>
      <c r="E25" s="547">
        <v>34</v>
      </c>
    </row>
    <row r="26" spans="1:5" ht="12.75">
      <c r="A26" s="387" t="s">
        <v>767</v>
      </c>
      <c r="B26" s="276">
        <v>553</v>
      </c>
      <c r="C26" s="549">
        <v>10</v>
      </c>
      <c r="D26" s="551">
        <v>442</v>
      </c>
      <c r="E26" s="547">
        <v>14</v>
      </c>
    </row>
    <row r="27" spans="1:5" ht="12.75">
      <c r="A27" s="387" t="s">
        <v>770</v>
      </c>
      <c r="B27" s="276">
        <v>924</v>
      </c>
      <c r="C27" s="549">
        <v>19</v>
      </c>
      <c r="D27" s="551">
        <v>1040</v>
      </c>
      <c r="E27" s="547">
        <v>19</v>
      </c>
    </row>
    <row r="28" spans="1:5" ht="12.75">
      <c r="A28" s="387"/>
      <c r="B28" s="234"/>
      <c r="C28" s="549"/>
      <c r="D28" s="455"/>
      <c r="E28" s="541"/>
    </row>
    <row r="29" spans="1:5" ht="12.75">
      <c r="A29" s="245" t="s">
        <v>190</v>
      </c>
      <c r="B29" s="417"/>
      <c r="C29" s="550"/>
      <c r="D29" s="417"/>
      <c r="E29" s="541"/>
    </row>
    <row r="30" spans="1:5" ht="12.75">
      <c r="A30" s="387"/>
      <c r="B30" s="417"/>
      <c r="C30" s="550"/>
      <c r="D30" s="417"/>
      <c r="E30" s="541"/>
    </row>
    <row r="31" spans="1:5" ht="12.75">
      <c r="A31" s="387" t="s">
        <v>617</v>
      </c>
      <c r="B31" s="231" t="s">
        <v>1340</v>
      </c>
      <c r="C31" s="549">
        <v>61</v>
      </c>
      <c r="D31" s="548" t="s">
        <v>1339</v>
      </c>
      <c r="E31" s="547">
        <v>67</v>
      </c>
    </row>
    <row r="32" spans="1:5" ht="12.75">
      <c r="A32" s="387" t="s">
        <v>519</v>
      </c>
      <c r="B32" s="231" t="s">
        <v>1338</v>
      </c>
      <c r="C32" s="549">
        <v>34</v>
      </c>
      <c r="D32" s="548" t="s">
        <v>1337</v>
      </c>
      <c r="E32" s="547">
        <v>38</v>
      </c>
    </row>
    <row r="33" spans="1:5" ht="12.75">
      <c r="A33" s="387" t="s">
        <v>767</v>
      </c>
      <c r="B33" s="231" t="s">
        <v>1336</v>
      </c>
      <c r="C33" s="549">
        <v>9</v>
      </c>
      <c r="D33" s="548" t="s">
        <v>1335</v>
      </c>
      <c r="E33" s="547">
        <v>9</v>
      </c>
    </row>
    <row r="34" spans="1:5" ht="12.75">
      <c r="A34" s="387" t="s">
        <v>770</v>
      </c>
      <c r="B34" s="231" t="s">
        <v>1334</v>
      </c>
      <c r="C34" s="549">
        <v>19</v>
      </c>
      <c r="D34" s="548" t="s">
        <v>1333</v>
      </c>
      <c r="E34" s="547">
        <v>20</v>
      </c>
    </row>
    <row r="35" spans="1:5" ht="12.75">
      <c r="A35" s="387"/>
      <c r="B35" s="234"/>
      <c r="C35" s="549"/>
      <c r="D35" s="455"/>
      <c r="E35" s="541"/>
    </row>
    <row r="36" spans="1:5" ht="12.75">
      <c r="A36" s="243" t="s">
        <v>1332</v>
      </c>
      <c r="B36" s="417"/>
      <c r="C36" s="550"/>
      <c r="D36" s="417"/>
      <c r="E36" s="541"/>
    </row>
    <row r="37" spans="1:5" ht="12.75">
      <c r="A37" s="387"/>
      <c r="B37" s="417"/>
      <c r="C37" s="550"/>
      <c r="D37" s="417"/>
      <c r="E37" s="541"/>
    </row>
    <row r="38" spans="1:5" ht="12.75">
      <c r="A38" s="387" t="s">
        <v>617</v>
      </c>
      <c r="B38" s="231" t="s">
        <v>1331</v>
      </c>
      <c r="C38" s="549">
        <v>41</v>
      </c>
      <c r="D38" s="548" t="s">
        <v>1330</v>
      </c>
      <c r="E38" s="547">
        <v>43</v>
      </c>
    </row>
    <row r="39" spans="1:5" ht="12.75">
      <c r="A39" s="387" t="s">
        <v>519</v>
      </c>
      <c r="B39" s="231" t="s">
        <v>1329</v>
      </c>
      <c r="C39" s="549">
        <v>29</v>
      </c>
      <c r="D39" s="548" t="s">
        <v>1328</v>
      </c>
      <c r="E39" s="547">
        <v>29</v>
      </c>
    </row>
    <row r="40" spans="1:5" ht="12.75">
      <c r="A40" s="387" t="s">
        <v>767</v>
      </c>
      <c r="B40" s="231" t="s">
        <v>1327</v>
      </c>
      <c r="C40" s="549">
        <v>9</v>
      </c>
      <c r="D40" s="548" t="s">
        <v>1326</v>
      </c>
      <c r="E40" s="547">
        <v>11</v>
      </c>
    </row>
    <row r="41" spans="1:5" ht="12.75">
      <c r="A41" s="387" t="s">
        <v>770</v>
      </c>
      <c r="B41" s="231" t="s">
        <v>668</v>
      </c>
      <c r="C41" s="549">
        <v>23</v>
      </c>
      <c r="D41" s="548" t="s">
        <v>1325</v>
      </c>
      <c r="E41" s="547">
        <v>24</v>
      </c>
    </row>
    <row r="42" spans="1:5" ht="12.75">
      <c r="A42" s="448"/>
      <c r="B42" s="545"/>
      <c r="C42" s="546"/>
      <c r="D42" s="545"/>
      <c r="E42" s="544"/>
    </row>
    <row r="43" spans="1:5" ht="12.75">
      <c r="A43" s="82"/>
      <c r="B43" s="542"/>
      <c r="C43" s="543"/>
      <c r="D43" s="542"/>
      <c r="E43" s="541"/>
    </row>
    <row r="44" spans="1:5" ht="12.75">
      <c r="A44" s="35" t="s">
        <v>191</v>
      </c>
      <c r="B44" s="540"/>
      <c r="C44" s="539"/>
      <c r="D44" s="538"/>
      <c r="E44" s="144"/>
    </row>
    <row r="45" spans="1:5" ht="12.75">
      <c r="A45" s="12" t="s">
        <v>192</v>
      </c>
      <c r="B45" s="82"/>
      <c r="C45" s="537"/>
      <c r="D45" s="536"/>
      <c r="E45" s="82"/>
    </row>
    <row r="46" ht="12.75">
      <c r="A46" s="12" t="s">
        <v>1324</v>
      </c>
    </row>
    <row r="47" ht="12.75">
      <c r="A47" s="12" t="s">
        <v>1323</v>
      </c>
    </row>
    <row r="48" ht="12.75">
      <c r="A48" s="32" t="s">
        <v>193</v>
      </c>
    </row>
    <row r="49"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23.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9.140625" defaultRowHeight="12.75"/>
  <cols>
    <col min="1" max="1" width="20.421875" style="53" customWidth="1"/>
    <col min="2" max="2" width="13.8515625" style="53" customWidth="1"/>
    <col min="3" max="3" width="10.57421875" style="53" customWidth="1"/>
    <col min="4" max="6" width="10.28125" style="53" customWidth="1"/>
    <col min="7" max="8" width="10.421875" style="53" customWidth="1"/>
    <col min="9" max="9" width="10.28125" style="53" customWidth="1"/>
    <col min="10" max="10" width="10.140625" style="53" customWidth="1"/>
    <col min="11" max="16384" width="9.140625" style="53" customWidth="1"/>
  </cols>
  <sheetData>
    <row r="1" spans="1:10" s="198" customFormat="1" ht="15.75" customHeight="1">
      <c r="A1" s="117" t="s">
        <v>153</v>
      </c>
      <c r="B1" s="116"/>
      <c r="C1" s="116"/>
      <c r="D1" s="116"/>
      <c r="E1" s="116"/>
      <c r="F1" s="116"/>
      <c r="G1" s="116"/>
      <c r="H1" s="116"/>
      <c r="I1" s="116"/>
      <c r="J1" s="116"/>
    </row>
    <row r="2" spans="1:10" s="198" customFormat="1" ht="15.75" customHeight="1">
      <c r="A2" s="117" t="s">
        <v>1322</v>
      </c>
      <c r="B2" s="116"/>
      <c r="C2" s="116"/>
      <c r="D2" s="116"/>
      <c r="E2" s="116"/>
      <c r="F2" s="116"/>
      <c r="G2" s="116"/>
      <c r="H2" s="116"/>
      <c r="I2" s="116"/>
      <c r="J2" s="116"/>
    </row>
    <row r="3" spans="1:10" s="198" customFormat="1" ht="9.75" customHeight="1">
      <c r="A3" s="117"/>
      <c r="B3" s="116"/>
      <c r="C3" s="116"/>
      <c r="D3" s="116"/>
      <c r="E3" s="116"/>
      <c r="F3" s="116"/>
      <c r="G3" s="116"/>
      <c r="H3" s="116"/>
      <c r="I3" s="116"/>
      <c r="J3" s="116"/>
    </row>
    <row r="4" ht="12.75">
      <c r="A4" s="32" t="s">
        <v>154</v>
      </c>
    </row>
    <row r="5" ht="12.75">
      <c r="A5" s="32" t="s">
        <v>155</v>
      </c>
    </row>
    <row r="6" ht="12.75">
      <c r="A6" s="12" t="s">
        <v>156</v>
      </c>
    </row>
    <row r="7" spans="1:13" s="198" customFormat="1" ht="9.75" customHeight="1" thickBot="1">
      <c r="A7" s="112"/>
      <c r="B7" s="112"/>
      <c r="C7" s="112"/>
      <c r="D7" s="112"/>
      <c r="E7" s="112"/>
      <c r="M7" s="535"/>
    </row>
    <row r="8" spans="1:10" s="111" customFormat="1" ht="34.5" customHeight="1" thickTop="1">
      <c r="A8" s="470"/>
      <c r="B8" s="534"/>
      <c r="C8" s="533" t="s">
        <v>157</v>
      </c>
      <c r="D8" s="342"/>
      <c r="E8" s="300" t="s">
        <v>158</v>
      </c>
      <c r="F8" s="342"/>
      <c r="G8" s="340" t="s">
        <v>159</v>
      </c>
      <c r="H8" s="532"/>
      <c r="I8" s="340" t="s">
        <v>160</v>
      </c>
      <c r="J8" s="532"/>
    </row>
    <row r="9" spans="1:10" s="456" customFormat="1" ht="24" customHeight="1">
      <c r="A9" s="212" t="s">
        <v>116</v>
      </c>
      <c r="B9" s="531" t="s">
        <v>161</v>
      </c>
      <c r="C9" s="530" t="s">
        <v>642</v>
      </c>
      <c r="D9" s="212" t="s">
        <v>162</v>
      </c>
      <c r="E9" s="529" t="s">
        <v>642</v>
      </c>
      <c r="F9" s="212" t="s">
        <v>162</v>
      </c>
      <c r="G9" s="528" t="s">
        <v>642</v>
      </c>
      <c r="H9" s="156" t="s">
        <v>162</v>
      </c>
      <c r="I9" s="528" t="s">
        <v>642</v>
      </c>
      <c r="J9" s="156" t="s">
        <v>162</v>
      </c>
    </row>
    <row r="10" spans="1:10" s="456" customFormat="1" ht="9.75" customHeight="1">
      <c r="A10" s="527"/>
      <c r="B10" s="526"/>
      <c r="C10" s="525"/>
      <c r="D10" s="524"/>
      <c r="E10" s="524"/>
      <c r="F10" s="523"/>
      <c r="G10" s="523"/>
      <c r="H10" s="522"/>
      <c r="I10" s="521"/>
      <c r="J10" s="520"/>
    </row>
    <row r="11" spans="1:10" ht="12.75">
      <c r="A11" s="504" t="s">
        <v>166</v>
      </c>
      <c r="B11" s="510">
        <v>176</v>
      </c>
      <c r="C11" s="517" t="s">
        <v>1321</v>
      </c>
      <c r="D11" s="508">
        <v>65</v>
      </c>
      <c r="E11" s="519" t="s">
        <v>1320</v>
      </c>
      <c r="F11" s="508">
        <v>35</v>
      </c>
      <c r="G11" s="507">
        <v>12</v>
      </c>
      <c r="H11" s="518">
        <v>7</v>
      </c>
      <c r="I11" s="517" t="s">
        <v>1319</v>
      </c>
      <c r="J11" s="194">
        <v>28</v>
      </c>
    </row>
    <row r="12" spans="1:10" ht="9.75" customHeight="1">
      <c r="A12" s="504"/>
      <c r="B12" s="503"/>
      <c r="C12" s="502"/>
      <c r="D12" s="501"/>
      <c r="E12" s="170"/>
      <c r="F12" s="501"/>
      <c r="G12" s="170"/>
      <c r="H12" s="500"/>
      <c r="I12" s="386"/>
      <c r="J12" s="125"/>
    </row>
    <row r="13" spans="1:10" ht="12.75">
      <c r="A13" s="504" t="s">
        <v>519</v>
      </c>
      <c r="B13" s="503">
        <v>46</v>
      </c>
      <c r="C13" s="502">
        <v>28</v>
      </c>
      <c r="D13" s="512" t="s">
        <v>1318</v>
      </c>
      <c r="E13" s="170">
        <v>18</v>
      </c>
      <c r="F13" s="512" t="s">
        <v>188</v>
      </c>
      <c r="G13" s="170">
        <v>5</v>
      </c>
      <c r="H13" s="500">
        <v>11</v>
      </c>
      <c r="I13" s="386">
        <v>13</v>
      </c>
      <c r="J13" s="511" t="s">
        <v>164</v>
      </c>
    </row>
    <row r="14" spans="1:10" ht="12.75">
      <c r="A14" s="504" t="s">
        <v>617</v>
      </c>
      <c r="B14" s="503">
        <v>97</v>
      </c>
      <c r="C14" s="516" t="s">
        <v>163</v>
      </c>
      <c r="D14" s="512" t="s">
        <v>1317</v>
      </c>
      <c r="E14" s="515" t="s">
        <v>1314</v>
      </c>
      <c r="F14" s="512" t="s">
        <v>165</v>
      </c>
      <c r="G14" s="170">
        <v>5</v>
      </c>
      <c r="H14" s="514">
        <v>5</v>
      </c>
      <c r="I14" s="513" t="s">
        <v>689</v>
      </c>
      <c r="J14" s="511" t="s">
        <v>1316</v>
      </c>
    </row>
    <row r="15" spans="1:10" ht="12.75">
      <c r="A15" s="504" t="s">
        <v>767</v>
      </c>
      <c r="B15" s="503">
        <v>11</v>
      </c>
      <c r="C15" s="502">
        <v>8</v>
      </c>
      <c r="D15" s="512" t="s">
        <v>1315</v>
      </c>
      <c r="E15" s="170">
        <v>3</v>
      </c>
      <c r="F15" s="512" t="s">
        <v>1314</v>
      </c>
      <c r="G15" s="209" t="s">
        <v>752</v>
      </c>
      <c r="H15" s="209" t="s">
        <v>752</v>
      </c>
      <c r="I15" s="386">
        <v>3</v>
      </c>
      <c r="J15" s="511" t="s">
        <v>1314</v>
      </c>
    </row>
    <row r="16" spans="1:10" ht="12.75">
      <c r="A16" s="504" t="s">
        <v>770</v>
      </c>
      <c r="B16" s="503">
        <v>22</v>
      </c>
      <c r="C16" s="502">
        <v>10</v>
      </c>
      <c r="D16" s="501">
        <v>45</v>
      </c>
      <c r="E16" s="170">
        <v>12</v>
      </c>
      <c r="F16" s="501">
        <v>55</v>
      </c>
      <c r="G16" s="170">
        <v>2</v>
      </c>
      <c r="H16" s="500">
        <v>9</v>
      </c>
      <c r="I16" s="386">
        <v>10</v>
      </c>
      <c r="J16" s="125">
        <v>45</v>
      </c>
    </row>
    <row r="17" spans="1:10" ht="9.75" customHeight="1">
      <c r="A17" s="504"/>
      <c r="B17" s="327"/>
      <c r="C17" s="502"/>
      <c r="D17" s="125"/>
      <c r="E17" s="170"/>
      <c r="F17" s="501"/>
      <c r="G17" s="170"/>
      <c r="H17" s="500"/>
      <c r="I17" s="386"/>
      <c r="J17" s="125"/>
    </row>
    <row r="18" spans="1:10" ht="12.75">
      <c r="A18" s="504" t="s">
        <v>167</v>
      </c>
      <c r="B18" s="510">
        <v>203</v>
      </c>
      <c r="C18" s="509">
        <v>131</v>
      </c>
      <c r="D18" s="508">
        <v>65</v>
      </c>
      <c r="E18" s="507">
        <v>72</v>
      </c>
      <c r="F18" s="508">
        <v>35</v>
      </c>
      <c r="G18" s="507">
        <v>14</v>
      </c>
      <c r="H18" s="506">
        <v>7</v>
      </c>
      <c r="I18" s="505">
        <v>58</v>
      </c>
      <c r="J18" s="194">
        <v>28</v>
      </c>
    </row>
    <row r="19" spans="1:10" ht="9.75" customHeight="1">
      <c r="A19" s="504"/>
      <c r="B19" s="503"/>
      <c r="C19" s="502"/>
      <c r="D19" s="501"/>
      <c r="E19" s="170"/>
      <c r="F19" s="501"/>
      <c r="G19" s="170"/>
      <c r="H19" s="500"/>
      <c r="I19" s="386"/>
      <c r="J19" s="125"/>
    </row>
    <row r="20" spans="1:10" ht="12.75">
      <c r="A20" s="504" t="s">
        <v>519</v>
      </c>
      <c r="B20" s="503">
        <v>50</v>
      </c>
      <c r="C20" s="502">
        <v>30</v>
      </c>
      <c r="D20" s="501">
        <v>61</v>
      </c>
      <c r="E20" s="170">
        <v>20</v>
      </c>
      <c r="F20" s="501">
        <v>39</v>
      </c>
      <c r="G20" s="170">
        <v>2</v>
      </c>
      <c r="H20" s="500">
        <v>5</v>
      </c>
      <c r="I20" s="386">
        <v>17</v>
      </c>
      <c r="J20" s="125">
        <v>34</v>
      </c>
    </row>
    <row r="21" spans="1:10" ht="12.75">
      <c r="A21" s="504" t="s">
        <v>617</v>
      </c>
      <c r="B21" s="503">
        <v>107</v>
      </c>
      <c r="C21" s="502">
        <v>73</v>
      </c>
      <c r="D21" s="501">
        <v>68</v>
      </c>
      <c r="E21" s="170">
        <v>34</v>
      </c>
      <c r="F21" s="501">
        <v>32</v>
      </c>
      <c r="G21" s="170">
        <v>5</v>
      </c>
      <c r="H21" s="500">
        <v>5</v>
      </c>
      <c r="I21" s="386">
        <v>29</v>
      </c>
      <c r="J21" s="125">
        <v>27</v>
      </c>
    </row>
    <row r="22" spans="1:10" ht="12.75">
      <c r="A22" s="504" t="s">
        <v>767</v>
      </c>
      <c r="B22" s="503">
        <v>18</v>
      </c>
      <c r="C22" s="502">
        <v>12</v>
      </c>
      <c r="D22" s="501">
        <v>64</v>
      </c>
      <c r="E22" s="170">
        <v>7</v>
      </c>
      <c r="F22" s="501">
        <v>36</v>
      </c>
      <c r="G22" s="170">
        <v>1</v>
      </c>
      <c r="H22" s="500">
        <v>7</v>
      </c>
      <c r="I22" s="386">
        <v>5</v>
      </c>
      <c r="J22" s="125">
        <v>29</v>
      </c>
    </row>
    <row r="23" spans="1:10" ht="12.75">
      <c r="A23" s="504" t="s">
        <v>770</v>
      </c>
      <c r="B23" s="503">
        <v>28</v>
      </c>
      <c r="C23" s="502">
        <v>16</v>
      </c>
      <c r="D23" s="501">
        <v>59</v>
      </c>
      <c r="E23" s="170">
        <v>12</v>
      </c>
      <c r="F23" s="501">
        <v>41</v>
      </c>
      <c r="G23" s="170">
        <v>5</v>
      </c>
      <c r="H23" s="500">
        <v>18</v>
      </c>
      <c r="I23" s="386">
        <v>7</v>
      </c>
      <c r="J23" s="125">
        <v>23</v>
      </c>
    </row>
    <row r="24" spans="1:10" ht="9.75" customHeight="1">
      <c r="A24" s="504"/>
      <c r="B24" s="327"/>
      <c r="C24" s="502"/>
      <c r="D24" s="125"/>
      <c r="E24" s="170"/>
      <c r="F24" s="501"/>
      <c r="G24" s="170"/>
      <c r="H24" s="500"/>
      <c r="I24" s="386"/>
      <c r="J24" s="125"/>
    </row>
    <row r="25" spans="1:10" ht="12.75">
      <c r="A25" s="504" t="s">
        <v>1313</v>
      </c>
      <c r="B25" s="510">
        <v>171</v>
      </c>
      <c r="C25" s="509">
        <v>109</v>
      </c>
      <c r="D25" s="508">
        <v>64</v>
      </c>
      <c r="E25" s="507">
        <v>62</v>
      </c>
      <c r="F25" s="508">
        <v>36</v>
      </c>
      <c r="G25" s="507">
        <v>20</v>
      </c>
      <c r="H25" s="506">
        <v>12</v>
      </c>
      <c r="I25" s="505">
        <v>42</v>
      </c>
      <c r="J25" s="194">
        <v>25</v>
      </c>
    </row>
    <row r="26" spans="1:10" ht="9.75" customHeight="1">
      <c r="A26" s="504"/>
      <c r="B26" s="503"/>
      <c r="C26" s="502"/>
      <c r="D26" s="501"/>
      <c r="E26" s="170"/>
      <c r="F26" s="501"/>
      <c r="G26" s="170"/>
      <c r="H26" s="500"/>
      <c r="I26" s="386"/>
      <c r="J26" s="125"/>
    </row>
    <row r="27" spans="1:10" ht="12.75">
      <c r="A27" s="504" t="s">
        <v>519</v>
      </c>
      <c r="B27" s="503">
        <v>44</v>
      </c>
      <c r="C27" s="502">
        <v>19</v>
      </c>
      <c r="D27" s="501">
        <v>44</v>
      </c>
      <c r="E27" s="170">
        <v>25</v>
      </c>
      <c r="F27" s="501">
        <v>56</v>
      </c>
      <c r="G27" s="170">
        <v>8</v>
      </c>
      <c r="H27" s="500">
        <v>19</v>
      </c>
      <c r="I27" s="386">
        <v>16</v>
      </c>
      <c r="J27" s="125">
        <v>37</v>
      </c>
    </row>
    <row r="28" spans="1:10" ht="12.75">
      <c r="A28" s="504" t="s">
        <v>617</v>
      </c>
      <c r="B28" s="503">
        <v>79</v>
      </c>
      <c r="C28" s="502">
        <v>57</v>
      </c>
      <c r="D28" s="501">
        <v>73</v>
      </c>
      <c r="E28" s="170">
        <v>22</v>
      </c>
      <c r="F28" s="501">
        <v>27</v>
      </c>
      <c r="G28" s="170">
        <v>4</v>
      </c>
      <c r="H28" s="500">
        <v>5</v>
      </c>
      <c r="I28" s="386">
        <v>18</v>
      </c>
      <c r="J28" s="125">
        <v>23</v>
      </c>
    </row>
    <row r="29" spans="1:10" ht="12.75">
      <c r="A29" s="504" t="s">
        <v>767</v>
      </c>
      <c r="B29" s="503">
        <v>14</v>
      </c>
      <c r="C29" s="502">
        <v>8</v>
      </c>
      <c r="D29" s="501">
        <v>54</v>
      </c>
      <c r="E29" s="170">
        <v>6</v>
      </c>
      <c r="F29" s="501">
        <v>46</v>
      </c>
      <c r="G29" s="170">
        <v>5</v>
      </c>
      <c r="H29" s="500">
        <v>36</v>
      </c>
      <c r="I29" s="386">
        <v>1</v>
      </c>
      <c r="J29" s="125">
        <v>9</v>
      </c>
    </row>
    <row r="30" spans="1:10" ht="12.75">
      <c r="A30" s="504" t="s">
        <v>770</v>
      </c>
      <c r="B30" s="503">
        <v>34</v>
      </c>
      <c r="C30" s="502">
        <v>25</v>
      </c>
      <c r="D30" s="501">
        <v>72</v>
      </c>
      <c r="E30" s="170">
        <v>10</v>
      </c>
      <c r="F30" s="501">
        <v>28</v>
      </c>
      <c r="G30" s="170">
        <v>3</v>
      </c>
      <c r="H30" s="500">
        <v>8</v>
      </c>
      <c r="I30" s="386">
        <v>7</v>
      </c>
      <c r="J30" s="125">
        <v>20</v>
      </c>
    </row>
    <row r="31" spans="1:10" ht="9.75" customHeight="1">
      <c r="A31" s="499"/>
      <c r="B31" s="498"/>
      <c r="C31" s="497"/>
      <c r="D31" s="496"/>
      <c r="E31" s="495"/>
      <c r="F31" s="96"/>
      <c r="G31" s="96"/>
      <c r="H31" s="180"/>
      <c r="I31" s="96"/>
      <c r="J31" s="135"/>
    </row>
    <row r="32" ht="9.75" customHeight="1"/>
    <row r="33" ht="12.75">
      <c r="A33" s="12" t="s">
        <v>168</v>
      </c>
    </row>
    <row r="34" ht="12.75">
      <c r="A34" s="12" t="s">
        <v>1312</v>
      </c>
    </row>
    <row r="35" ht="12.75">
      <c r="A35" s="54" t="s">
        <v>1311</v>
      </c>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2008&amp;R&amp;9http://www.hawaii.gov/dbedt/</oddFooter>
  </headerFooter>
</worksheet>
</file>

<file path=xl/worksheets/sheet24.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1" max="1" width="10.421875" style="53" customWidth="1"/>
    <col min="2" max="2" width="11.421875" style="53" customWidth="1"/>
    <col min="3" max="4" width="11.28125" style="53" customWidth="1"/>
    <col min="5" max="6" width="12.8515625" style="53" customWidth="1"/>
    <col min="7" max="7" width="12.28125" style="53" customWidth="1"/>
    <col min="8" max="16384" width="9.140625" style="53" customWidth="1"/>
  </cols>
  <sheetData>
    <row r="1" spans="1:7" ht="15.75">
      <c r="A1" s="88" t="s">
        <v>136</v>
      </c>
      <c r="B1" s="87"/>
      <c r="C1" s="87"/>
      <c r="D1" s="87"/>
      <c r="E1" s="87"/>
      <c r="F1" s="87"/>
      <c r="G1" s="87"/>
    </row>
    <row r="2" spans="1:7" ht="15.75">
      <c r="A2" s="88" t="s">
        <v>1310</v>
      </c>
      <c r="B2" s="87"/>
      <c r="C2" s="87"/>
      <c r="D2" s="87"/>
      <c r="E2" s="87"/>
      <c r="F2" s="87"/>
      <c r="G2" s="87"/>
    </row>
    <row r="3" spans="1:7" ht="12.75" customHeight="1" thickBot="1">
      <c r="A3" s="86"/>
      <c r="B3" s="86"/>
      <c r="C3" s="86"/>
      <c r="D3" s="86"/>
      <c r="E3" s="86"/>
      <c r="F3" s="86"/>
      <c r="G3" s="86"/>
    </row>
    <row r="4" spans="1:8" s="146" customFormat="1" ht="24" customHeight="1" thickTop="1">
      <c r="A4" s="239"/>
      <c r="B4" s="226" t="s">
        <v>137</v>
      </c>
      <c r="C4" s="226"/>
      <c r="D4" s="227"/>
      <c r="E4" s="214" t="s">
        <v>138</v>
      </c>
      <c r="F4" s="214"/>
      <c r="G4" s="214"/>
      <c r="H4" s="309"/>
    </row>
    <row r="5" spans="1:8" s="146" customFormat="1" ht="24" customHeight="1">
      <c r="A5" s="213" t="s">
        <v>784</v>
      </c>
      <c r="B5" s="395">
        <v>2006</v>
      </c>
      <c r="C5" s="395">
        <v>2007</v>
      </c>
      <c r="D5" s="395">
        <v>2008</v>
      </c>
      <c r="E5" s="398">
        <v>2006</v>
      </c>
      <c r="F5" s="398">
        <v>2007</v>
      </c>
      <c r="G5" s="398">
        <v>2008</v>
      </c>
      <c r="H5" s="309"/>
    </row>
    <row r="6" spans="1:8" ht="12.75">
      <c r="A6" s="110"/>
      <c r="B6" s="494"/>
      <c r="C6" s="494"/>
      <c r="D6" s="494"/>
      <c r="E6" s="246"/>
      <c r="F6" s="246"/>
      <c r="G6" s="246"/>
      <c r="H6" s="82"/>
    </row>
    <row r="7" spans="1:8" ht="12.75">
      <c r="A7" s="387" t="s">
        <v>519</v>
      </c>
      <c r="B7" s="170">
        <v>165</v>
      </c>
      <c r="C7" s="170">
        <v>219</v>
      </c>
      <c r="D7" s="170">
        <v>200</v>
      </c>
      <c r="E7" s="384">
        <v>1357</v>
      </c>
      <c r="F7" s="384">
        <v>1662</v>
      </c>
      <c r="G7" s="384">
        <v>4819</v>
      </c>
      <c r="H7" s="82"/>
    </row>
    <row r="8" spans="1:8" ht="12.75">
      <c r="A8" s="387" t="s">
        <v>770</v>
      </c>
      <c r="B8" s="210" t="s">
        <v>139</v>
      </c>
      <c r="C8" s="210" t="s">
        <v>140</v>
      </c>
      <c r="D8" s="493" t="s">
        <v>1309</v>
      </c>
      <c r="E8" s="384">
        <v>3540</v>
      </c>
      <c r="F8" s="384">
        <v>4124</v>
      </c>
      <c r="G8" s="384">
        <v>3614</v>
      </c>
      <c r="H8" s="82"/>
    </row>
    <row r="9" spans="1:8" ht="12.75">
      <c r="A9" s="387" t="s">
        <v>768</v>
      </c>
      <c r="B9" s="492" t="s">
        <v>648</v>
      </c>
      <c r="C9" s="492" t="s">
        <v>648</v>
      </c>
      <c r="D9" s="492" t="s">
        <v>648</v>
      </c>
      <c r="E9" s="384">
        <v>30</v>
      </c>
      <c r="F9" s="384">
        <v>12</v>
      </c>
      <c r="G9" s="384">
        <v>23</v>
      </c>
      <c r="H9" s="82"/>
    </row>
    <row r="10" spans="1:8" ht="12.75">
      <c r="A10" s="387" t="s">
        <v>771</v>
      </c>
      <c r="B10" s="492" t="s">
        <v>648</v>
      </c>
      <c r="C10" s="492" t="s">
        <v>648</v>
      </c>
      <c r="D10" s="492" t="s">
        <v>648</v>
      </c>
      <c r="E10" s="384">
        <v>19</v>
      </c>
      <c r="F10" s="384">
        <v>11</v>
      </c>
      <c r="G10" s="384">
        <v>17</v>
      </c>
      <c r="H10" s="82"/>
    </row>
    <row r="11" spans="1:8" ht="12.75">
      <c r="A11" s="387" t="s">
        <v>773</v>
      </c>
      <c r="B11" s="170">
        <v>1560</v>
      </c>
      <c r="C11" s="170">
        <v>1484</v>
      </c>
      <c r="D11" s="170">
        <v>1494</v>
      </c>
      <c r="E11" s="384">
        <v>229135</v>
      </c>
      <c r="F11" s="384">
        <v>254142</v>
      </c>
      <c r="G11" s="384">
        <v>281527</v>
      </c>
      <c r="H11" s="82"/>
    </row>
    <row r="12" spans="1:8" ht="12.75" customHeight="1">
      <c r="A12" s="387" t="s">
        <v>141</v>
      </c>
      <c r="B12" s="492" t="s">
        <v>540</v>
      </c>
      <c r="C12" s="492" t="s">
        <v>540</v>
      </c>
      <c r="D12" s="492" t="s">
        <v>540</v>
      </c>
      <c r="E12" s="384">
        <v>278</v>
      </c>
      <c r="F12" s="384">
        <v>405</v>
      </c>
      <c r="G12" s="384">
        <v>614</v>
      </c>
      <c r="H12" s="82"/>
    </row>
    <row r="13" spans="1:8" ht="12.75">
      <c r="A13" s="180"/>
      <c r="B13" s="491"/>
      <c r="C13" s="491"/>
      <c r="D13" s="491"/>
      <c r="E13" s="203"/>
      <c r="F13" s="203"/>
      <c r="G13" s="203"/>
      <c r="H13" s="82"/>
    </row>
    <row r="15" ht="12.75">
      <c r="A15" s="54" t="s">
        <v>657</v>
      </c>
    </row>
    <row r="16" ht="12.75">
      <c r="A16" s="32" t="s">
        <v>142</v>
      </c>
    </row>
    <row r="17" ht="12.75">
      <c r="A17" s="12" t="s">
        <v>143</v>
      </c>
    </row>
    <row r="18" ht="12.75">
      <c r="A18" s="32" t="s">
        <v>144</v>
      </c>
    </row>
    <row r="19" ht="12.75">
      <c r="A19" s="12" t="s">
        <v>145</v>
      </c>
    </row>
    <row r="20" ht="12.75">
      <c r="A20" s="33" t="s">
        <v>146</v>
      </c>
    </row>
    <row r="21" ht="12.75">
      <c r="A21" s="12" t="s">
        <v>147</v>
      </c>
    </row>
    <row r="22" ht="12.75">
      <c r="A22" s="12" t="s">
        <v>148</v>
      </c>
    </row>
    <row r="23" ht="12.75">
      <c r="A23" s="12" t="s">
        <v>149</v>
      </c>
    </row>
    <row r="24" ht="12.75">
      <c r="A24" s="32" t="s">
        <v>150</v>
      </c>
    </row>
    <row r="25" ht="12.75">
      <c r="A25" s="12" t="s">
        <v>151</v>
      </c>
    </row>
    <row r="26" ht="12.75">
      <c r="A26" s="12" t="s">
        <v>152</v>
      </c>
    </row>
    <row r="27"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25.xml><?xml version="1.0" encoding="utf-8"?>
<worksheet xmlns="http://schemas.openxmlformats.org/spreadsheetml/2006/main" xmlns:r="http://schemas.openxmlformats.org/officeDocument/2006/relationships">
  <dimension ref="A1:F27"/>
  <sheetViews>
    <sheetView workbookViewId="0" topLeftCell="A1">
      <selection activeCell="A1" sqref="A1:F1"/>
    </sheetView>
  </sheetViews>
  <sheetFormatPr defaultColWidth="9.140625" defaultRowHeight="12.75"/>
  <cols>
    <col min="1" max="1" width="27.00390625" style="53" customWidth="1"/>
    <col min="2" max="6" width="11.140625" style="53" customWidth="1"/>
    <col min="7" max="16384" width="9.140625" style="53" customWidth="1"/>
  </cols>
  <sheetData>
    <row r="1" spans="1:6" s="198" customFormat="1" ht="15.75" customHeight="1">
      <c r="A1" s="718" t="s">
        <v>126</v>
      </c>
      <c r="B1" s="718"/>
      <c r="C1" s="718"/>
      <c r="D1" s="718"/>
      <c r="E1" s="718"/>
      <c r="F1" s="718"/>
    </row>
    <row r="2" spans="1:6" s="198" customFormat="1" ht="15.75" customHeight="1">
      <c r="A2" s="718" t="s">
        <v>127</v>
      </c>
      <c r="B2" s="718"/>
      <c r="C2" s="718"/>
      <c r="D2" s="718"/>
      <c r="E2" s="718"/>
      <c r="F2" s="718"/>
    </row>
    <row r="3" spans="1:6" s="198" customFormat="1" ht="12.75" customHeight="1">
      <c r="A3" s="490"/>
      <c r="B3" s="490"/>
      <c r="C3" s="490"/>
      <c r="D3" s="490"/>
      <c r="E3" s="490"/>
      <c r="F3" s="490"/>
    </row>
    <row r="4" spans="1:6" s="198" customFormat="1" ht="12.75" customHeight="1">
      <c r="A4" s="719" t="s">
        <v>560</v>
      </c>
      <c r="B4" s="719"/>
      <c r="C4" s="719"/>
      <c r="D4" s="719"/>
      <c r="E4" s="719"/>
      <c r="F4" s="719"/>
    </row>
    <row r="5" spans="1:6" s="198" customFormat="1" ht="12.75" customHeight="1">
      <c r="A5" s="720" t="s">
        <v>128</v>
      </c>
      <c r="B5" s="721"/>
      <c r="C5" s="721"/>
      <c r="D5" s="721"/>
      <c r="E5" s="721"/>
      <c r="F5" s="721"/>
    </row>
    <row r="6" spans="1:6" s="198" customFormat="1" ht="12.75" customHeight="1">
      <c r="A6" s="722" t="s">
        <v>129</v>
      </c>
      <c r="B6" s="713"/>
      <c r="C6" s="713"/>
      <c r="D6" s="713"/>
      <c r="E6" s="713"/>
      <c r="F6" s="713"/>
    </row>
    <row r="7" spans="1:6" s="198" customFormat="1" ht="12.75" customHeight="1" thickBot="1">
      <c r="A7" s="112"/>
      <c r="B7" s="112"/>
      <c r="C7" s="112"/>
      <c r="D7" s="112"/>
      <c r="E7" s="112"/>
      <c r="F7" s="112"/>
    </row>
    <row r="8" spans="1:6" s="146" customFormat="1" ht="24" customHeight="1" thickTop="1">
      <c r="A8" s="239"/>
      <c r="B8" s="489"/>
      <c r="C8" s="215" t="s">
        <v>116</v>
      </c>
      <c r="D8" s="215"/>
      <c r="E8" s="215"/>
      <c r="F8" s="214"/>
    </row>
    <row r="9" spans="1:6" s="111" customFormat="1" ht="27.75" customHeight="1">
      <c r="A9" s="152" t="s">
        <v>722</v>
      </c>
      <c r="B9" s="225" t="s">
        <v>130</v>
      </c>
      <c r="C9" s="152" t="s">
        <v>519</v>
      </c>
      <c r="D9" s="152" t="s">
        <v>617</v>
      </c>
      <c r="E9" s="152" t="s">
        <v>767</v>
      </c>
      <c r="F9" s="84" t="s">
        <v>770</v>
      </c>
    </row>
    <row r="10" spans="1:6" s="111" customFormat="1" ht="12.75" customHeight="1">
      <c r="A10" s="302"/>
      <c r="B10" s="158"/>
      <c r="C10" s="302"/>
      <c r="D10" s="302"/>
      <c r="E10" s="302"/>
      <c r="F10" s="470"/>
    </row>
    <row r="11" spans="1:5" ht="12.75">
      <c r="A11" s="102" t="s">
        <v>131</v>
      </c>
      <c r="B11" s="145"/>
      <c r="C11" s="110"/>
      <c r="D11" s="110"/>
      <c r="E11" s="110"/>
    </row>
    <row r="12" spans="1:6" ht="12.75">
      <c r="A12" s="479">
        <v>1997</v>
      </c>
      <c r="B12" s="487">
        <v>63</v>
      </c>
      <c r="C12" s="486">
        <v>11</v>
      </c>
      <c r="D12" s="486">
        <v>25</v>
      </c>
      <c r="E12" s="488" t="s">
        <v>648</v>
      </c>
      <c r="F12" s="484">
        <v>19</v>
      </c>
    </row>
    <row r="13" spans="1:6" ht="12.75">
      <c r="A13" s="479">
        <v>2002</v>
      </c>
      <c r="B13" s="487">
        <v>64</v>
      </c>
      <c r="C13" s="486">
        <v>13</v>
      </c>
      <c r="D13" s="486">
        <v>19</v>
      </c>
      <c r="E13" s="485">
        <v>10</v>
      </c>
      <c r="F13" s="484">
        <v>22</v>
      </c>
    </row>
    <row r="14" spans="1:6" ht="12.75">
      <c r="A14" s="387"/>
      <c r="B14" s="482"/>
      <c r="C14" s="481"/>
      <c r="D14" s="481"/>
      <c r="E14" s="481"/>
      <c r="F14" s="480"/>
    </row>
    <row r="15" spans="1:6" ht="12.75" customHeight="1">
      <c r="A15" s="483" t="s">
        <v>132</v>
      </c>
      <c r="B15" s="482"/>
      <c r="C15" s="481"/>
      <c r="D15" s="481"/>
      <c r="E15" s="481"/>
      <c r="F15" s="480"/>
    </row>
    <row r="16" spans="1:6" ht="12.75">
      <c r="A16" s="479">
        <v>1997</v>
      </c>
      <c r="B16" s="478">
        <v>347624</v>
      </c>
      <c r="C16" s="206">
        <v>45172</v>
      </c>
      <c r="D16" s="206">
        <v>154679</v>
      </c>
      <c r="E16" s="183" t="s">
        <v>648</v>
      </c>
      <c r="F16" s="427">
        <v>104759</v>
      </c>
    </row>
    <row r="17" spans="1:6" ht="12.75">
      <c r="A17" s="479">
        <v>2002</v>
      </c>
      <c r="B17" s="478">
        <v>478241</v>
      </c>
      <c r="C17" s="206">
        <v>70509</v>
      </c>
      <c r="D17" s="206">
        <v>208435</v>
      </c>
      <c r="E17" s="206">
        <v>61100</v>
      </c>
      <c r="F17" s="427">
        <v>138197</v>
      </c>
    </row>
    <row r="18" spans="1:6" ht="12.75">
      <c r="A18" s="448"/>
      <c r="B18" s="477"/>
      <c r="C18" s="476"/>
      <c r="D18" s="475"/>
      <c r="E18" s="475"/>
      <c r="F18" s="474"/>
    </row>
    <row r="19" ht="12.75" customHeight="1"/>
    <row r="20" s="60" customFormat="1" ht="12.75">
      <c r="A20" s="34" t="s">
        <v>657</v>
      </c>
    </row>
    <row r="21" s="60" customFormat="1" ht="12.75">
      <c r="A21" s="34" t="s">
        <v>1308</v>
      </c>
    </row>
    <row r="22" s="60" customFormat="1" ht="12.75">
      <c r="A22" s="473" t="s">
        <v>134</v>
      </c>
    </row>
    <row r="23" s="60" customFormat="1" ht="12.75">
      <c r="A23" s="12" t="s">
        <v>1307</v>
      </c>
    </row>
    <row r="24" s="60" customFormat="1" ht="12.75">
      <c r="A24" s="473" t="s">
        <v>135</v>
      </c>
    </row>
    <row r="25" s="60" customFormat="1" ht="12.75">
      <c r="A25" s="12" t="s">
        <v>133</v>
      </c>
    </row>
    <row r="26" ht="12.75">
      <c r="A26" s="12"/>
    </row>
    <row r="27" spans="1:6" s="54" customFormat="1" ht="12.75">
      <c r="A27" s="390"/>
      <c r="B27" s="390"/>
      <c r="C27" s="390"/>
      <c r="D27" s="390"/>
      <c r="E27" s="390"/>
      <c r="F27" s="390"/>
    </row>
  </sheetData>
  <sheetProtection/>
  <mergeCells count="5">
    <mergeCell ref="A1:F1"/>
    <mergeCell ref="A4:F4"/>
    <mergeCell ref="A5:F5"/>
    <mergeCell ref="A6:F6"/>
    <mergeCell ref="A2:F2"/>
  </mergeCells>
  <printOptions horizontalCentered="1"/>
  <pageMargins left="1" right="1" top="1" bottom="1" header="0.5" footer="0.5"/>
  <pageSetup horizontalDpi="600" verticalDpi="600" orientation="portrait" r:id="rId1"/>
  <headerFooter alignWithMargins="0">
    <oddFooter>&amp;L&amp;"Arial,Italic"&amp;9      The State of Hawaii Data Book 2008&amp;R&amp;9http://www.hawaii.gov/dbedt/</oddFooter>
  </headerFooter>
</worksheet>
</file>

<file path=xl/worksheets/sheet26.xml><?xml version="1.0" encoding="utf-8"?>
<worksheet xmlns="http://schemas.openxmlformats.org/spreadsheetml/2006/main" xmlns:r="http://schemas.openxmlformats.org/officeDocument/2006/relationships">
  <dimension ref="A1:K40"/>
  <sheetViews>
    <sheetView workbookViewId="0" topLeftCell="A1">
      <selection activeCell="A1" sqref="A1"/>
    </sheetView>
  </sheetViews>
  <sheetFormatPr defaultColWidth="9.140625" defaultRowHeight="12.75"/>
  <cols>
    <col min="1" max="1" width="20.00390625" style="53" customWidth="1"/>
    <col min="2" max="6" width="12.7109375" style="53" customWidth="1"/>
    <col min="7" max="8" width="9.57421875" style="53" bestFit="1" customWidth="1"/>
    <col min="9" max="9" width="10.57421875" style="53" bestFit="1" customWidth="1"/>
    <col min="10" max="10" width="9.57421875" style="53" bestFit="1" customWidth="1"/>
    <col min="11" max="11" width="10.57421875" style="53" bestFit="1" customWidth="1"/>
    <col min="12" max="16384" width="9.140625" style="53" customWidth="1"/>
  </cols>
  <sheetData>
    <row r="1" spans="1:6" ht="15.75" customHeight="1">
      <c r="A1" s="88" t="s">
        <v>112</v>
      </c>
      <c r="B1" s="87"/>
      <c r="C1" s="87"/>
      <c r="D1" s="87"/>
      <c r="E1" s="87"/>
      <c r="F1" s="87"/>
    </row>
    <row r="2" spans="1:6" ht="15.75" customHeight="1">
      <c r="A2" s="88" t="s">
        <v>1306</v>
      </c>
      <c r="B2" s="87"/>
      <c r="C2" s="87"/>
      <c r="D2" s="87"/>
      <c r="E2" s="87"/>
      <c r="F2" s="87"/>
    </row>
    <row r="3" spans="1:6" ht="12.75" customHeight="1">
      <c r="A3" s="88"/>
      <c r="B3" s="87"/>
      <c r="C3" s="87"/>
      <c r="D3" s="87"/>
      <c r="E3" s="87"/>
      <c r="F3" s="87"/>
    </row>
    <row r="4" spans="1:6" ht="12" customHeight="1">
      <c r="A4" s="87" t="s">
        <v>113</v>
      </c>
      <c r="B4" s="87"/>
      <c r="C4" s="87"/>
      <c r="D4" s="87"/>
      <c r="E4" s="87"/>
      <c r="F4" s="87"/>
    </row>
    <row r="5" spans="1:6" ht="12.75" customHeight="1" thickBot="1">
      <c r="A5" s="472"/>
      <c r="B5" s="86"/>
      <c r="C5" s="86"/>
      <c r="D5" s="86"/>
      <c r="E5" s="86"/>
      <c r="F5" s="86"/>
    </row>
    <row r="6" spans="1:6" s="146" customFormat="1" ht="24" customHeight="1" thickTop="1">
      <c r="A6" s="216"/>
      <c r="B6" s="215" t="s">
        <v>114</v>
      </c>
      <c r="C6" s="215"/>
      <c r="D6" s="215"/>
      <c r="E6" s="215" t="s">
        <v>115</v>
      </c>
      <c r="F6" s="214"/>
    </row>
    <row r="7" spans="1:6" s="111" customFormat="1" ht="45" customHeight="1">
      <c r="A7" s="152" t="s">
        <v>116</v>
      </c>
      <c r="B7" s="152" t="s">
        <v>117</v>
      </c>
      <c r="C7" s="152" t="s">
        <v>118</v>
      </c>
      <c r="D7" s="152" t="s">
        <v>119</v>
      </c>
      <c r="E7" s="152" t="s">
        <v>120</v>
      </c>
      <c r="F7" s="84" t="s">
        <v>121</v>
      </c>
    </row>
    <row r="8" spans="1:6" s="111" customFormat="1" ht="13.5" customHeight="1">
      <c r="A8" s="302"/>
      <c r="B8" s="302"/>
      <c r="C8" s="302"/>
      <c r="D8" s="302"/>
      <c r="E8" s="302"/>
      <c r="F8" s="470"/>
    </row>
    <row r="9" spans="1:6" s="111" customFormat="1" ht="14.25" customHeight="1">
      <c r="A9" s="471">
        <v>2006</v>
      </c>
      <c r="B9" s="302"/>
      <c r="C9" s="302"/>
      <c r="D9" s="302"/>
      <c r="E9" s="302"/>
      <c r="F9" s="470"/>
    </row>
    <row r="10" spans="1:5" ht="12.75" customHeight="1">
      <c r="A10" s="110"/>
      <c r="B10" s="110"/>
      <c r="C10" s="110"/>
      <c r="D10" s="110"/>
      <c r="E10" s="110"/>
    </row>
    <row r="11" spans="1:6" ht="12.75" customHeight="1">
      <c r="A11" s="17" t="s">
        <v>810</v>
      </c>
      <c r="B11" s="468">
        <v>1935</v>
      </c>
      <c r="C11" s="468">
        <v>7622</v>
      </c>
      <c r="D11" s="469">
        <v>188022</v>
      </c>
      <c r="E11" s="468">
        <v>6471</v>
      </c>
      <c r="F11" s="462">
        <v>32488</v>
      </c>
    </row>
    <row r="12" spans="1:6" ht="12.75" customHeight="1">
      <c r="A12" s="110"/>
      <c r="B12" s="466"/>
      <c r="C12" s="280"/>
      <c r="D12" s="467"/>
      <c r="E12" s="280"/>
      <c r="F12" s="465"/>
    </row>
    <row r="13" spans="1:6" ht="12.75" customHeight="1">
      <c r="A13" s="387" t="s">
        <v>519</v>
      </c>
      <c r="B13" s="466">
        <v>201</v>
      </c>
      <c r="C13" s="466">
        <v>1162</v>
      </c>
      <c r="D13" s="467">
        <v>29990</v>
      </c>
      <c r="E13" s="466">
        <v>1241</v>
      </c>
      <c r="F13" s="465">
        <v>6322</v>
      </c>
    </row>
    <row r="14" spans="1:6" ht="12.75" customHeight="1">
      <c r="A14" s="387" t="s">
        <v>770</v>
      </c>
      <c r="B14" s="466">
        <v>295</v>
      </c>
      <c r="C14" s="466">
        <v>1936</v>
      </c>
      <c r="D14" s="467">
        <v>47696</v>
      </c>
      <c r="E14" s="466">
        <v>1038</v>
      </c>
      <c r="F14" s="465">
        <v>4261</v>
      </c>
    </row>
    <row r="15" spans="1:6" ht="12.75" customHeight="1">
      <c r="A15" s="387" t="s">
        <v>617</v>
      </c>
      <c r="B15" s="466">
        <v>1294</v>
      </c>
      <c r="C15" s="466">
        <v>3853</v>
      </c>
      <c r="D15" s="467">
        <v>94058</v>
      </c>
      <c r="E15" s="466">
        <v>3552</v>
      </c>
      <c r="F15" s="465">
        <v>19552</v>
      </c>
    </row>
    <row r="16" spans="1:6" ht="12.75" customHeight="1">
      <c r="A16" s="387" t="s">
        <v>767</v>
      </c>
      <c r="B16" s="466">
        <v>145</v>
      </c>
      <c r="C16" s="466">
        <v>671</v>
      </c>
      <c r="D16" s="467">
        <v>16278</v>
      </c>
      <c r="E16" s="466">
        <v>640</v>
      </c>
      <c r="F16" s="465">
        <v>2353</v>
      </c>
    </row>
    <row r="17" spans="1:6" ht="12.75" customHeight="1">
      <c r="A17" s="387"/>
      <c r="B17" s="466"/>
      <c r="C17" s="466"/>
      <c r="D17" s="467"/>
      <c r="E17" s="466"/>
      <c r="F17" s="465"/>
    </row>
    <row r="18" spans="1:6" s="111" customFormat="1" ht="14.25" customHeight="1">
      <c r="A18" s="471">
        <v>2007</v>
      </c>
      <c r="B18" s="302"/>
      <c r="C18" s="302"/>
      <c r="D18" s="302"/>
      <c r="E18" s="302"/>
      <c r="F18" s="470"/>
    </row>
    <row r="19" spans="1:5" ht="12.75" customHeight="1">
      <c r="A19" s="110"/>
      <c r="B19" s="110"/>
      <c r="C19" s="110"/>
      <c r="D19" s="110"/>
      <c r="E19" s="110"/>
    </row>
    <row r="20" spans="1:6" ht="12.75" customHeight="1">
      <c r="A20" s="17" t="s">
        <v>810</v>
      </c>
      <c r="B20" s="468">
        <v>2193</v>
      </c>
      <c r="C20" s="468">
        <v>7904</v>
      </c>
      <c r="D20" s="469">
        <v>192267</v>
      </c>
      <c r="E20" s="468">
        <v>7566</v>
      </c>
      <c r="F20" s="462">
        <v>35611</v>
      </c>
    </row>
    <row r="21" spans="1:6" ht="12.75" customHeight="1">
      <c r="A21" s="110"/>
      <c r="B21" s="466"/>
      <c r="C21" s="280"/>
      <c r="D21" s="467"/>
      <c r="E21" s="280"/>
      <c r="F21" s="465"/>
    </row>
    <row r="22" spans="1:6" ht="12.75" customHeight="1">
      <c r="A22" s="387" t="s">
        <v>519</v>
      </c>
      <c r="B22" s="466">
        <v>241</v>
      </c>
      <c r="C22" s="466">
        <v>1198</v>
      </c>
      <c r="D22" s="467">
        <v>30530</v>
      </c>
      <c r="E22" s="466">
        <v>1741</v>
      </c>
      <c r="F22" s="465">
        <v>6905</v>
      </c>
    </row>
    <row r="23" spans="1:6" ht="12.75" customHeight="1">
      <c r="A23" s="387" t="s">
        <v>770</v>
      </c>
      <c r="B23" s="466">
        <v>369</v>
      </c>
      <c r="C23" s="466">
        <v>2005</v>
      </c>
      <c r="D23" s="467">
        <v>48746</v>
      </c>
      <c r="E23" s="466">
        <v>1246</v>
      </c>
      <c r="F23" s="465">
        <v>4705</v>
      </c>
    </row>
    <row r="24" spans="1:6" ht="12.75" customHeight="1">
      <c r="A24" s="387" t="s">
        <v>617</v>
      </c>
      <c r="B24" s="466">
        <v>1423</v>
      </c>
      <c r="C24" s="466">
        <v>4003</v>
      </c>
      <c r="D24" s="467">
        <v>96308</v>
      </c>
      <c r="E24" s="466">
        <v>3907</v>
      </c>
      <c r="F24" s="465">
        <v>21507</v>
      </c>
    </row>
    <row r="25" spans="1:6" ht="12.75" customHeight="1">
      <c r="A25" s="387" t="s">
        <v>767</v>
      </c>
      <c r="B25" s="466">
        <v>160</v>
      </c>
      <c r="C25" s="466">
        <v>698</v>
      </c>
      <c r="D25" s="467">
        <v>16683</v>
      </c>
      <c r="E25" s="466">
        <v>672</v>
      </c>
      <c r="F25" s="465">
        <v>2494</v>
      </c>
    </row>
    <row r="26" spans="1:6" ht="12.75" customHeight="1">
      <c r="A26" s="387"/>
      <c r="B26" s="466"/>
      <c r="C26" s="466"/>
      <c r="D26" s="467"/>
      <c r="E26" s="466"/>
      <c r="F26" s="465"/>
    </row>
    <row r="27" spans="1:6" ht="12.75" customHeight="1">
      <c r="A27" s="471">
        <v>2008</v>
      </c>
      <c r="B27" s="302"/>
      <c r="C27" s="302"/>
      <c r="D27" s="302"/>
      <c r="E27" s="302"/>
      <c r="F27" s="470"/>
    </row>
    <row r="28" spans="1:5" ht="12.75" customHeight="1">
      <c r="A28" s="110"/>
      <c r="B28" s="110"/>
      <c r="C28" s="110"/>
      <c r="D28" s="110"/>
      <c r="E28" s="110"/>
    </row>
    <row r="29" spans="1:6" ht="12.75" customHeight="1">
      <c r="A29" s="17" t="s">
        <v>810</v>
      </c>
      <c r="B29" s="468">
        <v>1552</v>
      </c>
      <c r="C29" s="468">
        <v>6599</v>
      </c>
      <c r="D29" s="469">
        <v>159272</v>
      </c>
      <c r="E29" s="468">
        <v>6271</v>
      </c>
      <c r="F29" s="462">
        <v>31860</v>
      </c>
    </row>
    <row r="30" spans="1:6" ht="12.75" customHeight="1">
      <c r="A30" s="110"/>
      <c r="B30" s="466"/>
      <c r="C30" s="280"/>
      <c r="D30" s="467"/>
      <c r="E30" s="280"/>
      <c r="F30" s="465"/>
    </row>
    <row r="31" spans="1:11" ht="12.75" customHeight="1">
      <c r="A31" s="387" t="s">
        <v>519</v>
      </c>
      <c r="B31" s="466">
        <v>253</v>
      </c>
      <c r="C31" s="466">
        <v>1258</v>
      </c>
      <c r="D31" s="467">
        <v>31450</v>
      </c>
      <c r="E31" s="466">
        <v>1422</v>
      </c>
      <c r="F31" s="465">
        <v>5688</v>
      </c>
      <c r="G31" s="464"/>
      <c r="H31" s="464"/>
      <c r="I31" s="464"/>
      <c r="J31" s="464"/>
      <c r="K31" s="464"/>
    </row>
    <row r="32" spans="1:11" ht="12.75" customHeight="1">
      <c r="A32" s="387" t="s">
        <v>770</v>
      </c>
      <c r="B32" s="466">
        <v>213</v>
      </c>
      <c r="C32" s="466">
        <v>1157</v>
      </c>
      <c r="D32" s="467">
        <v>27768</v>
      </c>
      <c r="E32" s="466">
        <v>936</v>
      </c>
      <c r="F32" s="465">
        <v>3744</v>
      </c>
      <c r="G32" s="464"/>
      <c r="H32" s="464"/>
      <c r="I32" s="464"/>
      <c r="J32" s="464"/>
      <c r="K32" s="464"/>
    </row>
    <row r="33" spans="1:11" ht="12.75" customHeight="1">
      <c r="A33" s="387" t="s">
        <v>617</v>
      </c>
      <c r="B33" s="466">
        <v>1003</v>
      </c>
      <c r="C33" s="466">
        <v>3822</v>
      </c>
      <c r="D33" s="467">
        <v>91728</v>
      </c>
      <c r="E33" s="466">
        <v>3388</v>
      </c>
      <c r="F33" s="465">
        <v>20328</v>
      </c>
      <c r="G33" s="464"/>
      <c r="H33" s="464"/>
      <c r="I33" s="464"/>
      <c r="J33" s="464"/>
      <c r="K33" s="464"/>
    </row>
    <row r="34" spans="1:11" ht="12.75" customHeight="1">
      <c r="A34" s="387" t="s">
        <v>767</v>
      </c>
      <c r="B34" s="466">
        <v>83</v>
      </c>
      <c r="C34" s="466">
        <v>362</v>
      </c>
      <c r="D34" s="467">
        <v>8326</v>
      </c>
      <c r="E34" s="466">
        <v>525</v>
      </c>
      <c r="F34" s="465">
        <v>2100</v>
      </c>
      <c r="G34" s="464"/>
      <c r="H34" s="464"/>
      <c r="I34" s="464"/>
      <c r="J34" s="464"/>
      <c r="K34" s="464"/>
    </row>
    <row r="35" spans="1:11" ht="12.75" customHeight="1">
      <c r="A35" s="180"/>
      <c r="B35" s="463"/>
      <c r="C35" s="463"/>
      <c r="D35" s="463"/>
      <c r="E35" s="463"/>
      <c r="F35" s="462"/>
      <c r="G35" s="461"/>
      <c r="H35" s="461"/>
      <c r="I35" s="461"/>
      <c r="J35" s="461"/>
      <c r="K35" s="461"/>
    </row>
    <row r="36" spans="7:11" ht="12.75" customHeight="1">
      <c r="G36" s="461"/>
      <c r="H36" s="461"/>
      <c r="I36" s="461"/>
      <c r="J36" s="461"/>
      <c r="K36" s="461"/>
    </row>
    <row r="37" spans="1:11" ht="12.75">
      <c r="A37" s="13" t="s">
        <v>122</v>
      </c>
      <c r="G37" s="461"/>
      <c r="H37" s="461"/>
      <c r="I37" s="461"/>
      <c r="J37" s="461"/>
      <c r="K37" s="461"/>
    </row>
    <row r="38" spans="1:11" ht="12.75">
      <c r="A38" s="33" t="s">
        <v>123</v>
      </c>
      <c r="G38" s="461"/>
      <c r="H38" s="461"/>
      <c r="I38" s="461"/>
      <c r="J38" s="461"/>
      <c r="K38" s="461"/>
    </row>
    <row r="39" ht="12.75">
      <c r="A39" s="13" t="s">
        <v>124</v>
      </c>
    </row>
    <row r="40" ht="12.75">
      <c r="A40" s="32" t="s">
        <v>125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27.xml><?xml version="1.0" encoding="utf-8"?>
<worksheet xmlns="http://schemas.openxmlformats.org/spreadsheetml/2006/main" xmlns:r="http://schemas.openxmlformats.org/officeDocument/2006/relationships">
  <dimension ref="A1:E29"/>
  <sheetViews>
    <sheetView workbookViewId="0" topLeftCell="A1">
      <selection activeCell="A1" sqref="A1"/>
    </sheetView>
  </sheetViews>
  <sheetFormatPr defaultColWidth="9.140625" defaultRowHeight="12.75"/>
  <cols>
    <col min="1" max="5" width="16.7109375" style="53" customWidth="1"/>
    <col min="6" max="6" width="10.140625" style="53" customWidth="1"/>
    <col min="7" max="16384" width="9.140625" style="53" customWidth="1"/>
  </cols>
  <sheetData>
    <row r="1" spans="1:5" ht="15.75">
      <c r="A1" s="88" t="s">
        <v>1305</v>
      </c>
      <c r="B1" s="87"/>
      <c r="C1" s="87"/>
      <c r="D1" s="87"/>
      <c r="E1" s="87"/>
    </row>
    <row r="2" s="198" customFormat="1" ht="15.75"/>
    <row r="3" spans="1:5" ht="12.75">
      <c r="A3" s="178" t="s">
        <v>102</v>
      </c>
      <c r="B3" s="87"/>
      <c r="C3" s="87"/>
      <c r="D3" s="87"/>
      <c r="E3" s="87"/>
    </row>
    <row r="4" spans="1:5" ht="13.5" thickBot="1">
      <c r="A4" s="86"/>
      <c r="B4" s="86"/>
      <c r="C4" s="86"/>
      <c r="D4" s="86"/>
      <c r="E4" s="86"/>
    </row>
    <row r="5" spans="1:5" s="111" customFormat="1" ht="34.5" customHeight="1" thickTop="1">
      <c r="A5" s="152" t="s">
        <v>630</v>
      </c>
      <c r="B5" s="152" t="s">
        <v>103</v>
      </c>
      <c r="C5" s="152" t="s">
        <v>104</v>
      </c>
      <c r="D5" s="152" t="s">
        <v>105</v>
      </c>
      <c r="E5" s="84" t="s">
        <v>106</v>
      </c>
    </row>
    <row r="6" spans="1:4" ht="12.75">
      <c r="A6" s="110"/>
      <c r="B6" s="110"/>
      <c r="C6" s="110"/>
      <c r="D6" s="110"/>
    </row>
    <row r="7" spans="1:5" ht="12.75">
      <c r="A7" s="460" t="s">
        <v>58</v>
      </c>
      <c r="B7" s="436">
        <v>470</v>
      </c>
      <c r="C7" s="458">
        <v>18120044</v>
      </c>
      <c r="D7" s="458">
        <v>75557318</v>
      </c>
      <c r="E7" s="457">
        <v>19837616</v>
      </c>
    </row>
    <row r="8" spans="1:5" ht="12.75">
      <c r="A8" s="460" t="s">
        <v>59</v>
      </c>
      <c r="B8" s="436">
        <v>501</v>
      </c>
      <c r="C8" s="458">
        <v>18396694</v>
      </c>
      <c r="D8" s="458">
        <v>77338147</v>
      </c>
      <c r="E8" s="457">
        <v>23897154</v>
      </c>
    </row>
    <row r="9" spans="1:5" ht="12.75">
      <c r="A9" s="460" t="s">
        <v>61</v>
      </c>
      <c r="B9" s="436">
        <v>508</v>
      </c>
      <c r="C9" s="458">
        <v>19031466</v>
      </c>
      <c r="D9" s="458">
        <v>72745086</v>
      </c>
      <c r="E9" s="457">
        <v>25058736</v>
      </c>
    </row>
    <row r="10" spans="1:5" ht="12.75">
      <c r="A10" s="460" t="s">
        <v>62</v>
      </c>
      <c r="B10" s="436">
        <v>523</v>
      </c>
      <c r="C10" s="458">
        <v>19090912</v>
      </c>
      <c r="D10" s="458">
        <v>68923459</v>
      </c>
      <c r="E10" s="457">
        <v>30420976</v>
      </c>
    </row>
    <row r="11" spans="1:5" ht="12.75">
      <c r="A11" s="460" t="s">
        <v>63</v>
      </c>
      <c r="B11" s="436">
        <v>524</v>
      </c>
      <c r="C11" s="458">
        <v>19452526</v>
      </c>
      <c r="D11" s="458">
        <v>68634884</v>
      </c>
      <c r="E11" s="457">
        <v>29804091</v>
      </c>
    </row>
    <row r="12" spans="1:5" ht="12.75">
      <c r="A12" s="460" t="s">
        <v>711</v>
      </c>
      <c r="B12" s="436">
        <v>525</v>
      </c>
      <c r="C12" s="458">
        <v>19665805</v>
      </c>
      <c r="D12" s="458">
        <v>71822553</v>
      </c>
      <c r="E12" s="457">
        <v>29197402</v>
      </c>
    </row>
    <row r="13" spans="1:5" ht="12.75">
      <c r="A13" s="460" t="s">
        <v>713</v>
      </c>
      <c r="B13" s="436">
        <v>525</v>
      </c>
      <c r="C13" s="458">
        <v>19639602</v>
      </c>
      <c r="D13" s="458">
        <v>66236147</v>
      </c>
      <c r="E13" s="457">
        <v>27819265</v>
      </c>
    </row>
    <row r="14" spans="1:5" ht="12.75">
      <c r="A14" s="460" t="s">
        <v>715</v>
      </c>
      <c r="B14" s="436">
        <v>525</v>
      </c>
      <c r="C14" s="458">
        <v>20359607</v>
      </c>
      <c r="D14" s="458">
        <v>66602820</v>
      </c>
      <c r="E14" s="457">
        <v>27055656</v>
      </c>
    </row>
    <row r="15" spans="1:5" ht="12.75">
      <c r="A15" s="460" t="s">
        <v>717</v>
      </c>
      <c r="B15" s="436">
        <v>529</v>
      </c>
      <c r="C15" s="458">
        <v>21710838</v>
      </c>
      <c r="D15" s="458">
        <v>70384025</v>
      </c>
      <c r="E15" s="457">
        <v>26963518</v>
      </c>
    </row>
    <row r="16" spans="1:5" ht="12.75">
      <c r="A16" s="460" t="s">
        <v>719</v>
      </c>
      <c r="B16" s="436">
        <v>525</v>
      </c>
      <c r="C16" s="458">
        <v>21800354</v>
      </c>
      <c r="D16" s="458">
        <v>73524474</v>
      </c>
      <c r="E16" s="457">
        <v>30602648</v>
      </c>
    </row>
    <row r="17" spans="1:5" ht="12.75">
      <c r="A17" s="460" t="s">
        <v>710</v>
      </c>
      <c r="B17" s="436">
        <v>525</v>
      </c>
      <c r="C17" s="458">
        <v>21482533</v>
      </c>
      <c r="D17" s="458">
        <v>69100627</v>
      </c>
      <c r="E17" s="457">
        <v>30114566</v>
      </c>
    </row>
    <row r="18" spans="1:5" ht="12.75">
      <c r="A18" s="460" t="s">
        <v>107</v>
      </c>
      <c r="B18" s="436">
        <v>536</v>
      </c>
      <c r="C18" s="458">
        <v>19380256</v>
      </c>
      <c r="D18" s="458">
        <v>61297980</v>
      </c>
      <c r="E18" s="457">
        <v>33652238</v>
      </c>
    </row>
    <row r="19" spans="1:5" ht="12.75">
      <c r="A19" s="460" t="s">
        <v>714</v>
      </c>
      <c r="B19" s="436">
        <v>525</v>
      </c>
      <c r="C19" s="458">
        <v>21558149</v>
      </c>
      <c r="D19" s="458">
        <v>67406827</v>
      </c>
      <c r="E19" s="457">
        <v>39925419</v>
      </c>
    </row>
    <row r="20" spans="1:5" ht="12.75">
      <c r="A20" s="460" t="s">
        <v>716</v>
      </c>
      <c r="B20" s="436">
        <v>525</v>
      </c>
      <c r="C20" s="458">
        <v>21166957</v>
      </c>
      <c r="D20" s="458">
        <v>70384355</v>
      </c>
      <c r="E20" s="457">
        <v>41531437</v>
      </c>
    </row>
    <row r="21" spans="1:5" ht="12.75">
      <c r="A21" s="460" t="s">
        <v>718</v>
      </c>
      <c r="B21" s="436">
        <v>531</v>
      </c>
      <c r="C21" s="458">
        <v>21075512</v>
      </c>
      <c r="D21" s="458">
        <v>71749376</v>
      </c>
      <c r="E21" s="457">
        <v>41742352</v>
      </c>
    </row>
    <row r="22" spans="1:5" ht="12.75">
      <c r="A22" s="459" t="s">
        <v>1213</v>
      </c>
      <c r="B22" s="436">
        <v>540</v>
      </c>
      <c r="C22" s="458">
        <v>21536584</v>
      </c>
      <c r="D22" s="458">
        <v>69759954</v>
      </c>
      <c r="E22" s="457">
        <v>41984132</v>
      </c>
    </row>
    <row r="23" spans="1:5" ht="12.75">
      <c r="A23" s="180"/>
      <c r="B23" s="180"/>
      <c r="C23" s="180"/>
      <c r="D23" s="180"/>
      <c r="E23" s="135"/>
    </row>
    <row r="25" spans="1:5" ht="12.75">
      <c r="A25" s="32" t="s">
        <v>108</v>
      </c>
      <c r="B25" s="54"/>
      <c r="C25" s="54"/>
      <c r="D25" s="54"/>
      <c r="E25" s="54"/>
    </row>
    <row r="26" spans="1:5" ht="12.75">
      <c r="A26" s="32" t="s">
        <v>109</v>
      </c>
      <c r="B26" s="54"/>
      <c r="C26" s="54"/>
      <c r="D26" s="54"/>
      <c r="E26" s="54"/>
    </row>
    <row r="27" spans="1:5" ht="12.75">
      <c r="A27" s="32" t="s">
        <v>110</v>
      </c>
      <c r="B27" s="54"/>
      <c r="C27" s="54"/>
      <c r="D27" s="54"/>
      <c r="E27" s="54"/>
    </row>
    <row r="28" spans="1:5" ht="12.75">
      <c r="A28" s="32" t="s">
        <v>100</v>
      </c>
      <c r="B28" s="54"/>
      <c r="C28" s="54"/>
      <c r="D28" s="54"/>
      <c r="E28" s="54"/>
    </row>
    <row r="29" s="54" customFormat="1" ht="12.75">
      <c r="A29" s="54" t="s">
        <v>111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28.xml><?xml version="1.0" encoding="utf-8"?>
<worksheet xmlns="http://schemas.openxmlformats.org/spreadsheetml/2006/main" xmlns:r="http://schemas.openxmlformats.org/officeDocument/2006/relationships">
  <dimension ref="A1:E45"/>
  <sheetViews>
    <sheetView workbookViewId="0" topLeftCell="A1">
      <selection activeCell="A1" sqref="A1"/>
    </sheetView>
  </sheetViews>
  <sheetFormatPr defaultColWidth="9.140625" defaultRowHeight="12.75"/>
  <cols>
    <col min="1" max="1" width="25.8515625" style="53" customWidth="1"/>
    <col min="2" max="5" width="14.140625" style="53" customWidth="1"/>
    <col min="6" max="16384" width="9.140625" style="53" customWidth="1"/>
  </cols>
  <sheetData>
    <row r="1" spans="1:5" ht="15.75">
      <c r="A1" s="88" t="s">
        <v>67</v>
      </c>
      <c r="B1" s="87"/>
      <c r="C1" s="87"/>
      <c r="D1" s="87"/>
      <c r="E1" s="87"/>
    </row>
    <row r="2" spans="1:5" ht="15.75">
      <c r="A2" s="88" t="s">
        <v>1304</v>
      </c>
      <c r="B2" s="87"/>
      <c r="C2" s="87"/>
      <c r="D2" s="87"/>
      <c r="E2" s="87"/>
    </row>
    <row r="3" ht="12.75" customHeight="1"/>
    <row r="4" spans="1:5" ht="12.75">
      <c r="A4" s="326" t="s">
        <v>1303</v>
      </c>
      <c r="B4" s="87"/>
      <c r="C4" s="87"/>
      <c r="D4" s="87"/>
      <c r="E4" s="87"/>
    </row>
    <row r="5" spans="1:5" ht="12.75" customHeight="1" thickBot="1">
      <c r="A5" s="86"/>
      <c r="B5" s="86"/>
      <c r="C5" s="86"/>
      <c r="D5" s="86"/>
      <c r="E5" s="86"/>
    </row>
    <row r="6" spans="1:5" s="111" customFormat="1" ht="19.5" customHeight="1" thickTop="1">
      <c r="A6" s="216"/>
      <c r="B6" s="215" t="s">
        <v>68</v>
      </c>
      <c r="C6" s="215"/>
      <c r="D6" s="215" t="s">
        <v>69</v>
      </c>
      <c r="E6" s="214"/>
    </row>
    <row r="7" spans="1:5" s="456" customFormat="1" ht="20.25" customHeight="1">
      <c r="A7" s="213" t="s">
        <v>70</v>
      </c>
      <c r="B7" s="213" t="s">
        <v>71</v>
      </c>
      <c r="C7" s="213" t="s">
        <v>72</v>
      </c>
      <c r="D7" s="213" t="s">
        <v>71</v>
      </c>
      <c r="E7" s="212" t="s">
        <v>72</v>
      </c>
    </row>
    <row r="8" spans="1:4" ht="12" customHeight="1">
      <c r="A8" s="110"/>
      <c r="B8" s="110"/>
      <c r="C8" s="110"/>
      <c r="D8" s="110"/>
    </row>
    <row r="9" spans="1:5" ht="12.75">
      <c r="A9" s="387" t="s">
        <v>73</v>
      </c>
      <c r="B9" s="451">
        <v>0.25</v>
      </c>
      <c r="C9" s="451">
        <v>0.15</v>
      </c>
      <c r="D9" s="455" t="s">
        <v>74</v>
      </c>
      <c r="E9" s="454" t="s">
        <v>74</v>
      </c>
    </row>
    <row r="10" spans="1:5" ht="12.75">
      <c r="A10" s="387" t="s">
        <v>75</v>
      </c>
      <c r="B10" s="451">
        <v>0.25</v>
      </c>
      <c r="C10" s="451">
        <v>0.1</v>
      </c>
      <c r="D10" s="455" t="s">
        <v>74</v>
      </c>
      <c r="E10" s="454" t="s">
        <v>74</v>
      </c>
    </row>
    <row r="11" spans="1:5" ht="12.75">
      <c r="A11" s="387" t="s">
        <v>76</v>
      </c>
      <c r="B11" s="234" t="s">
        <v>77</v>
      </c>
      <c r="C11" s="234" t="s">
        <v>78</v>
      </c>
      <c r="D11" s="455" t="s">
        <v>74</v>
      </c>
      <c r="E11" s="454" t="s">
        <v>74</v>
      </c>
    </row>
    <row r="12" spans="1:5" ht="12.75">
      <c r="A12" s="387" t="s">
        <v>79</v>
      </c>
      <c r="B12" s="451">
        <v>0.25</v>
      </c>
      <c r="C12" s="451">
        <v>0.1</v>
      </c>
      <c r="D12" s="455" t="s">
        <v>74</v>
      </c>
      <c r="E12" s="454" t="s">
        <v>74</v>
      </c>
    </row>
    <row r="13" spans="1:5" ht="12.75">
      <c r="A13" s="387" t="s">
        <v>80</v>
      </c>
      <c r="B13" s="451">
        <v>0.5</v>
      </c>
      <c r="C13" s="451">
        <v>0.25</v>
      </c>
      <c r="D13" s="450">
        <v>15</v>
      </c>
      <c r="E13" s="449">
        <v>7.5</v>
      </c>
    </row>
    <row r="14" spans="1:5" ht="12.75">
      <c r="A14" s="387" t="s">
        <v>81</v>
      </c>
      <c r="B14" s="451">
        <v>0.6</v>
      </c>
      <c r="C14" s="451">
        <v>0.25</v>
      </c>
      <c r="D14" s="450">
        <v>15</v>
      </c>
      <c r="E14" s="449">
        <v>7.5</v>
      </c>
    </row>
    <row r="15" spans="1:5" ht="12.75">
      <c r="A15" s="387" t="s">
        <v>82</v>
      </c>
      <c r="B15" s="451">
        <v>0.85</v>
      </c>
      <c r="C15" s="451">
        <v>0.25</v>
      </c>
      <c r="D15" s="450">
        <v>20</v>
      </c>
      <c r="E15" s="449">
        <v>7.5</v>
      </c>
    </row>
    <row r="16" spans="1:5" ht="12.75">
      <c r="A16" s="387" t="s">
        <v>83</v>
      </c>
      <c r="B16" s="452">
        <v>1</v>
      </c>
      <c r="C16" s="451">
        <v>0.5</v>
      </c>
      <c r="D16" s="450">
        <v>25</v>
      </c>
      <c r="E16" s="449">
        <v>12.5</v>
      </c>
    </row>
    <row r="17" spans="1:5" ht="12.75">
      <c r="A17" s="387" t="s">
        <v>84</v>
      </c>
      <c r="B17" s="452">
        <v>1.5</v>
      </c>
      <c r="C17" s="451">
        <v>0.75</v>
      </c>
      <c r="D17" s="450">
        <v>27</v>
      </c>
      <c r="E17" s="449">
        <v>13.5</v>
      </c>
    </row>
    <row r="18" spans="1:5" ht="12.75">
      <c r="A18" s="387" t="s">
        <v>85</v>
      </c>
      <c r="B18" s="452">
        <v>1.75</v>
      </c>
      <c r="C18" s="451">
        <v>0.75</v>
      </c>
      <c r="D18" s="450">
        <v>30</v>
      </c>
      <c r="E18" s="449">
        <v>13.5</v>
      </c>
    </row>
    <row r="19" spans="1:5" ht="12.75">
      <c r="A19" s="453" t="s">
        <v>1302</v>
      </c>
      <c r="B19" s="452">
        <v>2</v>
      </c>
      <c r="C19" s="451">
        <v>1</v>
      </c>
      <c r="D19" s="450">
        <v>40</v>
      </c>
      <c r="E19" s="449">
        <v>20</v>
      </c>
    </row>
    <row r="20" spans="1:5" ht="12.75">
      <c r="A20" s="453" t="s">
        <v>1301</v>
      </c>
      <c r="B20" s="452">
        <v>2.25</v>
      </c>
      <c r="C20" s="451">
        <v>1</v>
      </c>
      <c r="D20" s="450">
        <v>50</v>
      </c>
      <c r="E20" s="449">
        <v>25</v>
      </c>
    </row>
    <row r="21" spans="1:5" ht="12.75">
      <c r="A21" s="448"/>
      <c r="B21" s="447"/>
      <c r="C21" s="446"/>
      <c r="D21" s="445"/>
      <c r="E21" s="444"/>
    </row>
    <row r="22" ht="12.75" customHeight="1"/>
    <row r="23" s="60" customFormat="1" ht="12.75">
      <c r="A23" s="32" t="s">
        <v>86</v>
      </c>
    </row>
    <row r="24" s="60" customFormat="1" ht="12.75">
      <c r="A24" s="32" t="s">
        <v>87</v>
      </c>
    </row>
    <row r="25" s="60" customFormat="1" ht="12.75">
      <c r="A25" s="12" t="s">
        <v>88</v>
      </c>
    </row>
    <row r="26" ht="12.75">
      <c r="A26" s="54" t="s">
        <v>89</v>
      </c>
    </row>
    <row r="27" ht="12.75">
      <c r="A27" s="54" t="s">
        <v>90</v>
      </c>
    </row>
    <row r="28" ht="12.75">
      <c r="A28" s="54" t="s">
        <v>91</v>
      </c>
    </row>
    <row r="29" s="60" customFormat="1" ht="12.75">
      <c r="A29" s="32" t="s">
        <v>92</v>
      </c>
    </row>
    <row r="30" s="60" customFormat="1" ht="12.75">
      <c r="A30" s="32" t="s">
        <v>1300</v>
      </c>
    </row>
    <row r="31" s="60" customFormat="1" ht="12.75">
      <c r="A31" s="12" t="s">
        <v>1299</v>
      </c>
    </row>
    <row r="32" s="60" customFormat="1" ht="12.75">
      <c r="A32" s="12" t="s">
        <v>93</v>
      </c>
    </row>
    <row r="33" s="60" customFormat="1" ht="12.75">
      <c r="A33" s="12" t="s">
        <v>94</v>
      </c>
    </row>
    <row r="34" s="60" customFormat="1" ht="12.75">
      <c r="A34" s="12" t="s">
        <v>1298</v>
      </c>
    </row>
    <row r="35" s="60" customFormat="1" ht="12.75">
      <c r="A35" s="12" t="s">
        <v>95</v>
      </c>
    </row>
    <row r="36" s="60" customFormat="1" ht="12.75">
      <c r="A36" s="12" t="s">
        <v>96</v>
      </c>
    </row>
    <row r="37" s="60" customFormat="1" ht="12.75">
      <c r="A37" s="12" t="s">
        <v>97</v>
      </c>
    </row>
    <row r="38" s="60" customFormat="1" ht="12.75">
      <c r="A38" s="12" t="s">
        <v>1297</v>
      </c>
    </row>
    <row r="39" s="60" customFormat="1" ht="12.75">
      <c r="A39" s="12" t="s">
        <v>1296</v>
      </c>
    </row>
    <row r="40" s="60" customFormat="1" ht="12.75">
      <c r="A40" s="12" t="s">
        <v>98</v>
      </c>
    </row>
    <row r="41" s="60" customFormat="1" ht="12.75">
      <c r="A41" s="12" t="s">
        <v>99</v>
      </c>
    </row>
    <row r="42" s="60" customFormat="1" ht="12.75">
      <c r="A42" s="12" t="s">
        <v>1295</v>
      </c>
    </row>
    <row r="43" s="60" customFormat="1" ht="12.75">
      <c r="A43" s="32" t="s">
        <v>100</v>
      </c>
    </row>
    <row r="44" ht="12.75">
      <c r="A44" s="54" t="s">
        <v>101</v>
      </c>
    </row>
    <row r="45" ht="12.75">
      <c r="A45" s="54" t="s">
        <v>1294</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2008&amp;R&amp;9http://www.hawaii.gov/dbedt/</oddFooter>
  </headerFooter>
</worksheet>
</file>

<file path=xl/worksheets/sheet29.xml><?xml version="1.0" encoding="utf-8"?>
<worksheet xmlns="http://schemas.openxmlformats.org/spreadsheetml/2006/main" xmlns:r="http://schemas.openxmlformats.org/officeDocument/2006/relationships">
  <dimension ref="A1:J25"/>
  <sheetViews>
    <sheetView workbookViewId="0" topLeftCell="A1">
      <selection activeCell="A1" sqref="A1"/>
    </sheetView>
  </sheetViews>
  <sheetFormatPr defaultColWidth="9.140625" defaultRowHeight="12.75"/>
  <cols>
    <col min="1" max="1" width="9.140625" style="53" customWidth="1"/>
    <col min="2" max="2" width="6.57421875" style="53" customWidth="1"/>
    <col min="3" max="3" width="9.7109375" style="53" customWidth="1"/>
    <col min="4" max="4" width="6.57421875" style="53" customWidth="1"/>
    <col min="5" max="5" width="9.7109375" style="53" customWidth="1"/>
    <col min="6" max="6" width="9.140625" style="53" customWidth="1"/>
    <col min="7" max="7" width="6.57421875" style="53" customWidth="1"/>
    <col min="8" max="8" width="9.7109375" style="53" customWidth="1"/>
    <col min="9" max="9" width="6.57421875" style="53" customWidth="1"/>
    <col min="10" max="10" width="9.7109375" style="53" customWidth="1"/>
    <col min="11" max="16384" width="9.140625" style="53" customWidth="1"/>
  </cols>
  <sheetData>
    <row r="1" spans="1:10" ht="15.75">
      <c r="A1" s="88" t="s">
        <v>42</v>
      </c>
      <c r="B1" s="87"/>
      <c r="C1" s="87"/>
      <c r="D1" s="87"/>
      <c r="E1" s="87"/>
      <c r="F1" s="87"/>
      <c r="G1" s="87"/>
      <c r="H1" s="87"/>
      <c r="I1" s="87"/>
      <c r="J1" s="87"/>
    </row>
    <row r="2" spans="1:10" ht="15.75">
      <c r="A2" s="88" t="s">
        <v>43</v>
      </c>
      <c r="B2" s="87"/>
      <c r="C2" s="87"/>
      <c r="D2" s="87"/>
      <c r="E2" s="87"/>
      <c r="F2" s="87"/>
      <c r="G2" s="87"/>
      <c r="H2" s="87"/>
      <c r="I2" s="87"/>
      <c r="J2" s="87"/>
    </row>
    <row r="3" spans="1:10" ht="12.75" customHeight="1">
      <c r="A3" s="88"/>
      <c r="B3" s="87"/>
      <c r="C3" s="87"/>
      <c r="D3" s="87"/>
      <c r="E3" s="87"/>
      <c r="F3" s="87"/>
      <c r="G3" s="87"/>
      <c r="H3" s="87"/>
      <c r="I3" s="87"/>
      <c r="J3" s="87"/>
    </row>
    <row r="4" spans="1:10" ht="12.75">
      <c r="A4" s="325" t="s">
        <v>44</v>
      </c>
      <c r="B4" s="87"/>
      <c r="C4" s="87"/>
      <c r="D4" s="87"/>
      <c r="E4" s="87"/>
      <c r="F4" s="87"/>
      <c r="G4" s="87"/>
      <c r="H4" s="87"/>
      <c r="I4" s="87"/>
      <c r="J4" s="87"/>
    </row>
    <row r="5" spans="1:10" ht="12.75">
      <c r="A5" s="325" t="s">
        <v>45</v>
      </c>
      <c r="B5" s="87"/>
      <c r="C5" s="87"/>
      <c r="D5" s="87"/>
      <c r="E5" s="87"/>
      <c r="F5" s="87"/>
      <c r="G5" s="87"/>
      <c r="H5" s="87"/>
      <c r="I5" s="87"/>
      <c r="J5" s="87"/>
    </row>
    <row r="6" spans="1:10" ht="12.75" customHeight="1" thickBot="1">
      <c r="A6" s="86"/>
      <c r="B6" s="86"/>
      <c r="C6" s="86"/>
      <c r="D6" s="86"/>
      <c r="E6" s="86"/>
      <c r="F6" s="86"/>
      <c r="G6" s="86"/>
      <c r="H6" s="86"/>
      <c r="I6" s="86"/>
      <c r="J6" s="86"/>
    </row>
    <row r="7" spans="1:10" ht="45" customHeight="1" thickTop="1">
      <c r="A7" s="159"/>
      <c r="B7" s="439" t="s">
        <v>46</v>
      </c>
      <c r="C7" s="443"/>
      <c r="D7" s="439" t="s">
        <v>47</v>
      </c>
      <c r="E7" s="442"/>
      <c r="F7" s="441"/>
      <c r="G7" s="439" t="s">
        <v>46</v>
      </c>
      <c r="H7" s="440"/>
      <c r="I7" s="439" t="s">
        <v>48</v>
      </c>
      <c r="J7" s="315"/>
    </row>
    <row r="8" spans="1:10" s="111" customFormat="1" ht="45" customHeight="1">
      <c r="A8" s="152" t="s">
        <v>630</v>
      </c>
      <c r="B8" s="150" t="s">
        <v>49</v>
      </c>
      <c r="C8" s="149" t="s">
        <v>50</v>
      </c>
      <c r="D8" s="149" t="s">
        <v>49</v>
      </c>
      <c r="E8" s="438" t="s">
        <v>50</v>
      </c>
      <c r="F8" s="152" t="s">
        <v>630</v>
      </c>
      <c r="G8" s="150" t="s">
        <v>51</v>
      </c>
      <c r="H8" s="149" t="s">
        <v>50</v>
      </c>
      <c r="I8" s="149" t="s">
        <v>51</v>
      </c>
      <c r="J8" s="437" t="s">
        <v>50</v>
      </c>
    </row>
    <row r="9" spans="1:10" ht="12.75">
      <c r="A9" s="110"/>
      <c r="B9" s="110"/>
      <c r="C9" s="110"/>
      <c r="D9" s="110"/>
      <c r="E9" s="259"/>
      <c r="F9" s="110"/>
      <c r="G9" s="110"/>
      <c r="H9" s="110"/>
      <c r="I9" s="110"/>
      <c r="J9" s="144"/>
    </row>
    <row r="10" spans="1:10" ht="12.75">
      <c r="A10" s="255" t="s">
        <v>52</v>
      </c>
      <c r="B10" s="432">
        <v>6</v>
      </c>
      <c r="C10" s="206">
        <v>244555</v>
      </c>
      <c r="D10" s="436" t="s">
        <v>648</v>
      </c>
      <c r="E10" s="435" t="s">
        <v>648</v>
      </c>
      <c r="F10" s="255" t="s">
        <v>711</v>
      </c>
      <c r="G10" s="432">
        <v>6</v>
      </c>
      <c r="H10" s="433" t="s">
        <v>648</v>
      </c>
      <c r="I10" s="428">
        <v>6.5</v>
      </c>
      <c r="J10" s="427">
        <v>19763</v>
      </c>
    </row>
    <row r="11" spans="1:10" ht="12.75">
      <c r="A11" s="255" t="s">
        <v>53</v>
      </c>
      <c r="B11" s="432">
        <v>6</v>
      </c>
      <c r="C11" s="206">
        <v>285139</v>
      </c>
      <c r="D11" s="436" t="s">
        <v>648</v>
      </c>
      <c r="E11" s="435" t="s">
        <v>648</v>
      </c>
      <c r="F11" s="255" t="s">
        <v>713</v>
      </c>
      <c r="G11" s="432">
        <v>6</v>
      </c>
      <c r="H11" s="431">
        <v>281161</v>
      </c>
      <c r="I11" s="428">
        <v>7</v>
      </c>
      <c r="J11" s="427">
        <v>14733</v>
      </c>
    </row>
    <row r="12" spans="1:10" ht="12.75">
      <c r="A12" s="255" t="s">
        <v>54</v>
      </c>
      <c r="B12" s="432">
        <v>6</v>
      </c>
      <c r="C12" s="206">
        <v>296391</v>
      </c>
      <c r="D12" s="436" t="s">
        <v>648</v>
      </c>
      <c r="E12" s="435" t="s">
        <v>648</v>
      </c>
      <c r="F12" s="255" t="s">
        <v>715</v>
      </c>
      <c r="G12" s="433" t="s">
        <v>648</v>
      </c>
      <c r="H12" s="433" t="s">
        <v>648</v>
      </c>
      <c r="I12" s="428">
        <v>7</v>
      </c>
      <c r="J12" s="427">
        <v>13962</v>
      </c>
    </row>
    <row r="13" spans="1:10" ht="12.75">
      <c r="A13" s="255" t="s">
        <v>55</v>
      </c>
      <c r="B13" s="432">
        <v>6</v>
      </c>
      <c r="C13" s="431">
        <v>308910</v>
      </c>
      <c r="D13" s="436" t="s">
        <v>648</v>
      </c>
      <c r="E13" s="435" t="s">
        <v>648</v>
      </c>
      <c r="F13" s="255" t="s">
        <v>717</v>
      </c>
      <c r="G13" s="433" t="s">
        <v>648</v>
      </c>
      <c r="H13" s="433" t="s">
        <v>648</v>
      </c>
      <c r="I13" s="428">
        <v>7</v>
      </c>
      <c r="J13" s="427">
        <v>14982</v>
      </c>
    </row>
    <row r="14" spans="1:10" ht="12.75">
      <c r="A14" s="255" t="s">
        <v>56</v>
      </c>
      <c r="B14" s="432">
        <v>6</v>
      </c>
      <c r="C14" s="431">
        <v>316079</v>
      </c>
      <c r="D14" s="436" t="s">
        <v>648</v>
      </c>
      <c r="E14" s="435" t="s">
        <v>648</v>
      </c>
      <c r="F14" s="255" t="s">
        <v>719</v>
      </c>
      <c r="G14" s="433" t="s">
        <v>648</v>
      </c>
      <c r="H14" s="433" t="s">
        <v>648</v>
      </c>
      <c r="I14" s="428">
        <v>7</v>
      </c>
      <c r="J14" s="427">
        <v>17882</v>
      </c>
    </row>
    <row r="15" spans="1:10" ht="12.75">
      <c r="A15" s="255" t="s">
        <v>57</v>
      </c>
      <c r="B15" s="432">
        <v>6</v>
      </c>
      <c r="C15" s="431">
        <v>385261</v>
      </c>
      <c r="D15" s="436" t="s">
        <v>648</v>
      </c>
      <c r="E15" s="435" t="s">
        <v>648</v>
      </c>
      <c r="F15" s="255" t="s">
        <v>710</v>
      </c>
      <c r="G15" s="433" t="s">
        <v>648</v>
      </c>
      <c r="H15" s="433" t="s">
        <v>648</v>
      </c>
      <c r="I15" s="428">
        <v>7</v>
      </c>
      <c r="J15" s="427">
        <v>15970</v>
      </c>
    </row>
    <row r="16" spans="1:10" ht="12.75">
      <c r="A16" s="255" t="s">
        <v>58</v>
      </c>
      <c r="B16" s="432">
        <v>6</v>
      </c>
      <c r="C16" s="206">
        <v>388484</v>
      </c>
      <c r="D16" s="429" t="s">
        <v>648</v>
      </c>
      <c r="E16" s="435" t="s">
        <v>648</v>
      </c>
      <c r="F16" s="255" t="s">
        <v>712</v>
      </c>
      <c r="G16" s="433" t="s">
        <v>648</v>
      </c>
      <c r="H16" s="433" t="s">
        <v>648</v>
      </c>
      <c r="I16" s="428">
        <v>7</v>
      </c>
      <c r="J16" s="427">
        <v>15013</v>
      </c>
    </row>
    <row r="17" spans="1:10" ht="12.75">
      <c r="A17" s="255" t="s">
        <v>59</v>
      </c>
      <c r="B17" s="432">
        <v>6</v>
      </c>
      <c r="C17" s="206">
        <v>390862</v>
      </c>
      <c r="D17" s="428">
        <v>5</v>
      </c>
      <c r="E17" s="434" t="s">
        <v>60</v>
      </c>
      <c r="F17" s="255" t="s">
        <v>714</v>
      </c>
      <c r="G17" s="433" t="s">
        <v>648</v>
      </c>
      <c r="H17" s="433" t="s">
        <v>648</v>
      </c>
      <c r="I17" s="428">
        <v>7</v>
      </c>
      <c r="J17" s="427">
        <v>16069</v>
      </c>
    </row>
    <row r="18" spans="1:10" ht="12.75">
      <c r="A18" s="255" t="s">
        <v>61</v>
      </c>
      <c r="B18" s="432">
        <v>6</v>
      </c>
      <c r="C18" s="206">
        <v>447211</v>
      </c>
      <c r="D18" s="428">
        <v>6.5</v>
      </c>
      <c r="E18" s="430">
        <v>16704</v>
      </c>
      <c r="F18" s="255" t="s">
        <v>716</v>
      </c>
      <c r="G18" s="433" t="s">
        <v>648</v>
      </c>
      <c r="H18" s="433" t="s">
        <v>648</v>
      </c>
      <c r="I18" s="428">
        <v>7</v>
      </c>
      <c r="J18" s="427">
        <v>14869</v>
      </c>
    </row>
    <row r="19" spans="1:10" ht="12.75">
      <c r="A19" s="255" t="s">
        <v>62</v>
      </c>
      <c r="B19" s="432">
        <v>6</v>
      </c>
      <c r="C19" s="431">
        <v>418099</v>
      </c>
      <c r="D19" s="428">
        <v>6.5</v>
      </c>
      <c r="E19" s="430">
        <v>19678</v>
      </c>
      <c r="F19" s="255" t="s">
        <v>718</v>
      </c>
      <c r="G19" s="433" t="s">
        <v>648</v>
      </c>
      <c r="H19" s="433" t="s">
        <v>648</v>
      </c>
      <c r="I19" s="428">
        <v>7</v>
      </c>
      <c r="J19" s="427">
        <v>15808</v>
      </c>
    </row>
    <row r="20" spans="1:10" ht="12.75">
      <c r="A20" s="255" t="s">
        <v>63</v>
      </c>
      <c r="B20" s="432">
        <v>6</v>
      </c>
      <c r="C20" s="431">
        <v>369327</v>
      </c>
      <c r="D20" s="428">
        <v>6.5</v>
      </c>
      <c r="E20" s="430">
        <v>20850</v>
      </c>
      <c r="F20" s="255"/>
      <c r="G20" s="429"/>
      <c r="H20" s="429"/>
      <c r="I20" s="428"/>
      <c r="J20" s="427"/>
    </row>
    <row r="21" spans="1:10" ht="12.75">
      <c r="A21" s="180"/>
      <c r="B21" s="180"/>
      <c r="C21" s="180"/>
      <c r="D21" s="180"/>
      <c r="E21" s="263"/>
      <c r="F21" s="180"/>
      <c r="G21" s="180"/>
      <c r="H21" s="180"/>
      <c r="I21" s="180"/>
      <c r="J21" s="203"/>
    </row>
    <row r="23" ht="12.75">
      <c r="A23" s="32" t="s">
        <v>64</v>
      </c>
    </row>
    <row r="24" ht="12.75">
      <c r="A24" s="32" t="s">
        <v>65</v>
      </c>
    </row>
    <row r="25" spans="1:3" ht="12.75">
      <c r="A25" s="32" t="s">
        <v>66</v>
      </c>
      <c r="B25" s="54"/>
      <c r="C25" s="5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ols>
    <col min="1" max="1" width="28.28125" style="53" customWidth="1"/>
    <col min="2" max="2" width="10.7109375" style="53" customWidth="1"/>
    <col min="3" max="3" width="32.7109375" style="53" customWidth="1"/>
    <col min="4" max="4" width="10.7109375" style="53" customWidth="1"/>
    <col min="5" max="16384" width="9.140625" style="53" customWidth="1"/>
  </cols>
  <sheetData>
    <row r="1" spans="1:4" s="198" customFormat="1" ht="15.75">
      <c r="A1" s="117" t="s">
        <v>1522</v>
      </c>
      <c r="B1" s="116"/>
      <c r="C1" s="116"/>
      <c r="D1" s="116"/>
    </row>
    <row r="2" spans="1:4" s="198" customFormat="1" ht="12.75" customHeight="1" thickBot="1">
      <c r="A2" s="112"/>
      <c r="B2" s="112"/>
      <c r="C2" s="112"/>
      <c r="D2" s="112"/>
    </row>
    <row r="3" spans="1:4" s="613" customFormat="1" ht="34.5" customHeight="1" thickTop="1">
      <c r="A3" s="152" t="s">
        <v>440</v>
      </c>
      <c r="B3" s="84" t="s">
        <v>441</v>
      </c>
      <c r="C3" s="709" t="s">
        <v>440</v>
      </c>
      <c r="D3" s="708" t="s">
        <v>441</v>
      </c>
    </row>
    <row r="4" spans="1:4" ht="12.75">
      <c r="A4" s="110"/>
      <c r="B4" s="707"/>
      <c r="C4" s="110"/>
      <c r="D4" s="706"/>
    </row>
    <row r="5" spans="1:4" ht="12.75">
      <c r="A5" s="245" t="s">
        <v>442</v>
      </c>
      <c r="B5" s="707"/>
      <c r="C5" s="705" t="s">
        <v>443</v>
      </c>
      <c r="D5" s="706"/>
    </row>
    <row r="6" spans="1:4" ht="12.75">
      <c r="A6" s="387"/>
      <c r="B6" s="707"/>
      <c r="C6" s="255"/>
      <c r="D6" s="706"/>
    </row>
    <row r="7" spans="1:4" ht="12.75">
      <c r="A7" s="387" t="s">
        <v>444</v>
      </c>
      <c r="B7" s="704">
        <v>2</v>
      </c>
      <c r="C7" s="629" t="s">
        <v>445</v>
      </c>
      <c r="D7" s="237">
        <v>19.5</v>
      </c>
    </row>
    <row r="8" spans="1:4" ht="12.75">
      <c r="A8" s="387" t="s">
        <v>446</v>
      </c>
      <c r="B8" s="704">
        <v>28.4</v>
      </c>
      <c r="C8" s="629" t="s">
        <v>447</v>
      </c>
      <c r="D8" s="237">
        <v>16.5</v>
      </c>
    </row>
    <row r="9" spans="1:4" ht="12.75">
      <c r="A9" s="387" t="s">
        <v>448</v>
      </c>
      <c r="B9" s="704">
        <v>39.3</v>
      </c>
      <c r="C9" s="629" t="s">
        <v>449</v>
      </c>
      <c r="D9" s="237">
        <v>8</v>
      </c>
    </row>
    <row r="10" spans="1:4" ht="12.75">
      <c r="A10" s="387" t="s">
        <v>450</v>
      </c>
      <c r="B10" s="704">
        <v>52.4</v>
      </c>
      <c r="C10" s="629" t="s">
        <v>451</v>
      </c>
      <c r="D10" s="237">
        <v>27.6</v>
      </c>
    </row>
    <row r="11" spans="1:4" ht="12.75">
      <c r="A11" s="387" t="s">
        <v>452</v>
      </c>
      <c r="B11" s="704">
        <v>30.7</v>
      </c>
      <c r="C11" s="629" t="s">
        <v>453</v>
      </c>
      <c r="D11" s="237">
        <v>11.5</v>
      </c>
    </row>
    <row r="12" spans="1:4" ht="12.75">
      <c r="A12" s="387" t="s">
        <v>454</v>
      </c>
      <c r="B12" s="704">
        <v>123</v>
      </c>
      <c r="C12" s="255"/>
      <c r="D12" s="237"/>
    </row>
    <row r="13" spans="1:4" ht="12.75">
      <c r="A13" s="387" t="s">
        <v>455</v>
      </c>
      <c r="B13" s="704">
        <v>84</v>
      </c>
      <c r="C13" s="705" t="s">
        <v>456</v>
      </c>
      <c r="D13" s="237"/>
    </row>
    <row r="14" spans="1:4" ht="12.75">
      <c r="A14" s="387" t="s">
        <v>457</v>
      </c>
      <c r="B14" s="704">
        <v>98.1</v>
      </c>
      <c r="C14" s="255"/>
      <c r="D14" s="237"/>
    </row>
    <row r="15" spans="1:4" ht="12.75">
      <c r="A15" s="387" t="s">
        <v>458</v>
      </c>
      <c r="B15" s="704">
        <v>60.9</v>
      </c>
      <c r="C15" s="629" t="s">
        <v>459</v>
      </c>
      <c r="D15" s="237">
        <v>1.5</v>
      </c>
    </row>
    <row r="16" spans="1:4" ht="12.75">
      <c r="A16" s="387" t="s">
        <v>460</v>
      </c>
      <c r="B16" s="704">
        <v>55.7</v>
      </c>
      <c r="C16" s="629" t="s">
        <v>461</v>
      </c>
      <c r="D16" s="237">
        <v>3.2</v>
      </c>
    </row>
    <row r="17" spans="1:4" ht="12.75">
      <c r="A17" s="387" t="s">
        <v>462</v>
      </c>
      <c r="B17" s="704">
        <v>89.6</v>
      </c>
      <c r="C17" s="629" t="s">
        <v>463</v>
      </c>
      <c r="D17" s="237">
        <v>3.2</v>
      </c>
    </row>
    <row r="18" spans="1:4" ht="12.75">
      <c r="A18" s="387" t="s">
        <v>464</v>
      </c>
      <c r="B18" s="704">
        <v>67.5</v>
      </c>
      <c r="C18" s="629" t="s">
        <v>465</v>
      </c>
      <c r="D18" s="237">
        <v>21.2</v>
      </c>
    </row>
    <row r="19" spans="1:4" ht="12.75">
      <c r="A19" s="387" t="s">
        <v>466</v>
      </c>
      <c r="B19" s="704">
        <v>20.2</v>
      </c>
      <c r="C19" s="629" t="s">
        <v>467</v>
      </c>
      <c r="D19" s="237">
        <v>16</v>
      </c>
    </row>
    <row r="20" spans="1:4" ht="12.75">
      <c r="A20" s="387" t="s">
        <v>468</v>
      </c>
      <c r="B20" s="704">
        <v>10</v>
      </c>
      <c r="C20" s="629" t="s">
        <v>469</v>
      </c>
      <c r="D20" s="237">
        <v>13</v>
      </c>
    </row>
    <row r="21" spans="1:4" ht="12.75">
      <c r="A21" s="387" t="s">
        <v>470</v>
      </c>
      <c r="B21" s="704">
        <v>17.3</v>
      </c>
      <c r="C21" s="629" t="s">
        <v>471</v>
      </c>
      <c r="D21" s="237">
        <v>12</v>
      </c>
    </row>
    <row r="22" spans="1:4" ht="12.75">
      <c r="A22" s="387" t="s">
        <v>472</v>
      </c>
      <c r="B22" s="704">
        <v>34.3</v>
      </c>
      <c r="C22" s="629" t="s">
        <v>473</v>
      </c>
      <c r="D22" s="237">
        <v>38</v>
      </c>
    </row>
    <row r="23" spans="1:4" ht="12.75">
      <c r="A23" s="387" t="s">
        <v>474</v>
      </c>
      <c r="B23" s="704">
        <v>7.3</v>
      </c>
      <c r="C23" s="629" t="s">
        <v>475</v>
      </c>
      <c r="D23" s="237">
        <v>48</v>
      </c>
    </row>
    <row r="24" spans="1:4" ht="12.75">
      <c r="A24" s="387" t="s">
        <v>476</v>
      </c>
      <c r="B24" s="704">
        <v>5.7</v>
      </c>
      <c r="C24" s="629" t="s">
        <v>477</v>
      </c>
      <c r="D24" s="237">
        <v>43.4</v>
      </c>
    </row>
    <row r="25" spans="1:4" ht="12.75">
      <c r="A25" s="387"/>
      <c r="B25" s="704"/>
      <c r="C25" s="629" t="s">
        <v>478</v>
      </c>
      <c r="D25" s="237">
        <v>43.7</v>
      </c>
    </row>
    <row r="26" spans="1:4" ht="12.75">
      <c r="A26" s="245" t="s">
        <v>479</v>
      </c>
      <c r="B26" s="704"/>
      <c r="C26" s="629" t="s">
        <v>480</v>
      </c>
      <c r="D26" s="237">
        <v>23</v>
      </c>
    </row>
    <row r="27" spans="1:4" ht="12.75">
      <c r="A27" s="387"/>
      <c r="B27" s="704"/>
      <c r="C27" s="629" t="s">
        <v>481</v>
      </c>
      <c r="D27" s="237">
        <v>8</v>
      </c>
    </row>
    <row r="28" spans="1:4" ht="12.75">
      <c r="A28" s="387" t="s">
        <v>482</v>
      </c>
      <c r="B28" s="704">
        <v>2.3</v>
      </c>
      <c r="C28" s="629" t="s">
        <v>483</v>
      </c>
      <c r="D28" s="237">
        <v>6.5</v>
      </c>
    </row>
    <row r="29" spans="1:4" ht="12.75">
      <c r="A29" s="387" t="s">
        <v>484</v>
      </c>
      <c r="B29" s="704">
        <v>4.2</v>
      </c>
      <c r="C29" s="629" t="s">
        <v>485</v>
      </c>
      <c r="D29" s="237">
        <v>3.2</v>
      </c>
    </row>
    <row r="30" spans="1:4" ht="12.75">
      <c r="A30" s="387" t="s">
        <v>486</v>
      </c>
      <c r="B30" s="704">
        <v>53.2</v>
      </c>
      <c r="C30" s="629" t="s">
        <v>487</v>
      </c>
      <c r="D30" s="237">
        <v>8</v>
      </c>
    </row>
    <row r="31" spans="1:4" ht="12.75">
      <c r="A31" s="387" t="s">
        <v>488</v>
      </c>
      <c r="B31" s="704">
        <v>59.8</v>
      </c>
      <c r="C31" s="629" t="s">
        <v>489</v>
      </c>
      <c r="D31" s="237">
        <v>32.6</v>
      </c>
    </row>
    <row r="32" spans="1:4" ht="12.75">
      <c r="A32" s="387" t="s">
        <v>490</v>
      </c>
      <c r="B32" s="704">
        <v>38.2</v>
      </c>
      <c r="C32" s="629" t="s">
        <v>491</v>
      </c>
      <c r="D32" s="237">
        <v>99.5</v>
      </c>
    </row>
    <row r="33" spans="1:4" ht="12.75">
      <c r="A33" s="387" t="s">
        <v>492</v>
      </c>
      <c r="B33" s="704">
        <v>17.9</v>
      </c>
      <c r="C33" s="629" t="s">
        <v>493</v>
      </c>
      <c r="D33" s="237">
        <v>81.6</v>
      </c>
    </row>
    <row r="34" spans="1:4" ht="12.75">
      <c r="A34" s="387" t="s">
        <v>494</v>
      </c>
      <c r="B34" s="704">
        <v>38</v>
      </c>
      <c r="C34" s="255"/>
      <c r="D34" s="237"/>
    </row>
    <row r="35" spans="1:4" ht="12.75">
      <c r="A35" s="387" t="s">
        <v>495</v>
      </c>
      <c r="B35" s="704">
        <v>20.9</v>
      </c>
      <c r="C35" s="705" t="s">
        <v>496</v>
      </c>
      <c r="D35" s="237"/>
    </row>
    <row r="36" spans="1:4" ht="12.75">
      <c r="A36" s="387" t="s">
        <v>497</v>
      </c>
      <c r="B36" s="704">
        <v>8.2</v>
      </c>
      <c r="C36" s="255"/>
      <c r="D36" s="237"/>
    </row>
    <row r="37" spans="1:4" ht="12.75">
      <c r="A37" s="387" t="s">
        <v>498</v>
      </c>
      <c r="B37" s="704">
        <v>32.4</v>
      </c>
      <c r="C37" s="629" t="s">
        <v>499</v>
      </c>
      <c r="D37" s="237">
        <v>38.2</v>
      </c>
    </row>
    <row r="38" spans="1:4" ht="12.75">
      <c r="A38" s="387" t="s">
        <v>500</v>
      </c>
      <c r="B38" s="704">
        <v>8.9</v>
      </c>
      <c r="C38" s="629" t="s">
        <v>501</v>
      </c>
      <c r="D38" s="237">
        <v>5.9</v>
      </c>
    </row>
    <row r="39" spans="1:4" ht="12.75">
      <c r="A39" s="387" t="s">
        <v>502</v>
      </c>
      <c r="B39" s="704">
        <v>3.7</v>
      </c>
      <c r="C39" s="629" t="s">
        <v>503</v>
      </c>
      <c r="D39" s="237">
        <v>2</v>
      </c>
    </row>
    <row r="40" spans="1:4" ht="12.75">
      <c r="A40" s="387"/>
      <c r="B40" s="704"/>
      <c r="C40" s="629" t="s">
        <v>504</v>
      </c>
      <c r="D40" s="237">
        <v>11.9</v>
      </c>
    </row>
    <row r="41" spans="1:4" ht="12.75">
      <c r="A41" s="245" t="s">
        <v>505</v>
      </c>
      <c r="B41" s="704"/>
      <c r="C41" s="629" t="s">
        <v>506</v>
      </c>
      <c r="D41" s="237">
        <v>32.9</v>
      </c>
    </row>
    <row r="42" spans="1:4" ht="12.75">
      <c r="A42" s="387"/>
      <c r="B42" s="704"/>
      <c r="C42" s="629" t="s">
        <v>507</v>
      </c>
      <c r="D42" s="237">
        <v>44.6</v>
      </c>
    </row>
    <row r="43" spans="1:4" ht="12.75">
      <c r="A43" s="387" t="s">
        <v>508</v>
      </c>
      <c r="B43" s="704">
        <v>3.1</v>
      </c>
      <c r="C43" s="629" t="s">
        <v>509</v>
      </c>
      <c r="D43" s="237">
        <v>36.8</v>
      </c>
    </row>
    <row r="44" spans="1:4" ht="12.75">
      <c r="A44" s="387" t="s">
        <v>510</v>
      </c>
      <c r="B44" s="704">
        <v>7.5</v>
      </c>
      <c r="C44" s="629" t="s">
        <v>511</v>
      </c>
      <c r="D44" s="237">
        <v>40.7</v>
      </c>
    </row>
    <row r="45" spans="1:4" ht="12.75">
      <c r="A45" s="582"/>
      <c r="B45" s="703"/>
      <c r="C45" s="582"/>
      <c r="D45" s="702"/>
    </row>
    <row r="46" ht="12" customHeight="1"/>
    <row r="47" ht="12.75">
      <c r="A47" s="32" t="s">
        <v>512</v>
      </c>
    </row>
    <row r="48" ht="12.75">
      <c r="A48" s="12" t="s">
        <v>513</v>
      </c>
    </row>
    <row r="49" ht="12.75">
      <c r="A49" s="32" t="s">
        <v>433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0.xml><?xml version="1.0" encoding="utf-8"?>
<worksheet xmlns="http://schemas.openxmlformats.org/spreadsheetml/2006/main" xmlns:r="http://schemas.openxmlformats.org/officeDocument/2006/relationships">
  <dimension ref="A1:G44"/>
  <sheetViews>
    <sheetView workbookViewId="0" topLeftCell="A1">
      <selection activeCell="A1" sqref="A1"/>
    </sheetView>
  </sheetViews>
  <sheetFormatPr defaultColWidth="9.140625" defaultRowHeight="12.75"/>
  <cols>
    <col min="1" max="1" width="13.7109375" style="53" customWidth="1"/>
    <col min="2" max="7" width="11.421875" style="53" customWidth="1"/>
    <col min="8" max="16384" width="9.140625" style="53" customWidth="1"/>
  </cols>
  <sheetData>
    <row r="1" spans="1:7" ht="15.75">
      <c r="A1" s="119" t="s">
        <v>27</v>
      </c>
      <c r="B1" s="117"/>
      <c r="C1" s="116"/>
      <c r="D1" s="116"/>
      <c r="E1" s="116"/>
      <c r="F1" s="116"/>
      <c r="G1" s="87"/>
    </row>
    <row r="2" spans="1:7" ht="15.75">
      <c r="A2" s="119" t="s">
        <v>1293</v>
      </c>
      <c r="B2" s="87"/>
      <c r="C2" s="87"/>
      <c r="D2" s="87"/>
      <c r="E2" s="87"/>
      <c r="F2" s="87"/>
      <c r="G2" s="87"/>
    </row>
    <row r="3" spans="1:7" ht="12.75" customHeight="1">
      <c r="A3" s="119"/>
      <c r="B3" s="87"/>
      <c r="C3" s="87"/>
      <c r="D3" s="87"/>
      <c r="E3" s="87"/>
      <c r="F3" s="87"/>
      <c r="G3" s="87"/>
    </row>
    <row r="4" spans="1:7" ht="12.75" customHeight="1">
      <c r="A4" s="326" t="s">
        <v>28</v>
      </c>
      <c r="B4" s="87"/>
      <c r="C4" s="87"/>
      <c r="D4" s="87"/>
      <c r="E4" s="87"/>
      <c r="F4" s="87"/>
      <c r="G4" s="87"/>
    </row>
    <row r="5" spans="1:7" ht="12.75" customHeight="1" thickBot="1">
      <c r="A5" s="261"/>
      <c r="B5" s="86"/>
      <c r="C5" s="86"/>
      <c r="D5" s="86"/>
      <c r="E5" s="86"/>
      <c r="F5" s="86"/>
      <c r="G5" s="86"/>
    </row>
    <row r="6" spans="1:7" s="146" customFormat="1" ht="24" customHeight="1" thickTop="1">
      <c r="A6" s="216"/>
      <c r="B6" s="215" t="s">
        <v>29</v>
      </c>
      <c r="C6" s="215"/>
      <c r="D6" s="215"/>
      <c r="E6" s="215"/>
      <c r="F6" s="215" t="s">
        <v>30</v>
      </c>
      <c r="G6" s="214"/>
    </row>
    <row r="7" spans="1:7" s="146" customFormat="1" ht="23.25" customHeight="1">
      <c r="A7" s="216"/>
      <c r="B7" s="215" t="s">
        <v>31</v>
      </c>
      <c r="C7" s="215"/>
      <c r="D7" s="216"/>
      <c r="E7" s="216"/>
      <c r="F7" s="216"/>
      <c r="G7" s="273"/>
    </row>
    <row r="8" spans="1:7" s="111" customFormat="1" ht="34.5" customHeight="1">
      <c r="A8" s="152" t="s">
        <v>784</v>
      </c>
      <c r="B8" s="152" t="s">
        <v>32</v>
      </c>
      <c r="C8" s="152" t="s">
        <v>6</v>
      </c>
      <c r="D8" s="152" t="s">
        <v>7</v>
      </c>
      <c r="E8" s="152" t="s">
        <v>33</v>
      </c>
      <c r="F8" s="152" t="s">
        <v>34</v>
      </c>
      <c r="G8" s="84" t="s">
        <v>35</v>
      </c>
    </row>
    <row r="9" spans="1:6" ht="12.75">
      <c r="A9" s="110"/>
      <c r="B9" s="110"/>
      <c r="C9" s="110"/>
      <c r="D9" s="110"/>
      <c r="E9" s="110"/>
      <c r="F9" s="110"/>
    </row>
    <row r="10" spans="1:6" ht="12.75">
      <c r="A10" s="426">
        <v>2007</v>
      </c>
      <c r="B10" s="110"/>
      <c r="C10" s="110"/>
      <c r="D10" s="110"/>
      <c r="E10" s="110"/>
      <c r="F10" s="110"/>
    </row>
    <row r="11" spans="1:6" ht="12.75">
      <c r="A11" s="426"/>
      <c r="B11" s="110"/>
      <c r="C11" s="110"/>
      <c r="D11" s="110"/>
      <c r="E11" s="110"/>
      <c r="F11" s="110"/>
    </row>
    <row r="12" spans="1:7" ht="12.75">
      <c r="A12" s="11" t="s">
        <v>810</v>
      </c>
      <c r="B12" s="425">
        <v>9</v>
      </c>
      <c r="C12" s="425">
        <v>7</v>
      </c>
      <c r="D12" s="425">
        <v>6</v>
      </c>
      <c r="E12" s="424">
        <v>1</v>
      </c>
      <c r="F12" s="423" t="s">
        <v>540</v>
      </c>
      <c r="G12" s="422">
        <v>6</v>
      </c>
    </row>
    <row r="13" spans="1:7" ht="12.75">
      <c r="A13" s="110"/>
      <c r="B13" s="418"/>
      <c r="C13" s="418"/>
      <c r="D13" s="418"/>
      <c r="E13" s="421"/>
      <c r="F13" s="421"/>
      <c r="G13" s="419"/>
    </row>
    <row r="14" spans="1:7" ht="12.75">
      <c r="A14" s="387" t="s">
        <v>519</v>
      </c>
      <c r="B14" s="418">
        <v>2</v>
      </c>
      <c r="C14" s="418">
        <v>2</v>
      </c>
      <c r="D14" s="418">
        <v>1</v>
      </c>
      <c r="E14" s="417" t="s">
        <v>540</v>
      </c>
      <c r="F14" s="417" t="s">
        <v>540</v>
      </c>
      <c r="G14" s="419">
        <v>5</v>
      </c>
    </row>
    <row r="15" spans="1:7" ht="12.75">
      <c r="A15" s="387" t="s">
        <v>770</v>
      </c>
      <c r="B15" s="418">
        <v>2</v>
      </c>
      <c r="C15" s="418">
        <v>1</v>
      </c>
      <c r="D15" s="417" t="s">
        <v>540</v>
      </c>
      <c r="E15" s="417" t="s">
        <v>540</v>
      </c>
      <c r="F15" s="417" t="s">
        <v>540</v>
      </c>
      <c r="G15" s="416" t="s">
        <v>540</v>
      </c>
    </row>
    <row r="16" spans="1:7" ht="12.75">
      <c r="A16" s="387" t="s">
        <v>795</v>
      </c>
      <c r="B16" s="417" t="s">
        <v>540</v>
      </c>
      <c r="C16" s="417" t="s">
        <v>540</v>
      </c>
      <c r="D16" s="417" t="s">
        <v>540</v>
      </c>
      <c r="E16" s="417" t="s">
        <v>540</v>
      </c>
      <c r="F16" s="417" t="s">
        <v>540</v>
      </c>
      <c r="G16" s="416" t="s">
        <v>540</v>
      </c>
    </row>
    <row r="17" spans="1:7" ht="12.75">
      <c r="A17" s="387" t="s">
        <v>768</v>
      </c>
      <c r="B17" s="420">
        <v>1</v>
      </c>
      <c r="C17" s="417" t="s">
        <v>540</v>
      </c>
      <c r="D17" s="417" t="s">
        <v>540</v>
      </c>
      <c r="E17" s="417" t="s">
        <v>540</v>
      </c>
      <c r="F17" s="417" t="s">
        <v>540</v>
      </c>
      <c r="G17" s="416" t="s">
        <v>540</v>
      </c>
    </row>
    <row r="18" spans="1:7" ht="12.75">
      <c r="A18" s="387" t="s">
        <v>771</v>
      </c>
      <c r="B18" s="418">
        <v>1</v>
      </c>
      <c r="C18" s="418">
        <v>1</v>
      </c>
      <c r="D18" s="417" t="s">
        <v>540</v>
      </c>
      <c r="E18" s="417" t="s">
        <v>540</v>
      </c>
      <c r="F18" s="417" t="s">
        <v>540</v>
      </c>
      <c r="G18" s="416" t="s">
        <v>540</v>
      </c>
    </row>
    <row r="19" spans="1:7" ht="12.75">
      <c r="A19" s="387" t="s">
        <v>773</v>
      </c>
      <c r="B19" s="418">
        <v>1</v>
      </c>
      <c r="C19" s="418">
        <v>2</v>
      </c>
      <c r="D19" s="418">
        <v>4</v>
      </c>
      <c r="E19" s="417" t="s">
        <v>540</v>
      </c>
      <c r="F19" s="417" t="s">
        <v>540</v>
      </c>
      <c r="G19" s="419">
        <v>1</v>
      </c>
    </row>
    <row r="20" spans="1:7" ht="12.75">
      <c r="A20" s="387" t="s">
        <v>767</v>
      </c>
      <c r="B20" s="418">
        <v>1</v>
      </c>
      <c r="C20" s="418">
        <v>1</v>
      </c>
      <c r="D20" s="418">
        <v>1</v>
      </c>
      <c r="E20" s="418">
        <v>1</v>
      </c>
      <c r="F20" s="417" t="s">
        <v>540</v>
      </c>
      <c r="G20" s="416" t="s">
        <v>540</v>
      </c>
    </row>
    <row r="21" spans="1:7" ht="12.75">
      <c r="A21" s="387" t="s">
        <v>796</v>
      </c>
      <c r="B21" s="417" t="s">
        <v>540</v>
      </c>
      <c r="C21" s="417" t="s">
        <v>540</v>
      </c>
      <c r="D21" s="417" t="s">
        <v>540</v>
      </c>
      <c r="E21" s="417" t="s">
        <v>540</v>
      </c>
      <c r="F21" s="417" t="s">
        <v>540</v>
      </c>
      <c r="G21" s="416" t="s">
        <v>540</v>
      </c>
    </row>
    <row r="22" spans="1:7" ht="12.75">
      <c r="A22" s="387" t="s">
        <v>36</v>
      </c>
      <c r="B22" s="418">
        <v>1</v>
      </c>
      <c r="C22" s="417" t="s">
        <v>540</v>
      </c>
      <c r="D22" s="417" t="s">
        <v>540</v>
      </c>
      <c r="E22" s="417" t="s">
        <v>540</v>
      </c>
      <c r="F22" s="417" t="s">
        <v>540</v>
      </c>
      <c r="G22" s="416" t="s">
        <v>540</v>
      </c>
    </row>
    <row r="23" spans="1:7" ht="12.75">
      <c r="A23" s="110"/>
      <c r="B23" s="110"/>
      <c r="C23" s="110"/>
      <c r="D23" s="110"/>
      <c r="E23" s="110"/>
      <c r="F23" s="110"/>
      <c r="G23" s="82"/>
    </row>
    <row r="24" spans="1:6" ht="12.75">
      <c r="A24" s="426">
        <v>2008</v>
      </c>
      <c r="B24" s="110"/>
      <c r="C24" s="110"/>
      <c r="D24" s="110"/>
      <c r="E24" s="110"/>
      <c r="F24" s="110"/>
    </row>
    <row r="25" spans="1:6" ht="12.75">
      <c r="A25" s="426"/>
      <c r="B25" s="110"/>
      <c r="C25" s="110"/>
      <c r="D25" s="110"/>
      <c r="E25" s="110"/>
      <c r="F25" s="110"/>
    </row>
    <row r="26" spans="1:7" ht="12.75">
      <c r="A26" s="11" t="s">
        <v>810</v>
      </c>
      <c r="B26" s="425">
        <v>9</v>
      </c>
      <c r="C26" s="425">
        <v>7</v>
      </c>
      <c r="D26" s="425">
        <v>6</v>
      </c>
      <c r="E26" s="424">
        <v>1</v>
      </c>
      <c r="F26" s="423" t="s">
        <v>540</v>
      </c>
      <c r="G26" s="422">
        <v>6</v>
      </c>
    </row>
    <row r="27" spans="1:7" ht="12.75">
      <c r="A27" s="110"/>
      <c r="B27" s="418"/>
      <c r="C27" s="418"/>
      <c r="D27" s="418"/>
      <c r="E27" s="421"/>
      <c r="F27" s="421"/>
      <c r="G27" s="419"/>
    </row>
    <row r="28" spans="1:7" ht="12.75">
      <c r="A28" s="387" t="s">
        <v>519</v>
      </c>
      <c r="B28" s="418">
        <v>2</v>
      </c>
      <c r="C28" s="418">
        <v>2</v>
      </c>
      <c r="D28" s="418">
        <v>1</v>
      </c>
      <c r="E28" s="417" t="s">
        <v>540</v>
      </c>
      <c r="F28" s="417" t="s">
        <v>540</v>
      </c>
      <c r="G28" s="419">
        <v>5</v>
      </c>
    </row>
    <row r="29" spans="1:7" ht="12.75">
      <c r="A29" s="387" t="s">
        <v>770</v>
      </c>
      <c r="B29" s="418">
        <v>2</v>
      </c>
      <c r="C29" s="418">
        <v>1</v>
      </c>
      <c r="D29" s="417" t="s">
        <v>540</v>
      </c>
      <c r="E29" s="417" t="s">
        <v>540</v>
      </c>
      <c r="F29" s="417" t="s">
        <v>540</v>
      </c>
      <c r="G29" s="416" t="s">
        <v>540</v>
      </c>
    </row>
    <row r="30" spans="1:7" ht="12.75">
      <c r="A30" s="387" t="s">
        <v>795</v>
      </c>
      <c r="B30" s="417" t="s">
        <v>540</v>
      </c>
      <c r="C30" s="417" t="s">
        <v>540</v>
      </c>
      <c r="D30" s="417" t="s">
        <v>540</v>
      </c>
      <c r="E30" s="417" t="s">
        <v>540</v>
      </c>
      <c r="F30" s="417" t="s">
        <v>540</v>
      </c>
      <c r="G30" s="416" t="s">
        <v>540</v>
      </c>
    </row>
    <row r="31" spans="1:7" ht="12.75">
      <c r="A31" s="387" t="s">
        <v>768</v>
      </c>
      <c r="B31" s="420">
        <v>1</v>
      </c>
      <c r="C31" s="417" t="s">
        <v>540</v>
      </c>
      <c r="D31" s="417" t="s">
        <v>540</v>
      </c>
      <c r="E31" s="417" t="s">
        <v>540</v>
      </c>
      <c r="F31" s="417" t="s">
        <v>540</v>
      </c>
      <c r="G31" s="416" t="s">
        <v>540</v>
      </c>
    </row>
    <row r="32" spans="1:7" ht="12.75">
      <c r="A32" s="387" t="s">
        <v>771</v>
      </c>
      <c r="B32" s="418">
        <v>1</v>
      </c>
      <c r="C32" s="418">
        <v>1</v>
      </c>
      <c r="D32" s="417" t="s">
        <v>540</v>
      </c>
      <c r="E32" s="417" t="s">
        <v>540</v>
      </c>
      <c r="F32" s="417" t="s">
        <v>540</v>
      </c>
      <c r="G32" s="416" t="s">
        <v>540</v>
      </c>
    </row>
    <row r="33" spans="1:7" ht="12.75">
      <c r="A33" s="387" t="s">
        <v>773</v>
      </c>
      <c r="B33" s="418">
        <v>1</v>
      </c>
      <c r="C33" s="418">
        <v>2</v>
      </c>
      <c r="D33" s="418">
        <v>4</v>
      </c>
      <c r="E33" s="417" t="s">
        <v>540</v>
      </c>
      <c r="F33" s="417" t="s">
        <v>540</v>
      </c>
      <c r="G33" s="419">
        <v>1</v>
      </c>
    </row>
    <row r="34" spans="1:7" ht="12.75">
      <c r="A34" s="387" t="s">
        <v>767</v>
      </c>
      <c r="B34" s="418">
        <v>1</v>
      </c>
      <c r="C34" s="418">
        <v>1</v>
      </c>
      <c r="D34" s="418">
        <v>1</v>
      </c>
      <c r="E34" s="418">
        <v>1</v>
      </c>
      <c r="F34" s="417" t="s">
        <v>540</v>
      </c>
      <c r="G34" s="416" t="s">
        <v>540</v>
      </c>
    </row>
    <row r="35" spans="1:7" ht="12.75">
      <c r="A35" s="387" t="s">
        <v>796</v>
      </c>
      <c r="B35" s="417" t="s">
        <v>540</v>
      </c>
      <c r="C35" s="417" t="s">
        <v>540</v>
      </c>
      <c r="D35" s="417" t="s">
        <v>540</v>
      </c>
      <c r="E35" s="417" t="s">
        <v>540</v>
      </c>
      <c r="F35" s="417" t="s">
        <v>540</v>
      </c>
      <c r="G35" s="416" t="s">
        <v>540</v>
      </c>
    </row>
    <row r="36" spans="1:7" ht="12.75">
      <c r="A36" s="387" t="s">
        <v>36</v>
      </c>
      <c r="B36" s="418">
        <v>1</v>
      </c>
      <c r="C36" s="417" t="s">
        <v>540</v>
      </c>
      <c r="D36" s="417" t="s">
        <v>540</v>
      </c>
      <c r="E36" s="417" t="s">
        <v>540</v>
      </c>
      <c r="F36" s="417" t="s">
        <v>540</v>
      </c>
      <c r="G36" s="416" t="s">
        <v>540</v>
      </c>
    </row>
    <row r="37" spans="1:7" ht="12.75">
      <c r="A37" s="180"/>
      <c r="B37" s="180"/>
      <c r="C37" s="180"/>
      <c r="D37" s="180"/>
      <c r="E37" s="180"/>
      <c r="F37" s="180"/>
      <c r="G37" s="135"/>
    </row>
    <row r="39" spans="1:7" ht="12.75">
      <c r="A39" s="32" t="s">
        <v>37</v>
      </c>
      <c r="B39" s="60"/>
      <c r="C39" s="60"/>
      <c r="D39" s="60"/>
      <c r="E39" s="60"/>
      <c r="F39" s="60"/>
      <c r="G39" s="60"/>
    </row>
    <row r="40" spans="1:7" ht="12.75">
      <c r="A40" s="32" t="s">
        <v>38</v>
      </c>
      <c r="B40" s="60"/>
      <c r="C40" s="60"/>
      <c r="D40" s="60"/>
      <c r="E40" s="60"/>
      <c r="F40" s="60"/>
      <c r="G40" s="60"/>
    </row>
    <row r="41" spans="1:7" ht="12.75">
      <c r="A41" s="32" t="s">
        <v>39</v>
      </c>
      <c r="B41" s="60"/>
      <c r="C41" s="60"/>
      <c r="D41" s="60"/>
      <c r="E41" s="60"/>
      <c r="F41" s="60"/>
      <c r="G41" s="60"/>
    </row>
    <row r="42" spans="1:7" ht="12.75">
      <c r="A42" s="12" t="s">
        <v>40</v>
      </c>
      <c r="B42" s="60"/>
      <c r="C42" s="60"/>
      <c r="D42" s="60"/>
      <c r="E42" s="60"/>
      <c r="F42" s="60"/>
      <c r="G42" s="60"/>
    </row>
    <row r="43" spans="1:7" ht="12.75">
      <c r="A43" s="415" t="s">
        <v>41</v>
      </c>
      <c r="F43" s="60"/>
      <c r="G43" s="60"/>
    </row>
    <row r="44" spans="1:6" ht="12.75">
      <c r="A44" s="32" t="s">
        <v>993</v>
      </c>
      <c r="B44" s="60"/>
      <c r="C44" s="60"/>
      <c r="D44" s="60"/>
      <c r="E44" s="60"/>
      <c r="F44" s="6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1.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ols>
    <col min="1" max="1" width="13.00390625" style="53" customWidth="1"/>
    <col min="2" max="2" width="23.00390625" style="53" customWidth="1"/>
    <col min="3" max="3" width="25.8515625" style="53" customWidth="1"/>
    <col min="4" max="4" width="18.28125" style="53" customWidth="1"/>
    <col min="5" max="16384" width="9.140625" style="53" customWidth="1"/>
  </cols>
  <sheetData>
    <row r="1" spans="1:4" ht="15.75" customHeight="1">
      <c r="A1" s="88" t="s">
        <v>11</v>
      </c>
      <c r="B1" s="87"/>
      <c r="C1" s="87"/>
      <c r="D1" s="87"/>
    </row>
    <row r="2" spans="1:4" ht="15.75" customHeight="1">
      <c r="A2" s="88" t="s">
        <v>1292</v>
      </c>
      <c r="B2" s="87"/>
      <c r="C2" s="87"/>
      <c r="D2" s="87"/>
    </row>
    <row r="3" spans="1:4" ht="12.75" customHeight="1">
      <c r="A3" s="88"/>
      <c r="B3" s="87"/>
      <c r="C3" s="87"/>
      <c r="D3" s="87"/>
    </row>
    <row r="4" spans="1:4" ht="12.75" customHeight="1">
      <c r="A4" s="723" t="s">
        <v>12</v>
      </c>
      <c r="B4" s="723"/>
      <c r="C4" s="723"/>
      <c r="D4" s="723"/>
    </row>
    <row r="5" spans="1:4" ht="12.75" customHeight="1" thickBot="1">
      <c r="A5" s="86"/>
      <c r="B5" s="82"/>
      <c r="C5" s="82"/>
      <c r="D5" s="82"/>
    </row>
    <row r="6" spans="1:4" s="146" customFormat="1" ht="24" customHeight="1" thickTop="1">
      <c r="A6" s="213" t="s">
        <v>630</v>
      </c>
      <c r="B6" s="372" t="s">
        <v>13</v>
      </c>
      <c r="C6" s="414" t="s">
        <v>14</v>
      </c>
      <c r="D6" s="323" t="s">
        <v>15</v>
      </c>
    </row>
    <row r="7" spans="1:4" ht="12.75">
      <c r="A7" s="110"/>
      <c r="B7" s="76"/>
      <c r="D7" s="246"/>
    </row>
    <row r="8" spans="1:4" ht="12.75">
      <c r="A8" s="31" t="s">
        <v>715</v>
      </c>
      <c r="B8" s="413" t="s">
        <v>16</v>
      </c>
      <c r="C8" s="412" t="s">
        <v>17</v>
      </c>
      <c r="D8" s="409">
        <v>23</v>
      </c>
    </row>
    <row r="9" spans="1:4" ht="12.75">
      <c r="A9" s="102">
        <v>2001</v>
      </c>
      <c r="B9" s="411">
        <v>231388</v>
      </c>
      <c r="C9" s="412" t="s">
        <v>18</v>
      </c>
      <c r="D9" s="409">
        <v>24</v>
      </c>
    </row>
    <row r="10" spans="1:4" ht="12.75">
      <c r="A10" s="102">
        <v>2002</v>
      </c>
      <c r="B10" s="411">
        <v>219286</v>
      </c>
      <c r="C10" s="412" t="s">
        <v>19</v>
      </c>
      <c r="D10" s="409">
        <v>25</v>
      </c>
    </row>
    <row r="11" spans="1:4" ht="12.75">
      <c r="A11" s="102">
        <v>2003</v>
      </c>
      <c r="B11" s="411">
        <v>213995</v>
      </c>
      <c r="C11" s="412" t="s">
        <v>20</v>
      </c>
      <c r="D11" s="409">
        <v>24</v>
      </c>
    </row>
    <row r="12" spans="1:4" ht="12.75">
      <c r="A12" s="102">
        <v>2004</v>
      </c>
      <c r="B12" s="411">
        <v>217151</v>
      </c>
      <c r="C12" s="412" t="s">
        <v>21</v>
      </c>
      <c r="D12" s="409">
        <v>25</v>
      </c>
    </row>
    <row r="13" spans="1:4" ht="12.75">
      <c r="A13" s="102">
        <v>2005</v>
      </c>
      <c r="B13" s="411">
        <v>250780</v>
      </c>
      <c r="C13" s="412" t="s">
        <v>22</v>
      </c>
      <c r="D13" s="409">
        <v>26</v>
      </c>
    </row>
    <row r="14" spans="1:4" ht="12.75">
      <c r="A14" s="102">
        <v>2006</v>
      </c>
      <c r="B14" s="411">
        <v>246383</v>
      </c>
      <c r="C14" s="412" t="s">
        <v>23</v>
      </c>
      <c r="D14" s="409">
        <v>25</v>
      </c>
    </row>
    <row r="15" spans="1:4" ht="12.75">
      <c r="A15" s="102">
        <v>2007</v>
      </c>
      <c r="B15" s="411">
        <v>249607</v>
      </c>
      <c r="C15" s="410" t="s">
        <v>1291</v>
      </c>
      <c r="D15" s="409">
        <v>25</v>
      </c>
    </row>
    <row r="16" spans="1:4" ht="12.75">
      <c r="A16" s="180"/>
      <c r="B16" s="180"/>
      <c r="C16" s="180"/>
      <c r="D16" s="203"/>
    </row>
    <row r="18" ht="12.75">
      <c r="A18" s="54" t="s">
        <v>24</v>
      </c>
    </row>
    <row r="19" ht="12.75">
      <c r="A19" s="54" t="s">
        <v>25</v>
      </c>
    </row>
    <row r="20" ht="12.75">
      <c r="A20" s="54" t="s">
        <v>26</v>
      </c>
    </row>
    <row r="21" s="60" customFormat="1" ht="12.75">
      <c r="A21" s="58" t="s">
        <v>1290</v>
      </c>
    </row>
    <row r="22" ht="12.75">
      <c r="A22" s="59" t="s">
        <v>1289</v>
      </c>
    </row>
    <row r="23" ht="12.75">
      <c r="A23" s="54" t="s">
        <v>1288</v>
      </c>
    </row>
  </sheetData>
  <sheetProtection/>
  <mergeCells count="1">
    <mergeCell ref="A4:D4"/>
  </mergeCells>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2.xml><?xml version="1.0" encoding="utf-8"?>
<worksheet xmlns="http://schemas.openxmlformats.org/spreadsheetml/2006/main" xmlns:r="http://schemas.openxmlformats.org/officeDocument/2006/relationships">
  <dimension ref="A1:Q41"/>
  <sheetViews>
    <sheetView workbookViewId="0" topLeftCell="A1">
      <selection activeCell="A1" sqref="A1"/>
    </sheetView>
  </sheetViews>
  <sheetFormatPr defaultColWidth="9.140625" defaultRowHeight="12.75"/>
  <cols>
    <col min="1" max="1" width="20.7109375" style="53" customWidth="1"/>
    <col min="2" max="6" width="12.421875" style="53" customWidth="1"/>
    <col min="7" max="7" width="9.140625" style="53" customWidth="1"/>
    <col min="8" max="9" width="10.421875" style="53" bestFit="1" customWidth="1"/>
    <col min="10" max="10" width="9.421875" style="53" bestFit="1" customWidth="1"/>
    <col min="11" max="11" width="10.421875" style="53" bestFit="1" customWidth="1"/>
    <col min="12" max="12" width="9.421875" style="53" bestFit="1" customWidth="1"/>
    <col min="13" max="16384" width="9.140625" style="53" customWidth="1"/>
  </cols>
  <sheetData>
    <row r="1" spans="1:6" ht="15.75" customHeight="1">
      <c r="A1" s="88" t="s">
        <v>1105</v>
      </c>
      <c r="B1" s="87"/>
      <c r="C1" s="87"/>
      <c r="D1" s="87"/>
      <c r="E1" s="87"/>
      <c r="F1" s="87"/>
    </row>
    <row r="2" spans="1:6" ht="15.75">
      <c r="A2" s="88" t="s">
        <v>1287</v>
      </c>
      <c r="B2" s="87"/>
      <c r="C2" s="87"/>
      <c r="D2" s="87"/>
      <c r="E2" s="87"/>
      <c r="F2" s="87"/>
    </row>
    <row r="3" spans="1:6" ht="15.75">
      <c r="A3" s="88"/>
      <c r="B3" s="87"/>
      <c r="C3" s="87"/>
      <c r="D3" s="87"/>
      <c r="E3" s="87"/>
      <c r="F3" s="87"/>
    </row>
    <row r="4" spans="1:6" ht="12.75">
      <c r="A4" s="87" t="s">
        <v>0</v>
      </c>
      <c r="B4" s="87"/>
      <c r="C4" s="87"/>
      <c r="D4" s="87"/>
      <c r="E4" s="87"/>
      <c r="F4" s="87"/>
    </row>
    <row r="5" spans="1:6" s="111" customFormat="1" ht="12.75" customHeight="1">
      <c r="A5" s="724" t="s">
        <v>1</v>
      </c>
      <c r="B5" s="717"/>
      <c r="C5" s="717"/>
      <c r="D5" s="717"/>
      <c r="E5" s="717"/>
      <c r="F5" s="717"/>
    </row>
    <row r="6" spans="1:6" ht="12.75">
      <c r="A6" s="725" t="s">
        <v>2</v>
      </c>
      <c r="B6" s="726"/>
      <c r="C6" s="726"/>
      <c r="D6" s="726"/>
      <c r="E6" s="726"/>
      <c r="F6" s="726"/>
    </row>
    <row r="7" spans="1:6" ht="13.5" thickBot="1">
      <c r="A7" s="86"/>
      <c r="B7" s="86"/>
      <c r="C7" s="86"/>
      <c r="D7" s="86"/>
      <c r="E7" s="86"/>
      <c r="F7" s="86"/>
    </row>
    <row r="8" spans="1:6" ht="34.5" customHeight="1" thickTop="1">
      <c r="A8" s="152" t="s">
        <v>997</v>
      </c>
      <c r="B8" s="272" t="s">
        <v>3</v>
      </c>
      <c r="C8" s="152" t="s">
        <v>4</v>
      </c>
      <c r="D8" s="152" t="s">
        <v>5</v>
      </c>
      <c r="E8" s="152" t="s">
        <v>6</v>
      </c>
      <c r="F8" s="84" t="s">
        <v>7</v>
      </c>
    </row>
    <row r="9" spans="1:5" ht="12.75">
      <c r="A9" s="110"/>
      <c r="B9" s="259"/>
      <c r="C9" s="110"/>
      <c r="D9" s="110"/>
      <c r="E9" s="110"/>
    </row>
    <row r="10" spans="1:5" ht="12.75">
      <c r="A10" s="351">
        <v>2006</v>
      </c>
      <c r="B10" s="145"/>
      <c r="C10" s="110"/>
      <c r="D10" s="76"/>
      <c r="E10" s="76"/>
    </row>
    <row r="11" spans="1:5" ht="12.75">
      <c r="A11" s="110"/>
      <c r="B11" s="145"/>
      <c r="C11" s="110"/>
      <c r="D11" s="76"/>
      <c r="E11" s="76"/>
    </row>
    <row r="12" spans="1:6" ht="12.75">
      <c r="A12" s="110" t="s">
        <v>8</v>
      </c>
      <c r="B12" s="408">
        <v>317317</v>
      </c>
      <c r="C12" s="186">
        <v>187152</v>
      </c>
      <c r="D12" s="186">
        <v>61025</v>
      </c>
      <c r="E12" s="186">
        <v>54083</v>
      </c>
      <c r="F12" s="185">
        <v>15057</v>
      </c>
    </row>
    <row r="13" spans="1:6" ht="12.75">
      <c r="A13" s="110" t="s">
        <v>615</v>
      </c>
      <c r="B13" s="408">
        <v>164992</v>
      </c>
      <c r="C13" s="186">
        <v>67676</v>
      </c>
      <c r="D13" s="186">
        <v>70272</v>
      </c>
      <c r="E13" s="186">
        <v>24468</v>
      </c>
      <c r="F13" s="185">
        <v>2576</v>
      </c>
    </row>
    <row r="14" spans="1:6" ht="12.75">
      <c r="A14" s="110" t="s">
        <v>9</v>
      </c>
      <c r="B14" s="408">
        <v>143411</v>
      </c>
      <c r="C14" s="186">
        <v>29232</v>
      </c>
      <c r="D14" s="186">
        <v>21685</v>
      </c>
      <c r="E14" s="186">
        <v>72968</v>
      </c>
      <c r="F14" s="185">
        <v>19526</v>
      </c>
    </row>
    <row r="15" spans="1:6" ht="12.75">
      <c r="A15" s="110" t="s">
        <v>1002</v>
      </c>
      <c r="B15" s="408">
        <v>118169</v>
      </c>
      <c r="C15" s="186">
        <v>26551</v>
      </c>
      <c r="D15" s="186">
        <v>61438</v>
      </c>
      <c r="E15" s="186">
        <v>26287</v>
      </c>
      <c r="F15" s="185">
        <v>3893</v>
      </c>
    </row>
    <row r="16" spans="1:6" ht="12.75">
      <c r="A16" s="110" t="s">
        <v>10</v>
      </c>
      <c r="B16" s="408">
        <v>96724</v>
      </c>
      <c r="C16" s="186">
        <v>17226</v>
      </c>
      <c r="D16" s="186">
        <v>50485</v>
      </c>
      <c r="E16" s="186">
        <v>20294</v>
      </c>
      <c r="F16" s="185">
        <v>8719</v>
      </c>
    </row>
    <row r="17" spans="1:6" ht="12.75">
      <c r="A17" s="110" t="s">
        <v>771</v>
      </c>
      <c r="B17" s="407">
        <v>39685</v>
      </c>
      <c r="C17" s="186">
        <v>181</v>
      </c>
      <c r="D17" s="186">
        <v>27488</v>
      </c>
      <c r="E17" s="186">
        <v>10137</v>
      </c>
      <c r="F17" s="185">
        <v>1879</v>
      </c>
    </row>
    <row r="18" spans="1:6" ht="12.75">
      <c r="A18" s="110" t="s">
        <v>851</v>
      </c>
      <c r="B18" s="407">
        <v>145264</v>
      </c>
      <c r="C18" s="183" t="s">
        <v>540</v>
      </c>
      <c r="D18" s="186">
        <v>3102</v>
      </c>
      <c r="E18" s="186">
        <v>122319</v>
      </c>
      <c r="F18" s="185">
        <v>19843</v>
      </c>
    </row>
    <row r="19" spans="1:6" ht="12.75">
      <c r="A19" s="110"/>
      <c r="B19" s="407"/>
      <c r="C19" s="183"/>
      <c r="D19" s="186"/>
      <c r="E19" s="186"/>
      <c r="F19" s="185"/>
    </row>
    <row r="20" spans="1:5" ht="12.75">
      <c r="A20" s="351">
        <v>2007</v>
      </c>
      <c r="B20" s="145"/>
      <c r="C20" s="110"/>
      <c r="D20" s="76"/>
      <c r="E20" s="76"/>
    </row>
    <row r="21" spans="1:5" ht="12.75">
      <c r="A21" s="110"/>
      <c r="B21" s="145"/>
      <c r="C21" s="110"/>
      <c r="D21" s="76"/>
      <c r="E21" s="76"/>
    </row>
    <row r="22" spans="1:6" ht="12.75">
      <c r="A22" s="110" t="s">
        <v>8</v>
      </c>
      <c r="B22" s="408">
        <v>310607</v>
      </c>
      <c r="C22" s="186">
        <v>182185</v>
      </c>
      <c r="D22" s="186">
        <v>65744</v>
      </c>
      <c r="E22" s="186">
        <v>49207</v>
      </c>
      <c r="F22" s="185">
        <v>13471</v>
      </c>
    </row>
    <row r="23" spans="1:6" ht="12.75">
      <c r="A23" s="110" t="s">
        <v>615</v>
      </c>
      <c r="B23" s="408">
        <v>148034</v>
      </c>
      <c r="C23" s="186">
        <v>52172</v>
      </c>
      <c r="D23" s="186">
        <v>72935</v>
      </c>
      <c r="E23" s="186">
        <v>20237</v>
      </c>
      <c r="F23" s="185">
        <v>2690</v>
      </c>
    </row>
    <row r="24" spans="1:6" ht="12.75">
      <c r="A24" s="110" t="s">
        <v>9</v>
      </c>
      <c r="B24" s="408">
        <v>144537</v>
      </c>
      <c r="C24" s="186">
        <v>32359</v>
      </c>
      <c r="D24" s="186">
        <v>19635</v>
      </c>
      <c r="E24" s="186">
        <v>75767</v>
      </c>
      <c r="F24" s="185">
        <v>16776</v>
      </c>
    </row>
    <row r="25" spans="1:6" ht="12.75">
      <c r="A25" s="110" t="s">
        <v>1002</v>
      </c>
      <c r="B25" s="408">
        <v>116461</v>
      </c>
      <c r="C25" s="186">
        <v>25652</v>
      </c>
      <c r="D25" s="186">
        <v>55705</v>
      </c>
      <c r="E25" s="186">
        <v>30342</v>
      </c>
      <c r="F25" s="185">
        <v>4762</v>
      </c>
    </row>
    <row r="26" spans="1:6" ht="12.75">
      <c r="A26" s="110" t="s">
        <v>10</v>
      </c>
      <c r="B26" s="408">
        <v>96011</v>
      </c>
      <c r="C26" s="186">
        <v>16393</v>
      </c>
      <c r="D26" s="186">
        <v>52935</v>
      </c>
      <c r="E26" s="186">
        <v>19378</v>
      </c>
      <c r="F26" s="185">
        <v>7305</v>
      </c>
    </row>
    <row r="27" spans="1:6" ht="12.75">
      <c r="A27" s="110" t="s">
        <v>771</v>
      </c>
      <c r="B27" s="407">
        <v>37615</v>
      </c>
      <c r="C27" s="183" t="s">
        <v>540</v>
      </c>
      <c r="D27" s="186">
        <v>26821</v>
      </c>
      <c r="E27" s="186">
        <v>9407</v>
      </c>
      <c r="F27" s="185">
        <v>1387</v>
      </c>
    </row>
    <row r="28" spans="1:6" ht="12.75">
      <c r="A28" s="110" t="s">
        <v>851</v>
      </c>
      <c r="B28" s="407">
        <v>123184</v>
      </c>
      <c r="C28" s="183" t="s">
        <v>540</v>
      </c>
      <c r="D28" s="186">
        <v>1706</v>
      </c>
      <c r="E28" s="186">
        <v>102407</v>
      </c>
      <c r="F28" s="185">
        <v>19071</v>
      </c>
    </row>
    <row r="29" spans="1:6" ht="12.75">
      <c r="A29" s="110"/>
      <c r="B29" s="407"/>
      <c r="C29" s="183"/>
      <c r="D29" s="186"/>
      <c r="E29" s="186"/>
      <c r="F29" s="185"/>
    </row>
    <row r="30" spans="1:5" ht="12.75">
      <c r="A30" s="351">
        <v>2008</v>
      </c>
      <c r="B30" s="145"/>
      <c r="C30" s="110"/>
      <c r="D30" s="76"/>
      <c r="E30" s="76"/>
    </row>
    <row r="31" spans="1:5" ht="12.75">
      <c r="A31" s="110"/>
      <c r="B31" s="145"/>
      <c r="C31" s="110"/>
      <c r="D31" s="76"/>
      <c r="E31" s="76"/>
    </row>
    <row r="32" spans="1:17" ht="12.75">
      <c r="A32" s="110" t="s">
        <v>8</v>
      </c>
      <c r="B32" s="408">
        <v>286593</v>
      </c>
      <c r="C32" s="186">
        <v>154125</v>
      </c>
      <c r="D32" s="186">
        <v>70279</v>
      </c>
      <c r="E32" s="186">
        <v>45562</v>
      </c>
      <c r="F32" s="185">
        <v>16627</v>
      </c>
      <c r="H32" s="406"/>
      <c r="I32" s="406"/>
      <c r="J32" s="406"/>
      <c r="K32" s="406"/>
      <c r="L32" s="406"/>
      <c r="M32" s="185"/>
      <c r="N32" s="185"/>
      <c r="O32" s="185"/>
      <c r="P32" s="185"/>
      <c r="Q32" s="185"/>
    </row>
    <row r="33" spans="1:17" ht="12.75">
      <c r="A33" s="110" t="s">
        <v>615</v>
      </c>
      <c r="B33" s="408">
        <v>128022</v>
      </c>
      <c r="C33" s="186">
        <v>39240</v>
      </c>
      <c r="D33" s="186">
        <v>68981</v>
      </c>
      <c r="E33" s="186">
        <v>17005</v>
      </c>
      <c r="F33" s="185">
        <v>2796</v>
      </c>
      <c r="H33" s="406"/>
      <c r="I33" s="406"/>
      <c r="J33" s="406"/>
      <c r="K33" s="406"/>
      <c r="L33" s="406"/>
      <c r="M33" s="185"/>
      <c r="N33" s="185"/>
      <c r="O33" s="185"/>
      <c r="P33" s="185"/>
      <c r="Q33" s="185"/>
    </row>
    <row r="34" spans="1:17" ht="12.75">
      <c r="A34" s="110" t="s">
        <v>9</v>
      </c>
      <c r="B34" s="408">
        <v>127796</v>
      </c>
      <c r="C34" s="186">
        <v>27331</v>
      </c>
      <c r="D34" s="186">
        <v>19518</v>
      </c>
      <c r="E34" s="186">
        <v>70064</v>
      </c>
      <c r="F34" s="185">
        <v>10883</v>
      </c>
      <c r="H34" s="406"/>
      <c r="I34" s="406"/>
      <c r="J34" s="406"/>
      <c r="K34" s="406"/>
      <c r="L34" s="406"/>
      <c r="M34" s="185"/>
      <c r="N34" s="185"/>
      <c r="O34" s="185"/>
      <c r="P34" s="185"/>
      <c r="Q34" s="185"/>
    </row>
    <row r="35" spans="1:17" ht="12.75">
      <c r="A35" s="110" t="s">
        <v>1002</v>
      </c>
      <c r="B35" s="408">
        <v>113371</v>
      </c>
      <c r="C35" s="186">
        <v>21364</v>
      </c>
      <c r="D35" s="186">
        <v>57303</v>
      </c>
      <c r="E35" s="186">
        <v>29681</v>
      </c>
      <c r="F35" s="185">
        <v>5023</v>
      </c>
      <c r="H35" s="406"/>
      <c r="I35" s="406"/>
      <c r="J35" s="406"/>
      <c r="K35" s="406"/>
      <c r="L35" s="406"/>
      <c r="M35" s="185"/>
      <c r="N35" s="185"/>
      <c r="O35" s="185"/>
      <c r="P35" s="185"/>
      <c r="Q35" s="185"/>
    </row>
    <row r="36" spans="1:17" ht="12.75">
      <c r="A36" s="110" t="s">
        <v>10</v>
      </c>
      <c r="B36" s="408">
        <v>75598</v>
      </c>
      <c r="C36" s="186">
        <v>14577</v>
      </c>
      <c r="D36" s="186">
        <v>43502</v>
      </c>
      <c r="E36" s="186">
        <v>13466</v>
      </c>
      <c r="F36" s="185">
        <v>4053</v>
      </c>
      <c r="H36" s="406"/>
      <c r="I36" s="406"/>
      <c r="J36" s="406"/>
      <c r="K36" s="406"/>
      <c r="L36" s="406"/>
      <c r="M36" s="185"/>
      <c r="N36" s="185"/>
      <c r="O36" s="185"/>
      <c r="P36" s="185"/>
      <c r="Q36" s="185"/>
    </row>
    <row r="37" spans="1:17" ht="12.75">
      <c r="A37" s="110" t="s">
        <v>771</v>
      </c>
      <c r="B37" s="407">
        <v>31200</v>
      </c>
      <c r="C37" s="183" t="s">
        <v>540</v>
      </c>
      <c r="D37" s="186">
        <v>23405</v>
      </c>
      <c r="E37" s="186">
        <v>6601</v>
      </c>
      <c r="F37" s="185">
        <v>1194</v>
      </c>
      <c r="H37" s="406"/>
      <c r="J37" s="406"/>
      <c r="K37" s="406"/>
      <c r="L37" s="406"/>
      <c r="M37" s="185"/>
      <c r="N37" s="185"/>
      <c r="O37" s="185"/>
      <c r="P37" s="185"/>
      <c r="Q37" s="185"/>
    </row>
    <row r="38" spans="1:17" ht="12.75">
      <c r="A38" s="110" t="s">
        <v>851</v>
      </c>
      <c r="B38" s="407">
        <v>132327</v>
      </c>
      <c r="C38" s="183" t="s">
        <v>540</v>
      </c>
      <c r="D38" s="186">
        <v>679</v>
      </c>
      <c r="E38" s="186">
        <v>105865</v>
      </c>
      <c r="F38" s="185">
        <v>25783</v>
      </c>
      <c r="H38" s="406"/>
      <c r="J38" s="406"/>
      <c r="K38" s="406"/>
      <c r="L38" s="406"/>
      <c r="M38" s="185"/>
      <c r="N38" s="185"/>
      <c r="O38" s="185"/>
      <c r="P38" s="185"/>
      <c r="Q38" s="185"/>
    </row>
    <row r="39" spans="1:6" ht="12.75">
      <c r="A39" s="180"/>
      <c r="B39" s="221"/>
      <c r="C39" s="405"/>
      <c r="D39" s="96"/>
      <c r="E39" s="96"/>
      <c r="F39" s="135"/>
    </row>
    <row r="41" ht="12.75">
      <c r="A41" s="404" t="s">
        <v>1011</v>
      </c>
    </row>
  </sheetData>
  <sheetProtection/>
  <mergeCells count="2">
    <mergeCell ref="A5:F5"/>
    <mergeCell ref="A6:F6"/>
  </mergeCells>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3.xml><?xml version="1.0" encoding="utf-8"?>
<worksheet xmlns="http://schemas.openxmlformats.org/spreadsheetml/2006/main" xmlns:r="http://schemas.openxmlformats.org/officeDocument/2006/relationships">
  <dimension ref="A1:G30"/>
  <sheetViews>
    <sheetView workbookViewId="0" topLeftCell="A1">
      <selection activeCell="A1" sqref="A1"/>
    </sheetView>
  </sheetViews>
  <sheetFormatPr defaultColWidth="9.140625" defaultRowHeight="12.75"/>
  <cols>
    <col min="1" max="1" width="10.140625" style="53" customWidth="1"/>
    <col min="2" max="5" width="12.28125" style="53" customWidth="1"/>
    <col min="6" max="6" width="12.421875" style="53" customWidth="1"/>
    <col min="7" max="7" width="12.28125" style="53" customWidth="1"/>
    <col min="8" max="16384" width="9.140625" style="53" customWidth="1"/>
  </cols>
  <sheetData>
    <row r="1" spans="1:7" ht="15.75">
      <c r="A1" s="88" t="s">
        <v>1095</v>
      </c>
      <c r="B1" s="87"/>
      <c r="C1" s="87"/>
      <c r="D1" s="87"/>
      <c r="E1" s="87"/>
      <c r="F1" s="87"/>
      <c r="G1" s="87"/>
    </row>
    <row r="2" spans="1:7" ht="15.75">
      <c r="A2" s="88" t="s">
        <v>1286</v>
      </c>
      <c r="B2" s="87"/>
      <c r="C2" s="87"/>
      <c r="D2" s="87"/>
      <c r="E2" s="87"/>
      <c r="F2" s="87"/>
      <c r="G2" s="87"/>
    </row>
    <row r="4" spans="1:7" ht="12.75">
      <c r="A4" s="178" t="s">
        <v>1096</v>
      </c>
      <c r="B4" s="87"/>
      <c r="C4" s="87"/>
      <c r="D4" s="87"/>
      <c r="E4" s="87"/>
      <c r="F4" s="87"/>
      <c r="G4" s="87"/>
    </row>
    <row r="5" spans="1:7" ht="13.5" thickBot="1">
      <c r="A5" s="86"/>
      <c r="B5" s="86"/>
      <c r="C5" s="86"/>
      <c r="D5" s="86"/>
      <c r="E5" s="86"/>
      <c r="F5" s="86"/>
      <c r="G5" s="86"/>
    </row>
    <row r="6" spans="1:7" s="111" customFormat="1" ht="60" customHeight="1" thickTop="1">
      <c r="A6" s="152" t="s">
        <v>630</v>
      </c>
      <c r="B6" s="152" t="s">
        <v>1097</v>
      </c>
      <c r="C6" s="152" t="s">
        <v>1098</v>
      </c>
      <c r="D6" s="152" t="s">
        <v>1099</v>
      </c>
      <c r="E6" s="152" t="s">
        <v>1100</v>
      </c>
      <c r="F6" s="152" t="s">
        <v>1101</v>
      </c>
      <c r="G6" s="403" t="s">
        <v>1102</v>
      </c>
    </row>
    <row r="7" spans="1:7" ht="12.75">
      <c r="A7" s="110"/>
      <c r="B7" s="110"/>
      <c r="C7" s="110"/>
      <c r="D7" s="110"/>
      <c r="E7" s="110"/>
      <c r="F7" s="110"/>
      <c r="G7" s="144"/>
    </row>
    <row r="8" spans="1:7" ht="12.75">
      <c r="A8" s="102">
        <v>1991</v>
      </c>
      <c r="B8" s="200">
        <v>403566</v>
      </c>
      <c r="C8" s="200">
        <v>88206</v>
      </c>
      <c r="D8" s="200">
        <v>56140</v>
      </c>
      <c r="E8" s="200">
        <v>180857</v>
      </c>
      <c r="F8" s="200">
        <v>112679</v>
      </c>
      <c r="G8" s="401">
        <v>47898</v>
      </c>
    </row>
    <row r="9" spans="1:7" ht="12.75">
      <c r="A9" s="102">
        <v>1992</v>
      </c>
      <c r="B9" s="200">
        <v>403628</v>
      </c>
      <c r="C9" s="200">
        <v>91055</v>
      </c>
      <c r="D9" s="200">
        <v>63939</v>
      </c>
      <c r="E9" s="200">
        <v>178752</v>
      </c>
      <c r="F9" s="200">
        <v>103686</v>
      </c>
      <c r="G9" s="401">
        <v>35662</v>
      </c>
    </row>
    <row r="10" spans="1:7" ht="12.75">
      <c r="A10" s="102">
        <v>1993</v>
      </c>
      <c r="B10" s="200">
        <v>358505</v>
      </c>
      <c r="C10" s="200">
        <v>92297</v>
      </c>
      <c r="D10" s="200">
        <v>59904</v>
      </c>
      <c r="E10" s="200">
        <v>172265</v>
      </c>
      <c r="F10" s="200">
        <v>70910</v>
      </c>
      <c r="G10" s="401">
        <v>39057</v>
      </c>
    </row>
    <row r="11" spans="1:7" ht="12.75">
      <c r="A11" s="102">
        <v>1994</v>
      </c>
      <c r="B11" s="200">
        <v>359569</v>
      </c>
      <c r="C11" s="200">
        <v>86292</v>
      </c>
      <c r="D11" s="200">
        <v>66438</v>
      </c>
      <c r="E11" s="200">
        <v>179227</v>
      </c>
      <c r="F11" s="200">
        <v>91582</v>
      </c>
      <c r="G11" s="401">
        <v>38369</v>
      </c>
    </row>
    <row r="12" spans="1:7" ht="12.75">
      <c r="A12" s="102">
        <v>1995</v>
      </c>
      <c r="B12" s="200">
        <v>373926</v>
      </c>
      <c r="C12" s="200">
        <v>84917</v>
      </c>
      <c r="D12" s="200">
        <v>73537</v>
      </c>
      <c r="E12" s="200">
        <v>179883</v>
      </c>
      <c r="F12" s="200">
        <v>97400</v>
      </c>
      <c r="G12" s="401">
        <v>45517</v>
      </c>
    </row>
    <row r="13" spans="1:7" ht="12.75">
      <c r="A13" s="102">
        <v>1996</v>
      </c>
      <c r="B13" s="200">
        <v>372268</v>
      </c>
      <c r="C13" s="200">
        <v>87862</v>
      </c>
      <c r="D13" s="200">
        <v>77025</v>
      </c>
      <c r="E13" s="200">
        <v>178590</v>
      </c>
      <c r="F13" s="200">
        <v>106332</v>
      </c>
      <c r="G13" s="401">
        <v>49221</v>
      </c>
    </row>
    <row r="14" spans="1:7" ht="12.75">
      <c r="A14" s="102">
        <v>1997</v>
      </c>
      <c r="B14" s="200">
        <v>358784</v>
      </c>
      <c r="C14" s="200">
        <v>101521</v>
      </c>
      <c r="D14" s="200">
        <v>87358</v>
      </c>
      <c r="E14" s="200">
        <v>173342</v>
      </c>
      <c r="F14" s="200">
        <v>111349</v>
      </c>
      <c r="G14" s="401">
        <v>44667</v>
      </c>
    </row>
    <row r="15" spans="1:7" ht="12.75">
      <c r="A15" s="102">
        <v>1998</v>
      </c>
      <c r="B15" s="200">
        <v>334046</v>
      </c>
      <c r="C15" s="200">
        <v>112479</v>
      </c>
      <c r="D15" s="200">
        <v>81285</v>
      </c>
      <c r="E15" s="200">
        <v>180890</v>
      </c>
      <c r="F15" s="200">
        <v>105979</v>
      </c>
      <c r="G15" s="401">
        <v>49353</v>
      </c>
    </row>
    <row r="16" spans="1:7" ht="12.75">
      <c r="A16" s="102">
        <v>1999</v>
      </c>
      <c r="B16" s="200">
        <v>346609</v>
      </c>
      <c r="C16" s="200">
        <v>115820</v>
      </c>
      <c r="D16" s="200">
        <v>82955</v>
      </c>
      <c r="E16" s="200">
        <v>188385</v>
      </c>
      <c r="F16" s="200">
        <v>115523</v>
      </c>
      <c r="G16" s="401">
        <v>49184</v>
      </c>
    </row>
    <row r="17" spans="1:7" ht="12.75">
      <c r="A17" s="102">
        <v>2000</v>
      </c>
      <c r="B17" s="200">
        <v>345771</v>
      </c>
      <c r="C17" s="200">
        <v>115546</v>
      </c>
      <c r="D17" s="200">
        <v>98052</v>
      </c>
      <c r="E17" s="200">
        <v>174855</v>
      </c>
      <c r="F17" s="200">
        <v>113850</v>
      </c>
      <c r="G17" s="401">
        <v>44691</v>
      </c>
    </row>
    <row r="18" spans="1:7" ht="12.75">
      <c r="A18" s="102">
        <v>2001</v>
      </c>
      <c r="B18" s="200">
        <v>327006</v>
      </c>
      <c r="C18" s="200">
        <v>96238</v>
      </c>
      <c r="D18" s="200">
        <v>107793</v>
      </c>
      <c r="E18" s="200">
        <v>160324</v>
      </c>
      <c r="F18" s="200">
        <v>103655</v>
      </c>
      <c r="G18" s="401">
        <v>43806</v>
      </c>
    </row>
    <row r="19" spans="1:7" ht="12.75">
      <c r="A19" s="102">
        <v>2002</v>
      </c>
      <c r="B19" s="200">
        <v>323726</v>
      </c>
      <c r="C19" s="200">
        <v>97540</v>
      </c>
      <c r="D19" s="200">
        <v>123704</v>
      </c>
      <c r="E19" s="200">
        <v>157868</v>
      </c>
      <c r="F19" s="200">
        <v>102426</v>
      </c>
      <c r="G19" s="401">
        <v>43065</v>
      </c>
    </row>
    <row r="20" spans="1:7" ht="12.75">
      <c r="A20" s="402">
        <v>2003</v>
      </c>
      <c r="B20" s="200">
        <v>301919</v>
      </c>
      <c r="C20" s="200">
        <v>99415</v>
      </c>
      <c r="D20" s="200">
        <v>119210</v>
      </c>
      <c r="E20" s="200">
        <v>151558</v>
      </c>
      <c r="F20" s="200">
        <v>97576</v>
      </c>
      <c r="G20" s="401">
        <v>40944</v>
      </c>
    </row>
    <row r="21" spans="1:7" ht="12.75">
      <c r="A21" s="402">
        <v>2004</v>
      </c>
      <c r="B21" s="200">
        <v>320520</v>
      </c>
      <c r="C21" s="200">
        <v>107880</v>
      </c>
      <c r="D21" s="200">
        <v>137918</v>
      </c>
      <c r="E21" s="200">
        <v>160552</v>
      </c>
      <c r="F21" s="200">
        <v>104506</v>
      </c>
      <c r="G21" s="401">
        <v>36757</v>
      </c>
    </row>
    <row r="22" spans="1:7" ht="12.75">
      <c r="A22" s="402">
        <v>2005</v>
      </c>
      <c r="B22" s="200">
        <v>330506</v>
      </c>
      <c r="C22" s="200">
        <v>108462</v>
      </c>
      <c r="D22" s="200">
        <v>154967</v>
      </c>
      <c r="E22" s="200">
        <v>168449</v>
      </c>
      <c r="F22" s="200">
        <v>107497</v>
      </c>
      <c r="G22" s="401">
        <v>39364</v>
      </c>
    </row>
    <row r="23" spans="1:7" ht="12.75">
      <c r="A23" s="402">
        <v>2006</v>
      </c>
      <c r="B23" s="200">
        <v>317317</v>
      </c>
      <c r="C23" s="200">
        <v>96724</v>
      </c>
      <c r="D23" s="200">
        <v>143411</v>
      </c>
      <c r="E23" s="200">
        <v>164992</v>
      </c>
      <c r="F23" s="200">
        <v>118169</v>
      </c>
      <c r="G23" s="401">
        <v>39685</v>
      </c>
    </row>
    <row r="24" spans="1:7" ht="12.75">
      <c r="A24" s="402">
        <v>2007</v>
      </c>
      <c r="B24" s="200">
        <v>310607</v>
      </c>
      <c r="C24" s="200">
        <v>96011</v>
      </c>
      <c r="D24" s="200">
        <v>144537</v>
      </c>
      <c r="E24" s="200">
        <v>148034</v>
      </c>
      <c r="F24" s="200">
        <v>116461</v>
      </c>
      <c r="G24" s="401">
        <v>37615</v>
      </c>
    </row>
    <row r="25" spans="1:7" ht="12.75">
      <c r="A25" s="402">
        <v>2008</v>
      </c>
      <c r="B25" s="200">
        <v>286593</v>
      </c>
      <c r="C25" s="200">
        <v>75598</v>
      </c>
      <c r="D25" s="200">
        <v>127796</v>
      </c>
      <c r="E25" s="200">
        <v>128022</v>
      </c>
      <c r="F25" s="200">
        <v>113371</v>
      </c>
      <c r="G25" s="401">
        <v>31200</v>
      </c>
    </row>
    <row r="26" spans="1:7" s="60" customFormat="1" ht="12.75">
      <c r="A26" s="180"/>
      <c r="B26" s="180"/>
      <c r="C26" s="180"/>
      <c r="D26" s="180"/>
      <c r="E26" s="180"/>
      <c r="F26" s="400"/>
      <c r="G26" s="203"/>
    </row>
    <row r="27" spans="1:7" s="60" customFormat="1" ht="12.75">
      <c r="A27" s="53"/>
      <c r="B27" s="53"/>
      <c r="C27" s="53"/>
      <c r="D27" s="53"/>
      <c r="E27" s="53"/>
      <c r="F27" s="53"/>
      <c r="G27" s="53"/>
    </row>
    <row r="28" s="60" customFormat="1" ht="12.75">
      <c r="A28" s="60" t="s">
        <v>1103</v>
      </c>
    </row>
    <row r="29" spans="1:7" ht="12.75">
      <c r="A29" s="54" t="s">
        <v>1104</v>
      </c>
      <c r="B29" s="60"/>
      <c r="C29" s="60"/>
      <c r="D29" s="60"/>
      <c r="E29" s="60"/>
      <c r="F29" s="60"/>
      <c r="G29" s="60"/>
    </row>
    <row r="30" spans="1:7" ht="12.75">
      <c r="A30" s="344" t="s">
        <v>1011</v>
      </c>
      <c r="B30" s="60"/>
      <c r="C30" s="60"/>
      <c r="D30" s="60"/>
      <c r="E30" s="60"/>
      <c r="F30" s="60"/>
      <c r="G30" s="60"/>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2008&amp;R&amp;9http://www.hawaii.gov/dbedt/</oddFooter>
  </headerFooter>
</worksheet>
</file>

<file path=xl/worksheets/sheet34.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28.57421875" style="53" customWidth="1"/>
    <col min="2" max="7" width="9.28125" style="53" customWidth="1"/>
    <col min="8" max="16384" width="9.140625" style="53" customWidth="1"/>
  </cols>
  <sheetData>
    <row r="1" spans="1:7" ht="15.75" customHeight="1">
      <c r="A1" s="274" t="s">
        <v>1082</v>
      </c>
      <c r="B1" s="87"/>
      <c r="C1" s="87"/>
      <c r="D1" s="87"/>
      <c r="E1" s="87"/>
      <c r="F1" s="87"/>
      <c r="G1" s="87"/>
    </row>
    <row r="2" spans="1:7" ht="15.75" customHeight="1">
      <c r="A2" s="274" t="s">
        <v>1285</v>
      </c>
      <c r="B2" s="87"/>
      <c r="C2" s="87"/>
      <c r="D2" s="87"/>
      <c r="E2" s="87"/>
      <c r="F2" s="87"/>
      <c r="G2" s="87"/>
    </row>
    <row r="4" spans="1:7" ht="12.75">
      <c r="A4" s="87" t="s">
        <v>1083</v>
      </c>
      <c r="B4" s="87"/>
      <c r="C4" s="87"/>
      <c r="D4" s="87"/>
      <c r="E4" s="87"/>
      <c r="F4" s="87"/>
      <c r="G4" s="87"/>
    </row>
    <row r="5" spans="1:7" ht="12.75">
      <c r="A5" s="87" t="s">
        <v>1084</v>
      </c>
      <c r="B5" s="87"/>
      <c r="C5" s="87"/>
      <c r="D5" s="87"/>
      <c r="E5" s="87"/>
      <c r="F5" s="87"/>
      <c r="G5" s="87"/>
    </row>
    <row r="6" spans="1:5" ht="13.5" thickBot="1">
      <c r="A6" s="86"/>
      <c r="B6" s="86"/>
      <c r="C6" s="86"/>
      <c r="D6" s="86"/>
      <c r="E6" s="86"/>
    </row>
    <row r="7" spans="1:8" ht="24" customHeight="1" thickTop="1">
      <c r="A7" s="157" t="s">
        <v>1085</v>
      </c>
      <c r="B7" s="399">
        <v>1997</v>
      </c>
      <c r="C7" s="399">
        <v>1998</v>
      </c>
      <c r="D7" s="399">
        <v>1999</v>
      </c>
      <c r="E7" s="205" t="s">
        <v>1284</v>
      </c>
      <c r="F7" s="205" t="s">
        <v>1283</v>
      </c>
      <c r="G7" s="205" t="s">
        <v>1282</v>
      </c>
      <c r="H7" s="82"/>
    </row>
    <row r="8" spans="1:8" ht="12.75" customHeight="1">
      <c r="A8" s="110"/>
      <c r="B8" s="395"/>
      <c r="C8" s="395"/>
      <c r="D8" s="395"/>
      <c r="F8" s="398"/>
      <c r="G8" s="398"/>
      <c r="H8" s="82"/>
    </row>
    <row r="9" spans="1:8" ht="12.75" customHeight="1">
      <c r="A9" s="11" t="s">
        <v>1086</v>
      </c>
      <c r="B9" s="394">
        <v>40</v>
      </c>
      <c r="C9" s="394">
        <v>40</v>
      </c>
      <c r="D9" s="394">
        <v>43</v>
      </c>
      <c r="E9" s="394">
        <v>42</v>
      </c>
      <c r="F9" s="394">
        <v>43</v>
      </c>
      <c r="G9" s="393">
        <v>44</v>
      </c>
      <c r="H9" s="82"/>
    </row>
    <row r="10" spans="1:8" ht="12.75">
      <c r="A10" s="110" t="s">
        <v>1087</v>
      </c>
      <c r="B10" s="394">
        <v>25</v>
      </c>
      <c r="C10" s="394">
        <v>27</v>
      </c>
      <c r="D10" s="394">
        <v>29</v>
      </c>
      <c r="E10" s="394">
        <v>29</v>
      </c>
      <c r="F10" s="394">
        <v>29</v>
      </c>
      <c r="G10" s="393">
        <v>30</v>
      </c>
      <c r="H10" s="82"/>
    </row>
    <row r="11" spans="1:8" s="146" customFormat="1" ht="12.75" customHeight="1">
      <c r="A11" s="16" t="s">
        <v>596</v>
      </c>
      <c r="B11" s="394">
        <v>12</v>
      </c>
      <c r="C11" s="394">
        <v>12</v>
      </c>
      <c r="D11" s="394">
        <v>12</v>
      </c>
      <c r="E11" s="394">
        <v>13</v>
      </c>
      <c r="F11" s="394">
        <v>13</v>
      </c>
      <c r="G11" s="393">
        <v>13</v>
      </c>
      <c r="H11" s="309"/>
    </row>
    <row r="12" spans="1:8" ht="12.75">
      <c r="A12" s="16" t="s">
        <v>598</v>
      </c>
      <c r="B12" s="394">
        <v>13</v>
      </c>
      <c r="C12" s="394">
        <v>15</v>
      </c>
      <c r="D12" s="394">
        <v>17</v>
      </c>
      <c r="E12" s="394">
        <v>16</v>
      </c>
      <c r="F12" s="394">
        <v>16</v>
      </c>
      <c r="G12" s="393">
        <v>17</v>
      </c>
      <c r="H12" s="82"/>
    </row>
    <row r="13" spans="1:8" ht="12.75">
      <c r="A13" s="110" t="s">
        <v>1088</v>
      </c>
      <c r="B13" s="394">
        <v>6</v>
      </c>
      <c r="C13" s="394">
        <v>4</v>
      </c>
      <c r="D13" s="394">
        <v>4</v>
      </c>
      <c r="E13" s="394">
        <v>2</v>
      </c>
      <c r="F13" s="394">
        <v>2</v>
      </c>
      <c r="G13" s="393">
        <v>3</v>
      </c>
      <c r="H13" s="82"/>
    </row>
    <row r="14" spans="1:8" ht="12.75">
      <c r="A14" s="110" t="s">
        <v>1089</v>
      </c>
      <c r="B14" s="394">
        <v>9</v>
      </c>
      <c r="C14" s="394">
        <v>9</v>
      </c>
      <c r="D14" s="394">
        <v>10</v>
      </c>
      <c r="E14" s="394">
        <v>11</v>
      </c>
      <c r="F14" s="394">
        <v>12</v>
      </c>
      <c r="G14" s="393">
        <v>11</v>
      </c>
      <c r="H14" s="82"/>
    </row>
    <row r="15" spans="1:8" ht="12.75">
      <c r="A15" s="16" t="s">
        <v>1090</v>
      </c>
      <c r="B15" s="394">
        <v>6</v>
      </c>
      <c r="C15" s="394">
        <v>5</v>
      </c>
      <c r="D15" s="394">
        <v>6</v>
      </c>
      <c r="E15" s="394">
        <v>4</v>
      </c>
      <c r="F15" s="394">
        <v>4</v>
      </c>
      <c r="G15" s="393">
        <v>4</v>
      </c>
      <c r="H15" s="82"/>
    </row>
    <row r="16" spans="1:8" ht="12.75">
      <c r="A16" s="16" t="s">
        <v>1091</v>
      </c>
      <c r="B16" s="394">
        <v>3</v>
      </c>
      <c r="C16" s="394">
        <v>4</v>
      </c>
      <c r="D16" s="394">
        <v>4</v>
      </c>
      <c r="E16" s="394">
        <v>7</v>
      </c>
      <c r="F16" s="394">
        <v>8</v>
      </c>
      <c r="G16" s="393">
        <v>7</v>
      </c>
      <c r="H16" s="82"/>
    </row>
    <row r="17" spans="1:8" ht="12.75">
      <c r="A17" s="180"/>
      <c r="B17" s="392"/>
      <c r="C17" s="392"/>
      <c r="D17" s="391"/>
      <c r="E17" s="391"/>
      <c r="F17" s="397"/>
      <c r="G17" s="391"/>
      <c r="H17" s="82"/>
    </row>
    <row r="18" spans="1:8" ht="24" customHeight="1">
      <c r="A18" s="154" t="s">
        <v>1085</v>
      </c>
      <c r="B18" s="397" t="s">
        <v>1281</v>
      </c>
      <c r="C18" s="397" t="s">
        <v>857</v>
      </c>
      <c r="D18" s="396" t="s">
        <v>1280</v>
      </c>
      <c r="E18" s="396" t="s">
        <v>1279</v>
      </c>
      <c r="F18" s="396" t="s">
        <v>1278</v>
      </c>
      <c r="G18" s="396">
        <v>2008</v>
      </c>
      <c r="H18" s="82"/>
    </row>
    <row r="19" spans="1:8" ht="12.75" customHeight="1">
      <c r="A19" s="110"/>
      <c r="B19" s="395"/>
      <c r="C19" s="395"/>
      <c r="D19" s="246"/>
      <c r="E19" s="246"/>
      <c r="F19" s="246"/>
      <c r="G19" s="246"/>
      <c r="H19" s="82"/>
    </row>
    <row r="20" spans="1:8" ht="12.75" customHeight="1">
      <c r="A20" s="11" t="s">
        <v>1086</v>
      </c>
      <c r="B20" s="394">
        <v>43</v>
      </c>
      <c r="C20" s="394">
        <v>43</v>
      </c>
      <c r="D20" s="394">
        <v>43</v>
      </c>
      <c r="E20" s="394">
        <v>42</v>
      </c>
      <c r="F20" s="394">
        <v>39</v>
      </c>
      <c r="G20" s="393">
        <v>37</v>
      </c>
      <c r="H20" s="82"/>
    </row>
    <row r="21" spans="1:8" ht="12.75">
      <c r="A21" s="110" t="s">
        <v>1087</v>
      </c>
      <c r="B21" s="394">
        <v>30</v>
      </c>
      <c r="C21" s="394">
        <v>32</v>
      </c>
      <c r="D21" s="394">
        <v>32</v>
      </c>
      <c r="E21" s="394">
        <v>32</v>
      </c>
      <c r="F21" s="394">
        <v>30</v>
      </c>
      <c r="G21" s="393">
        <v>28</v>
      </c>
      <c r="H21" s="82"/>
    </row>
    <row r="22" spans="1:8" ht="12.75">
      <c r="A22" s="16" t="s">
        <v>596</v>
      </c>
      <c r="B22" s="394">
        <v>14</v>
      </c>
      <c r="C22" s="394">
        <v>13</v>
      </c>
      <c r="D22" s="394">
        <v>13</v>
      </c>
      <c r="E22" s="394">
        <v>14</v>
      </c>
      <c r="F22" s="394">
        <v>14</v>
      </c>
      <c r="G22" s="393">
        <v>13</v>
      </c>
      <c r="H22" s="82"/>
    </row>
    <row r="23" spans="1:8" ht="12.75">
      <c r="A23" s="16" t="s">
        <v>598</v>
      </c>
      <c r="B23" s="394">
        <v>16</v>
      </c>
      <c r="C23" s="394">
        <v>19</v>
      </c>
      <c r="D23" s="394">
        <v>19</v>
      </c>
      <c r="E23" s="394">
        <v>18</v>
      </c>
      <c r="F23" s="394">
        <v>16</v>
      </c>
      <c r="G23" s="393">
        <v>15</v>
      </c>
      <c r="H23" s="82"/>
    </row>
    <row r="24" spans="1:8" ht="12.75">
      <c r="A24" s="110" t="s">
        <v>1088</v>
      </c>
      <c r="B24" s="394">
        <v>2</v>
      </c>
      <c r="C24" s="394">
        <v>2</v>
      </c>
      <c r="D24" s="394">
        <v>2</v>
      </c>
      <c r="E24" s="394">
        <v>2</v>
      </c>
      <c r="F24" s="394">
        <v>2</v>
      </c>
      <c r="G24" s="393">
        <v>2</v>
      </c>
      <c r="H24" s="82"/>
    </row>
    <row r="25" spans="1:8" ht="12.75">
      <c r="A25" s="110" t="s">
        <v>1089</v>
      </c>
      <c r="B25" s="394">
        <v>11</v>
      </c>
      <c r="C25" s="394">
        <v>9</v>
      </c>
      <c r="D25" s="394">
        <v>9</v>
      </c>
      <c r="E25" s="394">
        <v>8</v>
      </c>
      <c r="F25" s="394">
        <v>7</v>
      </c>
      <c r="G25" s="393">
        <v>7</v>
      </c>
      <c r="H25" s="82"/>
    </row>
    <row r="26" spans="1:8" ht="12.75">
      <c r="A26" s="16" t="s">
        <v>1090</v>
      </c>
      <c r="B26" s="394">
        <v>4</v>
      </c>
      <c r="C26" s="394">
        <v>4</v>
      </c>
      <c r="D26" s="394">
        <v>4</v>
      </c>
      <c r="E26" s="394">
        <v>4</v>
      </c>
      <c r="F26" s="394">
        <v>3</v>
      </c>
      <c r="G26" s="393">
        <v>3</v>
      </c>
      <c r="H26" s="82"/>
    </row>
    <row r="27" spans="1:8" ht="12.75">
      <c r="A27" s="16" t="s">
        <v>1091</v>
      </c>
      <c r="B27" s="394">
        <v>7</v>
      </c>
      <c r="C27" s="394">
        <v>5</v>
      </c>
      <c r="D27" s="394">
        <v>5</v>
      </c>
      <c r="E27" s="394">
        <v>4</v>
      </c>
      <c r="F27" s="394">
        <v>4</v>
      </c>
      <c r="G27" s="393">
        <v>4</v>
      </c>
      <c r="H27" s="82"/>
    </row>
    <row r="28" spans="1:8" ht="12.75">
      <c r="A28" s="180"/>
      <c r="B28" s="392"/>
      <c r="C28" s="391"/>
      <c r="D28" s="391"/>
      <c r="E28" s="391"/>
      <c r="F28" s="391"/>
      <c r="G28" s="391"/>
      <c r="H28" s="82"/>
    </row>
    <row r="29" ht="12.75">
      <c r="H29" s="82"/>
    </row>
    <row r="30" ht="12.75">
      <c r="A30" s="58" t="s">
        <v>1273</v>
      </c>
    </row>
    <row r="31" ht="12.75">
      <c r="A31" s="60" t="s">
        <v>1092</v>
      </c>
    </row>
    <row r="32" ht="12.75">
      <c r="A32" s="390" t="s">
        <v>1093</v>
      </c>
    </row>
    <row r="33" ht="12.75">
      <c r="A33" s="54" t="s">
        <v>1094</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2008&amp;R&amp;9http://www.hawaii.gov/dbedt/</oddFooter>
  </headerFooter>
</worksheet>
</file>

<file path=xl/worksheets/sheet35.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
    </sheetView>
  </sheetViews>
  <sheetFormatPr defaultColWidth="9.140625" defaultRowHeight="12.75"/>
  <cols>
    <col min="1" max="1" width="24.57421875" style="53" customWidth="1"/>
    <col min="2" max="2" width="18.140625" style="53" customWidth="1"/>
    <col min="3" max="4" width="19.140625" style="53" customWidth="1"/>
    <col min="5" max="16384" width="9.140625" style="53" customWidth="1"/>
  </cols>
  <sheetData>
    <row r="1" spans="1:4" ht="15.75">
      <c r="A1" s="88" t="s">
        <v>1073</v>
      </c>
      <c r="B1" s="87"/>
      <c r="C1" s="87"/>
      <c r="D1" s="87"/>
    </row>
    <row r="2" spans="1:4" ht="15.75">
      <c r="A2" s="88" t="s">
        <v>1277</v>
      </c>
      <c r="B2" s="87"/>
      <c r="C2" s="87"/>
      <c r="D2" s="87"/>
    </row>
    <row r="3" spans="1:4" ht="12.75" customHeight="1">
      <c r="A3" s="88"/>
      <c r="B3" s="87"/>
      <c r="C3" s="87"/>
      <c r="D3" s="87"/>
    </row>
    <row r="4" spans="1:4" ht="12.75" customHeight="1">
      <c r="A4" s="87" t="s">
        <v>1074</v>
      </c>
      <c r="B4" s="87"/>
      <c r="C4" s="87"/>
      <c r="D4" s="87"/>
    </row>
    <row r="5" spans="1:4" ht="12.75" customHeight="1" thickBot="1">
      <c r="A5" s="88"/>
      <c r="B5" s="86"/>
      <c r="C5" s="86"/>
      <c r="D5" s="86"/>
    </row>
    <row r="6" spans="1:4" s="111" customFormat="1" ht="24" customHeight="1" thickTop="1">
      <c r="A6" s="356" t="s">
        <v>997</v>
      </c>
      <c r="B6" s="323">
        <v>2006</v>
      </c>
      <c r="C6" s="323">
        <v>2007</v>
      </c>
      <c r="D6" s="323">
        <v>2008</v>
      </c>
    </row>
    <row r="7" spans="1:4" ht="12.75">
      <c r="A7" s="110"/>
      <c r="B7" s="144"/>
      <c r="C7" s="144"/>
      <c r="D7" s="144"/>
    </row>
    <row r="8" spans="1:4" ht="12.75">
      <c r="A8" s="102" t="s">
        <v>1075</v>
      </c>
      <c r="B8" s="389">
        <v>10360886</v>
      </c>
      <c r="C8" s="69" t="s">
        <v>1276</v>
      </c>
      <c r="D8" s="389">
        <v>9162013</v>
      </c>
    </row>
    <row r="9" spans="1:4" ht="12.75">
      <c r="A9" s="102" t="s">
        <v>1076</v>
      </c>
      <c r="B9" s="389">
        <v>7285179</v>
      </c>
      <c r="C9" s="389">
        <v>7329370</v>
      </c>
      <c r="D9" s="389">
        <v>6584150</v>
      </c>
    </row>
    <row r="10" spans="1:4" ht="12.75">
      <c r="A10" s="102" t="s">
        <v>1077</v>
      </c>
      <c r="B10" s="389">
        <v>1954782</v>
      </c>
      <c r="C10" s="389">
        <v>1875590</v>
      </c>
      <c r="D10" s="389">
        <v>1591863</v>
      </c>
    </row>
    <row r="11" spans="1:4" ht="12.75">
      <c r="A11" s="102" t="s">
        <v>1078</v>
      </c>
      <c r="B11" s="389">
        <v>661932</v>
      </c>
      <c r="C11" s="389">
        <v>576334</v>
      </c>
      <c r="D11" s="389">
        <v>538074</v>
      </c>
    </row>
    <row r="12" spans="1:4" ht="12.75">
      <c r="A12" s="102" t="s">
        <v>1079</v>
      </c>
      <c r="B12" s="389">
        <v>42175</v>
      </c>
      <c r="C12" s="389">
        <v>49875</v>
      </c>
      <c r="D12" s="389">
        <v>10850</v>
      </c>
    </row>
    <row r="13" spans="1:4" ht="12.75">
      <c r="A13" s="102" t="s">
        <v>1080</v>
      </c>
      <c r="B13" s="389">
        <v>416818</v>
      </c>
      <c r="C13" s="69" t="s">
        <v>1275</v>
      </c>
      <c r="D13" s="389">
        <v>437076</v>
      </c>
    </row>
    <row r="14" spans="1:4" ht="12.75">
      <c r="A14" s="102"/>
      <c r="B14" s="389"/>
      <c r="C14" s="389"/>
      <c r="D14" s="389"/>
    </row>
    <row r="15" spans="1:4" ht="12.75">
      <c r="A15" s="102" t="s">
        <v>596</v>
      </c>
      <c r="B15" s="389">
        <v>7566024</v>
      </c>
      <c r="C15" s="69" t="s">
        <v>1274</v>
      </c>
      <c r="D15" s="389">
        <v>6670404</v>
      </c>
    </row>
    <row r="16" spans="1:4" ht="12.75">
      <c r="A16" s="102" t="s">
        <v>1081</v>
      </c>
      <c r="B16" s="389">
        <v>2794862</v>
      </c>
      <c r="C16" s="389">
        <v>2790626</v>
      </c>
      <c r="D16" s="389">
        <v>2491609</v>
      </c>
    </row>
    <row r="17" spans="1:4" ht="12.75">
      <c r="A17" s="180"/>
      <c r="B17" s="96"/>
      <c r="C17" s="96"/>
      <c r="D17" s="135"/>
    </row>
    <row r="19" s="54" customFormat="1" ht="12.75">
      <c r="A19" s="54" t="s">
        <v>1273</v>
      </c>
    </row>
    <row r="20" s="54" customFormat="1" ht="12.75">
      <c r="A20" s="54" t="s">
        <v>1272</v>
      </c>
    </row>
    <row r="21" s="54" customFormat="1" ht="12.75">
      <c r="A21" s="54" t="s">
        <v>1271</v>
      </c>
    </row>
    <row r="22" ht="12.75">
      <c r="A22" s="388" t="s">
        <v>1270</v>
      </c>
    </row>
    <row r="23" ht="12.75">
      <c r="A23" s="5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6.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2.75"/>
  <cols>
    <col min="1" max="1" width="34.140625" style="53" customWidth="1"/>
    <col min="2" max="6" width="9.7109375" style="53" customWidth="1"/>
    <col min="7" max="16384" width="9.140625" style="53" customWidth="1"/>
  </cols>
  <sheetData>
    <row r="1" spans="1:6" ht="15.75">
      <c r="A1" s="88" t="s">
        <v>1052</v>
      </c>
      <c r="B1" s="87"/>
      <c r="C1" s="87"/>
      <c r="D1" s="87"/>
      <c r="E1" s="87"/>
      <c r="F1" s="87"/>
    </row>
    <row r="2" spans="1:6" ht="13.5" thickBot="1">
      <c r="A2" s="86"/>
      <c r="B2" s="86"/>
      <c r="C2" s="86"/>
      <c r="D2" s="86"/>
      <c r="E2" s="86"/>
      <c r="F2" s="86"/>
    </row>
    <row r="3" spans="1:6" s="146" customFormat="1" ht="24" customHeight="1" thickTop="1">
      <c r="A3" s="157" t="s">
        <v>1053</v>
      </c>
      <c r="B3" s="157">
        <v>1990</v>
      </c>
      <c r="C3" s="157">
        <v>1991</v>
      </c>
      <c r="D3" s="157">
        <v>1992</v>
      </c>
      <c r="E3" s="156">
        <v>1993</v>
      </c>
      <c r="F3" s="205">
        <v>1996</v>
      </c>
    </row>
    <row r="4" spans="1:6" ht="12.75">
      <c r="A4" s="110"/>
      <c r="B4" s="110"/>
      <c r="C4" s="110"/>
      <c r="D4" s="110"/>
      <c r="F4" s="144"/>
    </row>
    <row r="5" spans="1:7" ht="12.75">
      <c r="A5" s="110" t="s">
        <v>1054</v>
      </c>
      <c r="B5" s="200">
        <v>50</v>
      </c>
      <c r="C5" s="200">
        <v>48</v>
      </c>
      <c r="D5" s="200">
        <v>47</v>
      </c>
      <c r="E5" s="200">
        <v>47</v>
      </c>
      <c r="F5" s="383">
        <v>46</v>
      </c>
      <c r="G5" s="82"/>
    </row>
    <row r="6" spans="1:7" ht="12.75">
      <c r="A6" s="16" t="s">
        <v>1055</v>
      </c>
      <c r="B6" s="200">
        <v>34</v>
      </c>
      <c r="C6" s="200">
        <v>33</v>
      </c>
      <c r="D6" s="200">
        <v>32</v>
      </c>
      <c r="E6" s="200">
        <v>32</v>
      </c>
      <c r="F6" s="383">
        <v>30</v>
      </c>
      <c r="G6" s="82"/>
    </row>
    <row r="7" spans="1:7" ht="12.75">
      <c r="A7" s="16" t="s">
        <v>1056</v>
      </c>
      <c r="B7" s="200">
        <v>16</v>
      </c>
      <c r="C7" s="200">
        <v>15</v>
      </c>
      <c r="D7" s="200">
        <v>15</v>
      </c>
      <c r="E7" s="200">
        <v>15</v>
      </c>
      <c r="F7" s="383">
        <v>16</v>
      </c>
      <c r="G7" s="82"/>
    </row>
    <row r="8" spans="1:7" ht="12.75">
      <c r="A8" s="387" t="s">
        <v>1057</v>
      </c>
      <c r="B8" s="200">
        <v>16</v>
      </c>
      <c r="C8" s="200">
        <v>17</v>
      </c>
      <c r="D8" s="200">
        <v>17</v>
      </c>
      <c r="E8" s="200">
        <v>18</v>
      </c>
      <c r="F8" s="383">
        <v>18</v>
      </c>
      <c r="G8" s="82"/>
    </row>
    <row r="9" spans="1:7" ht="12.75">
      <c r="A9" s="387" t="s">
        <v>1058</v>
      </c>
      <c r="B9" s="200">
        <v>12</v>
      </c>
      <c r="C9" s="200">
        <v>12</v>
      </c>
      <c r="D9" s="200">
        <v>13</v>
      </c>
      <c r="E9" s="200">
        <v>13</v>
      </c>
      <c r="F9" s="383">
        <v>13</v>
      </c>
      <c r="G9" s="82"/>
    </row>
    <row r="10" spans="1:7" ht="12.75">
      <c r="A10" s="110"/>
      <c r="B10" s="266"/>
      <c r="C10" s="266"/>
      <c r="D10" s="266"/>
      <c r="E10" s="357"/>
      <c r="F10" s="173"/>
      <c r="G10" s="82"/>
    </row>
    <row r="11" spans="1:7" ht="12.75">
      <c r="A11" s="110" t="s">
        <v>1059</v>
      </c>
      <c r="B11" s="200">
        <v>52</v>
      </c>
      <c r="C11" s="200">
        <v>56</v>
      </c>
      <c r="D11" s="200">
        <v>59</v>
      </c>
      <c r="E11" s="200">
        <v>50</v>
      </c>
      <c r="F11" s="124" t="s">
        <v>648</v>
      </c>
      <c r="G11" s="82"/>
    </row>
    <row r="12" spans="1:7" ht="12.75">
      <c r="A12" s="16" t="s">
        <v>1037</v>
      </c>
      <c r="B12" s="200">
        <v>17</v>
      </c>
      <c r="C12" s="200">
        <v>19</v>
      </c>
      <c r="D12" s="200">
        <v>21</v>
      </c>
      <c r="E12" s="200">
        <v>17</v>
      </c>
      <c r="F12" s="124" t="s">
        <v>648</v>
      </c>
      <c r="G12" s="82"/>
    </row>
    <row r="13" spans="1:7" ht="12.75">
      <c r="A13" s="16" t="s">
        <v>1038</v>
      </c>
      <c r="B13" s="200">
        <v>35</v>
      </c>
      <c r="C13" s="200">
        <v>29</v>
      </c>
      <c r="D13" s="200">
        <v>29</v>
      </c>
      <c r="E13" s="200">
        <v>24</v>
      </c>
      <c r="F13" s="124" t="s">
        <v>648</v>
      </c>
      <c r="G13" s="82"/>
    </row>
    <row r="14" spans="1:7" ht="12.75">
      <c r="A14" s="16" t="s">
        <v>1060</v>
      </c>
      <c r="B14" s="124" t="s">
        <v>540</v>
      </c>
      <c r="C14" s="386">
        <v>8</v>
      </c>
      <c r="D14" s="200">
        <v>9</v>
      </c>
      <c r="E14" s="200">
        <v>9</v>
      </c>
      <c r="F14" s="124" t="s">
        <v>648</v>
      </c>
      <c r="G14" s="82"/>
    </row>
    <row r="15" spans="1:7" ht="12.75">
      <c r="A15" s="110"/>
      <c r="B15" s="124"/>
      <c r="C15" s="76"/>
      <c r="D15" s="110"/>
      <c r="F15" s="144"/>
      <c r="G15" s="82"/>
    </row>
    <row r="16" spans="1:7" ht="12.75">
      <c r="A16" s="110" t="s">
        <v>1061</v>
      </c>
      <c r="B16" s="124"/>
      <c r="C16" s="76"/>
      <c r="D16" s="110"/>
      <c r="F16" s="144"/>
      <c r="G16" s="82"/>
    </row>
    <row r="17" spans="1:7" ht="12.75">
      <c r="A17" s="16" t="s">
        <v>1062</v>
      </c>
      <c r="B17" s="200">
        <v>561</v>
      </c>
      <c r="C17" s="200">
        <v>484</v>
      </c>
      <c r="D17" s="200">
        <v>372</v>
      </c>
      <c r="E17" s="200">
        <v>312</v>
      </c>
      <c r="F17" s="383">
        <v>364</v>
      </c>
      <c r="G17" s="82"/>
    </row>
    <row r="18" spans="1:7" ht="12.75">
      <c r="A18" s="16" t="s">
        <v>1063</v>
      </c>
      <c r="B18" s="200">
        <v>278</v>
      </c>
      <c r="C18" s="200">
        <v>259</v>
      </c>
      <c r="D18" s="200">
        <v>176</v>
      </c>
      <c r="E18" s="200">
        <v>140</v>
      </c>
      <c r="F18" s="383">
        <v>155</v>
      </c>
      <c r="G18" s="82"/>
    </row>
    <row r="19" spans="1:7" ht="12.75">
      <c r="A19" s="110"/>
      <c r="B19" s="385"/>
      <c r="C19" s="264"/>
      <c r="D19" s="264"/>
      <c r="E19" s="253"/>
      <c r="F19" s="384"/>
      <c r="G19" s="82"/>
    </row>
    <row r="20" spans="1:7" ht="12.75">
      <c r="A20" s="110" t="s">
        <v>1064</v>
      </c>
      <c r="B20" s="385"/>
      <c r="C20" s="264"/>
      <c r="D20" s="264"/>
      <c r="E20" s="253"/>
      <c r="F20" s="384"/>
      <c r="G20" s="82"/>
    </row>
    <row r="21" spans="1:7" ht="12.75">
      <c r="A21" s="16" t="s">
        <v>1065</v>
      </c>
      <c r="B21" s="200">
        <v>3505</v>
      </c>
      <c r="C21" s="200">
        <v>3339</v>
      </c>
      <c r="D21" s="200">
        <v>3293</v>
      </c>
      <c r="E21" s="200">
        <v>3088</v>
      </c>
      <c r="F21" s="383">
        <v>2561</v>
      </c>
      <c r="G21" s="82"/>
    </row>
    <row r="22" spans="1:7" ht="12.75">
      <c r="A22" s="16" t="s">
        <v>1066</v>
      </c>
      <c r="B22" s="200">
        <v>309</v>
      </c>
      <c r="C22" s="200">
        <v>350</v>
      </c>
      <c r="D22" s="200">
        <v>388</v>
      </c>
      <c r="E22" s="200">
        <v>360</v>
      </c>
      <c r="F22" s="383">
        <v>378</v>
      </c>
      <c r="G22" s="82"/>
    </row>
    <row r="23" spans="1:7" ht="12.75">
      <c r="A23" s="16" t="s">
        <v>1067</v>
      </c>
      <c r="B23" s="200">
        <v>3306</v>
      </c>
      <c r="C23" s="200">
        <v>3492</v>
      </c>
      <c r="D23" s="200">
        <v>3711</v>
      </c>
      <c r="E23" s="200">
        <v>3828</v>
      </c>
      <c r="F23" s="383">
        <v>3850</v>
      </c>
      <c r="G23" s="82"/>
    </row>
    <row r="24" spans="1:6" ht="12.75">
      <c r="A24" s="180"/>
      <c r="B24" s="180"/>
      <c r="C24" s="180"/>
      <c r="D24" s="180"/>
      <c r="E24" s="135"/>
      <c r="F24" s="203"/>
    </row>
    <row r="26" s="54" customFormat="1" ht="12.75">
      <c r="A26" s="54" t="s">
        <v>657</v>
      </c>
    </row>
    <row r="27" s="60" customFormat="1" ht="12.75">
      <c r="A27" s="60" t="s">
        <v>1068</v>
      </c>
    </row>
    <row r="28" s="60" customFormat="1" ht="12.75">
      <c r="A28" s="58" t="s">
        <v>1069</v>
      </c>
    </row>
    <row r="29" s="60" customFormat="1" ht="12.75">
      <c r="A29" s="60" t="s">
        <v>1070</v>
      </c>
    </row>
    <row r="30" s="60" customFormat="1" ht="12.75">
      <c r="A30" s="58" t="s">
        <v>1071</v>
      </c>
    </row>
    <row r="31" s="60" customFormat="1" ht="12.75">
      <c r="A31" s="59" t="s">
        <v>1072</v>
      </c>
    </row>
    <row r="32" s="60" customFormat="1" ht="12.75"/>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7.xml><?xml version="1.0" encoding="utf-8"?>
<worksheet xmlns="http://schemas.openxmlformats.org/spreadsheetml/2006/main" xmlns:r="http://schemas.openxmlformats.org/officeDocument/2006/relationships">
  <dimension ref="A1:E35"/>
  <sheetViews>
    <sheetView zoomScalePageLayoutView="0" workbookViewId="0" topLeftCell="A1">
      <selection activeCell="A1" sqref="A1"/>
    </sheetView>
  </sheetViews>
  <sheetFormatPr defaultColWidth="9.140625" defaultRowHeight="12.75"/>
  <cols>
    <col min="1" max="1" width="36.421875" style="53" customWidth="1"/>
    <col min="2" max="2" width="11.28125" style="53" customWidth="1"/>
    <col min="3" max="3" width="11.7109375" style="53" customWidth="1"/>
    <col min="4" max="4" width="11.57421875" style="53" customWidth="1"/>
    <col min="5" max="5" width="12.140625" style="53" customWidth="1"/>
    <col min="6" max="16384" width="9.140625" style="53" customWidth="1"/>
  </cols>
  <sheetData>
    <row r="1" spans="1:5" ht="15.75">
      <c r="A1" s="88" t="s">
        <v>1036</v>
      </c>
      <c r="B1" s="87"/>
      <c r="C1" s="87"/>
      <c r="D1" s="87"/>
      <c r="E1" s="87"/>
    </row>
    <row r="2" spans="1:5" ht="15.75">
      <c r="A2" s="274" t="s">
        <v>1269</v>
      </c>
      <c r="B2" s="274"/>
      <c r="C2" s="274"/>
      <c r="D2" s="274"/>
      <c r="E2" s="274"/>
    </row>
    <row r="3" spans="1:5" ht="13.5" thickBot="1">
      <c r="A3" s="86"/>
      <c r="B3" s="86"/>
      <c r="C3" s="86"/>
      <c r="D3" s="86"/>
      <c r="E3" s="86"/>
    </row>
    <row r="4" spans="1:5" s="146" customFormat="1" ht="24" customHeight="1" thickTop="1">
      <c r="A4" s="382"/>
      <c r="B4" s="727" t="s">
        <v>1037</v>
      </c>
      <c r="C4" s="728"/>
      <c r="D4" s="729" t="s">
        <v>1038</v>
      </c>
      <c r="E4" s="730"/>
    </row>
    <row r="5" spans="1:5" s="111" customFormat="1" ht="24.75" customHeight="1">
      <c r="A5" s="213" t="s">
        <v>722</v>
      </c>
      <c r="B5" s="213">
        <v>2006</v>
      </c>
      <c r="C5" s="213">
        <v>2007</v>
      </c>
      <c r="D5" s="352">
        <v>2006</v>
      </c>
      <c r="E5" s="352">
        <v>2007</v>
      </c>
    </row>
    <row r="6" spans="1:5" ht="12.75">
      <c r="A6" s="110"/>
      <c r="B6" s="76"/>
      <c r="C6" s="76"/>
      <c r="D6" s="280"/>
      <c r="E6" s="169"/>
    </row>
    <row r="7" spans="1:5" ht="12.75">
      <c r="A7" s="102" t="s">
        <v>1039</v>
      </c>
      <c r="B7" s="200">
        <v>24</v>
      </c>
      <c r="C7" s="200">
        <v>24</v>
      </c>
      <c r="D7" s="378">
        <v>29</v>
      </c>
      <c r="E7" s="378">
        <v>29</v>
      </c>
    </row>
    <row r="8" spans="1:5" ht="12.75">
      <c r="A8" s="102" t="s">
        <v>1040</v>
      </c>
      <c r="B8" s="200">
        <v>2649</v>
      </c>
      <c r="C8" s="200">
        <v>2736</v>
      </c>
      <c r="D8" s="378">
        <v>3064</v>
      </c>
      <c r="E8" s="378">
        <v>3105</v>
      </c>
    </row>
    <row r="9" spans="1:5" ht="12.75">
      <c r="A9" s="208" t="s">
        <v>1041</v>
      </c>
      <c r="B9" s="200">
        <v>55701</v>
      </c>
      <c r="C9" s="200">
        <v>58000</v>
      </c>
      <c r="D9" s="378">
        <v>53126</v>
      </c>
      <c r="E9" s="378">
        <v>57000</v>
      </c>
    </row>
    <row r="10" spans="1:5" ht="12.75">
      <c r="A10" s="102" t="s">
        <v>1042</v>
      </c>
      <c r="B10" s="200">
        <v>3470</v>
      </c>
      <c r="C10" s="200">
        <v>3890</v>
      </c>
      <c r="D10" s="378">
        <v>6157</v>
      </c>
      <c r="E10" s="378">
        <v>7051</v>
      </c>
    </row>
    <row r="11" spans="1:5" ht="12.75">
      <c r="A11" s="102" t="s">
        <v>1043</v>
      </c>
      <c r="B11" s="200">
        <v>1813</v>
      </c>
      <c r="C11" s="200">
        <v>1916</v>
      </c>
      <c r="D11" s="378">
        <v>6832</v>
      </c>
      <c r="E11" s="378">
        <v>7922</v>
      </c>
    </row>
    <row r="12" spans="1:5" ht="12.75">
      <c r="A12" s="102" t="s">
        <v>1044</v>
      </c>
      <c r="B12" s="200">
        <v>8</v>
      </c>
      <c r="C12" s="200">
        <v>9</v>
      </c>
      <c r="D12" s="378">
        <v>73</v>
      </c>
      <c r="E12" s="378">
        <v>70</v>
      </c>
    </row>
    <row r="13" spans="1:5" ht="12.75">
      <c r="A13" s="102" t="s">
        <v>1045</v>
      </c>
      <c r="B13" s="200"/>
      <c r="C13" s="200"/>
      <c r="D13" s="378"/>
      <c r="E13" s="378"/>
    </row>
    <row r="14" spans="1:5" ht="12.75">
      <c r="A14" s="102" t="s">
        <v>1046</v>
      </c>
      <c r="B14" s="200">
        <v>309</v>
      </c>
      <c r="C14" s="201" t="s">
        <v>648</v>
      </c>
      <c r="D14" s="381">
        <v>797</v>
      </c>
      <c r="E14" s="380" t="s">
        <v>648</v>
      </c>
    </row>
    <row r="15" spans="1:5" ht="12.75">
      <c r="A15" s="102" t="s">
        <v>1047</v>
      </c>
      <c r="B15" s="200">
        <v>395</v>
      </c>
      <c r="C15" s="201" t="s">
        <v>648</v>
      </c>
      <c r="D15" s="381">
        <v>882</v>
      </c>
      <c r="E15" s="380" t="s">
        <v>648</v>
      </c>
    </row>
    <row r="16" spans="1:5" ht="12.75">
      <c r="A16" s="102" t="s">
        <v>1048</v>
      </c>
      <c r="B16" s="76"/>
      <c r="D16" s="381"/>
      <c r="E16" s="378"/>
    </row>
    <row r="17" spans="1:5" ht="12.75">
      <c r="A17" s="102" t="s">
        <v>1047</v>
      </c>
      <c r="B17" s="183" t="s">
        <v>1268</v>
      </c>
      <c r="C17" s="201" t="s">
        <v>648</v>
      </c>
      <c r="D17" s="378">
        <v>12</v>
      </c>
      <c r="E17" s="380" t="s">
        <v>648</v>
      </c>
    </row>
    <row r="18" spans="1:5" ht="12.75">
      <c r="A18" s="102" t="s">
        <v>1049</v>
      </c>
      <c r="B18" s="183" t="s">
        <v>1267</v>
      </c>
      <c r="C18" s="201" t="s">
        <v>648</v>
      </c>
      <c r="D18" s="278" t="s">
        <v>1266</v>
      </c>
      <c r="E18" s="380" t="s">
        <v>648</v>
      </c>
    </row>
    <row r="19" spans="1:5" ht="12.75">
      <c r="A19" s="102" t="s">
        <v>1265</v>
      </c>
      <c r="B19" s="183"/>
      <c r="C19" s="183"/>
      <c r="D19" s="379"/>
      <c r="E19" s="379"/>
    </row>
    <row r="20" spans="1:5" ht="12.75">
      <c r="A20" s="102" t="s">
        <v>1264</v>
      </c>
      <c r="B20" s="201" t="s">
        <v>648</v>
      </c>
      <c r="C20" s="200">
        <v>390</v>
      </c>
      <c r="D20" s="201" t="s">
        <v>648</v>
      </c>
      <c r="E20" s="378">
        <v>983</v>
      </c>
    </row>
    <row r="21" spans="1:5" ht="12.75">
      <c r="A21" s="102" t="s">
        <v>1263</v>
      </c>
      <c r="B21" s="201" t="s">
        <v>648</v>
      </c>
      <c r="C21" s="201" t="s">
        <v>1262</v>
      </c>
      <c r="D21" s="201" t="s">
        <v>648</v>
      </c>
      <c r="E21" s="378">
        <v>11</v>
      </c>
    </row>
    <row r="22" spans="1:5" ht="12.75">
      <c r="A22" s="102" t="s">
        <v>1261</v>
      </c>
      <c r="B22" s="170"/>
      <c r="C22" s="170"/>
      <c r="D22" s="76"/>
      <c r="E22" s="82"/>
    </row>
    <row r="23" spans="1:5" ht="12.75">
      <c r="A23" s="208" t="s">
        <v>1260</v>
      </c>
      <c r="B23" s="201" t="s">
        <v>648</v>
      </c>
      <c r="C23" s="201" t="s">
        <v>1259</v>
      </c>
      <c r="D23" s="201" t="s">
        <v>648</v>
      </c>
      <c r="E23" s="378">
        <v>11</v>
      </c>
    </row>
    <row r="24" spans="1:5" s="60" customFormat="1" ht="12.75">
      <c r="A24" s="180"/>
      <c r="B24" s="377"/>
      <c r="C24" s="377"/>
      <c r="D24" s="377"/>
      <c r="E24" s="376"/>
    </row>
    <row r="25" s="60" customFormat="1" ht="12.75">
      <c r="A25" s="53"/>
    </row>
    <row r="26" s="60" customFormat="1" ht="12.75">
      <c r="A26" s="58" t="s">
        <v>657</v>
      </c>
    </row>
    <row r="27" s="60" customFormat="1" ht="12.75">
      <c r="A27" s="58" t="s">
        <v>1050</v>
      </c>
    </row>
    <row r="28" s="60" customFormat="1" ht="12.75">
      <c r="A28" s="58" t="s">
        <v>1051</v>
      </c>
    </row>
    <row r="29" s="60" customFormat="1" ht="12.75">
      <c r="A29" s="58" t="s">
        <v>1258</v>
      </c>
    </row>
    <row r="30" ht="12.75">
      <c r="A30" s="58" t="s">
        <v>1256</v>
      </c>
    </row>
    <row r="31" s="60" customFormat="1" ht="12.75">
      <c r="A31" s="58" t="s">
        <v>1257</v>
      </c>
    </row>
    <row r="32" ht="12.75">
      <c r="A32" s="58" t="s">
        <v>1256</v>
      </c>
    </row>
    <row r="33" s="60" customFormat="1" ht="12.75">
      <c r="A33" s="58" t="s">
        <v>1255</v>
      </c>
    </row>
    <row r="34" ht="12.75">
      <c r="A34" s="54" t="s">
        <v>1254</v>
      </c>
    </row>
    <row r="35" ht="12.75">
      <c r="A35" s="58" t="s">
        <v>1249</v>
      </c>
    </row>
  </sheetData>
  <sheetProtection/>
  <mergeCells count="2">
    <mergeCell ref="B4:C4"/>
    <mergeCell ref="D4:E4"/>
  </mergeCells>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8.xml><?xml version="1.0" encoding="utf-8"?>
<worksheet xmlns="http://schemas.openxmlformats.org/spreadsheetml/2006/main" xmlns:r="http://schemas.openxmlformats.org/officeDocument/2006/relationships">
  <dimension ref="A1:C49"/>
  <sheetViews>
    <sheetView zoomScalePageLayoutView="0" workbookViewId="0" topLeftCell="A1">
      <selection activeCell="A1" sqref="A1"/>
    </sheetView>
  </sheetViews>
  <sheetFormatPr defaultColWidth="9.140625" defaultRowHeight="12.75"/>
  <cols>
    <col min="1" max="1" width="15.28125" style="53" customWidth="1"/>
    <col min="2" max="2" width="37.00390625" style="53" customWidth="1"/>
    <col min="3" max="3" width="30.00390625" style="357" customWidth="1"/>
    <col min="4" max="4" width="13.7109375" style="53" customWidth="1"/>
    <col min="5" max="16384" width="9.140625" style="53" customWidth="1"/>
  </cols>
  <sheetData>
    <row r="1" spans="1:3" ht="15.75" customHeight="1">
      <c r="A1" s="88" t="s">
        <v>1020</v>
      </c>
      <c r="B1" s="87"/>
      <c r="C1" s="375"/>
    </row>
    <row r="2" spans="1:3" ht="15.75">
      <c r="A2" s="88" t="s">
        <v>1253</v>
      </c>
      <c r="B2" s="87"/>
      <c r="C2" s="375"/>
    </row>
    <row r="3" spans="1:3" ht="12.75" customHeight="1">
      <c r="A3" s="88"/>
      <c r="B3" s="87"/>
      <c r="C3" s="375"/>
    </row>
    <row r="4" spans="1:3" s="120" customFormat="1" ht="12.75">
      <c r="A4" s="374" t="s">
        <v>1021</v>
      </c>
      <c r="B4" s="374"/>
      <c r="C4" s="374"/>
    </row>
    <row r="5" spans="1:3" s="120" customFormat="1" ht="12.75">
      <c r="A5" s="374" t="s">
        <v>1022</v>
      </c>
      <c r="B5" s="374"/>
      <c r="C5" s="374"/>
    </row>
    <row r="6" spans="1:3" ht="12.75" customHeight="1" thickBot="1">
      <c r="A6" s="86"/>
      <c r="B6" s="86"/>
      <c r="C6" s="373"/>
    </row>
    <row r="7" spans="1:3" s="111" customFormat="1" ht="23.25" customHeight="1" thickTop="1">
      <c r="A7" s="213" t="s">
        <v>1023</v>
      </c>
      <c r="B7" s="372" t="s">
        <v>1024</v>
      </c>
      <c r="C7" s="371" t="s">
        <v>1025</v>
      </c>
    </row>
    <row r="8" spans="1:3" s="111" customFormat="1" ht="12.75" customHeight="1">
      <c r="A8" s="216"/>
      <c r="B8" s="370"/>
      <c r="C8" s="369"/>
    </row>
    <row r="9" spans="1:3" ht="12.75">
      <c r="A9" s="312" t="s">
        <v>1029</v>
      </c>
      <c r="B9" s="364"/>
      <c r="C9" s="363"/>
    </row>
    <row r="10" spans="1:3" ht="12.75">
      <c r="A10" s="365">
        <v>6</v>
      </c>
      <c r="B10" s="364" t="s">
        <v>1026</v>
      </c>
      <c r="C10" s="363">
        <v>2120</v>
      </c>
    </row>
    <row r="11" spans="1:3" ht="12.75">
      <c r="A11" s="365">
        <v>13</v>
      </c>
      <c r="B11" s="364" t="s">
        <v>1027</v>
      </c>
      <c r="C11" s="363">
        <v>1528</v>
      </c>
    </row>
    <row r="12" spans="1:3" ht="12.75">
      <c r="A12" s="365">
        <v>21</v>
      </c>
      <c r="B12" s="364" t="s">
        <v>1028</v>
      </c>
      <c r="C12" s="363">
        <v>1218</v>
      </c>
    </row>
    <row r="13" spans="1:3" ht="12.75">
      <c r="A13" s="365">
        <v>25</v>
      </c>
      <c r="B13" s="364" t="s">
        <v>1030</v>
      </c>
      <c r="C13" s="363">
        <v>1132</v>
      </c>
    </row>
    <row r="14" spans="1:3" ht="12" customHeight="1">
      <c r="A14" s="365"/>
      <c r="B14" s="364"/>
      <c r="C14" s="363"/>
    </row>
    <row r="15" spans="1:3" ht="12.75">
      <c r="A15" s="312" t="s">
        <v>1031</v>
      </c>
      <c r="B15" s="364"/>
      <c r="C15" s="363"/>
    </row>
    <row r="16" spans="1:3" ht="12.75">
      <c r="A16" s="365">
        <v>6</v>
      </c>
      <c r="B16" s="364" t="s">
        <v>1026</v>
      </c>
      <c r="C16" s="363">
        <v>2019</v>
      </c>
    </row>
    <row r="17" spans="1:3" ht="12.75">
      <c r="A17" s="365">
        <v>13</v>
      </c>
      <c r="B17" s="364" t="s">
        <v>1027</v>
      </c>
      <c r="C17" s="363">
        <v>1430</v>
      </c>
    </row>
    <row r="18" spans="1:3" ht="12.75">
      <c r="A18" s="365">
        <v>20</v>
      </c>
      <c r="B18" s="364" t="s">
        <v>1028</v>
      </c>
      <c r="C18" s="363">
        <v>1263</v>
      </c>
    </row>
    <row r="19" spans="1:3" ht="12.75">
      <c r="A19" s="365">
        <v>25</v>
      </c>
      <c r="B19" s="364" t="s">
        <v>1030</v>
      </c>
      <c r="C19" s="363">
        <v>1103</v>
      </c>
    </row>
    <row r="20" spans="1:3" ht="12.75" customHeight="1">
      <c r="A20" s="110"/>
      <c r="B20" s="368"/>
      <c r="C20" s="367"/>
    </row>
    <row r="21" spans="1:3" ht="12.75">
      <c r="A21" s="312" t="s">
        <v>1032</v>
      </c>
      <c r="B21" s="364"/>
      <c r="C21" s="363"/>
    </row>
    <row r="22" spans="1:3" ht="12.75">
      <c r="A22" s="365">
        <v>6</v>
      </c>
      <c r="B22" s="364" t="s">
        <v>1026</v>
      </c>
      <c r="C22" s="363">
        <v>1791</v>
      </c>
    </row>
    <row r="23" spans="1:3" ht="12.75">
      <c r="A23" s="365">
        <v>21</v>
      </c>
      <c r="B23" s="364" t="s">
        <v>1027</v>
      </c>
      <c r="C23" s="363">
        <v>1220</v>
      </c>
    </row>
    <row r="24" spans="1:3" ht="12.75">
      <c r="A24" s="365">
        <v>24</v>
      </c>
      <c r="B24" s="364" t="s">
        <v>1028</v>
      </c>
      <c r="C24" s="363">
        <v>1165</v>
      </c>
    </row>
    <row r="25" spans="1:3" ht="12.75">
      <c r="A25" s="366"/>
      <c r="B25" s="364"/>
      <c r="C25" s="363"/>
    </row>
    <row r="26" spans="1:3" ht="12.75">
      <c r="A26" s="312" t="s">
        <v>649</v>
      </c>
      <c r="B26" s="364"/>
      <c r="C26" s="363"/>
    </row>
    <row r="27" spans="1:3" ht="12.75">
      <c r="A27" s="365">
        <v>13</v>
      </c>
      <c r="B27" s="364" t="s">
        <v>1026</v>
      </c>
      <c r="C27" s="363">
        <v>1632</v>
      </c>
    </row>
    <row r="28" spans="1:3" ht="12.75">
      <c r="A28" s="366"/>
      <c r="B28" s="364"/>
      <c r="C28" s="363"/>
    </row>
    <row r="29" spans="1:3" ht="12.75">
      <c r="A29" s="312" t="s">
        <v>652</v>
      </c>
      <c r="B29" s="364"/>
      <c r="C29" s="363"/>
    </row>
    <row r="30" spans="1:3" ht="12.75">
      <c r="A30" s="365">
        <v>16</v>
      </c>
      <c r="B30" s="364" t="s">
        <v>1026</v>
      </c>
      <c r="C30" s="363">
        <v>1534</v>
      </c>
    </row>
    <row r="31" spans="1:3" ht="12.75">
      <c r="A31" s="366"/>
      <c r="B31" s="364"/>
      <c r="C31" s="363"/>
    </row>
    <row r="32" spans="1:3" ht="12.75">
      <c r="A32" s="312" t="s">
        <v>1033</v>
      </c>
      <c r="B32" s="364"/>
      <c r="C32" s="363"/>
    </row>
    <row r="33" spans="1:3" ht="12.75">
      <c r="A33" s="365">
        <v>12</v>
      </c>
      <c r="B33" s="364" t="s">
        <v>1026</v>
      </c>
      <c r="C33" s="363">
        <v>1677</v>
      </c>
    </row>
    <row r="34" spans="1:3" ht="12.75">
      <c r="A34" s="365">
        <v>33</v>
      </c>
      <c r="B34" s="364" t="s">
        <v>1027</v>
      </c>
      <c r="C34" s="363">
        <v>1142</v>
      </c>
    </row>
    <row r="35" spans="1:3" ht="12.75">
      <c r="A35" s="365">
        <v>35</v>
      </c>
      <c r="B35" s="364" t="s">
        <v>1028</v>
      </c>
      <c r="C35" s="363">
        <v>1113</v>
      </c>
    </row>
    <row r="36" spans="1:3" ht="12.75">
      <c r="A36" s="365">
        <v>39</v>
      </c>
      <c r="B36" s="364" t="s">
        <v>1030</v>
      </c>
      <c r="C36" s="363">
        <v>1052</v>
      </c>
    </row>
    <row r="37" spans="1:3" ht="12.75">
      <c r="A37" s="366"/>
      <c r="B37" s="364"/>
      <c r="C37" s="363"/>
    </row>
    <row r="38" spans="1:3" ht="12.75">
      <c r="A38" s="312" t="s">
        <v>1252</v>
      </c>
      <c r="B38" s="364"/>
      <c r="C38" s="363"/>
    </row>
    <row r="39" spans="1:3" ht="12.75">
      <c r="A39" s="365">
        <v>7</v>
      </c>
      <c r="B39" s="364" t="s">
        <v>1026</v>
      </c>
      <c r="C39" s="363">
        <v>2660</v>
      </c>
    </row>
    <row r="40" spans="1:3" ht="12.75">
      <c r="A40" s="365">
        <v>22</v>
      </c>
      <c r="B40" s="364" t="s">
        <v>1027</v>
      </c>
      <c r="C40" s="363">
        <v>1847</v>
      </c>
    </row>
    <row r="41" spans="1:3" ht="12.75">
      <c r="A41" s="365">
        <v>26</v>
      </c>
      <c r="B41" s="364" t="s">
        <v>1028</v>
      </c>
      <c r="C41" s="363">
        <v>1771</v>
      </c>
    </row>
    <row r="42" spans="1:3" ht="12.75">
      <c r="A42" s="365">
        <v>29</v>
      </c>
      <c r="B42" s="364" t="s">
        <v>1030</v>
      </c>
      <c r="C42" s="363">
        <v>1694</v>
      </c>
    </row>
    <row r="43" spans="2:3" ht="12.75" customHeight="1">
      <c r="B43" s="364"/>
      <c r="C43" s="363"/>
    </row>
    <row r="44" spans="1:3" ht="14.25" customHeight="1">
      <c r="A44" s="362"/>
      <c r="B44" s="362"/>
      <c r="C44" s="361"/>
    </row>
    <row r="45" spans="1:3" ht="13.5" customHeight="1">
      <c r="A45" s="217" t="s">
        <v>1034</v>
      </c>
      <c r="B45" s="82"/>
      <c r="C45" s="126"/>
    </row>
    <row r="46" spans="1:3" ht="13.5" customHeight="1">
      <c r="A46" s="217" t="s">
        <v>1035</v>
      </c>
      <c r="B46" s="82"/>
      <c r="C46" s="126"/>
    </row>
    <row r="47" spans="1:3" ht="12.75">
      <c r="A47" s="360" t="s">
        <v>1251</v>
      </c>
      <c r="B47" s="359"/>
      <c r="C47" s="359"/>
    </row>
    <row r="48" spans="1:3" s="54" customFormat="1" ht="12.75">
      <c r="A48" s="54" t="s">
        <v>1250</v>
      </c>
      <c r="C48" s="358"/>
    </row>
    <row r="49" s="53" customFormat="1" ht="12.75">
      <c r="A49" s="58" t="s">
        <v>1249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39.xml><?xml version="1.0" encoding="utf-8"?>
<worksheet xmlns="http://schemas.openxmlformats.org/spreadsheetml/2006/main" xmlns:r="http://schemas.openxmlformats.org/officeDocument/2006/relationships">
  <dimension ref="A1:E33"/>
  <sheetViews>
    <sheetView workbookViewId="0" topLeftCell="A1">
      <selection activeCell="A1" sqref="A1"/>
    </sheetView>
  </sheetViews>
  <sheetFormatPr defaultColWidth="9.140625" defaultRowHeight="12.75"/>
  <cols>
    <col min="1" max="1" width="11.8515625" style="53" customWidth="1"/>
    <col min="2" max="3" width="17.8515625" style="53" customWidth="1"/>
    <col min="4" max="4" width="18.00390625" style="53" customWidth="1"/>
    <col min="5" max="5" width="17.8515625" style="53" customWidth="1"/>
    <col min="6" max="16384" width="9.140625" style="53" customWidth="1"/>
  </cols>
  <sheetData>
    <row r="1" spans="1:5" ht="15.75">
      <c r="A1" s="88" t="s">
        <v>1014</v>
      </c>
      <c r="B1" s="87"/>
      <c r="C1" s="87"/>
      <c r="D1" s="87"/>
      <c r="E1" s="87"/>
    </row>
    <row r="2" spans="1:5" ht="15.75">
      <c r="A2" s="88" t="s">
        <v>1248</v>
      </c>
      <c r="B2" s="87"/>
      <c r="C2" s="87"/>
      <c r="D2" s="87"/>
      <c r="E2" s="87"/>
    </row>
    <row r="3" spans="1:5" ht="12.75" customHeight="1">
      <c r="A3" s="88"/>
      <c r="B3" s="87"/>
      <c r="C3" s="87"/>
      <c r="D3" s="87"/>
      <c r="E3" s="87"/>
    </row>
    <row r="4" spans="1:5" ht="12.75">
      <c r="A4" s="178" t="s">
        <v>1015</v>
      </c>
      <c r="B4" s="87"/>
      <c r="C4" s="87"/>
      <c r="D4" s="87"/>
      <c r="E4" s="87"/>
    </row>
    <row r="5" spans="1:5" ht="13.5" thickBot="1">
      <c r="A5" s="86"/>
      <c r="B5" s="86"/>
      <c r="C5" s="86"/>
      <c r="D5" s="86"/>
      <c r="E5" s="86"/>
    </row>
    <row r="6" spans="1:5" s="146" customFormat="1" ht="24" customHeight="1" thickTop="1">
      <c r="A6" s="216"/>
      <c r="B6" s="731" t="s">
        <v>1016</v>
      </c>
      <c r="C6" s="732"/>
      <c r="D6" s="355"/>
      <c r="E6" s="273"/>
    </row>
    <row r="7" spans="1:5" s="146" customFormat="1" ht="24" customHeight="1">
      <c r="A7" s="152" t="s">
        <v>630</v>
      </c>
      <c r="B7" s="354" t="s">
        <v>999</v>
      </c>
      <c r="C7" s="152" t="s">
        <v>998</v>
      </c>
      <c r="D7" s="152" t="s">
        <v>1017</v>
      </c>
      <c r="E7" s="84" t="s">
        <v>1018</v>
      </c>
    </row>
    <row r="8" spans="1:5" s="111" customFormat="1" ht="12.75">
      <c r="A8" s="110"/>
      <c r="B8" s="110"/>
      <c r="C8" s="110"/>
      <c r="D8" s="110"/>
      <c r="E8" s="53"/>
    </row>
    <row r="9" spans="1:5" ht="12.75">
      <c r="A9" s="102">
        <v>1988</v>
      </c>
      <c r="B9" s="264">
        <v>6653346</v>
      </c>
      <c r="C9" s="264">
        <v>6713621</v>
      </c>
      <c r="D9" s="264">
        <v>1421707</v>
      </c>
      <c r="E9" s="253">
        <v>8964928</v>
      </c>
    </row>
    <row r="10" spans="1:5" ht="12.75">
      <c r="A10" s="102">
        <v>1989</v>
      </c>
      <c r="B10" s="264">
        <v>7022986</v>
      </c>
      <c r="C10" s="264">
        <v>7234653</v>
      </c>
      <c r="D10" s="264">
        <v>1167954</v>
      </c>
      <c r="E10" s="253">
        <v>9634077</v>
      </c>
    </row>
    <row r="11" spans="1:5" ht="12.75">
      <c r="A11" s="102">
        <v>1990</v>
      </c>
      <c r="B11" s="264">
        <v>7310635</v>
      </c>
      <c r="C11" s="264">
        <v>7562156</v>
      </c>
      <c r="D11" s="264">
        <v>1065408</v>
      </c>
      <c r="E11" s="253">
        <v>9907154</v>
      </c>
    </row>
    <row r="12" spans="1:5" ht="12.75">
      <c r="A12" s="102">
        <v>1991</v>
      </c>
      <c r="B12" s="264">
        <v>7135595</v>
      </c>
      <c r="C12" s="264">
        <v>7215323</v>
      </c>
      <c r="D12" s="264">
        <v>1020464</v>
      </c>
      <c r="E12" s="253">
        <v>9368576</v>
      </c>
    </row>
    <row r="13" spans="1:5" ht="12.75">
      <c r="A13" s="102">
        <v>1992</v>
      </c>
      <c r="B13" s="264">
        <v>7248645</v>
      </c>
      <c r="C13" s="264">
        <v>7087463</v>
      </c>
      <c r="D13" s="264">
        <v>1318044</v>
      </c>
      <c r="E13" s="253">
        <v>9568434</v>
      </c>
    </row>
    <row r="14" spans="1:5" ht="12.75">
      <c r="A14" s="102">
        <v>1993</v>
      </c>
      <c r="B14" s="264">
        <v>6924571</v>
      </c>
      <c r="C14" s="264">
        <v>6907236</v>
      </c>
      <c r="D14" s="264">
        <v>1298684</v>
      </c>
      <c r="E14" s="253">
        <v>9345320</v>
      </c>
    </row>
    <row r="15" spans="1:5" ht="12.75">
      <c r="A15" s="102">
        <v>1994</v>
      </c>
      <c r="B15" s="264">
        <v>7309894</v>
      </c>
      <c r="C15" s="264">
        <v>7478052</v>
      </c>
      <c r="D15" s="264">
        <v>956926</v>
      </c>
      <c r="E15" s="253">
        <v>9920709</v>
      </c>
    </row>
    <row r="16" spans="1:5" ht="12.75">
      <c r="A16" s="102">
        <v>1995</v>
      </c>
      <c r="B16" s="264">
        <v>7517273</v>
      </c>
      <c r="C16" s="264">
        <v>7692494</v>
      </c>
      <c r="D16" s="264">
        <v>750495</v>
      </c>
      <c r="E16" s="253">
        <v>10388281</v>
      </c>
    </row>
    <row r="17" spans="1:5" ht="12.75">
      <c r="A17" s="102">
        <v>1996</v>
      </c>
      <c r="B17" s="264">
        <v>7700229</v>
      </c>
      <c r="C17" s="264">
        <v>7992620</v>
      </c>
      <c r="D17" s="264">
        <v>690833</v>
      </c>
      <c r="E17" s="253">
        <v>10581825</v>
      </c>
    </row>
    <row r="18" spans="1:5" ht="12.75">
      <c r="A18" s="102">
        <v>1997</v>
      </c>
      <c r="B18" s="264">
        <v>7788367</v>
      </c>
      <c r="C18" s="264">
        <v>7874798</v>
      </c>
      <c r="D18" s="264">
        <v>706030</v>
      </c>
      <c r="E18" s="253">
        <v>10448099</v>
      </c>
    </row>
    <row r="19" spans="1:5" ht="12.75">
      <c r="A19" s="102">
        <v>1998</v>
      </c>
      <c r="B19" s="264">
        <v>7576988</v>
      </c>
      <c r="C19" s="264">
        <v>7728768</v>
      </c>
      <c r="D19" s="264">
        <v>466807</v>
      </c>
      <c r="E19" s="253">
        <v>10075448</v>
      </c>
    </row>
    <row r="20" spans="1:5" ht="12.75">
      <c r="A20" s="102">
        <v>1999</v>
      </c>
      <c r="B20" s="264">
        <v>7699676</v>
      </c>
      <c r="C20" s="264">
        <v>7737494</v>
      </c>
      <c r="D20" s="264">
        <v>376236</v>
      </c>
      <c r="E20" s="253">
        <v>10173069</v>
      </c>
    </row>
    <row r="21" spans="1:5" ht="12.75">
      <c r="A21" s="102">
        <v>2000</v>
      </c>
      <c r="B21" s="264">
        <v>7981640</v>
      </c>
      <c r="C21" s="264">
        <v>7959325</v>
      </c>
      <c r="D21" s="264">
        <v>407359</v>
      </c>
      <c r="E21" s="253">
        <v>10378775</v>
      </c>
    </row>
    <row r="22" spans="1:5" ht="12.75">
      <c r="A22" s="102">
        <v>2001</v>
      </c>
      <c r="B22" s="264">
        <v>7270532</v>
      </c>
      <c r="C22" s="264">
        <v>7263415</v>
      </c>
      <c r="D22" s="264">
        <v>275853</v>
      </c>
      <c r="E22" s="253">
        <v>9169182</v>
      </c>
    </row>
    <row r="23" spans="1:5" ht="12.75">
      <c r="A23" s="102">
        <v>2002</v>
      </c>
      <c r="B23" s="264">
        <v>7414344</v>
      </c>
      <c r="C23" s="264">
        <v>7370010</v>
      </c>
      <c r="D23" s="264">
        <v>232806</v>
      </c>
      <c r="E23" s="253">
        <v>8587568</v>
      </c>
    </row>
    <row r="24" spans="1:5" ht="12.75">
      <c r="A24" s="102">
        <v>2003</v>
      </c>
      <c r="B24" s="264">
        <v>7492272</v>
      </c>
      <c r="C24" s="264">
        <v>7472568</v>
      </c>
      <c r="D24" s="264">
        <v>125253</v>
      </c>
      <c r="E24" s="253">
        <v>7820545</v>
      </c>
    </row>
    <row r="25" spans="1:5" ht="12.75">
      <c r="A25" s="102">
        <v>2004</v>
      </c>
      <c r="B25" s="264">
        <v>8033491</v>
      </c>
      <c r="C25" s="264">
        <v>8058756</v>
      </c>
      <c r="D25" s="264">
        <v>175507</v>
      </c>
      <c r="E25" s="253">
        <v>7713639</v>
      </c>
    </row>
    <row r="26" spans="1:5" ht="12.75">
      <c r="A26" s="102">
        <v>2005</v>
      </c>
      <c r="B26" s="264">
        <v>8730582</v>
      </c>
      <c r="C26" s="264">
        <v>8749733</v>
      </c>
      <c r="D26" s="264">
        <v>100172</v>
      </c>
      <c r="E26" s="253">
        <v>7867942</v>
      </c>
    </row>
    <row r="27" spans="1:5" ht="12.75">
      <c r="A27" s="102">
        <v>2006</v>
      </c>
      <c r="B27" s="264">
        <v>8330646</v>
      </c>
      <c r="C27" s="264">
        <v>8382891</v>
      </c>
      <c r="D27" s="264">
        <v>112158</v>
      </c>
      <c r="E27" s="253">
        <v>8273740</v>
      </c>
    </row>
    <row r="28" spans="1:5" ht="12.75">
      <c r="A28" s="102">
        <v>2007</v>
      </c>
      <c r="B28" s="264">
        <v>8920759</v>
      </c>
      <c r="C28" s="264">
        <v>8910032</v>
      </c>
      <c r="D28" s="264">
        <v>100783</v>
      </c>
      <c r="E28" s="253">
        <v>9188139</v>
      </c>
    </row>
    <row r="29" spans="1:5" ht="12.75">
      <c r="A29" s="102">
        <v>2008</v>
      </c>
      <c r="B29" s="264">
        <v>8015424</v>
      </c>
      <c r="C29" s="264">
        <v>8027546</v>
      </c>
      <c r="D29" s="264">
        <v>13092</v>
      </c>
      <c r="E29" s="253">
        <v>7707047</v>
      </c>
    </row>
    <row r="30" spans="1:5" ht="12.75">
      <c r="A30" s="180"/>
      <c r="B30" s="180"/>
      <c r="C30" s="180"/>
      <c r="D30" s="180"/>
      <c r="E30" s="135"/>
    </row>
    <row r="31" spans="1:5" s="60" customFormat="1" ht="12.75">
      <c r="A31" s="82"/>
      <c r="B31" s="82"/>
      <c r="C31" s="82"/>
      <c r="D31" s="82"/>
      <c r="E31" s="82"/>
    </row>
    <row r="32" s="60" customFormat="1" ht="12.75">
      <c r="A32" s="60" t="s">
        <v>1019</v>
      </c>
    </row>
    <row r="33" spans="1:5" ht="12.75">
      <c r="A33" s="58" t="s">
        <v>1011</v>
      </c>
      <c r="B33" s="60"/>
      <c r="C33" s="60"/>
      <c r="D33" s="60"/>
      <c r="E33" s="60"/>
    </row>
  </sheetData>
  <sheetProtection/>
  <mergeCells count="1">
    <mergeCell ref="B6:C6"/>
  </mergeCells>
  <printOptions horizontalCentered="1"/>
  <pageMargins left="1" right="1" top="1" bottom="1" header="0.5" footer="0.5"/>
  <pageSetup horizontalDpi="600" verticalDpi="600" orientation="portrait" r:id="rId1"/>
  <headerFooter alignWithMargins="0">
    <oddFooter>&amp;L&amp;"Arial,Italic"&amp;9      The State of Hawaii Data Book 2008&amp;R&amp;9http://www.hawaii.gov/dbedt/</oddFooter>
  </headerFooter>
</worksheet>
</file>

<file path=xl/worksheets/sheet4.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24.7109375" style="53" customWidth="1"/>
    <col min="2" max="2" width="14.57421875" style="53" customWidth="1"/>
    <col min="3" max="5" width="14.7109375" style="53" customWidth="1"/>
    <col min="6" max="16384" width="9.140625" style="53" customWidth="1"/>
  </cols>
  <sheetData>
    <row r="1" spans="1:5" ht="15.75">
      <c r="A1" s="274" t="s">
        <v>434</v>
      </c>
      <c r="B1" s="87"/>
      <c r="C1" s="87"/>
      <c r="D1" s="87"/>
      <c r="E1" s="87"/>
    </row>
    <row r="2" spans="1:5" ht="15.75">
      <c r="A2" s="88" t="s">
        <v>1521</v>
      </c>
      <c r="B2" s="87"/>
      <c r="C2" s="87"/>
      <c r="D2" s="87"/>
      <c r="E2" s="87"/>
    </row>
    <row r="4" spans="1:5" ht="12.75">
      <c r="A4" s="178" t="s">
        <v>435</v>
      </c>
      <c r="B4" s="87"/>
      <c r="C4" s="87"/>
      <c r="D4" s="87"/>
      <c r="E4" s="87"/>
    </row>
    <row r="5" spans="1:5" ht="13.5" thickBot="1">
      <c r="A5" s="86"/>
      <c r="B5" s="86"/>
      <c r="C5" s="86"/>
      <c r="D5" s="86"/>
      <c r="E5" s="86"/>
    </row>
    <row r="6" spans="1:5" s="456" customFormat="1" ht="24" customHeight="1" thickTop="1">
      <c r="A6" s="216"/>
      <c r="B6" s="601"/>
      <c r="C6" s="215" t="s">
        <v>436</v>
      </c>
      <c r="D6" s="215"/>
      <c r="E6" s="273"/>
    </row>
    <row r="7" spans="1:5" s="613" customFormat="1" ht="34.5" customHeight="1">
      <c r="A7" s="152" t="s">
        <v>784</v>
      </c>
      <c r="B7" s="272" t="s">
        <v>437</v>
      </c>
      <c r="C7" s="152" t="s">
        <v>438</v>
      </c>
      <c r="D7" s="152" t="s">
        <v>740</v>
      </c>
      <c r="E7" s="84" t="s">
        <v>439</v>
      </c>
    </row>
    <row r="8" spans="1:4" ht="12.75">
      <c r="A8" s="110"/>
      <c r="B8" s="259"/>
      <c r="C8" s="110"/>
      <c r="D8" s="110"/>
    </row>
    <row r="9" spans="1:4" ht="12.75">
      <c r="A9" s="701">
        <v>2006</v>
      </c>
      <c r="B9" s="259"/>
      <c r="C9" s="110"/>
      <c r="D9" s="110"/>
    </row>
    <row r="10" spans="1:4" ht="12.75">
      <c r="A10" s="387"/>
      <c r="B10" s="259"/>
      <c r="C10" s="110"/>
      <c r="D10" s="110"/>
    </row>
    <row r="11" spans="1:5" ht="12.75">
      <c r="A11" s="17" t="s">
        <v>810</v>
      </c>
      <c r="B11" s="700">
        <v>4342.06</v>
      </c>
      <c r="C11" s="699">
        <v>88.53</v>
      </c>
      <c r="D11" s="307">
        <v>4081.12</v>
      </c>
      <c r="E11" s="698">
        <v>172.41</v>
      </c>
    </row>
    <row r="12" spans="1:5" ht="12.75">
      <c r="A12" s="387"/>
      <c r="B12" s="697"/>
      <c r="C12" s="696"/>
      <c r="D12" s="693"/>
      <c r="E12" s="692"/>
    </row>
    <row r="13" spans="1:5" ht="12.75">
      <c r="A13" s="387" t="s">
        <v>519</v>
      </c>
      <c r="B13" s="694">
        <v>1474.19</v>
      </c>
      <c r="C13" s="455" t="s">
        <v>540</v>
      </c>
      <c r="D13" s="693">
        <v>1414.89</v>
      </c>
      <c r="E13" s="692">
        <v>59.3</v>
      </c>
    </row>
    <row r="14" spans="1:5" ht="12.75">
      <c r="A14" s="387" t="s">
        <v>770</v>
      </c>
      <c r="B14" s="694">
        <v>635.21</v>
      </c>
      <c r="C14" s="455" t="s">
        <v>540</v>
      </c>
      <c r="D14" s="693">
        <v>578.51</v>
      </c>
      <c r="E14" s="692">
        <v>56.7</v>
      </c>
    </row>
    <row r="15" spans="1:5" ht="12.75">
      <c r="A15" s="387" t="s">
        <v>768</v>
      </c>
      <c r="B15" s="694">
        <v>47.48</v>
      </c>
      <c r="C15" s="455" t="s">
        <v>540</v>
      </c>
      <c r="D15" s="693">
        <v>33.48</v>
      </c>
      <c r="E15" s="692">
        <v>14</v>
      </c>
    </row>
    <row r="16" spans="1:5" ht="12.75">
      <c r="A16" s="387" t="s">
        <v>771</v>
      </c>
      <c r="B16" s="694">
        <v>135.77</v>
      </c>
      <c r="C16" s="455" t="s">
        <v>540</v>
      </c>
      <c r="D16" s="693">
        <v>123.77</v>
      </c>
      <c r="E16" s="692">
        <v>12</v>
      </c>
    </row>
    <row r="17" spans="1:5" ht="12.75">
      <c r="A17" s="387" t="s">
        <v>773</v>
      </c>
      <c r="B17" s="694">
        <v>1632.43</v>
      </c>
      <c r="C17" s="695">
        <v>88.53</v>
      </c>
      <c r="D17" s="693">
        <v>1535.98</v>
      </c>
      <c r="E17" s="692">
        <v>7.92</v>
      </c>
    </row>
    <row r="18" spans="1:5" ht="12.75">
      <c r="A18" s="387" t="s">
        <v>767</v>
      </c>
      <c r="B18" s="694">
        <v>416.98</v>
      </c>
      <c r="C18" s="455" t="s">
        <v>540</v>
      </c>
      <c r="D18" s="693">
        <v>394.49</v>
      </c>
      <c r="E18" s="692">
        <v>22.49</v>
      </c>
    </row>
    <row r="19" spans="1:5" ht="12.75">
      <c r="A19" s="387" t="s">
        <v>796</v>
      </c>
      <c r="B19" s="258" t="s">
        <v>540</v>
      </c>
      <c r="C19" s="455" t="s">
        <v>540</v>
      </c>
      <c r="D19" s="209" t="s">
        <v>540</v>
      </c>
      <c r="E19" s="688" t="s">
        <v>540</v>
      </c>
    </row>
    <row r="20" spans="1:5" ht="12.75">
      <c r="A20" s="387"/>
      <c r="B20" s="258"/>
      <c r="C20" s="455"/>
      <c r="D20" s="209"/>
      <c r="E20" s="688"/>
    </row>
    <row r="21" spans="1:4" ht="12.75">
      <c r="A21" s="701">
        <v>2007</v>
      </c>
      <c r="B21" s="259"/>
      <c r="C21" s="110"/>
      <c r="D21" s="110"/>
    </row>
    <row r="22" spans="1:4" ht="12.75">
      <c r="A22" s="387"/>
      <c r="B22" s="259"/>
      <c r="C22" s="110"/>
      <c r="D22" s="110"/>
    </row>
    <row r="23" spans="1:5" ht="12.75">
      <c r="A23" s="17" t="s">
        <v>810</v>
      </c>
      <c r="B23" s="700">
        <v>4352.39</v>
      </c>
      <c r="C23" s="699">
        <v>88.53</v>
      </c>
      <c r="D23" s="307">
        <v>4091.45</v>
      </c>
      <c r="E23" s="698">
        <v>172.41</v>
      </c>
    </row>
    <row r="24" spans="1:5" ht="12.75">
      <c r="A24" s="387"/>
      <c r="B24" s="697"/>
      <c r="C24" s="696"/>
      <c r="D24" s="693"/>
      <c r="E24" s="692"/>
    </row>
    <row r="25" spans="1:5" ht="12.75">
      <c r="A25" s="387" t="s">
        <v>519</v>
      </c>
      <c r="B25" s="694">
        <v>1473.36</v>
      </c>
      <c r="C25" s="455" t="s">
        <v>540</v>
      </c>
      <c r="D25" s="693">
        <v>1414.06</v>
      </c>
      <c r="E25" s="692">
        <v>59.3</v>
      </c>
    </row>
    <row r="26" spans="1:5" ht="12.75">
      <c r="A26" s="387" t="s">
        <v>770</v>
      </c>
      <c r="B26" s="694">
        <v>635.23</v>
      </c>
      <c r="C26" s="455" t="s">
        <v>540</v>
      </c>
      <c r="D26" s="693">
        <v>578.53</v>
      </c>
      <c r="E26" s="692">
        <v>56.7</v>
      </c>
    </row>
    <row r="27" spans="1:5" ht="12.75">
      <c r="A27" s="387" t="s">
        <v>768</v>
      </c>
      <c r="B27" s="694">
        <v>47.48</v>
      </c>
      <c r="C27" s="455" t="s">
        <v>540</v>
      </c>
      <c r="D27" s="693">
        <v>33.48</v>
      </c>
      <c r="E27" s="692">
        <v>14</v>
      </c>
    </row>
    <row r="28" spans="1:5" ht="12.75">
      <c r="A28" s="387" t="s">
        <v>771</v>
      </c>
      <c r="B28" s="694">
        <v>135.77</v>
      </c>
      <c r="C28" s="455" t="s">
        <v>540</v>
      </c>
      <c r="D28" s="693">
        <v>123.77</v>
      </c>
      <c r="E28" s="692">
        <v>12</v>
      </c>
    </row>
    <row r="29" spans="1:5" ht="12.75">
      <c r="A29" s="387" t="s">
        <v>773</v>
      </c>
      <c r="B29" s="694">
        <v>1643.66</v>
      </c>
      <c r="C29" s="695">
        <v>88.53</v>
      </c>
      <c r="D29" s="693">
        <v>1547.21</v>
      </c>
      <c r="E29" s="692">
        <v>7.92</v>
      </c>
    </row>
    <row r="30" spans="1:5" ht="12.75">
      <c r="A30" s="387" t="s">
        <v>767</v>
      </c>
      <c r="B30" s="694">
        <v>416.89</v>
      </c>
      <c r="C30" s="455" t="s">
        <v>540</v>
      </c>
      <c r="D30" s="693">
        <v>394.4</v>
      </c>
      <c r="E30" s="692">
        <v>22.49</v>
      </c>
    </row>
    <row r="31" spans="1:5" ht="12.75">
      <c r="A31" s="387" t="s">
        <v>796</v>
      </c>
      <c r="B31" s="258" t="s">
        <v>540</v>
      </c>
      <c r="C31" s="455" t="s">
        <v>540</v>
      </c>
      <c r="D31" s="209" t="s">
        <v>540</v>
      </c>
      <c r="E31" s="688" t="s">
        <v>540</v>
      </c>
    </row>
    <row r="32" spans="1:5" ht="12.75">
      <c r="A32" s="387"/>
      <c r="B32" s="258"/>
      <c r="C32" s="455"/>
      <c r="D32" s="209"/>
      <c r="E32" s="688"/>
    </row>
    <row r="33" spans="1:4" ht="12.75">
      <c r="A33" s="701">
        <v>2008</v>
      </c>
      <c r="B33" s="259"/>
      <c r="C33" s="110"/>
      <c r="D33" s="110"/>
    </row>
    <row r="34" spans="1:4" ht="12.75">
      <c r="A34" s="387"/>
      <c r="B34" s="259"/>
      <c r="C34" s="110"/>
      <c r="D34" s="110"/>
    </row>
    <row r="35" spans="1:5" ht="12.75" customHeight="1">
      <c r="A35" s="17" t="s">
        <v>810</v>
      </c>
      <c r="B35" s="700">
        <v>4362.68</v>
      </c>
      <c r="C35" s="699">
        <v>88.53</v>
      </c>
      <c r="D35" s="307">
        <v>4101.74</v>
      </c>
      <c r="E35" s="698">
        <v>172.41</v>
      </c>
    </row>
    <row r="36" spans="1:5" ht="12.75">
      <c r="A36" s="387"/>
      <c r="B36" s="697"/>
      <c r="C36" s="696"/>
      <c r="D36" s="693"/>
      <c r="E36" s="692"/>
    </row>
    <row r="37" spans="1:5" ht="12.75">
      <c r="A37" s="387" t="s">
        <v>519</v>
      </c>
      <c r="B37" s="694">
        <v>1478.44</v>
      </c>
      <c r="C37" s="455" t="s">
        <v>540</v>
      </c>
      <c r="D37" s="693">
        <v>1419.14</v>
      </c>
      <c r="E37" s="692">
        <v>59.3</v>
      </c>
    </row>
    <row r="38" spans="1:5" ht="12.75">
      <c r="A38" s="387" t="s">
        <v>770</v>
      </c>
      <c r="B38" s="694">
        <v>635.26</v>
      </c>
      <c r="C38" s="455" t="s">
        <v>540</v>
      </c>
      <c r="D38" s="693">
        <v>578.56</v>
      </c>
      <c r="E38" s="692">
        <v>56.7</v>
      </c>
    </row>
    <row r="39" spans="1:5" ht="12.75">
      <c r="A39" s="387" t="s">
        <v>768</v>
      </c>
      <c r="B39" s="694">
        <v>47.48</v>
      </c>
      <c r="C39" s="455" t="s">
        <v>540</v>
      </c>
      <c r="D39" s="693">
        <v>33.48</v>
      </c>
      <c r="E39" s="692">
        <v>14</v>
      </c>
    </row>
    <row r="40" spans="1:5" ht="12.75">
      <c r="A40" s="387" t="s">
        <v>771</v>
      </c>
      <c r="B40" s="694">
        <v>135.77</v>
      </c>
      <c r="C40" s="455" t="s">
        <v>540</v>
      </c>
      <c r="D40" s="693">
        <v>123.77</v>
      </c>
      <c r="E40" s="692">
        <v>12</v>
      </c>
    </row>
    <row r="41" spans="1:5" ht="12.75">
      <c r="A41" s="387" t="s">
        <v>773</v>
      </c>
      <c r="B41" s="694">
        <v>1649.21</v>
      </c>
      <c r="C41" s="695">
        <v>88.53</v>
      </c>
      <c r="D41" s="693">
        <v>1552.76</v>
      </c>
      <c r="E41" s="692">
        <v>7.92</v>
      </c>
    </row>
    <row r="42" spans="1:5" ht="12.75">
      <c r="A42" s="387" t="s">
        <v>767</v>
      </c>
      <c r="B42" s="694">
        <v>416.52</v>
      </c>
      <c r="C42" s="455" t="s">
        <v>540</v>
      </c>
      <c r="D42" s="693">
        <v>394.03</v>
      </c>
      <c r="E42" s="692">
        <v>22.49</v>
      </c>
    </row>
    <row r="43" spans="1:5" ht="12.75">
      <c r="A43" s="387" t="s">
        <v>796</v>
      </c>
      <c r="B43" s="258" t="s">
        <v>540</v>
      </c>
      <c r="C43" s="455" t="s">
        <v>540</v>
      </c>
      <c r="D43" s="209" t="s">
        <v>540</v>
      </c>
      <c r="E43" s="688" t="s">
        <v>540</v>
      </c>
    </row>
    <row r="44" spans="1:5" ht="12.75">
      <c r="A44" s="448"/>
      <c r="B44" s="221"/>
      <c r="C44" s="180"/>
      <c r="D44" s="96"/>
      <c r="E44" s="203"/>
    </row>
    <row r="45" ht="12.75">
      <c r="A45" s="72"/>
    </row>
    <row r="46" ht="12.75">
      <c r="A46" s="32" t="s">
        <v>433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rowBreaks count="1" manualBreakCount="1">
    <brk id="101" max="65535" man="1"/>
  </rowBreaks>
</worksheet>
</file>

<file path=xl/worksheets/sheet40.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1" max="1" width="17.7109375" style="53" customWidth="1"/>
    <col min="2" max="2" width="11.7109375" style="53" customWidth="1"/>
    <col min="3" max="3" width="11.57421875" style="53" customWidth="1"/>
    <col min="4" max="5" width="10.7109375" style="53" customWidth="1"/>
    <col min="6" max="6" width="10.57421875" style="53" customWidth="1"/>
    <col min="7" max="7" width="10.57421875" style="82" customWidth="1"/>
    <col min="8" max="16384" width="9.140625" style="53" customWidth="1"/>
  </cols>
  <sheetData>
    <row r="1" spans="1:7" ht="15.75">
      <c r="A1" s="88" t="s">
        <v>1012</v>
      </c>
      <c r="B1" s="87"/>
      <c r="C1" s="87"/>
      <c r="D1" s="87"/>
      <c r="E1" s="87"/>
      <c r="F1" s="87"/>
      <c r="G1" s="315"/>
    </row>
    <row r="2" spans="1:7" ht="15.75">
      <c r="A2" s="88" t="s">
        <v>1247</v>
      </c>
      <c r="B2" s="87"/>
      <c r="C2" s="87"/>
      <c r="D2" s="87"/>
      <c r="E2" s="87"/>
      <c r="F2" s="87"/>
      <c r="G2" s="315"/>
    </row>
    <row r="3" spans="1:7" ht="13.5" thickBot="1">
      <c r="A3" s="86"/>
      <c r="B3" s="86"/>
      <c r="C3" s="86"/>
      <c r="D3" s="86"/>
      <c r="E3" s="86"/>
      <c r="F3" s="86"/>
      <c r="G3" s="86"/>
    </row>
    <row r="4" spans="1:7" s="146" customFormat="1" ht="24" customHeight="1" thickTop="1">
      <c r="A4" s="216"/>
      <c r="B4" s="215" t="s">
        <v>994</v>
      </c>
      <c r="C4" s="215"/>
      <c r="D4" s="215" t="s">
        <v>995</v>
      </c>
      <c r="E4" s="215"/>
      <c r="F4" s="215" t="s">
        <v>996</v>
      </c>
      <c r="G4" s="353"/>
    </row>
    <row r="5" spans="1:7" s="146" customFormat="1" ht="24" customHeight="1">
      <c r="A5" s="213" t="s">
        <v>997</v>
      </c>
      <c r="B5" s="213" t="s">
        <v>998</v>
      </c>
      <c r="C5" s="213" t="s">
        <v>999</v>
      </c>
      <c r="D5" s="213" t="s">
        <v>989</v>
      </c>
      <c r="E5" s="213" t="s">
        <v>990</v>
      </c>
      <c r="F5" s="213" t="s">
        <v>989</v>
      </c>
      <c r="G5" s="352" t="s">
        <v>990</v>
      </c>
    </row>
    <row r="6" spans="1:7" s="146" customFormat="1" ht="12.75" customHeight="1">
      <c r="A6" s="110"/>
      <c r="B6" s="110"/>
      <c r="C6" s="110"/>
      <c r="D6" s="110"/>
      <c r="E6" s="110"/>
      <c r="F6" s="110"/>
      <c r="G6" s="82"/>
    </row>
    <row r="7" spans="1:6" ht="12.75">
      <c r="A7" s="351" t="s">
        <v>1000</v>
      </c>
      <c r="B7" s="110"/>
      <c r="C7" s="110"/>
      <c r="D7" s="110"/>
      <c r="E7" s="110"/>
      <c r="F7" s="110"/>
    </row>
    <row r="8" spans="1:6" ht="12.75">
      <c r="A8" s="110"/>
      <c r="B8" s="110"/>
      <c r="C8" s="110"/>
      <c r="D8" s="110"/>
      <c r="E8" s="110"/>
      <c r="F8" s="110"/>
    </row>
    <row r="9" spans="1:7" ht="12.75">
      <c r="A9" s="11" t="s">
        <v>572</v>
      </c>
      <c r="B9" s="22">
        <v>8027546</v>
      </c>
      <c r="C9" s="21">
        <v>8015424</v>
      </c>
      <c r="D9" s="22">
        <v>119323.9825</v>
      </c>
      <c r="E9" s="22">
        <v>200612.31</v>
      </c>
      <c r="F9" s="22">
        <v>27592.9265</v>
      </c>
      <c r="G9" s="23">
        <v>58221.562</v>
      </c>
    </row>
    <row r="10" spans="1:7" ht="12.75" customHeight="1">
      <c r="A10" s="110"/>
      <c r="B10" s="347"/>
      <c r="C10" s="25"/>
      <c r="D10" s="25"/>
      <c r="E10" s="25"/>
      <c r="F10" s="25"/>
      <c r="G10" s="26"/>
    </row>
    <row r="11" spans="1:7" ht="12.75">
      <c r="A11" s="110" t="s">
        <v>617</v>
      </c>
      <c r="B11" s="347">
        <v>5868997</v>
      </c>
      <c r="C11" s="27">
        <v>5778993</v>
      </c>
      <c r="D11" s="27">
        <v>109506.4295</v>
      </c>
      <c r="E11" s="27">
        <v>186749.7615</v>
      </c>
      <c r="F11" s="27">
        <v>25882.2615</v>
      </c>
      <c r="G11" s="28">
        <v>50147.0415</v>
      </c>
    </row>
    <row r="12" spans="1:7" ht="12.75">
      <c r="A12" s="110" t="s">
        <v>615</v>
      </c>
      <c r="B12" s="347">
        <v>1345248</v>
      </c>
      <c r="C12" s="27">
        <v>1363813</v>
      </c>
      <c r="D12" s="27">
        <v>3673.64</v>
      </c>
      <c r="E12" s="27">
        <v>9112.5295</v>
      </c>
      <c r="F12" s="27">
        <v>988.398</v>
      </c>
      <c r="G12" s="28">
        <v>4737.063</v>
      </c>
    </row>
    <row r="13" spans="1:7" ht="12.75">
      <c r="A13" s="110" t="s">
        <v>1013</v>
      </c>
      <c r="B13" s="347">
        <v>439874</v>
      </c>
      <c r="C13" s="27">
        <v>493349</v>
      </c>
      <c r="D13" s="27">
        <v>6061.0095</v>
      </c>
      <c r="E13" s="27">
        <v>4351.9845</v>
      </c>
      <c r="F13" s="27">
        <v>722.267</v>
      </c>
      <c r="G13" s="28">
        <v>3337.4575</v>
      </c>
    </row>
    <row r="14" spans="1:7" ht="12.75">
      <c r="A14" s="110" t="s">
        <v>1002</v>
      </c>
      <c r="B14" s="347">
        <v>366085</v>
      </c>
      <c r="C14" s="27">
        <v>371638</v>
      </c>
      <c r="D14" s="27">
        <v>82.9035</v>
      </c>
      <c r="E14" s="27">
        <v>398.0345</v>
      </c>
      <c r="F14" s="29" t="s">
        <v>540</v>
      </c>
      <c r="G14" s="30" t="s">
        <v>540</v>
      </c>
    </row>
    <row r="15" spans="1:7" ht="12.75">
      <c r="A15" s="110" t="s">
        <v>607</v>
      </c>
      <c r="B15" s="347">
        <v>7342</v>
      </c>
      <c r="C15" s="27">
        <v>7631</v>
      </c>
      <c r="D15" s="29" t="s">
        <v>540</v>
      </c>
      <c r="E15" s="29" t="s">
        <v>540</v>
      </c>
      <c r="F15" s="29" t="s">
        <v>540</v>
      </c>
      <c r="G15" s="30" t="s">
        <v>540</v>
      </c>
    </row>
    <row r="16" spans="1:6" ht="12.75">
      <c r="A16" s="110"/>
      <c r="B16" s="188"/>
      <c r="C16" s="110"/>
      <c r="D16" s="110"/>
      <c r="E16" s="110"/>
      <c r="F16" s="110"/>
    </row>
    <row r="17" spans="1:6" ht="12.75">
      <c r="A17" s="351" t="s">
        <v>1003</v>
      </c>
      <c r="B17" s="188"/>
      <c r="C17" s="110"/>
      <c r="D17" s="110"/>
      <c r="E17" s="110"/>
      <c r="F17" s="110"/>
    </row>
    <row r="18" spans="1:7" ht="12.75">
      <c r="A18" s="110"/>
      <c r="B18" s="350"/>
      <c r="C18" s="349"/>
      <c r="D18" s="349"/>
      <c r="E18" s="349"/>
      <c r="F18" s="349"/>
      <c r="G18" s="348"/>
    </row>
    <row r="19" spans="1:7" ht="12.75">
      <c r="A19" s="11" t="s">
        <v>572</v>
      </c>
      <c r="B19" s="22">
        <v>7707047</v>
      </c>
      <c r="C19" s="21">
        <v>7707047</v>
      </c>
      <c r="D19" s="21">
        <v>63188.055</v>
      </c>
      <c r="E19" s="21">
        <v>63188.055</v>
      </c>
      <c r="F19" s="21">
        <v>17802.765</v>
      </c>
      <c r="G19" s="23">
        <v>17802.765</v>
      </c>
    </row>
    <row r="20" spans="1:7" ht="12.75" customHeight="1">
      <c r="A20" s="110"/>
      <c r="B20" s="347"/>
      <c r="C20" s="27"/>
      <c r="D20" s="24"/>
      <c r="E20" s="24"/>
      <c r="F20" s="24"/>
      <c r="G20" s="26"/>
    </row>
    <row r="21" spans="1:7" ht="12.75">
      <c r="A21" s="110" t="s">
        <v>617</v>
      </c>
      <c r="B21" s="347">
        <v>3541335</v>
      </c>
      <c r="C21" s="27">
        <v>3619778</v>
      </c>
      <c r="D21" s="27">
        <v>41223.0775</v>
      </c>
      <c r="E21" s="27">
        <v>21552.127</v>
      </c>
      <c r="F21" s="27">
        <v>15846.1335</v>
      </c>
      <c r="G21" s="28">
        <v>1932.1745</v>
      </c>
    </row>
    <row r="22" spans="1:7" ht="12.75">
      <c r="A22" s="110" t="s">
        <v>615</v>
      </c>
      <c r="B22" s="347">
        <v>1381700</v>
      </c>
      <c r="C22" s="27">
        <v>1373026</v>
      </c>
      <c r="D22" s="27">
        <v>4018.5425</v>
      </c>
      <c r="E22" s="27">
        <v>10284.613</v>
      </c>
      <c r="F22" s="27">
        <v>874.884</v>
      </c>
      <c r="G22" s="28">
        <v>7651.172</v>
      </c>
    </row>
    <row r="23" spans="1:7" ht="12.75">
      <c r="A23" s="108" t="s">
        <v>1001</v>
      </c>
      <c r="B23" s="347">
        <v>953275</v>
      </c>
      <c r="C23" s="27">
        <v>873049</v>
      </c>
      <c r="D23" s="27">
        <v>3010.0865</v>
      </c>
      <c r="E23" s="27">
        <v>7717.532</v>
      </c>
      <c r="F23" s="27">
        <v>12.1605</v>
      </c>
      <c r="G23" s="28">
        <v>3842.265</v>
      </c>
    </row>
    <row r="24" spans="1:7" ht="12.75">
      <c r="A24" s="110" t="s">
        <v>1002</v>
      </c>
      <c r="B24" s="347">
        <v>940322</v>
      </c>
      <c r="C24" s="27">
        <v>931990</v>
      </c>
      <c r="D24" s="27">
        <v>3689.3775</v>
      </c>
      <c r="E24" s="27">
        <v>9859.423</v>
      </c>
      <c r="F24" s="27">
        <v>304.715</v>
      </c>
      <c r="G24" s="28">
        <v>1004.2405</v>
      </c>
    </row>
    <row r="25" spans="1:7" ht="12.75">
      <c r="A25" s="110" t="s">
        <v>607</v>
      </c>
      <c r="B25" s="347">
        <v>661595</v>
      </c>
      <c r="C25" s="27">
        <v>676240</v>
      </c>
      <c r="D25" s="27">
        <v>10661.889</v>
      </c>
      <c r="E25" s="27">
        <v>11561.2515</v>
      </c>
      <c r="F25" s="27">
        <v>228.542</v>
      </c>
      <c r="G25" s="28">
        <v>2053.5435</v>
      </c>
    </row>
    <row r="26" spans="1:7" ht="12.75">
      <c r="A26" s="110" t="s">
        <v>1004</v>
      </c>
      <c r="B26" s="347">
        <v>407</v>
      </c>
      <c r="C26" s="27">
        <v>442</v>
      </c>
      <c r="D26" s="29" t="s">
        <v>540</v>
      </c>
      <c r="E26" s="29" t="s">
        <v>540</v>
      </c>
      <c r="F26" s="27">
        <v>364.1965</v>
      </c>
      <c r="G26" s="28">
        <v>897.9945</v>
      </c>
    </row>
    <row r="27" spans="1:9" ht="12.75">
      <c r="A27" s="110" t="s">
        <v>1005</v>
      </c>
      <c r="B27" s="347">
        <v>1462</v>
      </c>
      <c r="C27" s="27">
        <v>1575</v>
      </c>
      <c r="D27" s="29" t="s">
        <v>540</v>
      </c>
      <c r="E27" s="27">
        <v>3.955</v>
      </c>
      <c r="F27" s="29" t="s">
        <v>540</v>
      </c>
      <c r="G27" s="30" t="s">
        <v>540</v>
      </c>
      <c r="H27" s="82"/>
      <c r="I27" s="82"/>
    </row>
    <row r="28" spans="1:9" ht="12.75">
      <c r="A28" s="110" t="s">
        <v>1006</v>
      </c>
      <c r="B28" s="347">
        <v>59939</v>
      </c>
      <c r="C28" s="27">
        <v>59624</v>
      </c>
      <c r="D28" s="27">
        <v>265.8125</v>
      </c>
      <c r="E28" s="27">
        <v>679.2065</v>
      </c>
      <c r="F28" s="27">
        <v>1.9325</v>
      </c>
      <c r="G28" s="30" t="s">
        <v>540</v>
      </c>
      <c r="H28" s="82"/>
      <c r="I28" s="82"/>
    </row>
    <row r="29" spans="1:9" ht="12.75">
      <c r="A29" s="110" t="s">
        <v>771</v>
      </c>
      <c r="B29" s="347">
        <v>106988</v>
      </c>
      <c r="C29" s="27">
        <v>110268</v>
      </c>
      <c r="D29" s="27">
        <v>204.426</v>
      </c>
      <c r="E29" s="27">
        <v>729.5085</v>
      </c>
      <c r="F29" s="27">
        <v>131.6565</v>
      </c>
      <c r="G29" s="28">
        <v>275.9825</v>
      </c>
      <c r="H29" s="82"/>
      <c r="I29" s="82"/>
    </row>
    <row r="30" spans="1:9" ht="12.75">
      <c r="A30" s="110" t="s">
        <v>1007</v>
      </c>
      <c r="B30" s="347">
        <v>3135</v>
      </c>
      <c r="C30" s="27">
        <v>4283</v>
      </c>
      <c r="D30" s="27">
        <v>13.3465</v>
      </c>
      <c r="E30" s="27">
        <v>180.263</v>
      </c>
      <c r="F30" s="27">
        <v>5.2555</v>
      </c>
      <c r="G30" s="28">
        <v>14.6885</v>
      </c>
      <c r="H30" s="82"/>
      <c r="I30" s="82"/>
    </row>
    <row r="31" spans="1:9" ht="12.75">
      <c r="A31" s="110" t="s">
        <v>768</v>
      </c>
      <c r="B31" s="347">
        <v>56889</v>
      </c>
      <c r="C31" s="27">
        <v>56772</v>
      </c>
      <c r="D31" s="27">
        <v>101.084</v>
      </c>
      <c r="E31" s="27">
        <v>620.1105</v>
      </c>
      <c r="F31" s="27">
        <v>33.289</v>
      </c>
      <c r="G31" s="28">
        <v>130.704</v>
      </c>
      <c r="H31" s="82"/>
      <c r="I31" s="82"/>
    </row>
    <row r="32" spans="1:9" ht="12.75">
      <c r="A32" s="108" t="s">
        <v>1008</v>
      </c>
      <c r="B32" s="346" t="s">
        <v>648</v>
      </c>
      <c r="C32" s="346" t="s">
        <v>648</v>
      </c>
      <c r="D32" s="346" t="s">
        <v>648</v>
      </c>
      <c r="E32" s="346" t="s">
        <v>648</v>
      </c>
      <c r="F32" s="346" t="s">
        <v>648</v>
      </c>
      <c r="G32" s="345" t="s">
        <v>648</v>
      </c>
      <c r="H32" s="82"/>
      <c r="I32" s="82"/>
    </row>
    <row r="33" spans="1:9" ht="12.75">
      <c r="A33" s="180"/>
      <c r="B33" s="135"/>
      <c r="C33" s="96"/>
      <c r="D33" s="96"/>
      <c r="E33" s="96"/>
      <c r="F33" s="96"/>
      <c r="G33" s="135"/>
      <c r="H33" s="82"/>
      <c r="I33" s="82"/>
    </row>
    <row r="34" spans="8:9" ht="12.75">
      <c r="H34" s="82"/>
      <c r="I34" s="82"/>
    </row>
    <row r="35" ht="12.75">
      <c r="A35" s="32" t="s">
        <v>669</v>
      </c>
    </row>
    <row r="36" ht="12.75">
      <c r="A36" s="60" t="s">
        <v>1009</v>
      </c>
    </row>
    <row r="37" ht="12.75">
      <c r="A37" s="60" t="s">
        <v>1010</v>
      </c>
    </row>
    <row r="38" ht="12.75">
      <c r="A38" s="60" t="s">
        <v>1246</v>
      </c>
    </row>
    <row r="39" ht="12.75">
      <c r="A39" s="344" t="s">
        <v>1011</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2008&amp;R&amp;9http://www.hawaii.gov/dbedt/</oddFooter>
  </headerFooter>
</worksheet>
</file>

<file path=xl/worksheets/sheet41.xml><?xml version="1.0" encoding="utf-8"?>
<worksheet xmlns="http://schemas.openxmlformats.org/spreadsheetml/2006/main" xmlns:r="http://schemas.openxmlformats.org/officeDocument/2006/relationships">
  <dimension ref="A1:G30"/>
  <sheetViews>
    <sheetView workbookViewId="0" topLeftCell="A1">
      <selection activeCell="A1" sqref="A1"/>
    </sheetView>
  </sheetViews>
  <sheetFormatPr defaultColWidth="11.57421875" defaultRowHeight="12.75"/>
  <cols>
    <col min="1" max="1" width="9.140625" style="53" customWidth="1"/>
    <col min="2" max="5" width="11.57421875" style="53" customWidth="1"/>
    <col min="6" max="6" width="13.140625" style="53" customWidth="1"/>
    <col min="7" max="7" width="13.28125" style="53" customWidth="1"/>
    <col min="8" max="16384" width="11.57421875" style="53" customWidth="1"/>
  </cols>
  <sheetData>
    <row r="1" spans="1:7" ht="15.75">
      <c r="A1" s="88" t="s">
        <v>1245</v>
      </c>
      <c r="B1" s="87"/>
      <c r="C1" s="87"/>
      <c r="D1" s="87"/>
      <c r="E1" s="87"/>
      <c r="F1" s="87"/>
      <c r="G1" s="87"/>
    </row>
    <row r="2" spans="1:7" ht="12.75" customHeight="1">
      <c r="A2" s="88"/>
      <c r="B2" s="87"/>
      <c r="C2" s="87"/>
      <c r="D2" s="87"/>
      <c r="E2" s="87"/>
      <c r="F2" s="87"/>
      <c r="G2" s="87"/>
    </row>
    <row r="3" spans="1:7" ht="12.75">
      <c r="A3" s="326" t="s">
        <v>914</v>
      </c>
      <c r="B3" s="87"/>
      <c r="C3" s="87"/>
      <c r="D3" s="87"/>
      <c r="E3" s="87"/>
      <c r="F3" s="87"/>
      <c r="G3" s="87"/>
    </row>
    <row r="4" spans="1:7" ht="12.75" customHeight="1" thickBot="1">
      <c r="A4" s="86"/>
      <c r="B4" s="86"/>
      <c r="C4" s="86"/>
      <c r="D4" s="86"/>
      <c r="E4" s="86"/>
      <c r="F4" s="86"/>
      <c r="G4" s="86"/>
    </row>
    <row r="5" spans="1:7" s="146" customFormat="1" ht="24" customHeight="1" thickTop="1">
      <c r="A5" s="216"/>
      <c r="B5" s="215" t="s">
        <v>915</v>
      </c>
      <c r="C5" s="215"/>
      <c r="D5" s="215" t="s">
        <v>986</v>
      </c>
      <c r="E5" s="215"/>
      <c r="F5" s="215" t="s">
        <v>987</v>
      </c>
      <c r="G5" s="214"/>
    </row>
    <row r="6" spans="1:7" s="111" customFormat="1" ht="45" customHeight="1">
      <c r="A6" s="152" t="s">
        <v>988</v>
      </c>
      <c r="B6" s="152" t="s">
        <v>989</v>
      </c>
      <c r="C6" s="152" t="s">
        <v>990</v>
      </c>
      <c r="D6" s="152" t="s">
        <v>989</v>
      </c>
      <c r="E6" s="152" t="s">
        <v>990</v>
      </c>
      <c r="F6" s="152" t="s">
        <v>991</v>
      </c>
      <c r="G6" s="84" t="s">
        <v>992</v>
      </c>
    </row>
    <row r="7" spans="1:6" ht="12.75">
      <c r="A7" s="110"/>
      <c r="B7" s="110"/>
      <c r="C7" s="110"/>
      <c r="D7" s="110"/>
      <c r="E7" s="110"/>
      <c r="F7" s="110"/>
    </row>
    <row r="8" spans="1:7" ht="12.75">
      <c r="A8" s="102">
        <v>1989</v>
      </c>
      <c r="B8" s="182">
        <v>313402</v>
      </c>
      <c r="C8" s="182">
        <v>301674</v>
      </c>
      <c r="D8" s="182">
        <v>28258</v>
      </c>
      <c r="E8" s="182">
        <v>33542</v>
      </c>
      <c r="F8" s="182">
        <v>146960</v>
      </c>
      <c r="G8" s="187">
        <v>20706</v>
      </c>
    </row>
    <row r="9" spans="1:7" ht="12.75">
      <c r="A9" s="102">
        <v>1990</v>
      </c>
      <c r="B9" s="182">
        <v>295326</v>
      </c>
      <c r="C9" s="182">
        <v>337724</v>
      </c>
      <c r="D9" s="182">
        <v>32022</v>
      </c>
      <c r="E9" s="182">
        <v>38198</v>
      </c>
      <c r="F9" s="182">
        <v>145418</v>
      </c>
      <c r="G9" s="187">
        <v>22848</v>
      </c>
    </row>
    <row r="10" spans="1:7" ht="12.75">
      <c r="A10" s="102">
        <v>1991</v>
      </c>
      <c r="B10" s="182">
        <v>306376</v>
      </c>
      <c r="C10" s="182">
        <v>342032</v>
      </c>
      <c r="D10" s="182">
        <v>33658</v>
      </c>
      <c r="E10" s="182">
        <v>44281</v>
      </c>
      <c r="F10" s="182">
        <v>144104</v>
      </c>
      <c r="G10" s="187">
        <v>23673</v>
      </c>
    </row>
    <row r="11" spans="1:7" ht="12.75">
      <c r="A11" s="102">
        <v>1992</v>
      </c>
      <c r="B11" s="182">
        <v>305224</v>
      </c>
      <c r="C11" s="182">
        <v>305658</v>
      </c>
      <c r="D11" s="182">
        <v>39268</v>
      </c>
      <c r="E11" s="182">
        <v>66052</v>
      </c>
      <c r="F11" s="182">
        <v>153912</v>
      </c>
      <c r="G11" s="187">
        <v>25594</v>
      </c>
    </row>
    <row r="12" spans="1:7" ht="12.75">
      <c r="A12" s="102">
        <v>1993</v>
      </c>
      <c r="B12" s="182">
        <v>307302</v>
      </c>
      <c r="C12" s="182">
        <v>255516</v>
      </c>
      <c r="D12" s="182">
        <v>52324</v>
      </c>
      <c r="E12" s="182">
        <v>112970</v>
      </c>
      <c r="F12" s="182">
        <v>147054</v>
      </c>
      <c r="G12" s="187">
        <v>26406</v>
      </c>
    </row>
    <row r="13" spans="1:7" ht="12.75">
      <c r="A13" s="102">
        <v>1994</v>
      </c>
      <c r="B13" s="182">
        <v>339086</v>
      </c>
      <c r="C13" s="182">
        <v>308962</v>
      </c>
      <c r="D13" s="182">
        <v>47921</v>
      </c>
      <c r="E13" s="182">
        <v>121964</v>
      </c>
      <c r="F13" s="182">
        <v>148904</v>
      </c>
      <c r="G13" s="187">
        <v>27964</v>
      </c>
    </row>
    <row r="14" spans="1:7" ht="12.75">
      <c r="A14" s="102">
        <v>1995</v>
      </c>
      <c r="B14" s="182">
        <v>336764</v>
      </c>
      <c r="C14" s="182">
        <v>276416</v>
      </c>
      <c r="D14" s="182">
        <v>49056</v>
      </c>
      <c r="E14" s="182">
        <v>118098</v>
      </c>
      <c r="F14" s="182">
        <v>149174</v>
      </c>
      <c r="G14" s="187">
        <v>27646</v>
      </c>
    </row>
    <row r="15" spans="1:7" ht="12.75">
      <c r="A15" s="102">
        <v>1996</v>
      </c>
      <c r="B15" s="182">
        <v>355466</v>
      </c>
      <c r="C15" s="182">
        <v>296856</v>
      </c>
      <c r="D15" s="182">
        <v>48654</v>
      </c>
      <c r="E15" s="182">
        <v>114408</v>
      </c>
      <c r="F15" s="182">
        <v>160784</v>
      </c>
      <c r="G15" s="187">
        <v>29572</v>
      </c>
    </row>
    <row r="16" spans="1:7" ht="12.75">
      <c r="A16" s="102">
        <v>1997</v>
      </c>
      <c r="B16" s="182">
        <v>424990</v>
      </c>
      <c r="C16" s="182">
        <v>363598</v>
      </c>
      <c r="D16" s="182">
        <v>51212</v>
      </c>
      <c r="E16" s="182">
        <v>110336</v>
      </c>
      <c r="F16" s="182">
        <v>173154</v>
      </c>
      <c r="G16" s="187">
        <v>31272</v>
      </c>
    </row>
    <row r="17" spans="1:7" ht="12.75">
      <c r="A17" s="102">
        <v>1998</v>
      </c>
      <c r="B17" s="182">
        <v>508858</v>
      </c>
      <c r="C17" s="182">
        <v>311196</v>
      </c>
      <c r="D17" s="182">
        <v>56902</v>
      </c>
      <c r="E17" s="182">
        <v>107039</v>
      </c>
      <c r="F17" s="182">
        <v>140034</v>
      </c>
      <c r="G17" s="187">
        <v>40548</v>
      </c>
    </row>
    <row r="18" spans="1:7" ht="12.75">
      <c r="A18" s="102">
        <v>1999</v>
      </c>
      <c r="B18" s="182">
        <v>414678</v>
      </c>
      <c r="C18" s="182">
        <v>359426</v>
      </c>
      <c r="D18" s="182">
        <v>61410</v>
      </c>
      <c r="E18" s="182">
        <v>110975</v>
      </c>
      <c r="F18" s="182">
        <v>138368</v>
      </c>
      <c r="G18" s="187">
        <v>47786</v>
      </c>
    </row>
    <row r="19" spans="1:7" ht="12.75">
      <c r="A19" s="102">
        <v>2000</v>
      </c>
      <c r="B19" s="182">
        <f>179881*2</f>
        <v>359762</v>
      </c>
      <c r="C19" s="182">
        <f>160251*2</f>
        <v>320502</v>
      </c>
      <c r="D19" s="182">
        <f>29740*2</f>
        <v>59480</v>
      </c>
      <c r="E19" s="182">
        <f>55198*2</f>
        <v>110396</v>
      </c>
      <c r="F19" s="182">
        <f>71190*2</f>
        <v>142380</v>
      </c>
      <c r="G19" s="187">
        <f>30384*2</f>
        <v>60768</v>
      </c>
    </row>
    <row r="20" spans="1:7" ht="12.75">
      <c r="A20" s="102">
        <v>2001</v>
      </c>
      <c r="B20" s="182">
        <f>121478*2</f>
        <v>242956</v>
      </c>
      <c r="C20" s="182">
        <f>102294*2</f>
        <v>204588</v>
      </c>
      <c r="D20" s="182">
        <f>25340*2</f>
        <v>50680</v>
      </c>
      <c r="E20" s="182">
        <f>51291*2</f>
        <v>102582</v>
      </c>
      <c r="F20" s="182">
        <f>75037*2</f>
        <v>150074</v>
      </c>
      <c r="G20" s="204">
        <f>21433*2</f>
        <v>42866</v>
      </c>
    </row>
    <row r="21" spans="1:7" ht="12.75">
      <c r="A21" s="102">
        <v>2002</v>
      </c>
      <c r="B21" s="182">
        <f>160476*2</f>
        <v>320952</v>
      </c>
      <c r="C21" s="182">
        <f>167626*2</f>
        <v>335252</v>
      </c>
      <c r="D21" s="182">
        <f>25746*2</f>
        <v>51492</v>
      </c>
      <c r="E21" s="182">
        <f>49133*2</f>
        <v>98266</v>
      </c>
      <c r="F21" s="182">
        <f>74052*2</f>
        <v>148104</v>
      </c>
      <c r="G21" s="187">
        <f>15069*2</f>
        <v>30138</v>
      </c>
    </row>
    <row r="22" spans="1:7" ht="12.75">
      <c r="A22" s="102">
        <v>2003</v>
      </c>
      <c r="B22" s="182">
        <f>196265*2</f>
        <v>392530</v>
      </c>
      <c r="C22" s="182">
        <f>184328*2</f>
        <v>368656</v>
      </c>
      <c r="D22" s="182">
        <f>36282*2</f>
        <v>72564</v>
      </c>
      <c r="E22" s="182">
        <f>46515*2</f>
        <v>93030</v>
      </c>
      <c r="F22" s="182">
        <f>73094*2</f>
        <v>146188</v>
      </c>
      <c r="G22" s="187">
        <f>17458*2</f>
        <v>34916</v>
      </c>
    </row>
    <row r="23" spans="1:7" ht="12.75">
      <c r="A23" s="102">
        <v>2004</v>
      </c>
      <c r="B23" s="182">
        <v>304544.27099999995</v>
      </c>
      <c r="C23" s="182">
        <v>403002.106</v>
      </c>
      <c r="D23" s="182">
        <v>55330.066000000006</v>
      </c>
      <c r="E23" s="182">
        <v>88068.781</v>
      </c>
      <c r="F23" s="182">
        <v>145363.923</v>
      </c>
      <c r="G23" s="187">
        <v>41995.197</v>
      </c>
    </row>
    <row r="24" spans="1:7" ht="12.75">
      <c r="A24" s="102">
        <v>2005</v>
      </c>
      <c r="B24" s="182">
        <v>298380.757</v>
      </c>
      <c r="C24" s="182">
        <v>409956.49</v>
      </c>
      <c r="D24" s="182">
        <v>60351.42</v>
      </c>
      <c r="E24" s="182">
        <v>101661.84400000001</v>
      </c>
      <c r="F24" s="182">
        <v>144954.626</v>
      </c>
      <c r="G24" s="187">
        <v>48444.8</v>
      </c>
    </row>
    <row r="25" spans="1:7" s="60" customFormat="1" ht="12.75">
      <c r="A25" s="102">
        <v>2006</v>
      </c>
      <c r="B25" s="182">
        <v>270910.245</v>
      </c>
      <c r="C25" s="182">
        <v>404195.22699999996</v>
      </c>
      <c r="D25" s="182">
        <v>69827.08099999999</v>
      </c>
      <c r="E25" s="182">
        <v>115104.392</v>
      </c>
      <c r="F25" s="182">
        <v>138670</v>
      </c>
      <c r="G25" s="187">
        <v>37538</v>
      </c>
    </row>
    <row r="26" spans="1:7" s="60" customFormat="1" ht="12.75">
      <c r="A26" s="102">
        <v>2007</v>
      </c>
      <c r="B26" s="182">
        <v>262473</v>
      </c>
      <c r="C26" s="182">
        <v>428361</v>
      </c>
      <c r="D26" s="182">
        <v>62718</v>
      </c>
      <c r="E26" s="182">
        <v>117636</v>
      </c>
      <c r="F26" s="182">
        <v>140212</v>
      </c>
      <c r="G26" s="187">
        <v>35117</v>
      </c>
    </row>
    <row r="27" spans="1:7" s="60" customFormat="1" ht="12.75">
      <c r="A27" s="102">
        <v>2008</v>
      </c>
      <c r="B27" s="182">
        <v>238648</v>
      </c>
      <c r="C27" s="182">
        <v>401225</v>
      </c>
      <c r="D27" s="182">
        <v>55186</v>
      </c>
      <c r="E27" s="182">
        <v>116443</v>
      </c>
      <c r="F27" s="182">
        <v>126376</v>
      </c>
      <c r="G27" s="187">
        <v>35606</v>
      </c>
    </row>
    <row r="28" spans="1:7" ht="12.75">
      <c r="A28" s="180"/>
      <c r="B28" s="180"/>
      <c r="C28" s="180"/>
      <c r="D28" s="180"/>
      <c r="E28" s="180"/>
      <c r="F28" s="180"/>
      <c r="G28" s="135"/>
    </row>
    <row r="29" ht="12.75">
      <c r="B29" s="343"/>
    </row>
    <row r="30" spans="1:7" ht="12.75">
      <c r="A30" s="60" t="s">
        <v>993</v>
      </c>
      <c r="B30" s="60"/>
      <c r="C30" s="60"/>
      <c r="D30" s="60"/>
      <c r="E30" s="60"/>
      <c r="F30" s="60"/>
      <c r="G30" s="60"/>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2008&amp;R&amp;9http://www.hawaii.gov/dbedt/</oddFooter>
  </headerFooter>
</worksheet>
</file>

<file path=xl/worksheets/sheet42.xml><?xml version="1.0" encoding="utf-8"?>
<worksheet xmlns="http://schemas.openxmlformats.org/spreadsheetml/2006/main" xmlns:r="http://schemas.openxmlformats.org/officeDocument/2006/relationships">
  <dimension ref="A1:D38"/>
  <sheetViews>
    <sheetView zoomScalePageLayoutView="0" workbookViewId="0" topLeftCell="A1">
      <selection activeCell="A1" sqref="A1:D1"/>
    </sheetView>
  </sheetViews>
  <sheetFormatPr defaultColWidth="9.140625" defaultRowHeight="12.75"/>
  <cols>
    <col min="1" max="1" width="24.8515625" style="53" customWidth="1"/>
    <col min="2" max="2" width="13.8515625" style="53" customWidth="1"/>
    <col min="3" max="3" width="24.8515625" style="53" customWidth="1"/>
    <col min="4" max="4" width="14.28125" style="53" customWidth="1"/>
    <col min="5" max="16384" width="9.140625" style="53" customWidth="1"/>
  </cols>
  <sheetData>
    <row r="1" spans="1:4" ht="15.75" customHeight="1">
      <c r="A1" s="733" t="s">
        <v>1244</v>
      </c>
      <c r="B1" s="734"/>
      <c r="C1" s="735"/>
      <c r="D1" s="735"/>
    </row>
    <row r="2" spans="1:4" ht="15.75" customHeight="1">
      <c r="A2" s="712" t="s">
        <v>1243</v>
      </c>
      <c r="B2" s="736"/>
      <c r="C2" s="713"/>
      <c r="D2" s="713"/>
    </row>
    <row r="3" ht="12.75" customHeight="1"/>
    <row r="4" spans="1:4" ht="12.75" customHeight="1">
      <c r="A4" s="736" t="s">
        <v>868</v>
      </c>
      <c r="B4" s="713"/>
      <c r="C4" s="713"/>
      <c r="D4" s="713"/>
    </row>
    <row r="5" spans="1:4" ht="12.75" customHeight="1">
      <c r="A5" s="717" t="s">
        <v>869</v>
      </c>
      <c r="B5" s="713"/>
      <c r="C5" s="713"/>
      <c r="D5" s="713"/>
    </row>
    <row r="6" spans="1:2" ht="12.75" customHeight="1" thickBot="1">
      <c r="A6" s="86"/>
      <c r="B6" s="86"/>
    </row>
    <row r="7" spans="1:4" s="146" customFormat="1" ht="34.5" customHeight="1" thickTop="1">
      <c r="A7" s="152" t="s">
        <v>535</v>
      </c>
      <c r="B7" s="342" t="s">
        <v>870</v>
      </c>
      <c r="C7" s="341" t="s">
        <v>535</v>
      </c>
      <c r="D7" s="340" t="s">
        <v>870</v>
      </c>
    </row>
    <row r="8" spans="1:4" ht="12.75" customHeight="1">
      <c r="A8" s="82"/>
      <c r="B8" s="280"/>
      <c r="C8" s="76"/>
      <c r="D8" s="144"/>
    </row>
    <row r="9" spans="1:4" ht="12.75" customHeight="1">
      <c r="A9" s="82" t="s">
        <v>871</v>
      </c>
      <c r="B9" s="333">
        <v>767</v>
      </c>
      <c r="C9" s="339" t="s">
        <v>872</v>
      </c>
      <c r="D9" s="331">
        <v>18</v>
      </c>
    </row>
    <row r="10" spans="1:4" ht="12.75" customHeight="1">
      <c r="A10" s="82"/>
      <c r="B10" s="333"/>
      <c r="C10" s="208" t="s">
        <v>873</v>
      </c>
      <c r="D10" s="331">
        <v>18</v>
      </c>
    </row>
    <row r="11" spans="1:4" ht="12.75" customHeight="1">
      <c r="A11" s="82" t="s">
        <v>874</v>
      </c>
      <c r="B11" s="333">
        <v>610</v>
      </c>
      <c r="C11" s="208"/>
      <c r="D11" s="331"/>
    </row>
    <row r="12" spans="1:4" ht="12.75" customHeight="1">
      <c r="A12" s="82"/>
      <c r="B12" s="333"/>
      <c r="C12" s="76" t="s">
        <v>875</v>
      </c>
      <c r="D12" s="331">
        <v>89</v>
      </c>
    </row>
    <row r="13" spans="1:4" ht="12.75" customHeight="1">
      <c r="A13" s="82" t="s">
        <v>876</v>
      </c>
      <c r="B13" s="333">
        <v>526</v>
      </c>
      <c r="C13" s="76" t="s">
        <v>877</v>
      </c>
      <c r="D13" s="331">
        <v>7</v>
      </c>
    </row>
    <row r="14" spans="1:4" ht="12.75" customHeight="1">
      <c r="A14" s="338" t="s">
        <v>1242</v>
      </c>
      <c r="B14" s="333">
        <v>2</v>
      </c>
      <c r="C14" s="76" t="s">
        <v>879</v>
      </c>
      <c r="D14" s="331">
        <v>14</v>
      </c>
    </row>
    <row r="15" spans="1:4" ht="12.75" customHeight="1">
      <c r="A15" s="82" t="s">
        <v>878</v>
      </c>
      <c r="B15" s="333">
        <v>16</v>
      </c>
      <c r="C15" s="337" t="s">
        <v>881</v>
      </c>
      <c r="D15" s="331">
        <v>68</v>
      </c>
    </row>
    <row r="16" spans="1:3" ht="12.75" customHeight="1">
      <c r="A16" s="82" t="s">
        <v>880</v>
      </c>
      <c r="B16" s="333">
        <v>14</v>
      </c>
      <c r="C16" s="76"/>
    </row>
    <row r="17" spans="1:4" ht="12.75" customHeight="1">
      <c r="A17" s="335" t="s">
        <v>882</v>
      </c>
      <c r="B17" s="333">
        <v>217</v>
      </c>
      <c r="C17" s="332" t="s">
        <v>884</v>
      </c>
      <c r="D17" s="331">
        <v>9</v>
      </c>
    </row>
    <row r="18" spans="1:4" ht="12.75" customHeight="1">
      <c r="A18" s="335" t="s">
        <v>883</v>
      </c>
      <c r="B18" s="333">
        <v>7</v>
      </c>
      <c r="C18" s="332" t="s">
        <v>885</v>
      </c>
      <c r="D18" s="331">
        <v>7</v>
      </c>
    </row>
    <row r="19" spans="1:4" ht="12.75" customHeight="1">
      <c r="A19" s="82" t="s">
        <v>887</v>
      </c>
      <c r="B19" s="333">
        <v>49</v>
      </c>
      <c r="C19" s="332" t="s">
        <v>886</v>
      </c>
      <c r="D19" s="331">
        <v>2</v>
      </c>
    </row>
    <row r="20" spans="1:3" ht="12.75" customHeight="1">
      <c r="A20" s="82" t="s">
        <v>888</v>
      </c>
      <c r="B20" s="333">
        <v>21</v>
      </c>
      <c r="C20" s="76"/>
    </row>
    <row r="21" spans="1:4" ht="12.75" customHeight="1">
      <c r="A21" s="335" t="s">
        <v>889</v>
      </c>
      <c r="B21" s="333">
        <v>7</v>
      </c>
      <c r="C21" s="336" t="s">
        <v>1241</v>
      </c>
      <c r="D21" s="331">
        <v>15</v>
      </c>
    </row>
    <row r="22" spans="1:4" ht="12.75" customHeight="1">
      <c r="A22" s="335" t="s">
        <v>891</v>
      </c>
      <c r="B22" s="333">
        <v>14</v>
      </c>
      <c r="C22" s="332" t="s">
        <v>890</v>
      </c>
      <c r="D22" s="331">
        <v>3</v>
      </c>
    </row>
    <row r="23" spans="1:4" ht="12.75" customHeight="1">
      <c r="A23" s="335" t="s">
        <v>892</v>
      </c>
      <c r="B23" s="333">
        <v>15</v>
      </c>
      <c r="C23" s="332" t="s">
        <v>893</v>
      </c>
      <c r="D23" s="334">
        <v>12</v>
      </c>
    </row>
    <row r="24" spans="1:4" ht="12.75" customHeight="1">
      <c r="A24" s="53" t="s">
        <v>894</v>
      </c>
      <c r="B24" s="333">
        <v>105</v>
      </c>
      <c r="C24" s="332"/>
      <c r="D24" s="334"/>
    </row>
    <row r="25" spans="1:4" ht="12.75" customHeight="1">
      <c r="A25" s="82" t="s">
        <v>895</v>
      </c>
      <c r="B25" s="333">
        <v>7</v>
      </c>
      <c r="C25" s="332"/>
      <c r="D25" s="331"/>
    </row>
    <row r="26" spans="1:4" ht="12.75" customHeight="1">
      <c r="A26" s="82" t="s">
        <v>897</v>
      </c>
      <c r="B26" s="333">
        <v>52</v>
      </c>
      <c r="C26" s="332" t="s">
        <v>896</v>
      </c>
      <c r="D26" s="331">
        <v>26</v>
      </c>
    </row>
    <row r="27" spans="1:4" ht="12.75" customHeight="1">
      <c r="A27" s="82"/>
      <c r="B27" s="333"/>
      <c r="C27" s="332" t="s">
        <v>898</v>
      </c>
      <c r="D27" s="331">
        <v>1</v>
      </c>
    </row>
    <row r="28" spans="1:4" ht="12.75" customHeight="1">
      <c r="A28" s="82" t="s">
        <v>900</v>
      </c>
      <c r="B28" s="333">
        <v>84</v>
      </c>
      <c r="C28" s="332" t="s">
        <v>899</v>
      </c>
      <c r="D28" s="331">
        <v>7</v>
      </c>
    </row>
    <row r="29" spans="1:4" ht="12.75" customHeight="1">
      <c r="A29" s="82" t="s">
        <v>901</v>
      </c>
      <c r="B29" s="333">
        <v>14</v>
      </c>
      <c r="C29" s="332" t="s">
        <v>902</v>
      </c>
      <c r="D29" s="331">
        <v>5</v>
      </c>
    </row>
    <row r="30" spans="1:4" ht="12.75" customHeight="1">
      <c r="A30" s="82" t="s">
        <v>903</v>
      </c>
      <c r="B30" s="333">
        <v>21</v>
      </c>
      <c r="C30" s="332" t="s">
        <v>904</v>
      </c>
      <c r="D30" s="331">
        <v>7</v>
      </c>
    </row>
    <row r="31" spans="1:4" ht="12.75" customHeight="1">
      <c r="A31" s="82" t="s">
        <v>906</v>
      </c>
      <c r="B31" s="333">
        <v>21</v>
      </c>
      <c r="C31" s="332" t="s">
        <v>905</v>
      </c>
      <c r="D31" s="331">
        <v>2</v>
      </c>
    </row>
    <row r="32" spans="1:4" ht="12.75" customHeight="1">
      <c r="A32" s="82" t="s">
        <v>908</v>
      </c>
      <c r="B32" s="333">
        <v>14</v>
      </c>
      <c r="C32" s="332" t="s">
        <v>907</v>
      </c>
      <c r="D32" s="331">
        <v>3</v>
      </c>
    </row>
    <row r="33" spans="1:4" ht="12.75" customHeight="1">
      <c r="A33" s="82" t="s">
        <v>910</v>
      </c>
      <c r="B33" s="333">
        <v>7</v>
      </c>
      <c r="C33" s="332" t="s">
        <v>909</v>
      </c>
      <c r="D33" s="331">
        <v>1</v>
      </c>
    </row>
    <row r="34" spans="1:4" ht="12.75" customHeight="1">
      <c r="A34" s="82" t="s">
        <v>911</v>
      </c>
      <c r="B34" s="333">
        <v>7</v>
      </c>
      <c r="C34" s="332"/>
      <c r="D34" s="331"/>
    </row>
    <row r="35" spans="1:4" ht="12.75" customHeight="1">
      <c r="A35" s="180"/>
      <c r="B35" s="330"/>
      <c r="C35" s="329"/>
      <c r="D35" s="328"/>
    </row>
    <row r="36" spans="1:4" ht="12.75" customHeight="1">
      <c r="A36" s="82"/>
      <c r="B36" s="327"/>
      <c r="C36" s="82"/>
      <c r="D36" s="82"/>
    </row>
    <row r="37" spans="1:3" ht="12.75" customHeight="1">
      <c r="A37" s="219" t="s">
        <v>912</v>
      </c>
      <c r="B37" s="82"/>
      <c r="C37" s="82"/>
    </row>
    <row r="38" spans="1:3" ht="12.75">
      <c r="A38" s="219" t="s">
        <v>913</v>
      </c>
      <c r="C38" s="82"/>
    </row>
  </sheetData>
  <sheetProtection/>
  <mergeCells count="4">
    <mergeCell ref="A1:D1"/>
    <mergeCell ref="A2:D2"/>
    <mergeCell ref="A4:D4"/>
    <mergeCell ref="A5:D5"/>
  </mergeCells>
  <printOptions horizontalCentered="1"/>
  <pageMargins left="0.25" right="0.25"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43.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1" max="1" width="29.421875" style="53" customWidth="1"/>
    <col min="2" max="3" width="10.57421875" style="53" customWidth="1"/>
    <col min="4" max="5" width="10.7109375" style="53" customWidth="1"/>
    <col min="6" max="6" width="10.421875" style="53" customWidth="1"/>
    <col min="7" max="16384" width="9.140625" style="53" customWidth="1"/>
  </cols>
  <sheetData>
    <row r="1" spans="1:6" ht="15.75">
      <c r="A1" s="88" t="s">
        <v>1240</v>
      </c>
      <c r="B1" s="87"/>
      <c r="C1" s="87"/>
      <c r="D1" s="87"/>
      <c r="E1" s="87"/>
      <c r="F1" s="87"/>
    </row>
    <row r="2" spans="1:6" ht="15.75">
      <c r="A2" s="88" t="s">
        <v>1239</v>
      </c>
      <c r="B2" s="87"/>
      <c r="C2" s="87"/>
      <c r="D2" s="87"/>
      <c r="E2" s="87"/>
      <c r="F2" s="87"/>
    </row>
    <row r="4" spans="1:6" s="324" customFormat="1" ht="12.75">
      <c r="A4" s="326" t="s">
        <v>858</v>
      </c>
      <c r="B4" s="325"/>
      <c r="C4" s="325"/>
      <c r="D4" s="325"/>
      <c r="E4" s="325"/>
      <c r="F4" s="325"/>
    </row>
    <row r="5" ht="13.5" thickBot="1">
      <c r="A5" s="86"/>
    </row>
    <row r="6" spans="1:6" s="146" customFormat="1" ht="24" customHeight="1" thickTop="1">
      <c r="A6" s="213" t="s">
        <v>623</v>
      </c>
      <c r="B6" s="323">
        <v>2004</v>
      </c>
      <c r="C6" s="323">
        <v>2005</v>
      </c>
      <c r="D6" s="323">
        <v>2006</v>
      </c>
      <c r="E6" s="323">
        <v>2007</v>
      </c>
      <c r="F6" s="323">
        <v>2008</v>
      </c>
    </row>
    <row r="7" spans="1:6" ht="12.75">
      <c r="A7" s="110"/>
      <c r="B7" s="144"/>
      <c r="C7" s="144"/>
      <c r="D7" s="144"/>
      <c r="E7" s="144"/>
      <c r="F7" s="144"/>
    </row>
    <row r="8" spans="1:6" ht="12.75">
      <c r="A8" s="108" t="s">
        <v>859</v>
      </c>
      <c r="B8" s="322">
        <v>139.6</v>
      </c>
      <c r="C8" s="322">
        <v>144.7</v>
      </c>
      <c r="D8" s="321" t="s">
        <v>860</v>
      </c>
      <c r="E8" s="321" t="s">
        <v>861</v>
      </c>
      <c r="F8" s="321" t="s">
        <v>1238</v>
      </c>
    </row>
    <row r="9" spans="1:6" ht="12.75">
      <c r="A9" s="108"/>
      <c r="B9" s="321"/>
      <c r="C9" s="321"/>
      <c r="D9" s="321"/>
      <c r="E9" s="321"/>
      <c r="F9" s="321"/>
    </row>
    <row r="10" spans="1:6" ht="12.75">
      <c r="A10" s="108" t="s">
        <v>862</v>
      </c>
      <c r="B10" s="321" t="s">
        <v>863</v>
      </c>
      <c r="C10" s="321" t="s">
        <v>864</v>
      </c>
      <c r="D10" s="321" t="s">
        <v>865</v>
      </c>
      <c r="E10" s="321" t="s">
        <v>866</v>
      </c>
      <c r="F10" s="321" t="s">
        <v>1237</v>
      </c>
    </row>
    <row r="11" spans="1:6" ht="12.75">
      <c r="A11" s="320"/>
      <c r="B11" s="319"/>
      <c r="C11" s="319"/>
      <c r="D11" s="319"/>
      <c r="E11" s="319"/>
      <c r="F11" s="319"/>
    </row>
    <row r="12" ht="12.75">
      <c r="D12" s="318"/>
    </row>
    <row r="13" s="60" customFormat="1" ht="12.75">
      <c r="A13" s="60" t="s">
        <v>1236</v>
      </c>
    </row>
    <row r="14" s="60" customFormat="1" ht="12.75">
      <c r="A14" s="60" t="s">
        <v>867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44.xml><?xml version="1.0" encoding="utf-8"?>
<worksheet xmlns="http://schemas.openxmlformats.org/spreadsheetml/2006/main" xmlns:r="http://schemas.openxmlformats.org/officeDocument/2006/relationships">
  <dimension ref="A1:J18"/>
  <sheetViews>
    <sheetView workbookViewId="0" topLeftCell="A1">
      <selection activeCell="H24" sqref="H24"/>
    </sheetView>
  </sheetViews>
  <sheetFormatPr defaultColWidth="9.140625" defaultRowHeight="12.75"/>
  <cols>
    <col min="1" max="1" width="6.421875" style="53" customWidth="1"/>
    <col min="2" max="8" width="11.00390625" style="53" customWidth="1"/>
    <col min="9" max="9" width="9.421875" style="82" customWidth="1"/>
    <col min="10" max="16384" width="9.140625" style="53" customWidth="1"/>
  </cols>
  <sheetData>
    <row r="1" spans="1:8" ht="15.75" customHeight="1">
      <c r="A1" s="274" t="s">
        <v>1235</v>
      </c>
      <c r="B1" s="87"/>
      <c r="C1" s="87"/>
      <c r="D1" s="87"/>
      <c r="E1" s="87"/>
      <c r="F1" s="87"/>
      <c r="G1" s="87"/>
      <c r="H1" s="87"/>
    </row>
    <row r="2" spans="1:8" ht="15.75" customHeight="1">
      <c r="A2" s="737" t="s">
        <v>1234</v>
      </c>
      <c r="B2" s="717"/>
      <c r="C2" s="717"/>
      <c r="D2" s="717"/>
      <c r="E2" s="717"/>
      <c r="F2" s="717"/>
      <c r="G2" s="717"/>
      <c r="H2" s="717"/>
    </row>
    <row r="3" spans="1:8" ht="14.25" customHeight="1">
      <c r="A3" s="317"/>
      <c r="B3" s="87"/>
      <c r="C3" s="87"/>
      <c r="D3" s="87"/>
      <c r="E3" s="87"/>
      <c r="F3" s="87"/>
      <c r="G3" s="87"/>
      <c r="H3" s="87"/>
    </row>
    <row r="4" spans="1:8" ht="14.25" customHeight="1">
      <c r="A4" s="316" t="s">
        <v>1233</v>
      </c>
      <c r="B4" s="315"/>
      <c r="C4" s="315"/>
      <c r="D4" s="315"/>
      <c r="E4" s="315"/>
      <c r="F4" s="315"/>
      <c r="G4" s="315"/>
      <c r="H4" s="315"/>
    </row>
    <row r="5" spans="1:8" ht="14.25" customHeight="1">
      <c r="A5" s="316" t="s">
        <v>1232</v>
      </c>
      <c r="B5" s="315"/>
      <c r="C5" s="315"/>
      <c r="D5" s="315"/>
      <c r="E5" s="315"/>
      <c r="F5" s="315"/>
      <c r="G5" s="315"/>
      <c r="H5" s="315"/>
    </row>
    <row r="6" spans="1:8" ht="14.25" customHeight="1" thickBot="1">
      <c r="A6" s="86"/>
      <c r="B6" s="86"/>
      <c r="C6" s="86"/>
      <c r="D6" s="86"/>
      <c r="E6" s="86"/>
      <c r="F6" s="86"/>
      <c r="G6" s="86"/>
      <c r="H6" s="86"/>
    </row>
    <row r="7" spans="1:10" s="146" customFormat="1" ht="32.25" customHeight="1" thickTop="1">
      <c r="A7" s="152" t="s">
        <v>630</v>
      </c>
      <c r="B7" s="152" t="s">
        <v>854</v>
      </c>
      <c r="C7" s="152" t="s">
        <v>855</v>
      </c>
      <c r="D7" s="152" t="s">
        <v>1231</v>
      </c>
      <c r="E7" s="152" t="s">
        <v>1230</v>
      </c>
      <c r="F7" s="152" t="s">
        <v>856</v>
      </c>
      <c r="G7" s="152" t="s">
        <v>1229</v>
      </c>
      <c r="H7" s="84" t="s">
        <v>1228</v>
      </c>
      <c r="I7" s="309"/>
      <c r="J7" s="314"/>
    </row>
    <row r="8" spans="1:9" s="146" customFormat="1" ht="12.75" customHeight="1">
      <c r="A8" s="216"/>
      <c r="B8" s="216"/>
      <c r="C8" s="216"/>
      <c r="D8" s="216"/>
      <c r="E8" s="216"/>
      <c r="F8" s="216"/>
      <c r="G8" s="216"/>
      <c r="H8" s="313"/>
      <c r="I8" s="309"/>
    </row>
    <row r="9" spans="1:9" s="146" customFormat="1" ht="12.75" customHeight="1">
      <c r="A9" s="312">
        <v>2002</v>
      </c>
      <c r="B9" s="311">
        <v>277</v>
      </c>
      <c r="C9" s="311">
        <v>292</v>
      </c>
      <c r="D9" s="311">
        <v>276</v>
      </c>
      <c r="E9" s="311">
        <v>214</v>
      </c>
      <c r="F9" s="311">
        <v>308</v>
      </c>
      <c r="G9" s="311">
        <v>259</v>
      </c>
      <c r="H9" s="310">
        <v>284</v>
      </c>
      <c r="I9" s="309"/>
    </row>
    <row r="10" spans="1:9" s="146" customFormat="1" ht="12.75" customHeight="1">
      <c r="A10" s="312">
        <v>2003</v>
      </c>
      <c r="B10" s="311">
        <v>280</v>
      </c>
      <c r="C10" s="311">
        <v>280</v>
      </c>
      <c r="D10" s="311">
        <v>189</v>
      </c>
      <c r="E10" s="311">
        <v>262</v>
      </c>
      <c r="F10" s="311">
        <v>312</v>
      </c>
      <c r="G10" s="311">
        <v>261</v>
      </c>
      <c r="H10" s="310">
        <v>234</v>
      </c>
      <c r="I10" s="309"/>
    </row>
    <row r="11" spans="1:9" s="146" customFormat="1" ht="12.75" customHeight="1">
      <c r="A11" s="312">
        <v>2004</v>
      </c>
      <c r="B11" s="311">
        <v>285</v>
      </c>
      <c r="C11" s="311">
        <v>293</v>
      </c>
      <c r="D11" s="311">
        <v>202</v>
      </c>
      <c r="E11" s="311">
        <v>256</v>
      </c>
      <c r="F11" s="311">
        <v>284</v>
      </c>
      <c r="G11" s="311">
        <v>241</v>
      </c>
      <c r="H11" s="310">
        <v>261</v>
      </c>
      <c r="I11" s="309"/>
    </row>
    <row r="12" spans="1:9" s="146" customFormat="1" ht="12.75" customHeight="1">
      <c r="A12" s="312">
        <v>2005</v>
      </c>
      <c r="B12" s="311">
        <v>300</v>
      </c>
      <c r="C12" s="311">
        <v>301</v>
      </c>
      <c r="D12" s="311">
        <v>254</v>
      </c>
      <c r="E12" s="311">
        <v>249</v>
      </c>
      <c r="F12" s="311">
        <v>290</v>
      </c>
      <c r="G12" s="311">
        <v>267</v>
      </c>
      <c r="H12" s="310">
        <v>333</v>
      </c>
      <c r="I12" s="309"/>
    </row>
    <row r="13" spans="1:9" s="146" customFormat="1" ht="12.75" customHeight="1">
      <c r="A13" s="312">
        <v>2006</v>
      </c>
      <c r="B13" s="311">
        <v>288</v>
      </c>
      <c r="C13" s="311">
        <v>291</v>
      </c>
      <c r="D13" s="311">
        <v>270</v>
      </c>
      <c r="E13" s="311">
        <v>283</v>
      </c>
      <c r="F13" s="311">
        <v>326</v>
      </c>
      <c r="G13" s="311">
        <v>290</v>
      </c>
      <c r="H13" s="310">
        <v>363</v>
      </c>
      <c r="I13" s="309"/>
    </row>
    <row r="14" spans="1:9" s="146" customFormat="1" ht="12.75" customHeight="1">
      <c r="A14" s="312">
        <v>2007</v>
      </c>
      <c r="B14" s="311">
        <v>301</v>
      </c>
      <c r="C14" s="311">
        <v>298</v>
      </c>
      <c r="D14" s="311">
        <v>275</v>
      </c>
      <c r="E14" s="311">
        <v>279</v>
      </c>
      <c r="F14" s="311">
        <v>300</v>
      </c>
      <c r="G14" s="311">
        <v>280</v>
      </c>
      <c r="H14" s="310">
        <v>366</v>
      </c>
      <c r="I14" s="309"/>
    </row>
    <row r="15" spans="1:9" s="146" customFormat="1" ht="12.75" customHeight="1">
      <c r="A15" s="312">
        <v>2008</v>
      </c>
      <c r="B15" s="311">
        <v>347</v>
      </c>
      <c r="C15" s="311">
        <v>355</v>
      </c>
      <c r="D15" s="311">
        <v>321</v>
      </c>
      <c r="E15" s="311">
        <v>304</v>
      </c>
      <c r="F15" s="311">
        <v>324</v>
      </c>
      <c r="G15" s="311">
        <v>352</v>
      </c>
      <c r="H15" s="310">
        <v>427</v>
      </c>
      <c r="I15" s="309"/>
    </row>
    <row r="16" spans="1:8" ht="12.75">
      <c r="A16" s="180"/>
      <c r="B16" s="308"/>
      <c r="C16" s="307"/>
      <c r="D16" s="307"/>
      <c r="E16" s="307"/>
      <c r="F16" s="307"/>
      <c r="G16" s="307"/>
      <c r="H16" s="306"/>
    </row>
    <row r="17" spans="1:8" s="53" customFormat="1" ht="12.75">
      <c r="A17" s="82"/>
      <c r="B17" s="305"/>
      <c r="C17" s="305"/>
      <c r="D17" s="305"/>
      <c r="E17" s="305"/>
      <c r="F17" s="305"/>
      <c r="G17" s="305"/>
      <c r="H17" s="305"/>
    </row>
    <row r="18" s="53" customFormat="1" ht="12.75">
      <c r="A18" s="304" t="s">
        <v>1227</v>
      </c>
    </row>
    <row r="21" s="53" customFormat="1" ht="12.75" hidden="1"/>
    <row r="22" s="53" customFormat="1" ht="12.75" hidden="1"/>
  </sheetData>
  <sheetProtection/>
  <mergeCells count="1">
    <mergeCell ref="A2:H2"/>
  </mergeCells>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45.xml><?xml version="1.0" encoding="utf-8"?>
<worksheet xmlns="http://schemas.openxmlformats.org/spreadsheetml/2006/main" xmlns:r="http://schemas.openxmlformats.org/officeDocument/2006/relationships">
  <dimension ref="A1:L33"/>
  <sheetViews>
    <sheetView workbookViewId="0" topLeftCell="A1">
      <selection activeCell="A1" sqref="A1"/>
    </sheetView>
  </sheetViews>
  <sheetFormatPr defaultColWidth="9.140625" defaultRowHeight="12.75"/>
  <cols>
    <col min="1" max="1" width="14.00390625" style="53" customWidth="1"/>
    <col min="2" max="3" width="9.7109375" style="53" customWidth="1"/>
    <col min="4" max="4" width="10.57421875" style="53" customWidth="1"/>
    <col min="5" max="5" width="9.7109375" style="53" customWidth="1"/>
    <col min="6" max="6" width="11.00390625" style="53" customWidth="1"/>
    <col min="7" max="7" width="9.00390625" style="53" customWidth="1"/>
    <col min="8" max="8" width="9.421875" style="53" customWidth="1"/>
    <col min="9" max="16384" width="9.140625" style="53" customWidth="1"/>
  </cols>
  <sheetData>
    <row r="1" spans="1:8" ht="15.75">
      <c r="A1" s="88" t="s">
        <v>1226</v>
      </c>
      <c r="B1" s="87"/>
      <c r="C1" s="87"/>
      <c r="D1" s="87"/>
      <c r="E1" s="87"/>
      <c r="F1" s="87"/>
      <c r="G1" s="87"/>
      <c r="H1" s="87"/>
    </row>
    <row r="2" spans="1:8" ht="13.5" thickBot="1">
      <c r="A2" s="86"/>
      <c r="B2" s="86"/>
      <c r="C2" s="86"/>
      <c r="D2" s="86"/>
      <c r="E2" s="86"/>
      <c r="F2" s="86"/>
      <c r="G2" s="86"/>
      <c r="H2" s="86"/>
    </row>
    <row r="3" spans="1:8" s="299" customFormat="1" ht="34.5" customHeight="1" thickTop="1">
      <c r="A3" s="302"/>
      <c r="B3" s="302"/>
      <c r="C3" s="301" t="s">
        <v>830</v>
      </c>
      <c r="D3" s="301"/>
      <c r="E3" s="303"/>
      <c r="F3" s="302"/>
      <c r="G3" s="301" t="s">
        <v>831</v>
      </c>
      <c r="H3" s="300"/>
    </row>
    <row r="4" spans="1:8" s="299" customFormat="1" ht="51">
      <c r="A4" s="152" t="s">
        <v>832</v>
      </c>
      <c r="B4" s="152" t="s">
        <v>833</v>
      </c>
      <c r="C4" s="152" t="s">
        <v>834</v>
      </c>
      <c r="D4" s="152" t="s">
        <v>835</v>
      </c>
      <c r="E4" s="152" t="s">
        <v>836</v>
      </c>
      <c r="F4" s="152" t="s">
        <v>837</v>
      </c>
      <c r="G4" s="152" t="s">
        <v>838</v>
      </c>
      <c r="H4" s="84" t="s">
        <v>839</v>
      </c>
    </row>
    <row r="5" spans="1:7" ht="12.75">
      <c r="A5" s="110"/>
      <c r="B5" s="110"/>
      <c r="C5" s="110"/>
      <c r="D5" s="110"/>
      <c r="E5" s="110"/>
      <c r="F5" s="110"/>
      <c r="G5" s="110"/>
    </row>
    <row r="6" spans="1:8" ht="12.75">
      <c r="A6" s="110" t="s">
        <v>840</v>
      </c>
      <c r="B6" s="76"/>
      <c r="C6" s="76"/>
      <c r="D6" s="76"/>
      <c r="E6" s="76"/>
      <c r="F6" s="76"/>
      <c r="G6" s="76"/>
      <c r="H6" s="144"/>
    </row>
    <row r="7" spans="1:8" ht="12.75">
      <c r="A7" s="16" t="s">
        <v>607</v>
      </c>
      <c r="B7" s="186">
        <v>35</v>
      </c>
      <c r="C7" s="182">
        <v>35</v>
      </c>
      <c r="D7" s="293">
        <v>2300</v>
      </c>
      <c r="E7" s="188">
        <v>1400</v>
      </c>
      <c r="F7" s="292">
        <v>2749</v>
      </c>
      <c r="G7" s="182">
        <v>122</v>
      </c>
      <c r="H7" s="187">
        <v>906</v>
      </c>
    </row>
    <row r="8" spans="1:8" ht="12.75">
      <c r="A8" s="16" t="s">
        <v>612</v>
      </c>
      <c r="B8" s="186">
        <v>40</v>
      </c>
      <c r="C8" s="182">
        <v>35</v>
      </c>
      <c r="D8" s="293">
        <v>1500</v>
      </c>
      <c r="E8" s="188">
        <v>1450</v>
      </c>
      <c r="F8" s="292">
        <v>1627</v>
      </c>
      <c r="G8" s="182">
        <v>23</v>
      </c>
      <c r="H8" s="187">
        <v>680</v>
      </c>
    </row>
    <row r="9" spans="1:8" ht="12.75">
      <c r="A9" s="110"/>
      <c r="B9" s="264"/>
      <c r="C9" s="182"/>
      <c r="D9" s="182"/>
      <c r="E9" s="188"/>
      <c r="F9" s="188"/>
      <c r="G9" s="182"/>
      <c r="H9" s="187"/>
    </row>
    <row r="10" spans="1:8" ht="12.75">
      <c r="A10" s="110" t="s">
        <v>841</v>
      </c>
      <c r="B10" s="76"/>
      <c r="C10" s="182"/>
      <c r="D10" s="76"/>
      <c r="E10" s="188"/>
      <c r="F10" s="76"/>
      <c r="G10" s="76"/>
      <c r="H10" s="144"/>
    </row>
    <row r="11" spans="1:8" ht="12.75">
      <c r="A11" s="16" t="s">
        <v>615</v>
      </c>
      <c r="B11" s="186">
        <v>35</v>
      </c>
      <c r="C11" s="182">
        <v>35</v>
      </c>
      <c r="D11" s="293">
        <v>2400</v>
      </c>
      <c r="E11" s="188">
        <v>2050</v>
      </c>
      <c r="F11" s="292">
        <v>3319</v>
      </c>
      <c r="G11" s="182">
        <v>44</v>
      </c>
      <c r="H11" s="187">
        <v>1401</v>
      </c>
    </row>
    <row r="12" spans="1:8" ht="12.75">
      <c r="A12" s="110"/>
      <c r="B12" s="264"/>
      <c r="C12" s="182"/>
      <c r="D12" s="182"/>
      <c r="E12" s="188"/>
      <c r="F12" s="188"/>
      <c r="G12" s="182"/>
      <c r="H12" s="187"/>
    </row>
    <row r="13" spans="1:8" ht="12.75">
      <c r="A13" s="110" t="s">
        <v>842</v>
      </c>
      <c r="B13" s="76"/>
      <c r="C13" s="182"/>
      <c r="D13" s="76"/>
      <c r="E13" s="188"/>
      <c r="F13" s="76"/>
      <c r="G13" s="76"/>
      <c r="H13" s="144"/>
    </row>
    <row r="14" spans="1:8" ht="12.75">
      <c r="A14" s="16" t="s">
        <v>843</v>
      </c>
      <c r="B14" s="186">
        <v>23</v>
      </c>
      <c r="C14" s="182">
        <v>23</v>
      </c>
      <c r="D14" s="293">
        <v>1500</v>
      </c>
      <c r="E14" s="188">
        <v>600</v>
      </c>
      <c r="F14" s="292">
        <v>691</v>
      </c>
      <c r="G14" s="298">
        <v>7.4</v>
      </c>
      <c r="H14" s="187">
        <v>125</v>
      </c>
    </row>
    <row r="15" spans="1:8" ht="12.75">
      <c r="A15" s="16"/>
      <c r="B15" s="264"/>
      <c r="C15" s="264"/>
      <c r="D15" s="182"/>
      <c r="E15" s="182"/>
      <c r="F15" s="292"/>
      <c r="G15" s="182"/>
      <c r="H15" s="187"/>
    </row>
    <row r="16" spans="1:8" ht="12.75">
      <c r="A16" s="110" t="s">
        <v>844</v>
      </c>
      <c r="B16" s="264"/>
      <c r="C16" s="264"/>
      <c r="D16" s="182"/>
      <c r="E16" s="182"/>
      <c r="F16" s="292"/>
      <c r="G16" s="182"/>
      <c r="H16" s="187"/>
    </row>
    <row r="17" spans="1:8" ht="12.75">
      <c r="A17" s="15" t="s">
        <v>845</v>
      </c>
      <c r="B17" s="186">
        <v>60</v>
      </c>
      <c r="C17" s="190" t="s">
        <v>846</v>
      </c>
      <c r="D17" s="184" t="s">
        <v>847</v>
      </c>
      <c r="E17" s="184" t="s">
        <v>847</v>
      </c>
      <c r="F17" s="292">
        <v>400</v>
      </c>
      <c r="G17" s="190" t="s">
        <v>540</v>
      </c>
      <c r="H17" s="187">
        <v>100</v>
      </c>
    </row>
    <row r="18" spans="1:8" ht="12.75">
      <c r="A18" s="110"/>
      <c r="B18" s="264"/>
      <c r="C18" s="264"/>
      <c r="D18" s="182"/>
      <c r="E18" s="182"/>
      <c r="F18" s="188"/>
      <c r="G18" s="182"/>
      <c r="H18" s="187"/>
    </row>
    <row r="19" spans="1:8" ht="12.75">
      <c r="A19" s="110" t="s">
        <v>848</v>
      </c>
      <c r="B19" s="264"/>
      <c r="C19" s="264"/>
      <c r="D19" s="182"/>
      <c r="E19" s="182"/>
      <c r="F19" s="188"/>
      <c r="G19" s="182"/>
      <c r="H19" s="187"/>
    </row>
    <row r="20" spans="1:8" ht="12.75">
      <c r="A20" s="15" t="s">
        <v>617</v>
      </c>
      <c r="B20" s="264"/>
      <c r="C20" s="264"/>
      <c r="D20" s="182"/>
      <c r="E20" s="182"/>
      <c r="F20" s="188"/>
      <c r="G20" s="182"/>
      <c r="H20" s="187"/>
    </row>
    <row r="21" spans="1:8" ht="12.75" customHeight="1">
      <c r="A21" s="11" t="s">
        <v>849</v>
      </c>
      <c r="B21" s="264"/>
      <c r="C21" s="264"/>
      <c r="D21" s="293">
        <v>3300</v>
      </c>
      <c r="E21" s="188">
        <v>1520</v>
      </c>
      <c r="F21" s="188"/>
      <c r="G21" s="182"/>
      <c r="H21" s="187"/>
    </row>
    <row r="22" spans="1:8" ht="12" customHeight="1">
      <c r="A22" s="11"/>
      <c r="B22" s="297">
        <v>45</v>
      </c>
      <c r="C22" s="182">
        <v>40</v>
      </c>
      <c r="D22" s="182"/>
      <c r="E22" s="182"/>
      <c r="F22" s="292">
        <v>29872</v>
      </c>
      <c r="G22" s="296">
        <v>1298</v>
      </c>
      <c r="H22" s="295">
        <v>9031</v>
      </c>
    </row>
    <row r="23" spans="1:12" ht="12.75" customHeight="1">
      <c r="A23" s="11" t="s">
        <v>850</v>
      </c>
      <c r="B23" s="264"/>
      <c r="C23" s="182"/>
      <c r="D23" s="293">
        <v>3400</v>
      </c>
      <c r="E23" s="188">
        <v>1000</v>
      </c>
      <c r="F23" s="110"/>
      <c r="G23" s="110"/>
      <c r="J23" s="294"/>
      <c r="K23" s="294"/>
      <c r="L23" s="294"/>
    </row>
    <row r="24" spans="1:12" ht="12.75" customHeight="1">
      <c r="A24" s="15" t="s">
        <v>851</v>
      </c>
      <c r="B24" s="264"/>
      <c r="C24" s="182"/>
      <c r="D24" s="293"/>
      <c r="E24" s="188"/>
      <c r="F24" s="110"/>
      <c r="G24" s="110"/>
      <c r="J24" s="294"/>
      <c r="K24" s="294"/>
      <c r="L24" s="294"/>
    </row>
    <row r="25" spans="1:8" ht="12.75">
      <c r="A25" s="16" t="s">
        <v>616</v>
      </c>
      <c r="B25" s="186">
        <v>42</v>
      </c>
      <c r="C25" s="182">
        <v>38</v>
      </c>
      <c r="D25" s="293">
        <v>2100</v>
      </c>
      <c r="E25" s="188">
        <v>1800</v>
      </c>
      <c r="F25" s="292">
        <v>2990</v>
      </c>
      <c r="G25" s="190" t="s">
        <v>852</v>
      </c>
      <c r="H25" s="187">
        <v>1838</v>
      </c>
    </row>
    <row r="26" spans="1:8" ht="12.75">
      <c r="A26" s="110"/>
      <c r="B26" s="264"/>
      <c r="C26" s="182"/>
      <c r="D26" s="182"/>
      <c r="E26" s="188"/>
      <c r="F26" s="188"/>
      <c r="G26" s="110"/>
      <c r="H26" s="187"/>
    </row>
    <row r="27" spans="1:8" ht="12.75">
      <c r="A27" s="110" t="s">
        <v>853</v>
      </c>
      <c r="B27" s="264"/>
      <c r="C27" s="182"/>
      <c r="D27" s="182"/>
      <c r="E27" s="188"/>
      <c r="F27" s="188"/>
      <c r="G27" s="110"/>
      <c r="H27" s="187"/>
    </row>
    <row r="28" spans="1:8" ht="12.75">
      <c r="A28" s="16" t="s">
        <v>619</v>
      </c>
      <c r="B28" s="186">
        <v>40</v>
      </c>
      <c r="C28" s="182">
        <v>35</v>
      </c>
      <c r="D28" s="293">
        <v>1950</v>
      </c>
      <c r="E28" s="188">
        <v>1540</v>
      </c>
      <c r="F28" s="292">
        <v>2216</v>
      </c>
      <c r="G28" s="182">
        <v>76</v>
      </c>
      <c r="H28" s="187">
        <v>1372</v>
      </c>
    </row>
    <row r="29" spans="1:8" ht="12.75">
      <c r="A29" s="16" t="s">
        <v>667</v>
      </c>
      <c r="B29" s="186">
        <v>35</v>
      </c>
      <c r="C29" s="182">
        <v>35</v>
      </c>
      <c r="D29" s="293">
        <v>1500</v>
      </c>
      <c r="E29" s="188">
        <v>1200</v>
      </c>
      <c r="F29" s="292">
        <v>1200</v>
      </c>
      <c r="G29" s="182">
        <v>35</v>
      </c>
      <c r="H29" s="187">
        <v>32</v>
      </c>
    </row>
    <row r="30" spans="1:8" ht="12.75">
      <c r="A30" s="180"/>
      <c r="B30" s="180"/>
      <c r="C30" s="180"/>
      <c r="D30" s="180"/>
      <c r="E30" s="180"/>
      <c r="F30" s="180"/>
      <c r="G30" s="180"/>
      <c r="H30" s="135"/>
    </row>
    <row r="32" ht="12.75">
      <c r="A32" s="54" t="s">
        <v>657</v>
      </c>
    </row>
    <row r="33" s="54" customFormat="1" ht="12.75">
      <c r="A33" s="60" t="s">
        <v>638</v>
      </c>
    </row>
  </sheetData>
  <sheetProtection/>
  <printOptions horizontalCentered="1"/>
  <pageMargins left="1" right="1" top="1" bottom="1" header="0.5" footer="0.5"/>
  <pageSetup horizontalDpi="300" verticalDpi="300" orientation="portrait" r:id="rId2"/>
  <headerFooter alignWithMargins="0">
    <oddFooter>&amp;L&amp;"Arial,Italic"&amp;9      The State of Hawaii Data Book 2008&amp;R&amp;9http://www.hawaii.gov/dbedt/</oddFooter>
  </headerFooter>
  <drawing r:id="rId1"/>
</worksheet>
</file>

<file path=xl/worksheets/sheet46.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1" max="1" width="24.00390625" style="53" customWidth="1"/>
    <col min="2" max="3" width="14.140625" style="53" customWidth="1"/>
    <col min="4" max="4" width="14.421875" style="53" customWidth="1"/>
    <col min="5" max="5" width="14.28125" style="53" customWidth="1"/>
    <col min="6" max="16384" width="9.140625" style="53" customWidth="1"/>
  </cols>
  <sheetData>
    <row r="1" spans="1:5" ht="15.75">
      <c r="A1" s="88" t="s">
        <v>1225</v>
      </c>
      <c r="B1" s="87"/>
      <c r="C1" s="87"/>
      <c r="D1" s="87"/>
      <c r="E1" s="87"/>
    </row>
    <row r="3" spans="1:5" ht="12.75">
      <c r="A3" s="178" t="s">
        <v>816</v>
      </c>
      <c r="B3" s="87"/>
      <c r="C3" s="87"/>
      <c r="D3" s="87"/>
      <c r="E3" s="87"/>
    </row>
    <row r="4" spans="1:5" ht="12.75" customHeight="1" thickBot="1">
      <c r="A4" s="86"/>
      <c r="B4" s="86"/>
      <c r="C4" s="86"/>
      <c r="D4" s="86"/>
      <c r="E4" s="86"/>
    </row>
    <row r="5" spans="1:5" s="146" customFormat="1" ht="24" customHeight="1" thickTop="1">
      <c r="A5" s="239"/>
      <c r="B5" s="215" t="s">
        <v>817</v>
      </c>
      <c r="C5" s="215"/>
      <c r="D5" s="215" t="s">
        <v>818</v>
      </c>
      <c r="E5" s="214"/>
    </row>
    <row r="6" spans="1:5" s="111" customFormat="1" ht="34.5" customHeight="1">
      <c r="A6" s="152" t="s">
        <v>661</v>
      </c>
      <c r="B6" s="152" t="s">
        <v>819</v>
      </c>
      <c r="C6" s="152" t="s">
        <v>820</v>
      </c>
      <c r="D6" s="152" t="s">
        <v>819</v>
      </c>
      <c r="E6" s="84" t="s">
        <v>820</v>
      </c>
    </row>
    <row r="7" spans="1:4" ht="12.75">
      <c r="A7" s="110"/>
      <c r="B7" s="110"/>
      <c r="C7" s="110"/>
      <c r="D7" s="110"/>
    </row>
    <row r="8" spans="1:5" ht="12.75">
      <c r="A8" s="110" t="s">
        <v>607</v>
      </c>
      <c r="B8" s="290" t="s">
        <v>648</v>
      </c>
      <c r="C8" s="287">
        <v>34</v>
      </c>
      <c r="D8" s="290" t="s">
        <v>648</v>
      </c>
      <c r="E8" s="286">
        <v>35</v>
      </c>
    </row>
    <row r="9" spans="1:5" ht="12.75">
      <c r="A9" s="110" t="s">
        <v>612</v>
      </c>
      <c r="B9" s="291">
        <v>42</v>
      </c>
      <c r="C9" s="287">
        <v>36</v>
      </c>
      <c r="D9" s="287">
        <v>40</v>
      </c>
      <c r="E9" s="286">
        <v>35</v>
      </c>
    </row>
    <row r="10" spans="1:5" ht="12.75">
      <c r="A10" s="110" t="s">
        <v>615</v>
      </c>
      <c r="B10" s="290" t="s">
        <v>648</v>
      </c>
      <c r="C10" s="287">
        <v>34</v>
      </c>
      <c r="D10" s="290" t="s">
        <v>648</v>
      </c>
      <c r="E10" s="286">
        <v>35</v>
      </c>
    </row>
    <row r="11" spans="1:5" ht="12.75">
      <c r="A11" s="110" t="s">
        <v>616</v>
      </c>
      <c r="B11" s="287">
        <v>42</v>
      </c>
      <c r="C11" s="287">
        <v>37</v>
      </c>
      <c r="D11" s="287">
        <v>42</v>
      </c>
      <c r="E11" s="289" t="s">
        <v>821</v>
      </c>
    </row>
    <row r="12" spans="1:5" ht="12.75">
      <c r="A12" s="110" t="s">
        <v>617</v>
      </c>
      <c r="B12" s="287">
        <v>45</v>
      </c>
      <c r="C12" s="288" t="s">
        <v>822</v>
      </c>
      <c r="D12" s="287">
        <v>45</v>
      </c>
      <c r="E12" s="289" t="s">
        <v>823</v>
      </c>
    </row>
    <row r="13" spans="1:5" ht="12.75">
      <c r="A13" s="110" t="s">
        <v>619</v>
      </c>
      <c r="B13" s="288" t="s">
        <v>824</v>
      </c>
      <c r="C13" s="287">
        <v>34</v>
      </c>
      <c r="D13" s="287">
        <v>40</v>
      </c>
      <c r="E13" s="286">
        <v>35</v>
      </c>
    </row>
    <row r="14" spans="1:5" ht="12.75">
      <c r="A14" s="180"/>
      <c r="B14" s="180"/>
      <c r="C14" s="180"/>
      <c r="D14" s="180"/>
      <c r="E14" s="135"/>
    </row>
    <row r="16" ht="12.75">
      <c r="A16" s="58" t="s">
        <v>825</v>
      </c>
    </row>
    <row r="17" ht="12.75">
      <c r="A17" s="58" t="s">
        <v>826</v>
      </c>
    </row>
    <row r="18" ht="12.75">
      <c r="A18" s="58" t="s">
        <v>827</v>
      </c>
    </row>
    <row r="19" ht="12.75">
      <c r="A19" s="58" t="s">
        <v>828</v>
      </c>
    </row>
    <row r="20" ht="12.75">
      <c r="A20" s="58" t="s">
        <v>829</v>
      </c>
    </row>
    <row r="21" s="54" customFormat="1" ht="12.75">
      <c r="A21" s="58" t="s">
        <v>632</v>
      </c>
    </row>
    <row r="22" s="54" customFormat="1" ht="12.75">
      <c r="A22" s="59" t="s">
        <v>1224</v>
      </c>
    </row>
    <row r="23" s="54" customFormat="1" ht="12.75">
      <c r="A23" s="59" t="s">
        <v>1223</v>
      </c>
    </row>
    <row r="24" s="54" customFormat="1" ht="12.75"/>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47.xml><?xml version="1.0" encoding="utf-8"?>
<worksheet xmlns="http://schemas.openxmlformats.org/spreadsheetml/2006/main" xmlns:r="http://schemas.openxmlformats.org/officeDocument/2006/relationships">
  <dimension ref="A1:H17"/>
  <sheetViews>
    <sheetView workbookViewId="0" topLeftCell="A1">
      <selection activeCell="A1" sqref="A1"/>
    </sheetView>
  </sheetViews>
  <sheetFormatPr defaultColWidth="9.140625" defaultRowHeight="12.75"/>
  <cols>
    <col min="1" max="1" width="15.140625" style="53" customWidth="1"/>
    <col min="2" max="2" width="11.57421875" style="53" customWidth="1"/>
    <col min="3" max="3" width="11.28125" style="53" customWidth="1"/>
    <col min="4" max="4" width="11.57421875" style="53" customWidth="1"/>
    <col min="5" max="7" width="11.28125" style="53" customWidth="1"/>
    <col min="8" max="16384" width="9.140625" style="53" customWidth="1"/>
  </cols>
  <sheetData>
    <row r="1" spans="1:7" ht="15.75">
      <c r="A1" s="88" t="s">
        <v>1222</v>
      </c>
      <c r="B1" s="87"/>
      <c r="C1" s="87"/>
      <c r="D1" s="87"/>
      <c r="E1" s="87"/>
      <c r="F1" s="87"/>
      <c r="G1" s="87"/>
    </row>
    <row r="2" spans="1:7" ht="15.75">
      <c r="A2" s="88" t="s">
        <v>1221</v>
      </c>
      <c r="B2" s="87"/>
      <c r="C2" s="87"/>
      <c r="D2" s="87"/>
      <c r="E2" s="87"/>
      <c r="F2" s="87"/>
      <c r="G2" s="87"/>
    </row>
    <row r="3" spans="1:7" ht="13.5" thickBot="1">
      <c r="A3" s="86"/>
      <c r="B3" s="86"/>
      <c r="C3" s="86"/>
      <c r="D3" s="86"/>
      <c r="E3" s="86"/>
      <c r="F3" s="86"/>
      <c r="G3" s="86"/>
    </row>
    <row r="4" spans="1:7" s="146" customFormat="1" ht="30" customHeight="1" thickTop="1">
      <c r="A4" s="216"/>
      <c r="B4" s="215" t="s">
        <v>805</v>
      </c>
      <c r="C4" s="215"/>
      <c r="D4" s="215" t="s">
        <v>806</v>
      </c>
      <c r="E4" s="215"/>
      <c r="F4" s="285" t="s">
        <v>807</v>
      </c>
      <c r="G4" s="284"/>
    </row>
    <row r="5" spans="1:7" s="146" customFormat="1" ht="24.75" customHeight="1">
      <c r="A5" s="213" t="s">
        <v>784</v>
      </c>
      <c r="B5" s="213" t="s">
        <v>808</v>
      </c>
      <c r="C5" s="213" t="s">
        <v>809</v>
      </c>
      <c r="D5" s="213" t="s">
        <v>808</v>
      </c>
      <c r="E5" s="213" t="s">
        <v>809</v>
      </c>
      <c r="F5" s="213" t="s">
        <v>808</v>
      </c>
      <c r="G5" s="212" t="s">
        <v>809</v>
      </c>
    </row>
    <row r="6" spans="1:6" ht="12.75">
      <c r="A6" s="110"/>
      <c r="B6" s="110"/>
      <c r="C6" s="110"/>
      <c r="D6" s="110"/>
      <c r="E6" s="110"/>
      <c r="F6" s="110"/>
    </row>
    <row r="7" spans="1:8" ht="12.75">
      <c r="A7" s="11" t="s">
        <v>810</v>
      </c>
      <c r="B7" s="270">
        <v>1838</v>
      </c>
      <c r="C7" s="270">
        <v>1572</v>
      </c>
      <c r="D7" s="283">
        <v>214</v>
      </c>
      <c r="E7" s="283">
        <v>182</v>
      </c>
      <c r="F7" s="282" t="s">
        <v>811</v>
      </c>
      <c r="G7" s="281">
        <v>444</v>
      </c>
      <c r="H7" s="82"/>
    </row>
    <row r="8" spans="1:7" ht="12.75">
      <c r="A8" s="110"/>
      <c r="B8" s="280"/>
      <c r="C8" s="266"/>
      <c r="D8" s="110"/>
      <c r="E8" s="277"/>
      <c r="F8" s="110"/>
      <c r="G8" s="253"/>
    </row>
    <row r="9" spans="1:8" ht="12.75">
      <c r="A9" s="110" t="s">
        <v>519</v>
      </c>
      <c r="B9" s="264">
        <v>378</v>
      </c>
      <c r="C9" s="264">
        <v>345</v>
      </c>
      <c r="D9" s="277">
        <v>30</v>
      </c>
      <c r="E9" s="277">
        <v>21</v>
      </c>
      <c r="F9" s="278" t="s">
        <v>812</v>
      </c>
      <c r="G9" s="275">
        <v>94</v>
      </c>
      <c r="H9" s="82"/>
    </row>
    <row r="10" spans="1:8" ht="12.75">
      <c r="A10" s="110" t="s">
        <v>770</v>
      </c>
      <c r="B10" s="264">
        <v>188</v>
      </c>
      <c r="C10" s="264">
        <v>187</v>
      </c>
      <c r="D10" s="279" t="s">
        <v>540</v>
      </c>
      <c r="E10" s="279" t="s">
        <v>540</v>
      </c>
      <c r="F10" s="276">
        <v>150</v>
      </c>
      <c r="G10" s="275">
        <v>105</v>
      </c>
      <c r="H10" s="82"/>
    </row>
    <row r="11" spans="1:8" ht="12.75">
      <c r="A11" s="110" t="s">
        <v>773</v>
      </c>
      <c r="B11" s="264">
        <v>1147</v>
      </c>
      <c r="C11" s="264">
        <v>916</v>
      </c>
      <c r="D11" s="277">
        <v>168</v>
      </c>
      <c r="E11" s="277">
        <v>145</v>
      </c>
      <c r="F11" s="278" t="s">
        <v>813</v>
      </c>
      <c r="G11" s="275">
        <v>231</v>
      </c>
      <c r="H11" s="82"/>
    </row>
    <row r="12" spans="1:8" ht="12.75">
      <c r="A12" s="110" t="s">
        <v>767</v>
      </c>
      <c r="B12" s="264">
        <v>125</v>
      </c>
      <c r="C12" s="264">
        <v>124</v>
      </c>
      <c r="D12" s="277">
        <v>16</v>
      </c>
      <c r="E12" s="277">
        <v>16</v>
      </c>
      <c r="F12" s="276">
        <v>39</v>
      </c>
      <c r="G12" s="275">
        <v>14</v>
      </c>
      <c r="H12" s="82"/>
    </row>
    <row r="13" spans="1:8" ht="12.75">
      <c r="A13" s="180"/>
      <c r="B13" s="180"/>
      <c r="C13" s="180"/>
      <c r="D13" s="180"/>
      <c r="E13" s="180"/>
      <c r="F13" s="180"/>
      <c r="G13" s="135"/>
      <c r="H13" s="82"/>
    </row>
    <row r="15" s="60" customFormat="1" ht="12.75">
      <c r="A15" s="60" t="s">
        <v>1220</v>
      </c>
    </row>
    <row r="16" s="60" customFormat="1" ht="12.75">
      <c r="A16" s="60" t="s">
        <v>814</v>
      </c>
    </row>
    <row r="17" ht="12.75">
      <c r="A17" s="54" t="s">
        <v>815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48.xml><?xml version="1.0" encoding="utf-8"?>
<worksheet xmlns="http://schemas.openxmlformats.org/spreadsheetml/2006/main" xmlns:r="http://schemas.openxmlformats.org/officeDocument/2006/relationships">
  <dimension ref="A1:H30"/>
  <sheetViews>
    <sheetView workbookViewId="0" topLeftCell="A1">
      <selection activeCell="A1" sqref="A1"/>
    </sheetView>
  </sheetViews>
  <sheetFormatPr defaultColWidth="9.140625" defaultRowHeight="12.75"/>
  <cols>
    <col min="1" max="1" width="11.7109375" style="53" customWidth="1"/>
    <col min="2" max="4" width="10.140625" style="53" customWidth="1"/>
    <col min="5" max="5" width="9.57421875" style="53" customWidth="1"/>
    <col min="6" max="8" width="10.140625" style="53" customWidth="1"/>
    <col min="9" max="16384" width="9.140625" style="53" customWidth="1"/>
  </cols>
  <sheetData>
    <row r="1" spans="1:8" ht="15.75" customHeight="1">
      <c r="A1" s="88" t="s">
        <v>1219</v>
      </c>
      <c r="B1" s="87"/>
      <c r="C1" s="87"/>
      <c r="D1" s="87"/>
      <c r="E1" s="87"/>
      <c r="F1" s="87"/>
      <c r="G1" s="87"/>
      <c r="H1" s="87"/>
    </row>
    <row r="2" spans="1:8" ht="15.75" customHeight="1">
      <c r="A2" s="274" t="s">
        <v>779</v>
      </c>
      <c r="B2" s="87"/>
      <c r="C2" s="87"/>
      <c r="D2" s="87"/>
      <c r="E2" s="179"/>
      <c r="F2" s="87"/>
      <c r="G2" s="87"/>
      <c r="H2" s="87"/>
    </row>
    <row r="3" ht="12.75" customHeight="1"/>
    <row r="4" spans="1:8" ht="12.75" customHeight="1">
      <c r="A4" s="178" t="s">
        <v>780</v>
      </c>
      <c r="B4" s="87"/>
      <c r="C4" s="87"/>
      <c r="D4" s="87"/>
      <c r="E4" s="87"/>
      <c r="F4" s="87"/>
      <c r="G4" s="87"/>
      <c r="H4" s="87"/>
    </row>
    <row r="5" spans="1:8" ht="12.75" customHeight="1" thickBot="1">
      <c r="A5" s="86"/>
      <c r="B5" s="86"/>
      <c r="C5" s="86"/>
      <c r="D5" s="86"/>
      <c r="E5" s="86"/>
      <c r="F5" s="86"/>
      <c r="G5" s="86"/>
      <c r="H5" s="86"/>
    </row>
    <row r="6" spans="1:8" s="146" customFormat="1" ht="24" customHeight="1" thickTop="1">
      <c r="A6" s="216"/>
      <c r="B6" s="215" t="s">
        <v>781</v>
      </c>
      <c r="C6" s="215"/>
      <c r="D6" s="215"/>
      <c r="E6" s="215"/>
      <c r="F6" s="216"/>
      <c r="G6" s="215" t="s">
        <v>782</v>
      </c>
      <c r="H6" s="214"/>
    </row>
    <row r="7" spans="1:8" s="146" customFormat="1" ht="24" customHeight="1">
      <c r="A7" s="216"/>
      <c r="B7" s="215" t="s">
        <v>783</v>
      </c>
      <c r="C7" s="215"/>
      <c r="D7" s="215"/>
      <c r="E7" s="216"/>
      <c r="F7" s="216"/>
      <c r="G7" s="216"/>
      <c r="H7" s="273"/>
    </row>
    <row r="8" spans="1:8" s="111" customFormat="1" ht="64.5" customHeight="1">
      <c r="A8" s="152" t="s">
        <v>784</v>
      </c>
      <c r="B8" s="272" t="s">
        <v>572</v>
      </c>
      <c r="C8" s="152" t="s">
        <v>785</v>
      </c>
      <c r="D8" s="152" t="s">
        <v>786</v>
      </c>
      <c r="E8" s="152" t="s">
        <v>787</v>
      </c>
      <c r="F8" s="152" t="s">
        <v>788</v>
      </c>
      <c r="G8" s="152" t="s">
        <v>789</v>
      </c>
      <c r="H8" s="84" t="s">
        <v>790</v>
      </c>
    </row>
    <row r="9" spans="1:7" ht="12.75">
      <c r="A9" s="110"/>
      <c r="B9" s="254"/>
      <c r="C9" s="110"/>
      <c r="D9" s="110"/>
      <c r="E9" s="266"/>
      <c r="F9" s="110"/>
      <c r="G9" s="110"/>
    </row>
    <row r="10" spans="1:8" ht="12.75" customHeight="1">
      <c r="A10" s="20" t="s">
        <v>572</v>
      </c>
      <c r="B10" s="271">
        <v>764</v>
      </c>
      <c r="C10" s="270">
        <f>SUM(C12:C23)</f>
        <v>448</v>
      </c>
      <c r="D10" s="270">
        <f>SUM(D12:D23)</f>
        <v>316</v>
      </c>
      <c r="E10" s="270">
        <f>SUM(E12:E23)</f>
        <v>17</v>
      </c>
      <c r="F10" s="129" t="s">
        <v>791</v>
      </c>
      <c r="G10" s="269" t="s">
        <v>792</v>
      </c>
      <c r="H10" s="268" t="s">
        <v>793</v>
      </c>
    </row>
    <row r="11" spans="1:7" ht="12.75">
      <c r="A11" s="110"/>
      <c r="B11" s="254"/>
      <c r="C11" s="264"/>
      <c r="D11" s="264"/>
      <c r="E11" s="110"/>
      <c r="F11" s="267"/>
      <c r="G11" s="110"/>
    </row>
    <row r="12" spans="1:8" ht="12.75">
      <c r="A12" s="110" t="s">
        <v>519</v>
      </c>
      <c r="B12" s="251">
        <v>75</v>
      </c>
      <c r="C12" s="264">
        <v>57</v>
      </c>
      <c r="D12" s="264">
        <v>18</v>
      </c>
      <c r="E12" s="266">
        <v>6</v>
      </c>
      <c r="F12" s="186">
        <v>24</v>
      </c>
      <c r="G12" s="182">
        <v>156</v>
      </c>
      <c r="H12" s="187">
        <v>115</v>
      </c>
    </row>
    <row r="13" spans="1:8" ht="12.75">
      <c r="A13" s="110" t="s">
        <v>770</v>
      </c>
      <c r="B13" s="251">
        <v>70</v>
      </c>
      <c r="C13" s="264">
        <v>26</v>
      </c>
      <c r="D13" s="264">
        <v>44</v>
      </c>
      <c r="E13" s="266">
        <v>2</v>
      </c>
      <c r="F13" s="186">
        <v>15</v>
      </c>
      <c r="G13" s="182">
        <v>186</v>
      </c>
      <c r="H13" s="187">
        <v>48</v>
      </c>
    </row>
    <row r="14" spans="1:8" ht="12.75">
      <c r="A14" s="110" t="s">
        <v>794</v>
      </c>
      <c r="B14" s="251">
        <v>1</v>
      </c>
      <c r="C14" s="264">
        <v>1</v>
      </c>
      <c r="D14" s="209" t="s">
        <v>540</v>
      </c>
      <c r="E14" s="234" t="s">
        <v>540</v>
      </c>
      <c r="F14" s="186">
        <v>7</v>
      </c>
      <c r="G14" s="182">
        <v>182</v>
      </c>
      <c r="H14" s="187">
        <v>30</v>
      </c>
    </row>
    <row r="15" spans="1:8" ht="12.75">
      <c r="A15" s="110" t="s">
        <v>795</v>
      </c>
      <c r="B15" s="251">
        <v>1</v>
      </c>
      <c r="C15" s="264">
        <v>1</v>
      </c>
      <c r="D15" s="209" t="s">
        <v>540</v>
      </c>
      <c r="E15" s="234" t="s">
        <v>540</v>
      </c>
      <c r="F15" s="186">
        <v>7</v>
      </c>
      <c r="G15" s="182">
        <v>120</v>
      </c>
      <c r="H15" s="187">
        <v>20</v>
      </c>
    </row>
    <row r="16" spans="1:8" ht="12.75">
      <c r="A16" s="110" t="s">
        <v>768</v>
      </c>
      <c r="B16" s="251">
        <v>9</v>
      </c>
      <c r="C16" s="264">
        <v>9</v>
      </c>
      <c r="D16" s="209" t="s">
        <v>540</v>
      </c>
      <c r="E16" s="234" t="s">
        <v>540</v>
      </c>
      <c r="F16" s="186">
        <v>8</v>
      </c>
      <c r="G16" s="182">
        <v>91</v>
      </c>
      <c r="H16" s="187">
        <v>13</v>
      </c>
    </row>
    <row r="17" spans="1:8" ht="12.75">
      <c r="A17" s="110" t="s">
        <v>771</v>
      </c>
      <c r="B17" s="251">
        <v>28</v>
      </c>
      <c r="C17" s="264">
        <v>11</v>
      </c>
      <c r="D17" s="264">
        <v>17</v>
      </c>
      <c r="E17" s="266">
        <v>1</v>
      </c>
      <c r="F17" s="186">
        <v>21</v>
      </c>
      <c r="G17" s="182">
        <v>321</v>
      </c>
      <c r="H17" s="187">
        <v>138</v>
      </c>
    </row>
    <row r="18" spans="1:8" ht="12.75">
      <c r="A18" s="110" t="s">
        <v>773</v>
      </c>
      <c r="B18" s="251">
        <v>294</v>
      </c>
      <c r="C18" s="264">
        <v>158</v>
      </c>
      <c r="D18" s="264">
        <v>136</v>
      </c>
      <c r="E18" s="266">
        <v>4</v>
      </c>
      <c r="F18" s="186">
        <v>25</v>
      </c>
      <c r="G18" s="182">
        <v>931</v>
      </c>
      <c r="H18" s="187">
        <v>71</v>
      </c>
    </row>
    <row r="19" spans="1:8" ht="12.75">
      <c r="A19" s="110" t="s">
        <v>767</v>
      </c>
      <c r="B19" s="251">
        <v>58</v>
      </c>
      <c r="C19" s="264">
        <v>28</v>
      </c>
      <c r="D19" s="264">
        <v>30</v>
      </c>
      <c r="E19" s="266">
        <v>4</v>
      </c>
      <c r="F19" s="186">
        <v>24</v>
      </c>
      <c r="G19" s="182">
        <v>174</v>
      </c>
      <c r="H19" s="187">
        <v>80</v>
      </c>
    </row>
    <row r="20" spans="1:8" ht="12.75">
      <c r="A20" s="110" t="s">
        <v>796</v>
      </c>
      <c r="B20" s="265" t="s">
        <v>540</v>
      </c>
      <c r="C20" s="209" t="s">
        <v>540</v>
      </c>
      <c r="D20" s="209" t="s">
        <v>540</v>
      </c>
      <c r="E20" s="234" t="s">
        <v>540</v>
      </c>
      <c r="F20" s="183" t="s">
        <v>540</v>
      </c>
      <c r="G20" s="190" t="s">
        <v>540</v>
      </c>
      <c r="H20" s="140" t="s">
        <v>540</v>
      </c>
    </row>
    <row r="21" spans="1:8" ht="12.75">
      <c r="A21" s="110" t="s">
        <v>797</v>
      </c>
      <c r="B21" s="251">
        <v>1</v>
      </c>
      <c r="C21" s="264">
        <v>1</v>
      </c>
      <c r="D21" s="209" t="s">
        <v>540</v>
      </c>
      <c r="E21" s="234" t="s">
        <v>540</v>
      </c>
      <c r="F21" s="186">
        <v>7</v>
      </c>
      <c r="G21" s="182">
        <v>704</v>
      </c>
      <c r="H21" s="140" t="s">
        <v>540</v>
      </c>
    </row>
    <row r="22" spans="1:8" ht="12.75">
      <c r="A22" s="110" t="s">
        <v>798</v>
      </c>
      <c r="B22" s="251">
        <v>19</v>
      </c>
      <c r="C22" s="264">
        <v>19</v>
      </c>
      <c r="D22" s="209" t="s">
        <v>540</v>
      </c>
      <c r="E22" s="234" t="s">
        <v>540</v>
      </c>
      <c r="F22" s="183" t="s">
        <v>540</v>
      </c>
      <c r="G22" s="182">
        <v>51</v>
      </c>
      <c r="H22" s="187">
        <v>38</v>
      </c>
    </row>
    <row r="23" spans="1:8" ht="12.75">
      <c r="A23" s="110" t="s">
        <v>799</v>
      </c>
      <c r="B23" s="251">
        <v>208</v>
      </c>
      <c r="C23" s="264">
        <v>137</v>
      </c>
      <c r="D23" s="264">
        <v>71</v>
      </c>
      <c r="E23" s="234" t="s">
        <v>540</v>
      </c>
      <c r="F23" s="183" t="s">
        <v>540</v>
      </c>
      <c r="G23" s="190" t="s">
        <v>540</v>
      </c>
      <c r="H23" s="140" t="s">
        <v>540</v>
      </c>
    </row>
    <row r="24" spans="1:8" ht="12.75">
      <c r="A24" s="180"/>
      <c r="B24" s="263"/>
      <c r="C24" s="180"/>
      <c r="D24" s="180"/>
      <c r="E24" s="180"/>
      <c r="F24" s="180"/>
      <c r="G24" s="180"/>
      <c r="H24" s="135"/>
    </row>
    <row r="26" s="54" customFormat="1" ht="12.75">
      <c r="A26" s="60" t="s">
        <v>800</v>
      </c>
    </row>
    <row r="27" s="54" customFormat="1" ht="12.75">
      <c r="A27" s="60" t="s">
        <v>801</v>
      </c>
    </row>
    <row r="28" s="54" customFormat="1" ht="12.75">
      <c r="A28" s="60" t="s">
        <v>802</v>
      </c>
    </row>
    <row r="29" s="54" customFormat="1" ht="12.75">
      <c r="A29" s="60" t="s">
        <v>803</v>
      </c>
    </row>
    <row r="30" s="54" customFormat="1" ht="12.75">
      <c r="A30" s="60" t="s">
        <v>804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49.xml><?xml version="1.0" encoding="utf-8"?>
<worksheet xmlns="http://schemas.openxmlformats.org/spreadsheetml/2006/main" xmlns:r="http://schemas.openxmlformats.org/officeDocument/2006/relationships">
  <dimension ref="A1:D43"/>
  <sheetViews>
    <sheetView zoomScalePageLayoutView="0" workbookViewId="0" topLeftCell="A1">
      <selection activeCell="A1" sqref="A1"/>
    </sheetView>
  </sheetViews>
  <sheetFormatPr defaultColWidth="9.140625" defaultRowHeight="12.75"/>
  <cols>
    <col min="1" max="1" width="29.28125" style="53" customWidth="1"/>
    <col min="2" max="2" width="11.00390625" style="53" customWidth="1"/>
    <col min="3" max="3" width="31.421875" style="53" customWidth="1"/>
    <col min="4" max="4" width="10.57421875" style="53" customWidth="1"/>
    <col min="5" max="16384" width="9.140625" style="53" customWidth="1"/>
  </cols>
  <sheetData>
    <row r="1" spans="1:4" ht="15.75">
      <c r="A1" s="88" t="s">
        <v>1218</v>
      </c>
      <c r="B1" s="87"/>
      <c r="C1" s="87"/>
      <c r="D1" s="87"/>
    </row>
    <row r="2" spans="1:4" ht="15.75">
      <c r="A2" s="262" t="s">
        <v>1217</v>
      </c>
      <c r="B2" s="87"/>
      <c r="C2" s="87"/>
      <c r="D2" s="87"/>
    </row>
    <row r="3" spans="1:4" ht="13.5" thickBot="1">
      <c r="A3" s="261"/>
      <c r="B3" s="86"/>
      <c r="C3" s="86"/>
      <c r="D3" s="86"/>
    </row>
    <row r="4" spans="1:4" s="146" customFormat="1" ht="24" customHeight="1" thickTop="1">
      <c r="A4" s="213" t="s">
        <v>722</v>
      </c>
      <c r="B4" s="260" t="s">
        <v>642</v>
      </c>
      <c r="C4" s="213" t="s">
        <v>722</v>
      </c>
      <c r="D4" s="212" t="s">
        <v>642</v>
      </c>
    </row>
    <row r="5" spans="1:3" ht="12.75">
      <c r="A5" s="110"/>
      <c r="B5" s="259"/>
      <c r="C5" s="110"/>
    </row>
    <row r="6" spans="1:4" ht="12.75">
      <c r="A6" s="17" t="s">
        <v>723</v>
      </c>
      <c r="B6" s="254">
        <v>16744</v>
      </c>
      <c r="C6" s="255" t="s">
        <v>724</v>
      </c>
      <c r="D6" s="253" t="s">
        <v>621</v>
      </c>
    </row>
    <row r="7" spans="1:4" ht="12.75">
      <c r="A7" s="110"/>
      <c r="B7" s="254"/>
      <c r="C7" s="18" t="s">
        <v>725</v>
      </c>
      <c r="D7" s="253">
        <v>1188</v>
      </c>
    </row>
    <row r="8" spans="1:4" ht="12.75">
      <c r="A8" s="110" t="s">
        <v>726</v>
      </c>
      <c r="B8" s="145"/>
      <c r="C8" s="19" t="s">
        <v>727</v>
      </c>
      <c r="D8" s="253">
        <v>2782</v>
      </c>
    </row>
    <row r="9" spans="1:4" ht="12.75">
      <c r="A9" s="16" t="s">
        <v>728</v>
      </c>
      <c r="B9" s="254">
        <v>6424</v>
      </c>
      <c r="C9" s="19" t="s">
        <v>729</v>
      </c>
      <c r="D9" s="253">
        <v>6328</v>
      </c>
    </row>
    <row r="10" spans="1:4" ht="12.75">
      <c r="A10" s="16" t="s">
        <v>730</v>
      </c>
      <c r="B10" s="254">
        <v>8138</v>
      </c>
      <c r="C10" s="19" t="s">
        <v>731</v>
      </c>
      <c r="D10" s="253">
        <v>2653</v>
      </c>
    </row>
    <row r="11" spans="1:4" ht="12.75">
      <c r="A11" s="16" t="s">
        <v>732</v>
      </c>
      <c r="B11" s="254">
        <v>1914</v>
      </c>
      <c r="C11" s="19" t="s">
        <v>733</v>
      </c>
      <c r="D11" s="253">
        <v>728</v>
      </c>
    </row>
    <row r="12" spans="1:4" ht="12.75">
      <c r="A12" s="16" t="s">
        <v>734</v>
      </c>
      <c r="B12" s="254">
        <v>256</v>
      </c>
      <c r="C12" s="18" t="s">
        <v>735</v>
      </c>
      <c r="D12" s="253">
        <v>5</v>
      </c>
    </row>
    <row r="13" spans="1:4" ht="12.75">
      <c r="A13" s="16" t="s">
        <v>736</v>
      </c>
      <c r="B13" s="254">
        <v>12</v>
      </c>
      <c r="C13" s="18" t="s">
        <v>737</v>
      </c>
      <c r="D13" s="253">
        <v>14</v>
      </c>
    </row>
    <row r="14" spans="1:4" ht="12.75">
      <c r="A14" s="16"/>
      <c r="B14" s="258"/>
      <c r="C14" s="18" t="s">
        <v>738</v>
      </c>
      <c r="D14" s="253">
        <v>2031</v>
      </c>
    </row>
    <row r="15" spans="1:4" ht="12.75">
      <c r="A15" s="110" t="s">
        <v>739</v>
      </c>
      <c r="B15" s="254"/>
      <c r="C15" s="18" t="s">
        <v>740</v>
      </c>
      <c r="D15" s="253">
        <v>1015</v>
      </c>
    </row>
    <row r="16" spans="1:4" ht="12.75">
      <c r="A16" s="15" t="s">
        <v>741</v>
      </c>
      <c r="B16" s="254">
        <v>554</v>
      </c>
      <c r="C16" s="110"/>
      <c r="D16" s="253"/>
    </row>
    <row r="17" spans="1:4" ht="12.75">
      <c r="A17" s="15" t="s">
        <v>742</v>
      </c>
      <c r="B17" s="254">
        <v>14521</v>
      </c>
      <c r="C17" s="255" t="s">
        <v>743</v>
      </c>
      <c r="D17" s="253"/>
    </row>
    <row r="18" spans="1:4" ht="12.75">
      <c r="A18" s="15" t="s">
        <v>744</v>
      </c>
      <c r="B18" s="254">
        <v>758</v>
      </c>
      <c r="C18" s="19" t="s">
        <v>745</v>
      </c>
      <c r="D18" s="253">
        <v>15404</v>
      </c>
    </row>
    <row r="19" spans="1:4" ht="12.75">
      <c r="A19" s="15" t="s">
        <v>746</v>
      </c>
      <c r="B19" s="254">
        <v>710</v>
      </c>
      <c r="C19" s="19" t="s">
        <v>747</v>
      </c>
      <c r="D19" s="253">
        <v>370</v>
      </c>
    </row>
    <row r="20" spans="1:4" ht="12.75">
      <c r="A20" s="16" t="s">
        <v>740</v>
      </c>
      <c r="B20" s="254">
        <v>158</v>
      </c>
      <c r="C20" s="19" t="s">
        <v>748</v>
      </c>
      <c r="D20" s="253">
        <v>17</v>
      </c>
    </row>
    <row r="21" spans="1:4" ht="12.75">
      <c r="A21" s="15" t="s">
        <v>749</v>
      </c>
      <c r="B21" s="254">
        <v>43</v>
      </c>
      <c r="C21" s="19" t="s">
        <v>750</v>
      </c>
      <c r="D21" s="253">
        <v>267</v>
      </c>
    </row>
    <row r="22" spans="1:4" ht="12.75">
      <c r="A22" s="15" t="s">
        <v>751</v>
      </c>
      <c r="B22" s="257" t="s">
        <v>752</v>
      </c>
      <c r="C22" s="19" t="s">
        <v>753</v>
      </c>
      <c r="D22" s="253">
        <v>148</v>
      </c>
    </row>
    <row r="23" spans="1:4" ht="12.75">
      <c r="A23" s="110"/>
      <c r="B23" s="254"/>
      <c r="C23" s="19" t="s">
        <v>754</v>
      </c>
      <c r="D23" s="253">
        <v>136</v>
      </c>
    </row>
    <row r="24" spans="1:4" ht="12.75">
      <c r="A24" s="110" t="s">
        <v>755</v>
      </c>
      <c r="B24" s="254"/>
      <c r="C24" s="18" t="s">
        <v>756</v>
      </c>
      <c r="D24" s="253">
        <v>15</v>
      </c>
    </row>
    <row r="25" spans="1:4" ht="12.75">
      <c r="A25" s="16" t="s">
        <v>757</v>
      </c>
      <c r="B25" s="254">
        <v>6212</v>
      </c>
      <c r="C25" s="18" t="s">
        <v>758</v>
      </c>
      <c r="D25" s="253">
        <v>4</v>
      </c>
    </row>
    <row r="26" spans="1:4" ht="12.75">
      <c r="A26" s="16" t="s">
        <v>759</v>
      </c>
      <c r="B26" s="254">
        <v>4125</v>
      </c>
      <c r="C26" s="18" t="s">
        <v>760</v>
      </c>
      <c r="D26" s="253">
        <v>70</v>
      </c>
    </row>
    <row r="27" spans="1:4" ht="12.75">
      <c r="A27" s="15" t="s">
        <v>761</v>
      </c>
      <c r="B27" s="254">
        <v>2207</v>
      </c>
      <c r="C27" s="18" t="s">
        <v>762</v>
      </c>
      <c r="D27" s="253">
        <v>285</v>
      </c>
    </row>
    <row r="28" spans="1:4" ht="12.75">
      <c r="A28" s="15" t="s">
        <v>763</v>
      </c>
      <c r="B28" s="254">
        <v>691</v>
      </c>
      <c r="C28" s="19" t="s">
        <v>740</v>
      </c>
      <c r="D28" s="253">
        <v>28</v>
      </c>
    </row>
    <row r="29" spans="1:3" ht="12.75">
      <c r="A29" s="15" t="s">
        <v>764</v>
      </c>
      <c r="B29" s="254">
        <v>571</v>
      </c>
      <c r="C29" s="256"/>
    </row>
    <row r="30" spans="1:4" ht="12.75">
      <c r="A30" s="16" t="s">
        <v>733</v>
      </c>
      <c r="B30" s="254">
        <v>614</v>
      </c>
      <c r="C30" s="255" t="s">
        <v>765</v>
      </c>
      <c r="D30" s="253"/>
    </row>
    <row r="31" spans="1:4" ht="12.75">
      <c r="A31" s="16" t="s">
        <v>766</v>
      </c>
      <c r="B31" s="254">
        <v>125</v>
      </c>
      <c r="C31" s="19" t="s">
        <v>519</v>
      </c>
      <c r="D31" s="253">
        <v>2876</v>
      </c>
    </row>
    <row r="32" spans="1:4" ht="12.75">
      <c r="A32" s="3" t="s">
        <v>740</v>
      </c>
      <c r="B32" s="251">
        <v>82</v>
      </c>
      <c r="C32" s="19" t="s">
        <v>767</v>
      </c>
      <c r="D32" s="253">
        <v>1718</v>
      </c>
    </row>
    <row r="33" spans="1:4" ht="12.75">
      <c r="A33" s="3" t="s">
        <v>751</v>
      </c>
      <c r="B33" s="250" t="s">
        <v>752</v>
      </c>
      <c r="C33" s="19" t="s">
        <v>768</v>
      </c>
      <c r="D33" s="253">
        <v>90</v>
      </c>
    </row>
    <row r="34" spans="1:4" ht="12.75">
      <c r="A34" s="3" t="s">
        <v>769</v>
      </c>
      <c r="B34" s="251">
        <v>2117</v>
      </c>
      <c r="C34" s="19" t="s">
        <v>770</v>
      </c>
      <c r="D34" s="253">
        <v>1999</v>
      </c>
    </row>
    <row r="35" spans="2:4" ht="12.75">
      <c r="B35" s="251"/>
      <c r="C35" s="19" t="s">
        <v>771</v>
      </c>
      <c r="D35" s="253">
        <v>237</v>
      </c>
    </row>
    <row r="36" spans="1:4" ht="12.75">
      <c r="A36" s="110" t="s">
        <v>772</v>
      </c>
      <c r="B36" s="254"/>
      <c r="C36" s="19" t="s">
        <v>773</v>
      </c>
      <c r="D36" s="253">
        <v>9824</v>
      </c>
    </row>
    <row r="37" spans="1:4" ht="12.75">
      <c r="A37" s="15" t="s">
        <v>774</v>
      </c>
      <c r="B37" s="251">
        <v>3512</v>
      </c>
      <c r="C37" s="18" t="s">
        <v>775</v>
      </c>
      <c r="D37" s="252" t="s">
        <v>752</v>
      </c>
    </row>
    <row r="38" spans="1:3" ht="12.75">
      <c r="A38" s="15" t="s">
        <v>776</v>
      </c>
      <c r="B38" s="251">
        <v>13232</v>
      </c>
      <c r="C38" s="110"/>
    </row>
    <row r="39" spans="1:3" ht="12.75">
      <c r="A39" s="15" t="s">
        <v>777</v>
      </c>
      <c r="B39" s="250" t="s">
        <v>752</v>
      </c>
      <c r="C39" s="110"/>
    </row>
    <row r="40" spans="1:4" ht="12.75">
      <c r="A40" s="180"/>
      <c r="B40" s="249"/>
      <c r="C40" s="180"/>
      <c r="D40" s="135"/>
    </row>
    <row r="42" s="60" customFormat="1" ht="12.75">
      <c r="A42" s="60" t="s">
        <v>778</v>
      </c>
    </row>
    <row r="43" s="54" customFormat="1" ht="12.75">
      <c r="A43" s="54" t="s">
        <v>1216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5.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9.140625" defaultRowHeight="12.75"/>
  <cols>
    <col min="1" max="2" width="11.7109375" style="53" customWidth="1"/>
    <col min="3" max="3" width="17.7109375" style="53" customWidth="1"/>
    <col min="4" max="4" width="11.7109375" style="53" customWidth="1"/>
    <col min="5" max="5" width="17.7109375" style="53" customWidth="1"/>
    <col min="6" max="6" width="11.7109375" style="53" customWidth="1"/>
    <col min="7" max="16384" width="9.140625" style="53" customWidth="1"/>
  </cols>
  <sheetData>
    <row r="1" spans="1:6" ht="15.75">
      <c r="A1" s="88" t="s">
        <v>1520</v>
      </c>
      <c r="B1" s="87"/>
      <c r="C1" s="87"/>
      <c r="D1" s="87"/>
      <c r="E1" s="87"/>
      <c r="F1" s="87"/>
    </row>
    <row r="2" spans="1:6" ht="13.5" thickBot="1">
      <c r="A2" s="86"/>
      <c r="B2" s="86"/>
      <c r="C2" s="86"/>
      <c r="D2" s="86"/>
      <c r="E2" s="86"/>
      <c r="F2" s="86"/>
    </row>
    <row r="3" spans="1:6" s="679" customFormat="1" ht="24" customHeight="1" thickTop="1">
      <c r="A3" s="691"/>
      <c r="B3" s="691"/>
      <c r="C3" s="214" t="s">
        <v>416</v>
      </c>
      <c r="D3" s="690"/>
      <c r="E3" s="285" t="s">
        <v>417</v>
      </c>
      <c r="F3" s="284"/>
    </row>
    <row r="4" spans="1:6" s="111" customFormat="1" ht="45" customHeight="1">
      <c r="A4" s="152" t="s">
        <v>784</v>
      </c>
      <c r="B4" s="152" t="s">
        <v>418</v>
      </c>
      <c r="C4" s="152" t="s">
        <v>419</v>
      </c>
      <c r="D4" s="152" t="s">
        <v>420</v>
      </c>
      <c r="E4" s="85" t="s">
        <v>419</v>
      </c>
      <c r="F4" s="84" t="s">
        <v>421</v>
      </c>
    </row>
    <row r="5" spans="1:5" ht="12.75">
      <c r="A5" s="110"/>
      <c r="B5" s="110"/>
      <c r="C5" s="110"/>
      <c r="D5" s="110"/>
      <c r="E5" s="110"/>
    </row>
    <row r="6" spans="1:6" ht="12.75">
      <c r="A6" s="11" t="s">
        <v>422</v>
      </c>
      <c r="B6" s="687">
        <v>752</v>
      </c>
      <c r="C6" s="255" t="s">
        <v>423</v>
      </c>
      <c r="D6" s="467">
        <v>14890</v>
      </c>
      <c r="E6" s="255" t="s">
        <v>424</v>
      </c>
      <c r="F6" s="686">
        <v>208</v>
      </c>
    </row>
    <row r="7" spans="1:6" ht="12.75">
      <c r="A7" s="387"/>
      <c r="B7" s="689"/>
      <c r="C7" s="255"/>
      <c r="D7" s="467"/>
      <c r="E7" s="255"/>
      <c r="F7" s="686"/>
    </row>
    <row r="8" spans="1:6" ht="12.75">
      <c r="A8" s="387" t="s">
        <v>519</v>
      </c>
      <c r="B8" s="687">
        <v>135</v>
      </c>
      <c r="C8" s="255" t="s">
        <v>425</v>
      </c>
      <c r="D8" s="467">
        <v>775</v>
      </c>
      <c r="E8" s="255" t="s">
        <v>424</v>
      </c>
      <c r="F8" s="686">
        <v>208</v>
      </c>
    </row>
    <row r="9" spans="1:6" ht="12.75">
      <c r="A9" s="387" t="s">
        <v>770</v>
      </c>
      <c r="B9" s="687">
        <v>98</v>
      </c>
      <c r="C9" s="255" t="s">
        <v>426</v>
      </c>
      <c r="D9" s="467">
        <v>600</v>
      </c>
      <c r="E9" s="255" t="s">
        <v>427</v>
      </c>
      <c r="F9" s="686">
        <v>79</v>
      </c>
    </row>
    <row r="10" spans="1:6" ht="12.75">
      <c r="A10" s="387" t="s">
        <v>768</v>
      </c>
      <c r="B10" s="234" t="s">
        <v>540</v>
      </c>
      <c r="C10" s="255" t="s">
        <v>329</v>
      </c>
      <c r="D10" s="183" t="s">
        <v>540</v>
      </c>
      <c r="E10" s="255" t="s">
        <v>329</v>
      </c>
      <c r="F10" s="688" t="s">
        <v>540</v>
      </c>
    </row>
    <row r="11" spans="1:6" ht="12.75">
      <c r="A11" s="387" t="s">
        <v>771</v>
      </c>
      <c r="B11" s="687">
        <v>19</v>
      </c>
      <c r="C11" s="255" t="s">
        <v>428</v>
      </c>
      <c r="D11" s="467">
        <v>360</v>
      </c>
      <c r="E11" s="255" t="s">
        <v>428</v>
      </c>
      <c r="F11" s="686">
        <v>50</v>
      </c>
    </row>
    <row r="12" spans="1:6" ht="12.75">
      <c r="A12" s="387" t="s">
        <v>773</v>
      </c>
      <c r="B12" s="687">
        <v>445</v>
      </c>
      <c r="C12" s="255" t="s">
        <v>423</v>
      </c>
      <c r="D12" s="467">
        <v>14890</v>
      </c>
      <c r="E12" s="255" t="s">
        <v>429</v>
      </c>
      <c r="F12" s="686">
        <v>156</v>
      </c>
    </row>
    <row r="13" spans="1:6" ht="12.75">
      <c r="A13" s="387" t="s">
        <v>767</v>
      </c>
      <c r="B13" s="687">
        <v>55</v>
      </c>
      <c r="C13" s="255" t="s">
        <v>430</v>
      </c>
      <c r="D13" s="467">
        <v>1150</v>
      </c>
      <c r="E13" s="255" t="s">
        <v>431</v>
      </c>
      <c r="F13" s="686">
        <v>90</v>
      </c>
    </row>
    <row r="14" spans="1:6" ht="12.75">
      <c r="A14" s="180"/>
      <c r="B14" s="180"/>
      <c r="C14" s="180"/>
      <c r="D14" s="180"/>
      <c r="E14" s="180"/>
      <c r="F14" s="135"/>
    </row>
    <row r="16" ht="12.75">
      <c r="A16" s="32" t="s">
        <v>432</v>
      </c>
    </row>
    <row r="17" ht="12.75">
      <c r="A17" s="32" t="s">
        <v>433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50.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
    </sheetView>
  </sheetViews>
  <sheetFormatPr defaultColWidth="9.140625" defaultRowHeight="12.75"/>
  <cols>
    <col min="1" max="1" width="11.7109375" style="53" customWidth="1"/>
    <col min="2" max="2" width="28.00390625" style="53" customWidth="1"/>
    <col min="3" max="3" width="11.421875" style="53" customWidth="1"/>
    <col min="4" max="4" width="27.7109375" style="53" customWidth="1"/>
    <col min="5" max="16384" width="9.140625" style="53" customWidth="1"/>
  </cols>
  <sheetData>
    <row r="1" spans="1:4" ht="15.75">
      <c r="A1" s="88" t="s">
        <v>1215</v>
      </c>
      <c r="B1" s="87"/>
      <c r="C1" s="87"/>
      <c r="D1" s="87"/>
    </row>
    <row r="2" spans="1:4" ht="15.75">
      <c r="A2" s="88" t="s">
        <v>1214</v>
      </c>
      <c r="B2" s="87"/>
      <c r="C2" s="87"/>
      <c r="D2" s="87"/>
    </row>
    <row r="3" spans="1:4" ht="12.75" customHeight="1">
      <c r="A3" s="87"/>
      <c r="B3" s="87"/>
      <c r="C3" s="87"/>
      <c r="D3" s="87"/>
    </row>
    <row r="4" spans="1:4" ht="12.75" customHeight="1">
      <c r="A4" s="738" t="s">
        <v>705</v>
      </c>
      <c r="B4" s="738"/>
      <c r="C4" s="738"/>
      <c r="D4" s="738"/>
    </row>
    <row r="5" spans="1:4" ht="12.75" customHeight="1">
      <c r="A5" s="739" t="s">
        <v>706</v>
      </c>
      <c r="B5" s="740"/>
      <c r="C5" s="740"/>
      <c r="D5" s="740"/>
    </row>
    <row r="6" spans="1:4" ht="12.75" customHeight="1">
      <c r="A6" s="739" t="s">
        <v>707</v>
      </c>
      <c r="B6" s="740"/>
      <c r="C6" s="740"/>
      <c r="D6" s="740"/>
    </row>
    <row r="7" spans="1:4" ht="12.75" customHeight="1">
      <c r="A7" s="739" t="s">
        <v>708</v>
      </c>
      <c r="B7" s="726"/>
      <c r="C7" s="726"/>
      <c r="D7" s="726"/>
    </row>
    <row r="8" spans="1:4" ht="12.75" customHeight="1" thickBot="1">
      <c r="A8" s="86"/>
      <c r="B8" s="86"/>
      <c r="C8" s="86"/>
      <c r="D8" s="86"/>
    </row>
    <row r="9" spans="1:4" s="146" customFormat="1" ht="24" customHeight="1" thickTop="1">
      <c r="A9" s="247" t="s">
        <v>630</v>
      </c>
      <c r="B9" s="248" t="s">
        <v>709</v>
      </c>
      <c r="C9" s="247" t="s">
        <v>630</v>
      </c>
      <c r="D9" s="205" t="s">
        <v>709</v>
      </c>
    </row>
    <row r="10" spans="1:4" ht="12.75">
      <c r="A10" s="110"/>
      <c r="B10" s="145"/>
      <c r="C10" s="110"/>
      <c r="D10" s="246"/>
    </row>
    <row r="11" spans="1:4" ht="12.75">
      <c r="A11" s="245">
        <v>1997</v>
      </c>
      <c r="B11" s="244">
        <v>15138</v>
      </c>
      <c r="C11" s="245" t="s">
        <v>710</v>
      </c>
      <c r="D11" s="242">
        <v>15587</v>
      </c>
    </row>
    <row r="12" spans="1:4" ht="12.75">
      <c r="A12" s="245" t="s">
        <v>711</v>
      </c>
      <c r="B12" s="244">
        <v>15138</v>
      </c>
      <c r="C12" s="245" t="s">
        <v>712</v>
      </c>
      <c r="D12" s="242">
        <v>17130</v>
      </c>
    </row>
    <row r="13" spans="1:4" ht="12.75">
      <c r="A13" s="245" t="s">
        <v>713</v>
      </c>
      <c r="B13" s="244">
        <v>15481</v>
      </c>
      <c r="C13" s="245" t="s">
        <v>714</v>
      </c>
      <c r="D13" s="242">
        <v>15302</v>
      </c>
    </row>
    <row r="14" spans="1:4" ht="12.75">
      <c r="A14" s="245" t="s">
        <v>715</v>
      </c>
      <c r="B14" s="244">
        <v>14874</v>
      </c>
      <c r="C14" s="245" t="s">
        <v>716</v>
      </c>
      <c r="D14" s="242">
        <v>15015</v>
      </c>
    </row>
    <row r="15" spans="1:4" ht="12.75">
      <c r="A15" s="245" t="s">
        <v>717</v>
      </c>
      <c r="B15" s="244">
        <v>14273</v>
      </c>
      <c r="C15" s="245" t="s">
        <v>718</v>
      </c>
      <c r="D15" s="242">
        <v>15094</v>
      </c>
    </row>
    <row r="16" spans="1:4" ht="12.75">
      <c r="A16" s="245" t="s">
        <v>719</v>
      </c>
      <c r="B16" s="244">
        <v>15445</v>
      </c>
      <c r="C16" s="243" t="s">
        <v>1213</v>
      </c>
      <c r="D16" s="242">
        <v>16744</v>
      </c>
    </row>
    <row r="17" spans="1:4" ht="12.75">
      <c r="A17" s="180"/>
      <c r="B17" s="221"/>
      <c r="C17" s="180"/>
      <c r="D17" s="203"/>
    </row>
    <row r="19" s="60" customFormat="1" ht="12.75">
      <c r="A19" s="60" t="s">
        <v>720</v>
      </c>
    </row>
    <row r="20" ht="12.75">
      <c r="A20" s="54" t="s">
        <v>1212</v>
      </c>
    </row>
    <row r="21" spans="1:5" ht="12.75">
      <c r="A21" s="241" t="s">
        <v>721</v>
      </c>
      <c r="B21" s="240"/>
      <c r="C21" s="240"/>
      <c r="D21" s="240"/>
      <c r="E21" s="240"/>
    </row>
  </sheetData>
  <sheetProtection/>
  <mergeCells count="4">
    <mergeCell ref="A4:D4"/>
    <mergeCell ref="A5:D5"/>
    <mergeCell ref="A6:D6"/>
    <mergeCell ref="A7:D7"/>
  </mergeCells>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51.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
    </sheetView>
  </sheetViews>
  <sheetFormatPr defaultColWidth="9.140625" defaultRowHeight="12.75"/>
  <cols>
    <col min="1" max="1" width="13.140625" style="53" customWidth="1"/>
    <col min="2" max="7" width="11.7109375" style="53" customWidth="1"/>
    <col min="8" max="16384" width="9.140625" style="53" customWidth="1"/>
  </cols>
  <sheetData>
    <row r="1" spans="1:7" ht="15.75">
      <c r="A1" s="88" t="s">
        <v>1211</v>
      </c>
      <c r="B1" s="87"/>
      <c r="C1" s="87"/>
      <c r="D1" s="87"/>
      <c r="E1" s="87"/>
      <c r="F1" s="87"/>
      <c r="G1" s="87"/>
    </row>
    <row r="2" spans="1:7" ht="13.5" thickBot="1">
      <c r="A2" s="86"/>
      <c r="B2" s="86"/>
      <c r="C2" s="86"/>
      <c r="D2" s="86"/>
      <c r="E2" s="86"/>
      <c r="F2" s="86"/>
      <c r="G2" s="86"/>
    </row>
    <row r="3" spans="1:7" s="146" customFormat="1" ht="24" customHeight="1" thickTop="1">
      <c r="A3" s="239"/>
      <c r="B3" s="215" t="s">
        <v>673</v>
      </c>
      <c r="C3" s="215"/>
      <c r="D3" s="215" t="s">
        <v>674</v>
      </c>
      <c r="E3" s="215"/>
      <c r="F3" s="239"/>
      <c r="G3" s="238"/>
    </row>
    <row r="4" spans="1:7" s="111" customFormat="1" ht="39" customHeight="1">
      <c r="A4" s="152" t="s">
        <v>630</v>
      </c>
      <c r="B4" s="152" t="s">
        <v>572</v>
      </c>
      <c r="C4" s="152" t="s">
        <v>675</v>
      </c>
      <c r="D4" s="152" t="s">
        <v>676</v>
      </c>
      <c r="E4" s="152" t="s">
        <v>677</v>
      </c>
      <c r="F4" s="152" t="s">
        <v>678</v>
      </c>
      <c r="G4" s="84" t="s">
        <v>679</v>
      </c>
    </row>
    <row r="5" spans="1:7" ht="12.75">
      <c r="A5" s="110"/>
      <c r="B5" s="110"/>
      <c r="C5" s="110"/>
      <c r="D5" s="110"/>
      <c r="E5" s="110"/>
      <c r="F5" s="110"/>
      <c r="G5" s="237"/>
    </row>
    <row r="6" spans="1:7" ht="12.75">
      <c r="A6" s="102">
        <v>1991</v>
      </c>
      <c r="B6" s="232">
        <v>19</v>
      </c>
      <c r="C6" s="235">
        <v>3</v>
      </c>
      <c r="D6" s="235">
        <v>5</v>
      </c>
      <c r="E6" s="235">
        <v>14</v>
      </c>
      <c r="F6" s="235">
        <v>19</v>
      </c>
      <c r="G6" s="236">
        <v>189.5</v>
      </c>
    </row>
    <row r="7" spans="1:7" ht="12.75">
      <c r="A7" s="102">
        <v>1992</v>
      </c>
      <c r="B7" s="232">
        <v>19</v>
      </c>
      <c r="C7" s="234" t="s">
        <v>648</v>
      </c>
      <c r="D7" s="235">
        <v>3</v>
      </c>
      <c r="E7" s="235">
        <v>5</v>
      </c>
      <c r="F7" s="234" t="s">
        <v>648</v>
      </c>
      <c r="G7" s="236">
        <v>472.4</v>
      </c>
    </row>
    <row r="8" spans="1:7" ht="12.75">
      <c r="A8" s="102">
        <v>1993</v>
      </c>
      <c r="B8" s="232">
        <v>19</v>
      </c>
      <c r="C8" s="235">
        <v>3</v>
      </c>
      <c r="D8" s="235">
        <v>3</v>
      </c>
      <c r="E8" s="235">
        <v>4</v>
      </c>
      <c r="F8" s="235">
        <v>25</v>
      </c>
      <c r="G8" s="236">
        <v>219.4</v>
      </c>
    </row>
    <row r="9" spans="1:7" ht="12.75">
      <c r="A9" s="102">
        <v>1994</v>
      </c>
      <c r="B9" s="232">
        <v>25</v>
      </c>
      <c r="C9" s="235">
        <v>3</v>
      </c>
      <c r="D9" s="235">
        <v>4</v>
      </c>
      <c r="E9" s="235">
        <v>9</v>
      </c>
      <c r="F9" s="235">
        <v>28</v>
      </c>
      <c r="G9" s="236">
        <v>256.9</v>
      </c>
    </row>
    <row r="10" spans="1:7" ht="12.75">
      <c r="A10" s="102">
        <v>1995</v>
      </c>
      <c r="B10" s="234" t="s">
        <v>680</v>
      </c>
      <c r="C10" s="234" t="s">
        <v>648</v>
      </c>
      <c r="D10" s="234" t="s">
        <v>681</v>
      </c>
      <c r="E10" s="234" t="s">
        <v>648</v>
      </c>
      <c r="F10" s="234" t="s">
        <v>648</v>
      </c>
      <c r="G10" s="210" t="s">
        <v>648</v>
      </c>
    </row>
    <row r="11" spans="1:7" ht="12.75">
      <c r="A11" s="102">
        <v>1996</v>
      </c>
      <c r="B11" s="232">
        <v>46</v>
      </c>
      <c r="C11" s="234" t="s">
        <v>648</v>
      </c>
      <c r="D11" s="235">
        <v>3</v>
      </c>
      <c r="E11" s="234" t="s">
        <v>648</v>
      </c>
      <c r="F11" s="234" t="s">
        <v>648</v>
      </c>
      <c r="G11" s="210" t="s">
        <v>648</v>
      </c>
    </row>
    <row r="12" spans="1:7" ht="12.75">
      <c r="A12" s="102">
        <v>1997</v>
      </c>
      <c r="B12" s="232">
        <v>43</v>
      </c>
      <c r="C12" s="234" t="s">
        <v>648</v>
      </c>
      <c r="D12" s="235">
        <v>3</v>
      </c>
      <c r="E12" s="234" t="s">
        <v>648</v>
      </c>
      <c r="F12" s="234" t="s">
        <v>648</v>
      </c>
      <c r="G12" s="210" t="s">
        <v>648</v>
      </c>
    </row>
    <row r="13" spans="1:7" ht="12.75">
      <c r="A13" s="102">
        <v>1998</v>
      </c>
      <c r="B13" s="232">
        <v>42</v>
      </c>
      <c r="C13" s="234" t="s">
        <v>648</v>
      </c>
      <c r="D13" s="235">
        <v>4</v>
      </c>
      <c r="E13" s="234" t="s">
        <v>648</v>
      </c>
      <c r="F13" s="234" t="s">
        <v>648</v>
      </c>
      <c r="G13" s="210" t="s">
        <v>648</v>
      </c>
    </row>
    <row r="14" spans="1:7" ht="12.75">
      <c r="A14" s="102">
        <v>1999</v>
      </c>
      <c r="B14" s="232">
        <v>26</v>
      </c>
      <c r="C14" s="234" t="s">
        <v>682</v>
      </c>
      <c r="D14" s="235">
        <v>1</v>
      </c>
      <c r="E14" s="234" t="s">
        <v>683</v>
      </c>
      <c r="F14" s="234" t="s">
        <v>648</v>
      </c>
      <c r="G14" s="210" t="s">
        <v>648</v>
      </c>
    </row>
    <row r="15" spans="1:7" ht="12.75">
      <c r="A15" s="102">
        <v>2000</v>
      </c>
      <c r="B15" s="232">
        <v>22</v>
      </c>
      <c r="C15" s="234" t="s">
        <v>684</v>
      </c>
      <c r="D15" s="235">
        <v>2</v>
      </c>
      <c r="E15" s="234" t="s">
        <v>683</v>
      </c>
      <c r="F15" s="234" t="s">
        <v>685</v>
      </c>
      <c r="G15" s="233" t="s">
        <v>686</v>
      </c>
    </row>
    <row r="16" spans="1:7" ht="12.75">
      <c r="A16" s="102">
        <v>2001</v>
      </c>
      <c r="B16" s="232">
        <v>19</v>
      </c>
      <c r="C16" s="234" t="s">
        <v>666</v>
      </c>
      <c r="D16" s="235">
        <v>3</v>
      </c>
      <c r="E16" s="234" t="s">
        <v>665</v>
      </c>
      <c r="F16" s="234" t="s">
        <v>681</v>
      </c>
      <c r="G16" s="233" t="s">
        <v>687</v>
      </c>
    </row>
    <row r="17" spans="1:7" ht="12.75">
      <c r="A17" s="102">
        <v>2002</v>
      </c>
      <c r="B17" s="232">
        <v>22</v>
      </c>
      <c r="C17" s="234" t="s">
        <v>684</v>
      </c>
      <c r="D17" s="235">
        <v>2</v>
      </c>
      <c r="E17" s="234" t="s">
        <v>688</v>
      </c>
      <c r="F17" s="234" t="s">
        <v>689</v>
      </c>
      <c r="G17" s="233" t="s">
        <v>690</v>
      </c>
    </row>
    <row r="18" spans="1:7" ht="12.75">
      <c r="A18" s="102">
        <v>2003</v>
      </c>
      <c r="B18" s="232">
        <v>30</v>
      </c>
      <c r="C18" s="234" t="s">
        <v>682</v>
      </c>
      <c r="D18" s="234" t="s">
        <v>682</v>
      </c>
      <c r="E18" s="234" t="s">
        <v>691</v>
      </c>
      <c r="F18" s="234" t="s">
        <v>692</v>
      </c>
      <c r="G18" s="233" t="s">
        <v>693</v>
      </c>
    </row>
    <row r="19" spans="1:7" ht="12.75">
      <c r="A19" s="102">
        <v>2004</v>
      </c>
      <c r="B19" s="232">
        <v>24</v>
      </c>
      <c r="C19" s="234" t="s">
        <v>694</v>
      </c>
      <c r="D19" s="234" t="s">
        <v>665</v>
      </c>
      <c r="E19" s="234" t="s">
        <v>695</v>
      </c>
      <c r="F19" s="234" t="s">
        <v>696</v>
      </c>
      <c r="G19" s="233" t="s">
        <v>697</v>
      </c>
    </row>
    <row r="20" spans="1:7" ht="12.75">
      <c r="A20" s="102">
        <v>2005</v>
      </c>
      <c r="B20" s="232">
        <v>22</v>
      </c>
      <c r="C20" s="234" t="s">
        <v>698</v>
      </c>
      <c r="D20" s="234" t="s">
        <v>698</v>
      </c>
      <c r="E20" s="234" t="s">
        <v>688</v>
      </c>
      <c r="F20" s="234" t="s">
        <v>689</v>
      </c>
      <c r="G20" s="233" t="s">
        <v>699</v>
      </c>
    </row>
    <row r="21" spans="1:7" ht="12.75">
      <c r="A21" s="102">
        <v>2006</v>
      </c>
      <c r="B21" s="232">
        <v>30</v>
      </c>
      <c r="C21" s="234" t="s">
        <v>688</v>
      </c>
      <c r="D21" s="234" t="s">
        <v>688</v>
      </c>
      <c r="E21" s="234" t="s">
        <v>695</v>
      </c>
      <c r="F21" s="234" t="s">
        <v>696</v>
      </c>
      <c r="G21" s="233" t="s">
        <v>700</v>
      </c>
    </row>
    <row r="22" spans="1:7" ht="12.75">
      <c r="A22" s="102">
        <v>2007</v>
      </c>
      <c r="B22" s="232">
        <v>18</v>
      </c>
      <c r="C22" s="234" t="s">
        <v>698</v>
      </c>
      <c r="D22" s="234" t="s">
        <v>698</v>
      </c>
      <c r="E22" s="234" t="s">
        <v>698</v>
      </c>
      <c r="F22" s="234" t="s">
        <v>685</v>
      </c>
      <c r="G22" s="233" t="s">
        <v>701</v>
      </c>
    </row>
    <row r="23" spans="1:7" ht="12.75">
      <c r="A23" s="102">
        <v>2008</v>
      </c>
      <c r="B23" s="232">
        <v>27</v>
      </c>
      <c r="C23" s="231" t="s">
        <v>665</v>
      </c>
      <c r="D23" s="231" t="s">
        <v>665</v>
      </c>
      <c r="E23" s="231" t="s">
        <v>685</v>
      </c>
      <c r="F23" s="231" t="s">
        <v>165</v>
      </c>
      <c r="G23" s="230" t="s">
        <v>1210</v>
      </c>
    </row>
    <row r="24" spans="1:7" ht="12.75">
      <c r="A24" s="180"/>
      <c r="B24" s="180"/>
      <c r="C24" s="180"/>
      <c r="D24" s="180"/>
      <c r="E24" s="180"/>
      <c r="F24" s="180"/>
      <c r="G24" s="135"/>
    </row>
    <row r="26" s="60" customFormat="1" ht="12.75">
      <c r="A26" s="60" t="s">
        <v>669</v>
      </c>
    </row>
    <row r="27" s="60" customFormat="1" ht="12.75">
      <c r="A27" s="60" t="s">
        <v>702</v>
      </c>
    </row>
    <row r="28" s="60" customFormat="1" ht="12.75">
      <c r="A28" s="58" t="s">
        <v>703</v>
      </c>
    </row>
    <row r="29" ht="12.75">
      <c r="A29" s="54" t="s">
        <v>1209</v>
      </c>
    </row>
    <row r="30" ht="12.75">
      <c r="A30" s="59" t="s">
        <v>704</v>
      </c>
    </row>
    <row r="31" spans="1:6" ht="12.75">
      <c r="A31" s="54" t="s">
        <v>1208</v>
      </c>
      <c r="F31" s="229"/>
    </row>
    <row r="36"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52.xml><?xml version="1.0" encoding="utf-8"?>
<worksheet xmlns="http://schemas.openxmlformats.org/spreadsheetml/2006/main" xmlns:r="http://schemas.openxmlformats.org/officeDocument/2006/relationships">
  <dimension ref="A1:G28"/>
  <sheetViews>
    <sheetView workbookViewId="0" topLeftCell="A1">
      <selection activeCell="A1" sqref="A1:G1"/>
    </sheetView>
  </sheetViews>
  <sheetFormatPr defaultColWidth="9.140625" defaultRowHeight="12.75"/>
  <cols>
    <col min="1" max="1" width="18.421875" style="82" customWidth="1"/>
    <col min="2" max="7" width="10.8515625" style="53" customWidth="1"/>
    <col min="8" max="16384" width="9.140625" style="53" customWidth="1"/>
  </cols>
  <sheetData>
    <row r="1" spans="1:7" ht="15.75" customHeight="1">
      <c r="A1" s="741" t="s">
        <v>1207</v>
      </c>
      <c r="B1" s="713"/>
      <c r="C1" s="713"/>
      <c r="D1" s="713"/>
      <c r="E1" s="713"/>
      <c r="F1" s="713"/>
      <c r="G1" s="713"/>
    </row>
    <row r="2" ht="12.75" customHeight="1"/>
    <row r="3" spans="1:7" ht="12.75">
      <c r="A3" s="742" t="s">
        <v>660</v>
      </c>
      <c r="B3" s="713"/>
      <c r="C3" s="713"/>
      <c r="D3" s="713"/>
      <c r="E3" s="713"/>
      <c r="F3" s="713"/>
      <c r="G3" s="713"/>
    </row>
    <row r="4" ht="12.75" customHeight="1" thickBot="1">
      <c r="A4" s="86"/>
    </row>
    <row r="5" spans="1:7" s="146" customFormat="1" ht="24" customHeight="1" thickTop="1">
      <c r="A5" s="216"/>
      <c r="B5" s="228">
        <v>2006</v>
      </c>
      <c r="C5" s="227"/>
      <c r="D5" s="226"/>
      <c r="E5" s="228">
        <v>2007</v>
      </c>
      <c r="F5" s="227"/>
      <c r="G5" s="226"/>
    </row>
    <row r="6" spans="1:7" s="111" customFormat="1" ht="34.5" customHeight="1">
      <c r="A6" s="152" t="s">
        <v>661</v>
      </c>
      <c r="B6" s="225" t="s">
        <v>572</v>
      </c>
      <c r="C6" s="152" t="s">
        <v>662</v>
      </c>
      <c r="D6" s="84" t="s">
        <v>663</v>
      </c>
      <c r="E6" s="225" t="s">
        <v>572</v>
      </c>
      <c r="F6" s="152" t="s">
        <v>662</v>
      </c>
      <c r="G6" s="84" t="s">
        <v>663</v>
      </c>
    </row>
    <row r="7" spans="1:6" ht="12.75">
      <c r="A7" s="110"/>
      <c r="B7" s="145"/>
      <c r="C7" s="110"/>
      <c r="E7" s="145"/>
      <c r="F7" s="110"/>
    </row>
    <row r="8" spans="1:7" ht="12.75">
      <c r="A8" s="110" t="s">
        <v>607</v>
      </c>
      <c r="B8" s="141">
        <v>984</v>
      </c>
      <c r="C8" s="182">
        <v>667</v>
      </c>
      <c r="D8" s="185">
        <v>317</v>
      </c>
      <c r="E8" s="141">
        <v>1014</v>
      </c>
      <c r="F8" s="182">
        <v>659</v>
      </c>
      <c r="G8" s="185">
        <v>355</v>
      </c>
    </row>
    <row r="9" spans="1:7" ht="12.75">
      <c r="A9" s="110" t="s">
        <v>612</v>
      </c>
      <c r="B9" s="141">
        <v>809</v>
      </c>
      <c r="C9" s="182">
        <v>798</v>
      </c>
      <c r="D9" s="185">
        <v>11</v>
      </c>
      <c r="E9" s="141">
        <v>665</v>
      </c>
      <c r="F9" s="182">
        <v>633</v>
      </c>
      <c r="G9" s="185">
        <v>32</v>
      </c>
    </row>
    <row r="10" spans="1:7" ht="12.75">
      <c r="A10" s="110" t="s">
        <v>615</v>
      </c>
      <c r="B10" s="141">
        <v>1426</v>
      </c>
      <c r="C10" s="182">
        <v>1143</v>
      </c>
      <c r="D10" s="185">
        <v>283</v>
      </c>
      <c r="E10" s="141">
        <v>1506</v>
      </c>
      <c r="F10" s="182">
        <v>1150</v>
      </c>
      <c r="G10" s="185">
        <v>356</v>
      </c>
    </row>
    <row r="11" spans="1:7" ht="12.75">
      <c r="A11" s="110" t="s">
        <v>616</v>
      </c>
      <c r="B11" s="141">
        <v>1329</v>
      </c>
      <c r="C11" s="182">
        <v>1187</v>
      </c>
      <c r="D11" s="185">
        <v>142</v>
      </c>
      <c r="E11" s="141">
        <v>1236</v>
      </c>
      <c r="F11" s="182">
        <v>1093</v>
      </c>
      <c r="G11" s="185">
        <v>143</v>
      </c>
    </row>
    <row r="12" spans="1:7" ht="12.75">
      <c r="A12" s="110" t="s">
        <v>617</v>
      </c>
      <c r="B12" s="141">
        <v>4181</v>
      </c>
      <c r="C12" s="182">
        <v>3290</v>
      </c>
      <c r="D12" s="185">
        <v>891</v>
      </c>
      <c r="E12" s="141">
        <v>4212</v>
      </c>
      <c r="F12" s="182">
        <v>3279</v>
      </c>
      <c r="G12" s="185">
        <v>933</v>
      </c>
    </row>
    <row r="13" spans="1:7" ht="12.75">
      <c r="A13" s="110" t="s">
        <v>619</v>
      </c>
      <c r="B13" s="141">
        <v>805</v>
      </c>
      <c r="C13" s="182">
        <v>627</v>
      </c>
      <c r="D13" s="185">
        <v>178</v>
      </c>
      <c r="E13" s="141">
        <v>811</v>
      </c>
      <c r="F13" s="182">
        <v>584</v>
      </c>
      <c r="G13" s="185">
        <v>227</v>
      </c>
    </row>
    <row r="14" spans="1:7" ht="12.75">
      <c r="A14" s="110" t="s">
        <v>664</v>
      </c>
      <c r="B14" s="141">
        <v>3</v>
      </c>
      <c r="C14" s="182">
        <v>3</v>
      </c>
      <c r="D14" s="181" t="s">
        <v>540</v>
      </c>
      <c r="E14" s="141">
        <v>3</v>
      </c>
      <c r="F14" s="182">
        <v>3</v>
      </c>
      <c r="G14" s="181" t="s">
        <v>540</v>
      </c>
    </row>
    <row r="15" spans="1:7" ht="12.75">
      <c r="A15" s="82" t="s">
        <v>843</v>
      </c>
      <c r="B15" s="141">
        <v>273</v>
      </c>
      <c r="C15" s="224" t="s">
        <v>1206</v>
      </c>
      <c r="D15" s="181" t="s">
        <v>540</v>
      </c>
      <c r="E15" s="141">
        <v>248</v>
      </c>
      <c r="F15" s="222" t="s">
        <v>648</v>
      </c>
      <c r="G15" s="181" t="s">
        <v>648</v>
      </c>
    </row>
    <row r="16" spans="1:7" ht="12.75">
      <c r="A16" s="110" t="s">
        <v>667</v>
      </c>
      <c r="B16" s="223" t="s">
        <v>1205</v>
      </c>
      <c r="C16" s="222" t="s">
        <v>648</v>
      </c>
      <c r="D16" s="181" t="s">
        <v>648</v>
      </c>
      <c r="E16" s="141">
        <v>33</v>
      </c>
      <c r="F16" s="182">
        <v>33</v>
      </c>
      <c r="G16" s="181" t="s">
        <v>540</v>
      </c>
    </row>
    <row r="17" spans="1:7" ht="12.75">
      <c r="A17" s="180"/>
      <c r="B17" s="221"/>
      <c r="C17" s="180"/>
      <c r="D17" s="135"/>
      <c r="E17" s="221"/>
      <c r="F17" s="180"/>
      <c r="G17" s="135"/>
    </row>
    <row r="18" s="54" customFormat="1" ht="12.75"/>
    <row r="19" s="54" customFormat="1" ht="12.75">
      <c r="A19" s="220" t="s">
        <v>669</v>
      </c>
    </row>
    <row r="20" s="54" customFormat="1" ht="12.75">
      <c r="A20" s="220" t="s">
        <v>670</v>
      </c>
    </row>
    <row r="21" s="54" customFormat="1" ht="12.75">
      <c r="A21" s="220" t="s">
        <v>671</v>
      </c>
    </row>
    <row r="22" s="54" customFormat="1" ht="12.75">
      <c r="A22" s="220" t="s">
        <v>1204</v>
      </c>
    </row>
    <row r="23" s="60" customFormat="1" ht="12.75">
      <c r="A23" s="219" t="s">
        <v>632</v>
      </c>
    </row>
    <row r="24" s="54" customFormat="1" ht="12.75">
      <c r="A24" s="218" t="s">
        <v>628</v>
      </c>
    </row>
    <row r="25" ht="12.75">
      <c r="A25" s="218" t="s">
        <v>1203</v>
      </c>
    </row>
    <row r="26" s="54" customFormat="1" ht="12.75">
      <c r="A26" s="218" t="s">
        <v>672</v>
      </c>
    </row>
    <row r="27" ht="12.75">
      <c r="A27" s="217" t="s">
        <v>1202</v>
      </c>
    </row>
    <row r="28" ht="12.75">
      <c r="A28" s="217"/>
    </row>
  </sheetData>
  <sheetProtection/>
  <mergeCells count="2">
    <mergeCell ref="A1:G1"/>
    <mergeCell ref="A3:G3"/>
  </mergeCells>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53.xml><?xml version="1.0" encoding="utf-8"?>
<worksheet xmlns="http://schemas.openxmlformats.org/spreadsheetml/2006/main" xmlns:r="http://schemas.openxmlformats.org/officeDocument/2006/relationships">
  <dimension ref="A1:E38"/>
  <sheetViews>
    <sheetView workbookViewId="0" topLeftCell="A1">
      <selection activeCell="A1" sqref="A1"/>
    </sheetView>
  </sheetViews>
  <sheetFormatPr defaultColWidth="9.140625" defaultRowHeight="12.75"/>
  <cols>
    <col min="1" max="5" width="16.7109375" style="53" customWidth="1"/>
    <col min="6" max="16384" width="9.140625" style="53" customWidth="1"/>
  </cols>
  <sheetData>
    <row r="1" spans="1:5" ht="15.75">
      <c r="A1" s="88" t="s">
        <v>1201</v>
      </c>
      <c r="B1" s="87"/>
      <c r="C1" s="87"/>
      <c r="D1" s="87"/>
      <c r="E1" s="87"/>
    </row>
    <row r="2" spans="1:5" ht="15.75">
      <c r="A2" s="88" t="s">
        <v>1200</v>
      </c>
      <c r="B2" s="87"/>
      <c r="C2" s="87"/>
      <c r="D2" s="87"/>
      <c r="E2" s="87"/>
    </row>
    <row r="4" spans="1:5" ht="12.75">
      <c r="A4" s="178" t="s">
        <v>639</v>
      </c>
      <c r="B4" s="87"/>
      <c r="C4" s="87"/>
      <c r="D4" s="87"/>
      <c r="E4" s="87"/>
    </row>
    <row r="5" spans="1:5" ht="13.5" thickBot="1">
      <c r="A5" s="86"/>
      <c r="B5" s="86"/>
      <c r="C5" s="86"/>
      <c r="D5" s="86"/>
      <c r="E5" s="86"/>
    </row>
    <row r="6" spans="1:5" s="146" customFormat="1" ht="24" customHeight="1" thickTop="1">
      <c r="A6" s="216"/>
      <c r="B6" s="215" t="s">
        <v>640</v>
      </c>
      <c r="C6" s="215"/>
      <c r="D6" s="215" t="s">
        <v>641</v>
      </c>
      <c r="E6" s="214"/>
    </row>
    <row r="7" spans="1:5" s="146" customFormat="1" ht="24" customHeight="1">
      <c r="A7" s="213" t="s">
        <v>630</v>
      </c>
      <c r="B7" s="213" t="s">
        <v>642</v>
      </c>
      <c r="C7" s="213" t="s">
        <v>643</v>
      </c>
      <c r="D7" s="213" t="s">
        <v>642</v>
      </c>
      <c r="E7" s="212" t="s">
        <v>643</v>
      </c>
    </row>
    <row r="8" spans="1:4" s="111" customFormat="1" ht="12.75">
      <c r="A8" s="211"/>
      <c r="B8" s="211"/>
      <c r="C8" s="211"/>
      <c r="D8" s="211"/>
    </row>
    <row r="9" spans="1:5" ht="12.75">
      <c r="A9" s="102">
        <v>1985</v>
      </c>
      <c r="B9" s="206">
        <v>1749</v>
      </c>
      <c r="C9" s="207">
        <v>5071250</v>
      </c>
      <c r="D9" s="206">
        <v>2412</v>
      </c>
      <c r="E9" s="137">
        <v>1884925</v>
      </c>
    </row>
    <row r="10" spans="1:5" ht="12.75">
      <c r="A10" s="102">
        <v>1986</v>
      </c>
      <c r="B10" s="206">
        <v>1825</v>
      </c>
      <c r="C10" s="207">
        <v>5379135</v>
      </c>
      <c r="D10" s="206">
        <v>2697</v>
      </c>
      <c r="E10" s="137">
        <v>2121858</v>
      </c>
    </row>
    <row r="11" spans="1:5" ht="12.75">
      <c r="A11" s="102">
        <v>1987</v>
      </c>
      <c r="B11" s="206">
        <v>2080</v>
      </c>
      <c r="C11" s="207">
        <v>5736005</v>
      </c>
      <c r="D11" s="206">
        <v>2848</v>
      </c>
      <c r="E11" s="137">
        <v>2135235</v>
      </c>
    </row>
    <row r="12" spans="1:5" ht="12.75">
      <c r="A12" s="102">
        <v>1988</v>
      </c>
      <c r="B12" s="206">
        <v>2014</v>
      </c>
      <c r="C12" s="207">
        <v>6586749</v>
      </c>
      <c r="D12" s="206">
        <v>3172</v>
      </c>
      <c r="E12" s="137">
        <v>2746776</v>
      </c>
    </row>
    <row r="13" spans="1:5" ht="12.75">
      <c r="A13" s="102">
        <v>1989</v>
      </c>
      <c r="B13" s="206">
        <v>2024</v>
      </c>
      <c r="C13" s="207">
        <v>6877963</v>
      </c>
      <c r="D13" s="206">
        <v>3101</v>
      </c>
      <c r="E13" s="137">
        <v>2892709</v>
      </c>
    </row>
    <row r="14" spans="1:5" ht="12.75">
      <c r="A14" s="102">
        <v>1990</v>
      </c>
      <c r="B14" s="206">
        <v>2159</v>
      </c>
      <c r="C14" s="207">
        <v>7439568</v>
      </c>
      <c r="D14" s="206">
        <v>3212</v>
      </c>
      <c r="E14" s="137">
        <v>2917984</v>
      </c>
    </row>
    <row r="15" spans="1:5" ht="12.75">
      <c r="A15" s="102">
        <v>1991</v>
      </c>
      <c r="B15" s="206">
        <v>2066</v>
      </c>
      <c r="C15" s="207">
        <v>6939735</v>
      </c>
      <c r="D15" s="206">
        <v>3190</v>
      </c>
      <c r="E15" s="137">
        <v>3962085</v>
      </c>
    </row>
    <row r="16" spans="1:5" ht="12.75">
      <c r="A16" s="102">
        <v>1992</v>
      </c>
      <c r="B16" s="206">
        <v>2104</v>
      </c>
      <c r="C16" s="207">
        <v>8235947</v>
      </c>
      <c r="D16" s="206">
        <v>3207</v>
      </c>
      <c r="E16" s="137">
        <v>3101050</v>
      </c>
    </row>
    <row r="17" spans="1:5" ht="12.75">
      <c r="A17" s="102">
        <v>1993</v>
      </c>
      <c r="B17" s="206">
        <v>1918</v>
      </c>
      <c r="C17" s="207">
        <v>7462619</v>
      </c>
      <c r="D17" s="206">
        <v>2440</v>
      </c>
      <c r="E17" s="137">
        <v>2731645</v>
      </c>
    </row>
    <row r="18" spans="1:5" ht="12.75">
      <c r="A18" s="102">
        <v>1994</v>
      </c>
      <c r="B18" s="206">
        <v>1603</v>
      </c>
      <c r="C18" s="207">
        <v>6434257</v>
      </c>
      <c r="D18" s="206">
        <v>2737</v>
      </c>
      <c r="E18" s="137">
        <v>2372971</v>
      </c>
    </row>
    <row r="19" spans="1:5" ht="12.75">
      <c r="A19" s="102">
        <v>1995</v>
      </c>
      <c r="B19" s="206">
        <v>1790</v>
      </c>
      <c r="C19" s="207">
        <v>6064842</v>
      </c>
      <c r="D19" s="206">
        <v>2996</v>
      </c>
      <c r="E19" s="137">
        <v>2096597</v>
      </c>
    </row>
    <row r="20" spans="1:5" ht="12.75">
      <c r="A20" s="102">
        <v>1996</v>
      </c>
      <c r="B20" s="206">
        <v>1650</v>
      </c>
      <c r="C20" s="207">
        <v>6150398</v>
      </c>
      <c r="D20" s="206">
        <v>2831</v>
      </c>
      <c r="E20" s="137">
        <v>2349354</v>
      </c>
    </row>
    <row r="21" spans="1:5" ht="12.75">
      <c r="A21" s="102">
        <v>1997</v>
      </c>
      <c r="B21" s="206">
        <v>1604</v>
      </c>
      <c r="C21" s="207">
        <v>6244158</v>
      </c>
      <c r="D21" s="206">
        <v>2679</v>
      </c>
      <c r="E21" s="137">
        <v>2312266</v>
      </c>
    </row>
    <row r="22" spans="1:5" ht="12.75">
      <c r="A22" s="102">
        <v>1998</v>
      </c>
      <c r="B22" s="206">
        <v>1320</v>
      </c>
      <c r="C22" s="207">
        <v>6732716</v>
      </c>
      <c r="D22" s="206">
        <v>4309</v>
      </c>
      <c r="E22" s="137">
        <v>1765496</v>
      </c>
    </row>
    <row r="23" spans="1:5" ht="12.75">
      <c r="A23" s="102">
        <v>1999</v>
      </c>
      <c r="B23" s="206">
        <v>1262</v>
      </c>
      <c r="C23" s="207">
        <v>5721503</v>
      </c>
      <c r="D23" s="206">
        <v>2249</v>
      </c>
      <c r="E23" s="137">
        <v>1730662</v>
      </c>
    </row>
    <row r="24" spans="1:5" ht="12.75">
      <c r="A24" s="102">
        <v>2000</v>
      </c>
      <c r="B24" s="206">
        <v>1292</v>
      </c>
      <c r="C24" s="209" t="s">
        <v>644</v>
      </c>
      <c r="D24" s="206">
        <v>2215</v>
      </c>
      <c r="E24" s="142" t="s">
        <v>645</v>
      </c>
    </row>
    <row r="25" spans="1:5" ht="12.75">
      <c r="A25" s="102">
        <v>2001</v>
      </c>
      <c r="B25" s="206">
        <v>1295</v>
      </c>
      <c r="C25" s="209" t="s">
        <v>646</v>
      </c>
      <c r="D25" s="206">
        <v>2280</v>
      </c>
      <c r="E25" s="142" t="s">
        <v>647</v>
      </c>
    </row>
    <row r="26" spans="1:5" ht="12.75">
      <c r="A26" s="102">
        <v>2002</v>
      </c>
      <c r="B26" s="206">
        <v>1270</v>
      </c>
      <c r="C26" s="207">
        <v>6425288</v>
      </c>
      <c r="D26" s="206">
        <v>2663</v>
      </c>
      <c r="E26" s="137">
        <v>1796910</v>
      </c>
    </row>
    <row r="27" spans="1:5" ht="12.75">
      <c r="A27" s="102">
        <v>2003</v>
      </c>
      <c r="B27" s="206">
        <v>1169</v>
      </c>
      <c r="C27" s="209" t="s">
        <v>648</v>
      </c>
      <c r="D27" s="206">
        <v>2521</v>
      </c>
      <c r="E27" s="210" t="s">
        <v>648</v>
      </c>
    </row>
    <row r="28" spans="1:5" ht="12.75">
      <c r="A28" s="102" t="s">
        <v>649</v>
      </c>
      <c r="B28" s="206">
        <v>1133</v>
      </c>
      <c r="C28" s="209" t="s">
        <v>650</v>
      </c>
      <c r="D28" s="206">
        <v>2418</v>
      </c>
      <c r="E28" s="142" t="s">
        <v>651</v>
      </c>
    </row>
    <row r="29" spans="1:5" ht="12.75">
      <c r="A29" s="102" t="s">
        <v>652</v>
      </c>
      <c r="B29" s="206">
        <v>1121</v>
      </c>
      <c r="C29" s="209" t="s">
        <v>653</v>
      </c>
      <c r="D29" s="206">
        <v>2580</v>
      </c>
      <c r="E29" s="142" t="s">
        <v>654</v>
      </c>
    </row>
    <row r="30" spans="1:5" ht="12.75">
      <c r="A30" s="102" t="s">
        <v>655</v>
      </c>
      <c r="B30" s="206">
        <v>1061</v>
      </c>
      <c r="C30" s="207">
        <v>7141689</v>
      </c>
      <c r="D30" s="206">
        <v>2972</v>
      </c>
      <c r="E30" s="137">
        <v>2335518</v>
      </c>
    </row>
    <row r="31" spans="1:5" ht="12.75">
      <c r="A31" s="102" t="s">
        <v>656</v>
      </c>
      <c r="B31" s="206">
        <v>1027</v>
      </c>
      <c r="C31" s="207">
        <v>7474649</v>
      </c>
      <c r="D31" s="206">
        <v>3157</v>
      </c>
      <c r="E31" s="137">
        <v>2504483</v>
      </c>
    </row>
    <row r="32" spans="1:5" ht="12.75">
      <c r="A32" s="208" t="s">
        <v>1199</v>
      </c>
      <c r="B32" s="206">
        <v>1002</v>
      </c>
      <c r="C32" s="207">
        <v>7547740</v>
      </c>
      <c r="D32" s="206">
        <v>2964</v>
      </c>
      <c r="E32" s="137">
        <v>2330907</v>
      </c>
    </row>
    <row r="33" spans="1:5" ht="12.75">
      <c r="A33" s="180"/>
      <c r="B33" s="180"/>
      <c r="C33" s="180"/>
      <c r="D33" s="180"/>
      <c r="E33" s="135"/>
    </row>
    <row r="35" s="54" customFormat="1" ht="12.75">
      <c r="A35" s="54" t="s">
        <v>657</v>
      </c>
    </row>
    <row r="36" s="54" customFormat="1" ht="12.75">
      <c r="A36" s="54" t="s">
        <v>658</v>
      </c>
    </row>
    <row r="37" s="54" customFormat="1" ht="12.75">
      <c r="A37" s="54" t="s">
        <v>659</v>
      </c>
    </row>
    <row r="38" s="60" customFormat="1" ht="12.75">
      <c r="A38" s="60" t="s">
        <v>638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54.xml><?xml version="1.0" encoding="utf-8"?>
<worksheet xmlns="http://schemas.openxmlformats.org/spreadsheetml/2006/main" xmlns:r="http://schemas.openxmlformats.org/officeDocument/2006/relationships">
  <dimension ref="A1:G13"/>
  <sheetViews>
    <sheetView workbookViewId="0" topLeftCell="A1">
      <selection activeCell="A1" sqref="A1"/>
    </sheetView>
  </sheetViews>
  <sheetFormatPr defaultColWidth="9.140625" defaultRowHeight="12.75"/>
  <cols>
    <col min="1" max="1" width="18.7109375" style="53" customWidth="1"/>
    <col min="2" max="2" width="10.8515625" style="53" customWidth="1"/>
    <col min="3" max="3" width="10.7109375" style="53" customWidth="1"/>
    <col min="4" max="4" width="11.00390625" style="53" customWidth="1"/>
    <col min="5" max="7" width="10.7109375" style="53" customWidth="1"/>
    <col min="8" max="16384" width="9.140625" style="53" customWidth="1"/>
  </cols>
  <sheetData>
    <row r="1" spans="1:7" ht="15.75" customHeight="1">
      <c r="A1" s="88" t="s">
        <v>1198</v>
      </c>
      <c r="B1" s="87"/>
      <c r="C1" s="87"/>
      <c r="D1" s="87"/>
      <c r="E1" s="87"/>
      <c r="F1" s="87"/>
      <c r="G1" s="87"/>
    </row>
    <row r="2" spans="1:7" ht="15.75">
      <c r="A2" s="88" t="s">
        <v>1197</v>
      </c>
      <c r="B2" s="87"/>
      <c r="C2" s="87"/>
      <c r="D2" s="87"/>
      <c r="E2" s="87"/>
      <c r="F2" s="87"/>
      <c r="G2" s="87"/>
    </row>
    <row r="4" spans="1:7" ht="12.75">
      <c r="A4" s="178" t="s">
        <v>633</v>
      </c>
      <c r="B4" s="87"/>
      <c r="C4" s="87"/>
      <c r="D4" s="87"/>
      <c r="E4" s="87"/>
      <c r="F4" s="87"/>
      <c r="G4" s="87"/>
    </row>
    <row r="5" spans="1:7" ht="12.75">
      <c r="A5" s="178" t="s">
        <v>634</v>
      </c>
      <c r="B5" s="87"/>
      <c r="C5" s="87"/>
      <c r="D5" s="87"/>
      <c r="E5" s="87"/>
      <c r="F5" s="87"/>
      <c r="G5" s="87"/>
    </row>
    <row r="6" spans="1:7" ht="13.5" thickBot="1">
      <c r="A6" s="86"/>
      <c r="B6" s="86"/>
      <c r="C6" s="86"/>
      <c r="D6" s="86"/>
      <c r="E6" s="86"/>
      <c r="F6" s="86"/>
      <c r="G6" s="86"/>
    </row>
    <row r="7" spans="1:7" s="146" customFormat="1" ht="24" customHeight="1" thickTop="1">
      <c r="A7" s="157" t="s">
        <v>635</v>
      </c>
      <c r="B7" s="205">
        <v>2003</v>
      </c>
      <c r="C7" s="205">
        <v>2004</v>
      </c>
      <c r="D7" s="205">
        <v>2005</v>
      </c>
      <c r="E7" s="205">
        <v>2006</v>
      </c>
      <c r="F7" s="205">
        <v>2007</v>
      </c>
      <c r="G7" s="205">
        <v>2008</v>
      </c>
    </row>
    <row r="8" spans="1:7" ht="12.75">
      <c r="A8" s="110"/>
      <c r="B8" s="144"/>
      <c r="C8" s="144"/>
      <c r="D8" s="144"/>
      <c r="E8" s="144"/>
      <c r="F8" s="144"/>
      <c r="G8" s="144"/>
    </row>
    <row r="9" spans="1:7" ht="12.75">
      <c r="A9" s="16" t="s">
        <v>636</v>
      </c>
      <c r="B9" s="204">
        <v>222139</v>
      </c>
      <c r="C9" s="204">
        <v>177701</v>
      </c>
      <c r="D9" s="204">
        <v>250733</v>
      </c>
      <c r="E9" s="204">
        <v>342333</v>
      </c>
      <c r="F9" s="204">
        <v>469054</v>
      </c>
      <c r="G9" s="204">
        <v>390274</v>
      </c>
    </row>
    <row r="10" spans="1:7" ht="12.75">
      <c r="A10" s="16" t="s">
        <v>637</v>
      </c>
      <c r="B10" s="204">
        <v>219038</v>
      </c>
      <c r="C10" s="204">
        <v>175382</v>
      </c>
      <c r="D10" s="204">
        <v>253104</v>
      </c>
      <c r="E10" s="204">
        <v>363165</v>
      </c>
      <c r="F10" s="204">
        <v>487063</v>
      </c>
      <c r="G10" s="204">
        <v>388300</v>
      </c>
    </row>
    <row r="11" spans="1:7" ht="12.75">
      <c r="A11" s="180"/>
      <c r="B11" s="96"/>
      <c r="C11" s="96"/>
      <c r="D11" s="135"/>
      <c r="E11" s="203"/>
      <c r="F11" s="203"/>
      <c r="G11" s="203"/>
    </row>
    <row r="13" s="60" customFormat="1" ht="12.75">
      <c r="A13" s="60" t="s">
        <v>638</v>
      </c>
    </row>
    <row r="16" s="202" customFormat="1" ht="12.75"/>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55.xml><?xml version="1.0" encoding="utf-8"?>
<worksheet xmlns="http://schemas.openxmlformats.org/spreadsheetml/2006/main" xmlns:r="http://schemas.openxmlformats.org/officeDocument/2006/relationships">
  <dimension ref="A1:G28"/>
  <sheetViews>
    <sheetView workbookViewId="0" topLeftCell="A1">
      <selection activeCell="A1" sqref="A1"/>
    </sheetView>
  </sheetViews>
  <sheetFormatPr defaultColWidth="9.140625" defaultRowHeight="12.75"/>
  <cols>
    <col min="1" max="1" width="9.7109375" style="53" customWidth="1"/>
    <col min="2" max="4" width="11.28125" style="53" customWidth="1"/>
    <col min="5" max="5" width="14.00390625" style="53" customWidth="1"/>
    <col min="6" max="6" width="14.28125" style="53" customWidth="1"/>
    <col min="7" max="7" width="11.28125" style="53" customWidth="1"/>
    <col min="8" max="16384" width="9.140625" style="53" customWidth="1"/>
  </cols>
  <sheetData>
    <row r="1" spans="1:7" ht="15.75">
      <c r="A1" s="88" t="s">
        <v>1196</v>
      </c>
      <c r="B1" s="87"/>
      <c r="C1" s="87"/>
      <c r="D1" s="87"/>
      <c r="E1" s="87"/>
      <c r="F1" s="87"/>
      <c r="G1" s="87"/>
    </row>
    <row r="2" spans="1:7" ht="15.75">
      <c r="A2" s="88" t="s">
        <v>1195</v>
      </c>
      <c r="B2" s="87"/>
      <c r="C2" s="87"/>
      <c r="D2" s="87"/>
      <c r="E2" s="87"/>
      <c r="F2" s="87"/>
      <c r="G2" s="87"/>
    </row>
    <row r="4" spans="1:7" ht="12.75">
      <c r="A4" s="178" t="s">
        <v>629</v>
      </c>
      <c r="B4" s="87"/>
      <c r="C4" s="87"/>
      <c r="D4" s="87"/>
      <c r="E4" s="87"/>
      <c r="F4" s="87"/>
      <c r="G4" s="87"/>
    </row>
    <row r="5" spans="1:7" ht="13.5" thickBot="1">
      <c r="A5" s="86"/>
      <c r="B5" s="86"/>
      <c r="C5" s="86"/>
      <c r="D5" s="86"/>
      <c r="E5" s="86"/>
      <c r="F5" s="86"/>
      <c r="G5" s="86"/>
    </row>
    <row r="6" spans="1:7" s="111" customFormat="1" ht="34.5" customHeight="1" thickTop="1">
      <c r="A6" s="152" t="s">
        <v>630</v>
      </c>
      <c r="B6" s="152" t="s">
        <v>607</v>
      </c>
      <c r="C6" s="152" t="s">
        <v>612</v>
      </c>
      <c r="D6" s="152" t="s">
        <v>615</v>
      </c>
      <c r="E6" s="152" t="s">
        <v>616</v>
      </c>
      <c r="F6" s="152" t="s">
        <v>617</v>
      </c>
      <c r="G6" s="84" t="s">
        <v>619</v>
      </c>
    </row>
    <row r="7" spans="1:6" ht="12.75">
      <c r="A7" s="110"/>
      <c r="B7" s="110"/>
      <c r="C7" s="110"/>
      <c r="D7" s="110"/>
      <c r="E7" s="110"/>
      <c r="F7" s="110"/>
    </row>
    <row r="8" spans="1:7" ht="12.75">
      <c r="A8" s="102">
        <v>1993</v>
      </c>
      <c r="B8" s="182">
        <v>1469</v>
      </c>
      <c r="C8" s="186">
        <v>655</v>
      </c>
      <c r="D8" s="186">
        <v>2216</v>
      </c>
      <c r="E8" s="186">
        <v>9357</v>
      </c>
      <c r="F8" s="186">
        <v>10595</v>
      </c>
      <c r="G8" s="185">
        <v>1283</v>
      </c>
    </row>
    <row r="9" spans="1:7" ht="12.75">
      <c r="A9" s="102">
        <v>1994</v>
      </c>
      <c r="B9" s="182">
        <v>1455</v>
      </c>
      <c r="C9" s="186">
        <v>736</v>
      </c>
      <c r="D9" s="186">
        <v>2368</v>
      </c>
      <c r="E9" s="186">
        <v>9022</v>
      </c>
      <c r="F9" s="186">
        <v>11672</v>
      </c>
      <c r="G9" s="185">
        <v>1151</v>
      </c>
    </row>
    <row r="10" spans="1:7" ht="12.75">
      <c r="A10" s="102">
        <v>1995</v>
      </c>
      <c r="B10" s="182">
        <v>1354</v>
      </c>
      <c r="C10" s="186">
        <v>873</v>
      </c>
      <c r="D10" s="186">
        <v>2586</v>
      </c>
      <c r="E10" s="186">
        <v>8233</v>
      </c>
      <c r="F10" s="186">
        <v>11545</v>
      </c>
      <c r="G10" s="185">
        <v>1130</v>
      </c>
    </row>
    <row r="11" spans="1:7" ht="12.75">
      <c r="A11" s="102">
        <v>1996</v>
      </c>
      <c r="B11" s="182">
        <v>1442</v>
      </c>
      <c r="C11" s="186">
        <v>969</v>
      </c>
      <c r="D11" s="186">
        <v>2828</v>
      </c>
      <c r="E11" s="186">
        <v>8745</v>
      </c>
      <c r="F11" s="186">
        <v>12010</v>
      </c>
      <c r="G11" s="185">
        <v>1203</v>
      </c>
    </row>
    <row r="12" spans="1:7" ht="12.75">
      <c r="A12" s="102">
        <v>1997</v>
      </c>
      <c r="B12" s="182">
        <v>1489</v>
      </c>
      <c r="C12" s="186">
        <v>980</v>
      </c>
      <c r="D12" s="186">
        <v>2895</v>
      </c>
      <c r="E12" s="186">
        <v>10513</v>
      </c>
      <c r="F12" s="186">
        <v>10353</v>
      </c>
      <c r="G12" s="185">
        <v>1091</v>
      </c>
    </row>
    <row r="13" spans="1:7" ht="12.75">
      <c r="A13" s="102">
        <v>1998</v>
      </c>
      <c r="B13" s="182">
        <v>1630</v>
      </c>
      <c r="C13" s="186">
        <v>886</v>
      </c>
      <c r="D13" s="186">
        <v>2851</v>
      </c>
      <c r="E13" s="201" t="s">
        <v>1194</v>
      </c>
      <c r="F13" s="201" t="s">
        <v>1193</v>
      </c>
      <c r="G13" s="185">
        <v>938</v>
      </c>
    </row>
    <row r="14" spans="1:7" ht="12.75">
      <c r="A14" s="102">
        <v>1999</v>
      </c>
      <c r="B14" s="182">
        <v>1701</v>
      </c>
      <c r="C14" s="186">
        <v>1090</v>
      </c>
      <c r="D14" s="186">
        <v>3513</v>
      </c>
      <c r="E14" s="201" t="s">
        <v>1192</v>
      </c>
      <c r="F14" s="201" t="s">
        <v>1191</v>
      </c>
      <c r="G14" s="185">
        <v>1348</v>
      </c>
    </row>
    <row r="15" spans="1:7" ht="12.75">
      <c r="A15" s="102">
        <v>2000</v>
      </c>
      <c r="B15" s="182">
        <v>1651</v>
      </c>
      <c r="C15" s="186">
        <v>1310</v>
      </c>
      <c r="D15" s="186">
        <v>3477</v>
      </c>
      <c r="E15" s="201" t="s">
        <v>1190</v>
      </c>
      <c r="F15" s="201" t="s">
        <v>1189</v>
      </c>
      <c r="G15" s="185">
        <v>1581</v>
      </c>
    </row>
    <row r="16" spans="1:7" ht="12.75">
      <c r="A16" s="102">
        <v>2001</v>
      </c>
      <c r="B16" s="182">
        <v>1680</v>
      </c>
      <c r="C16" s="186">
        <v>1378</v>
      </c>
      <c r="D16" s="186">
        <v>3695</v>
      </c>
      <c r="E16" s="201" t="s">
        <v>1188</v>
      </c>
      <c r="F16" s="201" t="s">
        <v>1187</v>
      </c>
      <c r="G16" s="185">
        <v>1478</v>
      </c>
    </row>
    <row r="17" spans="1:7" ht="12.75">
      <c r="A17" s="102">
        <v>2002</v>
      </c>
      <c r="B17" s="182">
        <v>1765</v>
      </c>
      <c r="C17" s="186">
        <v>1645</v>
      </c>
      <c r="D17" s="186">
        <v>3458</v>
      </c>
      <c r="E17" s="201" t="s">
        <v>1186</v>
      </c>
      <c r="F17" s="201" t="s">
        <v>1185</v>
      </c>
      <c r="G17" s="185">
        <v>1619</v>
      </c>
    </row>
    <row r="18" spans="1:7" ht="12.75">
      <c r="A18" s="102">
        <v>2003</v>
      </c>
      <c r="B18" s="182">
        <v>1850</v>
      </c>
      <c r="C18" s="186">
        <v>1801</v>
      </c>
      <c r="D18" s="186">
        <v>3778</v>
      </c>
      <c r="E18" s="201" t="s">
        <v>1184</v>
      </c>
      <c r="F18" s="201" t="s">
        <v>1183</v>
      </c>
      <c r="G18" s="185">
        <v>1721</v>
      </c>
    </row>
    <row r="19" spans="1:7" ht="12.75">
      <c r="A19" s="102">
        <v>2004</v>
      </c>
      <c r="B19" s="182">
        <v>1850</v>
      </c>
      <c r="C19" s="186">
        <v>2277</v>
      </c>
      <c r="D19" s="186">
        <v>3901</v>
      </c>
      <c r="E19" s="201" t="s">
        <v>1182</v>
      </c>
      <c r="F19" s="201" t="s">
        <v>1181</v>
      </c>
      <c r="G19" s="185">
        <v>1757</v>
      </c>
    </row>
    <row r="20" spans="1:7" ht="12.75">
      <c r="A20" s="102">
        <v>2005</v>
      </c>
      <c r="B20" s="182">
        <v>1996</v>
      </c>
      <c r="C20" s="186">
        <v>2217</v>
      </c>
      <c r="D20" s="186">
        <v>4132</v>
      </c>
      <c r="E20" s="201" t="s">
        <v>1180</v>
      </c>
      <c r="F20" s="201" t="s">
        <v>1179</v>
      </c>
      <c r="G20" s="185">
        <v>1977</v>
      </c>
    </row>
    <row r="21" spans="1:7" ht="12.75">
      <c r="A21" s="102">
        <v>2006</v>
      </c>
      <c r="B21" s="182">
        <v>2408</v>
      </c>
      <c r="C21" s="186">
        <v>2728</v>
      </c>
      <c r="D21" s="186">
        <v>4794</v>
      </c>
      <c r="E21" s="186">
        <v>10724</v>
      </c>
      <c r="F21" s="200">
        <v>16224</v>
      </c>
      <c r="G21" s="185">
        <v>1864</v>
      </c>
    </row>
    <row r="22" spans="1:7" ht="12.75">
      <c r="A22" s="102">
        <v>2007</v>
      </c>
      <c r="B22" s="182">
        <v>2782</v>
      </c>
      <c r="C22" s="186">
        <v>2558</v>
      </c>
      <c r="D22" s="186">
        <v>5630</v>
      </c>
      <c r="E22" s="186">
        <v>11295</v>
      </c>
      <c r="F22" s="200">
        <v>17582</v>
      </c>
      <c r="G22" s="185">
        <v>2333</v>
      </c>
    </row>
    <row r="23" spans="1:7" ht="12.75">
      <c r="A23" s="180"/>
      <c r="B23" s="180"/>
      <c r="C23" s="180" t="s">
        <v>631</v>
      </c>
      <c r="D23" s="180"/>
      <c r="E23" s="180"/>
      <c r="F23" s="180"/>
      <c r="G23" s="135"/>
    </row>
    <row r="24" ht="12.75">
      <c r="A24" s="82"/>
    </row>
    <row r="25" ht="12.75">
      <c r="A25" s="54" t="s">
        <v>1178</v>
      </c>
    </row>
    <row r="26" ht="12.75">
      <c r="A26" s="54" t="s">
        <v>632</v>
      </c>
    </row>
    <row r="27" ht="12.75">
      <c r="A27" s="59" t="s">
        <v>1174</v>
      </c>
    </row>
    <row r="28" ht="12.75">
      <c r="A28" s="59" t="s">
        <v>1173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56.xml><?xml version="1.0" encoding="utf-8"?>
<worksheet xmlns="http://schemas.openxmlformats.org/spreadsheetml/2006/main" xmlns:r="http://schemas.openxmlformats.org/officeDocument/2006/relationships">
  <dimension ref="A1:G28"/>
  <sheetViews>
    <sheetView workbookViewId="0" topLeftCell="A1">
      <selection activeCell="A1" sqref="A1"/>
    </sheetView>
  </sheetViews>
  <sheetFormatPr defaultColWidth="9.140625" defaultRowHeight="12.75"/>
  <cols>
    <col min="1" max="1" width="24.7109375" style="53" customWidth="1"/>
    <col min="2" max="2" width="8.28125" style="53" customWidth="1"/>
    <col min="3" max="7" width="10.28125" style="53" customWidth="1"/>
    <col min="8" max="8" width="9.140625" style="53" customWidth="1"/>
    <col min="9" max="9" width="9.00390625" style="53" customWidth="1"/>
    <col min="10" max="16384" width="9.140625" style="53" customWidth="1"/>
  </cols>
  <sheetData>
    <row r="1" spans="1:7" ht="15.75">
      <c r="A1" s="88" t="s">
        <v>1177</v>
      </c>
      <c r="B1" s="87"/>
      <c r="C1" s="87"/>
      <c r="D1" s="87"/>
      <c r="E1" s="87"/>
      <c r="F1" s="87"/>
      <c r="G1" s="87"/>
    </row>
    <row r="2" spans="1:7" ht="15.75">
      <c r="A2" s="88" t="s">
        <v>1172</v>
      </c>
      <c r="B2" s="87"/>
      <c r="C2" s="87"/>
      <c r="D2" s="87"/>
      <c r="E2" s="87"/>
      <c r="F2" s="87"/>
      <c r="G2" s="87"/>
    </row>
    <row r="3" s="198" customFormat="1" ht="12.75" customHeight="1">
      <c r="A3" s="199" t="s">
        <v>621</v>
      </c>
    </row>
    <row r="4" spans="1:7" ht="12.75">
      <c r="A4" s="178" t="s">
        <v>622</v>
      </c>
      <c r="B4" s="87"/>
      <c r="C4" s="87"/>
      <c r="D4" s="87"/>
      <c r="E4" s="87"/>
      <c r="F4" s="87"/>
      <c r="G4" s="87"/>
    </row>
    <row r="5" spans="1:7" ht="12.75" customHeight="1" thickBot="1">
      <c r="A5" s="86"/>
      <c r="B5" s="86"/>
      <c r="C5" s="86"/>
      <c r="D5" s="86"/>
      <c r="E5" s="86"/>
      <c r="F5" s="86"/>
      <c r="G5" s="86"/>
    </row>
    <row r="6" spans="1:7" s="111" customFormat="1" ht="34.5" customHeight="1" thickTop="1">
      <c r="A6" s="152" t="s">
        <v>623</v>
      </c>
      <c r="B6" s="152" t="s">
        <v>607</v>
      </c>
      <c r="C6" s="152" t="s">
        <v>612</v>
      </c>
      <c r="D6" s="152" t="s">
        <v>615</v>
      </c>
      <c r="E6" s="152" t="s">
        <v>616</v>
      </c>
      <c r="F6" s="152" t="s">
        <v>617</v>
      </c>
      <c r="G6" s="84" t="s">
        <v>619</v>
      </c>
    </row>
    <row r="7" spans="1:6" ht="12.75">
      <c r="A7" s="110"/>
      <c r="B7" s="110"/>
      <c r="C7" s="110"/>
      <c r="D7" s="110"/>
      <c r="E7" s="182"/>
      <c r="F7" s="182"/>
    </row>
    <row r="8" spans="1:7" ht="12.75">
      <c r="A8" s="11" t="s">
        <v>624</v>
      </c>
      <c r="B8" s="197">
        <v>2782</v>
      </c>
      <c r="C8" s="196">
        <v>2558</v>
      </c>
      <c r="D8" s="196">
        <v>5630</v>
      </c>
      <c r="E8" s="196">
        <v>11295</v>
      </c>
      <c r="F8" s="195">
        <v>17582</v>
      </c>
      <c r="G8" s="194">
        <v>2333</v>
      </c>
    </row>
    <row r="9" spans="1:7" ht="12.75">
      <c r="A9" s="110"/>
      <c r="B9" s="188"/>
      <c r="C9" s="188"/>
      <c r="D9" s="188"/>
      <c r="E9" s="188"/>
      <c r="F9" s="188"/>
      <c r="G9" s="193"/>
    </row>
    <row r="10" spans="1:7" ht="12.75">
      <c r="A10" s="110" t="s">
        <v>625</v>
      </c>
      <c r="B10" s="188"/>
      <c r="C10" s="188"/>
      <c r="D10" s="188"/>
      <c r="E10" s="188"/>
      <c r="F10" s="188"/>
      <c r="G10" s="193"/>
    </row>
    <row r="11" spans="1:7" ht="12.75">
      <c r="A11" s="15" t="s">
        <v>602</v>
      </c>
      <c r="B11" s="99">
        <v>54</v>
      </c>
      <c r="C11" s="183" t="s">
        <v>540</v>
      </c>
      <c r="D11" s="192">
        <v>69</v>
      </c>
      <c r="E11" s="186">
        <v>8676</v>
      </c>
      <c r="F11" s="191" t="s">
        <v>1176</v>
      </c>
      <c r="G11" s="185">
        <v>3</v>
      </c>
    </row>
    <row r="12" spans="1:7" ht="12.75">
      <c r="A12" s="15" t="s">
        <v>603</v>
      </c>
      <c r="B12" s="184" t="s">
        <v>540</v>
      </c>
      <c r="C12" s="183" t="s">
        <v>540</v>
      </c>
      <c r="D12" s="183" t="s">
        <v>540</v>
      </c>
      <c r="E12" s="186">
        <v>268</v>
      </c>
      <c r="F12" s="182">
        <v>359</v>
      </c>
      <c r="G12" s="181" t="s">
        <v>540</v>
      </c>
    </row>
    <row r="13" spans="1:6" ht="12.75">
      <c r="A13" s="110"/>
      <c r="B13" s="110"/>
      <c r="C13" s="110"/>
      <c r="D13" s="110"/>
      <c r="E13" s="110"/>
      <c r="F13" s="188"/>
    </row>
    <row r="14" spans="1:6" ht="12.75">
      <c r="A14" s="110" t="s">
        <v>599</v>
      </c>
      <c r="B14" s="182"/>
      <c r="C14" s="110"/>
      <c r="D14" s="110"/>
      <c r="E14" s="110"/>
      <c r="F14" s="188"/>
    </row>
    <row r="15" spans="1:7" ht="12.75">
      <c r="A15" s="15" t="s">
        <v>602</v>
      </c>
      <c r="B15" s="184" t="s">
        <v>540</v>
      </c>
      <c r="C15" s="183" t="s">
        <v>540</v>
      </c>
      <c r="D15" s="183" t="s">
        <v>540</v>
      </c>
      <c r="E15" s="186">
        <v>315</v>
      </c>
      <c r="F15" s="182">
        <v>17</v>
      </c>
      <c r="G15" s="181" t="s">
        <v>540</v>
      </c>
    </row>
    <row r="16" spans="1:7" ht="12.75">
      <c r="A16" s="15" t="s">
        <v>603</v>
      </c>
      <c r="B16" s="184" t="s">
        <v>540</v>
      </c>
      <c r="C16" s="183" t="s">
        <v>540</v>
      </c>
      <c r="D16" s="183" t="s">
        <v>540</v>
      </c>
      <c r="E16" s="183" t="s">
        <v>540</v>
      </c>
      <c r="F16" s="190" t="s">
        <v>540</v>
      </c>
      <c r="G16" s="181" t="s">
        <v>540</v>
      </c>
    </row>
    <row r="17" spans="1:6" ht="12.75">
      <c r="A17" s="110"/>
      <c r="B17" s="110"/>
      <c r="C17" s="110"/>
      <c r="D17" s="110"/>
      <c r="E17" s="110"/>
      <c r="F17" s="110"/>
    </row>
    <row r="18" spans="1:7" ht="12.75">
      <c r="A18" s="110" t="s">
        <v>596</v>
      </c>
      <c r="B18" s="189"/>
      <c r="C18" s="182"/>
      <c r="D18" s="182"/>
      <c r="E18" s="182"/>
      <c r="F18" s="188"/>
      <c r="G18" s="187"/>
    </row>
    <row r="19" spans="1:7" ht="12.75">
      <c r="A19" s="15" t="s">
        <v>626</v>
      </c>
      <c r="B19" s="99">
        <v>2728</v>
      </c>
      <c r="C19" s="186">
        <v>2558</v>
      </c>
      <c r="D19" s="186">
        <v>5561</v>
      </c>
      <c r="E19" s="186">
        <v>2036</v>
      </c>
      <c r="F19" s="182">
        <v>16423</v>
      </c>
      <c r="G19" s="185">
        <v>2330</v>
      </c>
    </row>
    <row r="20" spans="1:7" ht="12.75">
      <c r="A20" s="11" t="s">
        <v>604</v>
      </c>
      <c r="B20" s="99">
        <v>1743</v>
      </c>
      <c r="C20" s="186">
        <v>1398</v>
      </c>
      <c r="D20" s="186">
        <v>3272</v>
      </c>
      <c r="E20" s="186">
        <v>447</v>
      </c>
      <c r="F20" s="182">
        <v>9040</v>
      </c>
      <c r="G20" s="185">
        <v>1434</v>
      </c>
    </row>
    <row r="21" spans="1:7" ht="12.75">
      <c r="A21" s="11" t="s">
        <v>605</v>
      </c>
      <c r="B21" s="99">
        <v>985</v>
      </c>
      <c r="C21" s="186">
        <v>1160</v>
      </c>
      <c r="D21" s="186">
        <v>2289</v>
      </c>
      <c r="E21" s="186">
        <v>1589</v>
      </c>
      <c r="F21" s="182">
        <v>7383</v>
      </c>
      <c r="G21" s="185">
        <v>896</v>
      </c>
    </row>
    <row r="22" spans="1:7" ht="12.75">
      <c r="A22" s="15" t="s">
        <v>627</v>
      </c>
      <c r="B22" s="184" t="s">
        <v>540</v>
      </c>
      <c r="C22" s="183" t="s">
        <v>540</v>
      </c>
      <c r="D22" s="183" t="s">
        <v>540</v>
      </c>
      <c r="E22" s="183" t="s">
        <v>540</v>
      </c>
      <c r="F22" s="182">
        <v>5</v>
      </c>
      <c r="G22" s="181" t="s">
        <v>540</v>
      </c>
    </row>
    <row r="23" spans="1:7" ht="12.75">
      <c r="A23" s="180"/>
      <c r="B23" s="180"/>
      <c r="C23" s="180"/>
      <c r="D23" s="180"/>
      <c r="E23" s="180"/>
      <c r="F23" s="180"/>
      <c r="G23" s="135"/>
    </row>
    <row r="25" spans="1:7" ht="12.75">
      <c r="A25" s="54" t="s">
        <v>1175</v>
      </c>
      <c r="B25" s="54"/>
      <c r="C25" s="54"/>
      <c r="D25" s="54"/>
      <c r="E25" s="54"/>
      <c r="F25" s="54"/>
      <c r="G25" s="54"/>
    </row>
    <row r="26" spans="1:7" ht="12.75">
      <c r="A26" s="54" t="s">
        <v>632</v>
      </c>
      <c r="B26" s="54"/>
      <c r="C26" s="54"/>
      <c r="D26" s="54"/>
      <c r="E26" s="54"/>
      <c r="F26" s="54"/>
      <c r="G26" s="54"/>
    </row>
    <row r="27" spans="1:7" ht="12.75">
      <c r="A27" s="59" t="s">
        <v>1174</v>
      </c>
      <c r="B27" s="54"/>
      <c r="C27" s="54"/>
      <c r="D27" s="54"/>
      <c r="E27" s="54"/>
      <c r="F27" s="54"/>
      <c r="G27" s="54"/>
    </row>
    <row r="28" spans="1:7" ht="12.75">
      <c r="A28" s="59" t="s">
        <v>1173</v>
      </c>
      <c r="B28" s="54"/>
      <c r="C28" s="54"/>
      <c r="D28" s="54"/>
      <c r="E28" s="54"/>
      <c r="F28" s="54"/>
      <c r="G28" s="5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57.xml><?xml version="1.0" encoding="utf-8"?>
<worksheet xmlns="http://schemas.openxmlformats.org/spreadsheetml/2006/main" xmlns:r="http://schemas.openxmlformats.org/officeDocument/2006/relationships">
  <dimension ref="A1:J60"/>
  <sheetViews>
    <sheetView workbookViewId="0" topLeftCell="A1">
      <selection activeCell="A1" sqref="A1:J1"/>
    </sheetView>
  </sheetViews>
  <sheetFormatPr defaultColWidth="9.140625" defaultRowHeight="12.75"/>
  <cols>
    <col min="1" max="1" width="44.28125" style="53" customWidth="1"/>
    <col min="2" max="2" width="10.140625" style="53" customWidth="1"/>
    <col min="3" max="3" width="10.8515625" style="53" customWidth="1"/>
    <col min="4" max="4" width="10.140625" style="53" customWidth="1"/>
    <col min="5" max="5" width="8.7109375" style="53" customWidth="1"/>
    <col min="6" max="6" width="9.57421875" style="53" customWidth="1"/>
    <col min="7" max="7" width="9.28125" style="53" customWidth="1"/>
    <col min="8" max="8" width="9.8515625" style="53" customWidth="1"/>
    <col min="9" max="9" width="11.140625" style="53" customWidth="1"/>
    <col min="10" max="10" width="10.7109375" style="53" customWidth="1"/>
    <col min="11" max="16384" width="9.140625" style="53" customWidth="1"/>
  </cols>
  <sheetData>
    <row r="1" spans="1:10" ht="15.75">
      <c r="A1" s="716" t="s">
        <v>1170</v>
      </c>
      <c r="B1" s="713"/>
      <c r="C1" s="713"/>
      <c r="D1" s="713"/>
      <c r="E1" s="713"/>
      <c r="F1" s="713"/>
      <c r="G1" s="713"/>
      <c r="H1" s="713"/>
      <c r="I1" s="713"/>
      <c r="J1" s="713"/>
    </row>
    <row r="2" spans="1:10" ht="15.75">
      <c r="A2" s="716" t="s">
        <v>1172</v>
      </c>
      <c r="B2" s="713"/>
      <c r="C2" s="713"/>
      <c r="D2" s="713"/>
      <c r="E2" s="713"/>
      <c r="F2" s="713"/>
      <c r="G2" s="713"/>
      <c r="H2" s="713"/>
      <c r="I2" s="713"/>
      <c r="J2" s="713"/>
    </row>
    <row r="3" ht="12.75" customHeight="1"/>
    <row r="4" spans="1:10" ht="12.75">
      <c r="A4" s="717" t="s">
        <v>595</v>
      </c>
      <c r="B4" s="713"/>
      <c r="C4" s="713"/>
      <c r="D4" s="713"/>
      <c r="E4" s="713"/>
      <c r="F4" s="713"/>
      <c r="G4" s="713"/>
      <c r="H4" s="713"/>
      <c r="I4" s="713"/>
      <c r="J4" s="713"/>
    </row>
    <row r="5" spans="1:6" ht="13.5" thickBot="1">
      <c r="A5" s="178"/>
      <c r="B5" s="87"/>
      <c r="C5" s="87"/>
      <c r="D5" s="87"/>
      <c r="E5" s="87"/>
      <c r="F5" s="87"/>
    </row>
    <row r="6" spans="1:10" ht="21.75" customHeight="1" thickTop="1">
      <c r="A6" s="159"/>
      <c r="B6" s="162"/>
      <c r="C6" s="161"/>
      <c r="D6" s="159"/>
      <c r="E6" s="160"/>
      <c r="F6" s="159"/>
      <c r="G6" s="727" t="s">
        <v>596</v>
      </c>
      <c r="H6" s="743"/>
      <c r="I6" s="743"/>
      <c r="J6" s="743"/>
    </row>
    <row r="7" spans="1:10" ht="21.75" customHeight="1">
      <c r="A7" s="110"/>
      <c r="B7" s="744" t="s">
        <v>597</v>
      </c>
      <c r="C7" s="746" t="s">
        <v>598</v>
      </c>
      <c r="D7" s="747"/>
      <c r="E7" s="748" t="s">
        <v>599</v>
      </c>
      <c r="F7" s="748"/>
      <c r="G7" s="155"/>
      <c r="H7" s="749" t="s">
        <v>600</v>
      </c>
      <c r="I7" s="750"/>
      <c r="J7" s="153"/>
    </row>
    <row r="8" spans="1:10" s="146" customFormat="1" ht="21.75" customHeight="1">
      <c r="A8" s="152" t="s">
        <v>601</v>
      </c>
      <c r="B8" s="745"/>
      <c r="C8" s="151" t="s">
        <v>602</v>
      </c>
      <c r="D8" s="149" t="s">
        <v>603</v>
      </c>
      <c r="E8" s="149" t="s">
        <v>602</v>
      </c>
      <c r="F8" s="148" t="s">
        <v>603</v>
      </c>
      <c r="G8" s="150" t="s">
        <v>572</v>
      </c>
      <c r="H8" s="149" t="s">
        <v>604</v>
      </c>
      <c r="I8" s="148" t="s">
        <v>605</v>
      </c>
      <c r="J8" s="147" t="s">
        <v>606</v>
      </c>
    </row>
    <row r="9" spans="1:10" ht="12" customHeight="1">
      <c r="A9" s="82"/>
      <c r="B9" s="145"/>
      <c r="C9" s="110"/>
      <c r="E9" s="144"/>
      <c r="F9" s="144"/>
      <c r="G9" s="76"/>
      <c r="H9" s="110"/>
      <c r="J9" s="144"/>
    </row>
    <row r="10" spans="1:10" ht="12.75">
      <c r="A10" s="82" t="s">
        <v>607</v>
      </c>
      <c r="B10" s="141">
        <v>2782</v>
      </c>
      <c r="C10" s="143">
        <v>54</v>
      </c>
      <c r="D10" s="139" t="s">
        <v>540</v>
      </c>
      <c r="E10" s="139" t="s">
        <v>540</v>
      </c>
      <c r="F10" s="139" t="s">
        <v>540</v>
      </c>
      <c r="G10" s="100">
        <v>2728</v>
      </c>
      <c r="H10" s="138">
        <v>1743</v>
      </c>
      <c r="I10" s="137">
        <v>985</v>
      </c>
      <c r="J10" s="136" t="s">
        <v>540</v>
      </c>
    </row>
    <row r="11" spans="1:10" ht="12.75">
      <c r="A11" s="3" t="s">
        <v>608</v>
      </c>
      <c r="B11" s="141">
        <v>525</v>
      </c>
      <c r="C11" s="143">
        <v>5</v>
      </c>
      <c r="D11" s="139" t="s">
        <v>540</v>
      </c>
      <c r="E11" s="139" t="s">
        <v>540</v>
      </c>
      <c r="F11" s="139" t="s">
        <v>540</v>
      </c>
      <c r="G11" s="100">
        <v>520</v>
      </c>
      <c r="H11" s="138">
        <v>515</v>
      </c>
      <c r="I11" s="137">
        <v>4</v>
      </c>
      <c r="J11" s="136" t="s">
        <v>540</v>
      </c>
    </row>
    <row r="12" spans="1:10" ht="12.75">
      <c r="A12" s="3" t="s">
        <v>609</v>
      </c>
      <c r="B12" s="141">
        <v>1679</v>
      </c>
      <c r="C12" s="143">
        <v>20</v>
      </c>
      <c r="D12" s="139" t="s">
        <v>540</v>
      </c>
      <c r="E12" s="139" t="s">
        <v>540</v>
      </c>
      <c r="F12" s="139" t="s">
        <v>540</v>
      </c>
      <c r="G12" s="100">
        <v>1659</v>
      </c>
      <c r="H12" s="138">
        <v>831</v>
      </c>
      <c r="I12" s="137">
        <v>828</v>
      </c>
      <c r="J12" s="136" t="s">
        <v>540</v>
      </c>
    </row>
    <row r="13" spans="1:10" ht="12.75">
      <c r="A13" s="3" t="s">
        <v>610</v>
      </c>
      <c r="B13" s="141">
        <v>144</v>
      </c>
      <c r="C13" s="140" t="s">
        <v>540</v>
      </c>
      <c r="D13" s="139" t="s">
        <v>540</v>
      </c>
      <c r="E13" s="139" t="s">
        <v>540</v>
      </c>
      <c r="F13" s="139" t="s">
        <v>540</v>
      </c>
      <c r="G13" s="100">
        <v>143</v>
      </c>
      <c r="H13" s="138">
        <v>105</v>
      </c>
      <c r="I13" s="137">
        <v>38</v>
      </c>
      <c r="J13" s="136" t="s">
        <v>540</v>
      </c>
    </row>
    <row r="14" spans="1:10" ht="12.75">
      <c r="A14" s="3" t="s">
        <v>611</v>
      </c>
      <c r="B14" s="141">
        <v>334</v>
      </c>
      <c r="C14" s="143">
        <v>1</v>
      </c>
      <c r="D14" s="139" t="s">
        <v>540</v>
      </c>
      <c r="E14" s="139" t="s">
        <v>540</v>
      </c>
      <c r="F14" s="139" t="s">
        <v>540</v>
      </c>
      <c r="G14" s="100">
        <v>334</v>
      </c>
      <c r="H14" s="138">
        <v>245</v>
      </c>
      <c r="I14" s="137">
        <v>89</v>
      </c>
      <c r="J14" s="136" t="s">
        <v>540</v>
      </c>
    </row>
    <row r="15" spans="1:10" ht="12" customHeight="1">
      <c r="A15" s="2"/>
      <c r="B15" s="141"/>
      <c r="C15" s="140"/>
      <c r="D15" s="139"/>
      <c r="E15" s="139"/>
      <c r="F15" s="139"/>
      <c r="G15" s="100"/>
      <c r="H15" s="138"/>
      <c r="I15" s="137"/>
      <c r="J15" s="136"/>
    </row>
    <row r="16" spans="1:10" ht="12.75">
      <c r="A16" s="82" t="s">
        <v>612</v>
      </c>
      <c r="B16" s="141">
        <v>2558</v>
      </c>
      <c r="C16" s="140" t="s">
        <v>540</v>
      </c>
      <c r="D16" s="139" t="s">
        <v>540</v>
      </c>
      <c r="E16" s="139" t="s">
        <v>540</v>
      </c>
      <c r="F16" s="139" t="s">
        <v>540</v>
      </c>
      <c r="G16" s="100">
        <v>2558</v>
      </c>
      <c r="H16" s="138">
        <v>1398</v>
      </c>
      <c r="I16" s="137">
        <v>1160</v>
      </c>
      <c r="J16" s="136" t="s">
        <v>540</v>
      </c>
    </row>
    <row r="17" spans="1:10" ht="12.75">
      <c r="A17" s="3" t="s">
        <v>608</v>
      </c>
      <c r="B17" s="141">
        <v>1</v>
      </c>
      <c r="C17" s="140" t="s">
        <v>540</v>
      </c>
      <c r="D17" s="139" t="s">
        <v>540</v>
      </c>
      <c r="E17" s="139" t="s">
        <v>540</v>
      </c>
      <c r="F17" s="139" t="s">
        <v>540</v>
      </c>
      <c r="G17" s="100">
        <v>1</v>
      </c>
      <c r="H17" s="138">
        <v>1</v>
      </c>
      <c r="I17" s="142" t="s">
        <v>540</v>
      </c>
      <c r="J17" s="136" t="s">
        <v>540</v>
      </c>
    </row>
    <row r="18" spans="1:10" ht="12.75">
      <c r="A18" s="3" t="s">
        <v>609</v>
      </c>
      <c r="B18" s="141">
        <v>1878</v>
      </c>
      <c r="C18" s="140" t="s">
        <v>540</v>
      </c>
      <c r="D18" s="139" t="s">
        <v>540</v>
      </c>
      <c r="E18" s="139" t="s">
        <v>540</v>
      </c>
      <c r="F18" s="139" t="s">
        <v>540</v>
      </c>
      <c r="G18" s="100">
        <v>1878</v>
      </c>
      <c r="H18" s="138">
        <v>938</v>
      </c>
      <c r="I18" s="137">
        <v>941</v>
      </c>
      <c r="J18" s="136" t="s">
        <v>540</v>
      </c>
    </row>
    <row r="19" spans="1:10" ht="12.75">
      <c r="A19" s="53" t="s">
        <v>613</v>
      </c>
      <c r="B19" s="141">
        <v>256</v>
      </c>
      <c r="C19" s="140" t="s">
        <v>540</v>
      </c>
      <c r="D19" s="139" t="s">
        <v>540</v>
      </c>
      <c r="E19" s="139" t="s">
        <v>540</v>
      </c>
      <c r="F19" s="139" t="s">
        <v>540</v>
      </c>
      <c r="G19" s="100">
        <v>256</v>
      </c>
      <c r="H19" s="138">
        <v>144</v>
      </c>
      <c r="I19" s="137">
        <v>112</v>
      </c>
      <c r="J19" s="136" t="s">
        <v>540</v>
      </c>
    </row>
    <row r="20" spans="1:10" ht="12.75">
      <c r="A20" s="53" t="s">
        <v>614</v>
      </c>
      <c r="B20" s="141">
        <v>357</v>
      </c>
      <c r="C20" s="140" t="s">
        <v>540</v>
      </c>
      <c r="D20" s="139" t="s">
        <v>540</v>
      </c>
      <c r="E20" s="139" t="s">
        <v>540</v>
      </c>
      <c r="F20" s="139" t="s">
        <v>540</v>
      </c>
      <c r="G20" s="100">
        <v>357</v>
      </c>
      <c r="H20" s="138">
        <v>262</v>
      </c>
      <c r="I20" s="137">
        <v>95</v>
      </c>
      <c r="J20" s="136" t="s">
        <v>540</v>
      </c>
    </row>
    <row r="21" spans="1:10" ht="12" customHeight="1">
      <c r="A21" s="82"/>
      <c r="B21" s="141"/>
      <c r="C21" s="126"/>
      <c r="D21" s="139"/>
      <c r="E21" s="139"/>
      <c r="F21" s="139"/>
      <c r="G21" s="100"/>
      <c r="H21" s="138"/>
      <c r="I21" s="177"/>
      <c r="J21" s="136"/>
    </row>
    <row r="22" spans="1:10" ht="12.75">
      <c r="A22" s="82" t="s">
        <v>615</v>
      </c>
      <c r="B22" s="141">
        <v>5630</v>
      </c>
      <c r="C22" s="143">
        <v>69</v>
      </c>
      <c r="D22" s="139" t="s">
        <v>540</v>
      </c>
      <c r="E22" s="139" t="s">
        <v>540</v>
      </c>
      <c r="F22" s="139" t="s">
        <v>540</v>
      </c>
      <c r="G22" s="100">
        <v>5561</v>
      </c>
      <c r="H22" s="138">
        <v>3272</v>
      </c>
      <c r="I22" s="137">
        <v>2289</v>
      </c>
      <c r="J22" s="136" t="s">
        <v>540</v>
      </c>
    </row>
    <row r="23" spans="1:10" ht="12.75">
      <c r="A23" s="2" t="s">
        <v>608</v>
      </c>
      <c r="B23" s="141">
        <v>602</v>
      </c>
      <c r="C23" s="143">
        <v>4</v>
      </c>
      <c r="D23" s="139" t="s">
        <v>540</v>
      </c>
      <c r="E23" s="139" t="s">
        <v>540</v>
      </c>
      <c r="F23" s="139" t="s">
        <v>540</v>
      </c>
      <c r="G23" s="100">
        <v>599</v>
      </c>
      <c r="H23" s="138">
        <v>595</v>
      </c>
      <c r="I23" s="137">
        <v>4</v>
      </c>
      <c r="J23" s="136" t="s">
        <v>540</v>
      </c>
    </row>
    <row r="24" spans="1:10" ht="12.75">
      <c r="A24" s="3" t="s">
        <v>609</v>
      </c>
      <c r="B24" s="141">
        <v>3848</v>
      </c>
      <c r="C24" s="140" t="s">
        <v>540</v>
      </c>
      <c r="D24" s="139" t="s">
        <v>540</v>
      </c>
      <c r="E24" s="139" t="s">
        <v>540</v>
      </c>
      <c r="F24" s="139" t="s">
        <v>540</v>
      </c>
      <c r="G24" s="100">
        <v>3848</v>
      </c>
      <c r="H24" s="138">
        <v>1953</v>
      </c>
      <c r="I24" s="137">
        <v>1895</v>
      </c>
      <c r="J24" s="136" t="s">
        <v>540</v>
      </c>
    </row>
    <row r="25" spans="1:10" ht="12.75">
      <c r="A25" s="2" t="s">
        <v>610</v>
      </c>
      <c r="B25" s="141">
        <v>365</v>
      </c>
      <c r="C25" s="140" t="s">
        <v>540</v>
      </c>
      <c r="D25" s="139" t="s">
        <v>540</v>
      </c>
      <c r="E25" s="139" t="s">
        <v>540</v>
      </c>
      <c r="F25" s="139" t="s">
        <v>540</v>
      </c>
      <c r="G25" s="100">
        <v>365</v>
      </c>
      <c r="H25" s="138">
        <v>216</v>
      </c>
      <c r="I25" s="137">
        <v>150</v>
      </c>
      <c r="J25" s="136" t="s">
        <v>540</v>
      </c>
    </row>
    <row r="26" spans="1:10" ht="12.75">
      <c r="A26" s="3" t="s">
        <v>611</v>
      </c>
      <c r="B26" s="141">
        <v>638</v>
      </c>
      <c r="C26" s="140" t="s">
        <v>540</v>
      </c>
      <c r="D26" s="139" t="s">
        <v>540</v>
      </c>
      <c r="E26" s="139" t="s">
        <v>540</v>
      </c>
      <c r="F26" s="139" t="s">
        <v>540</v>
      </c>
      <c r="G26" s="100">
        <v>638</v>
      </c>
      <c r="H26" s="138">
        <v>422</v>
      </c>
      <c r="I26" s="137">
        <v>216</v>
      </c>
      <c r="J26" s="136" t="s">
        <v>540</v>
      </c>
    </row>
    <row r="27" spans="1:10" ht="12" customHeight="1">
      <c r="A27" s="82"/>
      <c r="B27" s="141"/>
      <c r="C27" s="126"/>
      <c r="D27" s="171"/>
      <c r="E27" s="171"/>
      <c r="F27" s="139"/>
      <c r="G27" s="100"/>
      <c r="H27" s="138"/>
      <c r="I27" s="137"/>
      <c r="J27" s="136"/>
    </row>
    <row r="28" spans="1:10" ht="12.75">
      <c r="A28" s="82" t="s">
        <v>616</v>
      </c>
      <c r="B28" s="141">
        <v>11295</v>
      </c>
      <c r="C28" s="143">
        <v>8676</v>
      </c>
      <c r="D28" s="171">
        <v>268</v>
      </c>
      <c r="E28" s="172">
        <v>315</v>
      </c>
      <c r="F28" s="139" t="s">
        <v>540</v>
      </c>
      <c r="G28" s="100">
        <v>2036</v>
      </c>
      <c r="H28" s="138">
        <v>447</v>
      </c>
      <c r="I28" s="137">
        <v>1589</v>
      </c>
      <c r="J28" s="136" t="s">
        <v>540</v>
      </c>
    </row>
    <row r="29" spans="1:10" ht="12.75">
      <c r="A29" s="2" t="s">
        <v>608</v>
      </c>
      <c r="B29" s="141">
        <v>9234</v>
      </c>
      <c r="C29" s="143">
        <v>7423</v>
      </c>
      <c r="D29" s="171">
        <v>150</v>
      </c>
      <c r="E29" s="139" t="s">
        <v>540</v>
      </c>
      <c r="F29" s="139" t="s">
        <v>540</v>
      </c>
      <c r="G29" s="100">
        <v>1661</v>
      </c>
      <c r="H29" s="138">
        <v>261</v>
      </c>
      <c r="I29" s="137">
        <v>1400</v>
      </c>
      <c r="J29" s="136" t="s">
        <v>540</v>
      </c>
    </row>
    <row r="30" spans="1:10" ht="12.75">
      <c r="A30" s="3" t="s">
        <v>609</v>
      </c>
      <c r="B30" s="141">
        <v>789</v>
      </c>
      <c r="C30" s="143">
        <v>529</v>
      </c>
      <c r="D30" s="171">
        <v>13</v>
      </c>
      <c r="E30" s="139" t="s">
        <v>540</v>
      </c>
      <c r="F30" s="139" t="s">
        <v>540</v>
      </c>
      <c r="G30" s="100">
        <v>247</v>
      </c>
      <c r="H30" s="138">
        <v>62</v>
      </c>
      <c r="I30" s="137">
        <v>185</v>
      </c>
      <c r="J30" s="136" t="s">
        <v>540</v>
      </c>
    </row>
    <row r="31" spans="1:10" ht="12.75">
      <c r="A31" s="3" t="s">
        <v>611</v>
      </c>
      <c r="B31" s="141">
        <v>1</v>
      </c>
      <c r="C31" s="140" t="s">
        <v>540</v>
      </c>
      <c r="D31" s="139" t="s">
        <v>540</v>
      </c>
      <c r="E31" s="139" t="s">
        <v>540</v>
      </c>
      <c r="F31" s="139" t="s">
        <v>540</v>
      </c>
      <c r="G31" s="176" t="s">
        <v>540</v>
      </c>
      <c r="H31" s="176" t="s">
        <v>540</v>
      </c>
      <c r="I31" s="142" t="s">
        <v>540</v>
      </c>
      <c r="J31" s="136" t="s">
        <v>540</v>
      </c>
    </row>
    <row r="32" spans="1:10" ht="12" customHeight="1">
      <c r="A32" s="82"/>
      <c r="B32" s="141"/>
      <c r="C32" s="175"/>
      <c r="D32" s="171"/>
      <c r="E32" s="171"/>
      <c r="F32" s="139"/>
      <c r="G32" s="100"/>
      <c r="H32" s="138"/>
      <c r="I32" s="137"/>
      <c r="J32" s="174"/>
    </row>
    <row r="33" spans="1:10" ht="12.75">
      <c r="A33" s="82" t="s">
        <v>617</v>
      </c>
      <c r="B33" s="141">
        <v>17582</v>
      </c>
      <c r="C33" s="91" t="s">
        <v>1171</v>
      </c>
      <c r="D33" s="171">
        <v>359</v>
      </c>
      <c r="E33" s="172">
        <v>17</v>
      </c>
      <c r="F33" s="139" t="s">
        <v>540</v>
      </c>
      <c r="G33" s="100">
        <v>16428</v>
      </c>
      <c r="H33" s="138">
        <v>9040</v>
      </c>
      <c r="I33" s="137">
        <v>7383</v>
      </c>
      <c r="J33" s="173">
        <v>5</v>
      </c>
    </row>
    <row r="34" spans="1:10" ht="12.75">
      <c r="A34" s="2" t="s">
        <v>608</v>
      </c>
      <c r="B34" s="141">
        <v>824</v>
      </c>
      <c r="C34" s="143">
        <v>502</v>
      </c>
      <c r="D34" s="171">
        <v>161</v>
      </c>
      <c r="E34" s="139" t="s">
        <v>540</v>
      </c>
      <c r="F34" s="139" t="s">
        <v>540</v>
      </c>
      <c r="G34" s="100">
        <v>162</v>
      </c>
      <c r="H34" s="138">
        <v>83</v>
      </c>
      <c r="I34" s="137">
        <v>80</v>
      </c>
      <c r="J34" s="136" t="s">
        <v>540</v>
      </c>
    </row>
    <row r="35" spans="1:10" ht="12.75">
      <c r="A35" s="3" t="s">
        <v>609</v>
      </c>
      <c r="B35" s="141">
        <v>9377</v>
      </c>
      <c r="C35" s="143">
        <v>36</v>
      </c>
      <c r="D35" s="171">
        <v>32</v>
      </c>
      <c r="E35" s="139" t="s">
        <v>540</v>
      </c>
      <c r="F35" s="139" t="s">
        <v>540</v>
      </c>
      <c r="G35" s="100">
        <v>9309</v>
      </c>
      <c r="H35" s="138">
        <v>4733</v>
      </c>
      <c r="I35" s="137">
        <v>4576</v>
      </c>
      <c r="J35" s="136" t="s">
        <v>540</v>
      </c>
    </row>
    <row r="36" spans="1:10" s="60" customFormat="1" ht="12.75">
      <c r="A36" s="2" t="s">
        <v>610</v>
      </c>
      <c r="B36" s="141">
        <v>2182</v>
      </c>
      <c r="C36" s="143">
        <v>65</v>
      </c>
      <c r="D36" s="171">
        <v>52</v>
      </c>
      <c r="E36" s="172">
        <v>8</v>
      </c>
      <c r="F36" s="139" t="s">
        <v>540</v>
      </c>
      <c r="G36" s="100">
        <v>2056</v>
      </c>
      <c r="H36" s="138">
        <v>1233</v>
      </c>
      <c r="I36" s="137">
        <v>822</v>
      </c>
      <c r="J36" s="136" t="s">
        <v>540</v>
      </c>
    </row>
    <row r="37" spans="1:10" s="60" customFormat="1" ht="12.75">
      <c r="A37" s="3" t="s">
        <v>611</v>
      </c>
      <c r="B37" s="141">
        <v>4386</v>
      </c>
      <c r="C37" s="143">
        <v>81</v>
      </c>
      <c r="D37" s="171">
        <v>8</v>
      </c>
      <c r="E37" s="139" t="s">
        <v>540</v>
      </c>
      <c r="F37" s="139" t="s">
        <v>540</v>
      </c>
      <c r="G37" s="100">
        <v>4297</v>
      </c>
      <c r="H37" s="138">
        <v>2672</v>
      </c>
      <c r="I37" s="170">
        <v>1625</v>
      </c>
      <c r="J37" s="136" t="s">
        <v>540</v>
      </c>
    </row>
    <row r="38" spans="1:10" ht="12.75" customHeight="1">
      <c r="A38" s="135"/>
      <c r="B38" s="134"/>
      <c r="C38" s="133"/>
      <c r="D38" s="132"/>
      <c r="E38" s="131"/>
      <c r="F38" s="131"/>
      <c r="G38" s="130"/>
      <c r="H38" s="129"/>
      <c r="I38" s="128"/>
      <c r="J38" s="127"/>
    </row>
    <row r="39" spans="1:10" ht="12.75" customHeight="1">
      <c r="A39" s="169"/>
      <c r="B39" s="168"/>
      <c r="C39" s="164"/>
      <c r="D39" s="164"/>
      <c r="E39" s="168"/>
      <c r="F39" s="168"/>
      <c r="G39" s="167"/>
      <c r="H39" s="166"/>
      <c r="I39" s="165"/>
      <c r="J39" s="164"/>
    </row>
    <row r="40" spans="1:10" ht="12.75" customHeight="1">
      <c r="A40" s="14" t="s">
        <v>618</v>
      </c>
      <c r="B40" s="126"/>
      <c r="C40" s="122"/>
      <c r="D40" s="122"/>
      <c r="E40" s="126"/>
      <c r="F40" s="126"/>
      <c r="G40" s="125"/>
      <c r="H40" s="124"/>
      <c r="I40" s="123"/>
      <c r="J40" s="122"/>
    </row>
    <row r="41" spans="1:10" ht="12.75" customHeight="1">
      <c r="A41" s="14"/>
      <c r="B41" s="126"/>
      <c r="C41" s="122"/>
      <c r="D41" s="122"/>
      <c r="E41" s="126"/>
      <c r="F41" s="126"/>
      <c r="G41" s="125"/>
      <c r="H41" s="124"/>
      <c r="I41" s="123"/>
      <c r="J41" s="122"/>
    </row>
    <row r="42" spans="1:10" ht="12.75" customHeight="1">
      <c r="A42" s="14"/>
      <c r="B42" s="126"/>
      <c r="C42" s="122"/>
      <c r="D42" s="122"/>
      <c r="E42" s="126"/>
      <c r="F42" s="126"/>
      <c r="G42" s="125"/>
      <c r="H42" s="124"/>
      <c r="I42" s="123"/>
      <c r="J42" s="122"/>
    </row>
    <row r="43" spans="1:10" ht="15.75">
      <c r="A43" s="716" t="s">
        <v>1170</v>
      </c>
      <c r="B43" s="713"/>
      <c r="C43" s="713"/>
      <c r="D43" s="713"/>
      <c r="E43" s="713"/>
      <c r="F43" s="713"/>
      <c r="G43" s="713"/>
      <c r="H43" s="713"/>
      <c r="I43" s="713"/>
      <c r="J43" s="713"/>
    </row>
    <row r="44" spans="1:10" ht="15.75">
      <c r="A44" s="716" t="s">
        <v>1169</v>
      </c>
      <c r="B44" s="713"/>
      <c r="C44" s="713"/>
      <c r="D44" s="713"/>
      <c r="E44" s="713"/>
      <c r="F44" s="713"/>
      <c r="G44" s="713"/>
      <c r="H44" s="713"/>
      <c r="I44" s="713"/>
      <c r="J44" s="713"/>
    </row>
    <row r="45" spans="1:10" ht="16.5" thickBot="1">
      <c r="A45" s="163"/>
      <c r="B45" s="120"/>
      <c r="C45" s="120"/>
      <c r="D45" s="120"/>
      <c r="E45" s="120"/>
      <c r="F45" s="120"/>
      <c r="G45" s="120"/>
      <c r="H45" s="120"/>
      <c r="I45" s="120"/>
      <c r="J45" s="120"/>
    </row>
    <row r="46" spans="1:10" ht="21.75" customHeight="1" thickTop="1">
      <c r="A46" s="159"/>
      <c r="B46" s="162"/>
      <c r="C46" s="161"/>
      <c r="D46" s="159"/>
      <c r="E46" s="160"/>
      <c r="F46" s="159"/>
      <c r="G46" s="727" t="s">
        <v>596</v>
      </c>
      <c r="H46" s="743"/>
      <c r="I46" s="743"/>
      <c r="J46" s="743"/>
    </row>
    <row r="47" spans="1:10" ht="21.75" customHeight="1">
      <c r="A47" s="110"/>
      <c r="B47" s="744" t="s">
        <v>597</v>
      </c>
      <c r="C47" s="746" t="s">
        <v>598</v>
      </c>
      <c r="D47" s="747"/>
      <c r="E47" s="748" t="s">
        <v>599</v>
      </c>
      <c r="F47" s="748"/>
      <c r="G47" s="155"/>
      <c r="H47" s="749" t="s">
        <v>600</v>
      </c>
      <c r="I47" s="750"/>
      <c r="J47" s="153"/>
    </row>
    <row r="48" spans="1:10" s="146" customFormat="1" ht="21.75" customHeight="1">
      <c r="A48" s="152" t="s">
        <v>601</v>
      </c>
      <c r="B48" s="745"/>
      <c r="C48" s="151" t="s">
        <v>602</v>
      </c>
      <c r="D48" s="149" t="s">
        <v>603</v>
      </c>
      <c r="E48" s="149" t="s">
        <v>602</v>
      </c>
      <c r="F48" s="148" t="s">
        <v>603</v>
      </c>
      <c r="G48" s="150" t="s">
        <v>572</v>
      </c>
      <c r="H48" s="149" t="s">
        <v>604</v>
      </c>
      <c r="I48" s="148" t="s">
        <v>605</v>
      </c>
      <c r="J48" s="147" t="s">
        <v>606</v>
      </c>
    </row>
    <row r="49" spans="1:10" ht="12" customHeight="1">
      <c r="A49" s="82"/>
      <c r="B49" s="145"/>
      <c r="C49" s="110"/>
      <c r="E49" s="144"/>
      <c r="F49" s="144"/>
      <c r="G49" s="76"/>
      <c r="H49" s="110"/>
      <c r="J49" s="144"/>
    </row>
    <row r="50" spans="1:10" ht="12.75">
      <c r="A50" s="82" t="s">
        <v>619</v>
      </c>
      <c r="B50" s="141">
        <v>2333</v>
      </c>
      <c r="C50" s="143">
        <v>3</v>
      </c>
      <c r="D50" s="139" t="s">
        <v>540</v>
      </c>
      <c r="E50" s="139" t="s">
        <v>540</v>
      </c>
      <c r="F50" s="139" t="s">
        <v>540</v>
      </c>
      <c r="G50" s="100">
        <v>2330</v>
      </c>
      <c r="H50" s="138">
        <v>1434</v>
      </c>
      <c r="I50" s="137">
        <v>896</v>
      </c>
      <c r="J50" s="136" t="s">
        <v>540</v>
      </c>
    </row>
    <row r="51" spans="1:10" ht="12.75">
      <c r="A51" s="2" t="s">
        <v>608</v>
      </c>
      <c r="B51" s="141">
        <v>92</v>
      </c>
      <c r="C51" s="143">
        <v>3</v>
      </c>
      <c r="D51" s="139" t="s">
        <v>540</v>
      </c>
      <c r="E51" s="139" t="s">
        <v>540</v>
      </c>
      <c r="F51" s="139" t="s">
        <v>540</v>
      </c>
      <c r="G51" s="100">
        <v>89</v>
      </c>
      <c r="H51" s="138">
        <v>89</v>
      </c>
      <c r="I51" s="142" t="s">
        <v>540</v>
      </c>
      <c r="J51" s="136" t="s">
        <v>540</v>
      </c>
    </row>
    <row r="52" spans="1:10" ht="12.75">
      <c r="A52" s="3" t="s">
        <v>609</v>
      </c>
      <c r="B52" s="141">
        <v>1647</v>
      </c>
      <c r="C52" s="140" t="s">
        <v>540</v>
      </c>
      <c r="D52" s="139" t="s">
        <v>540</v>
      </c>
      <c r="E52" s="139" t="s">
        <v>540</v>
      </c>
      <c r="F52" s="139" t="s">
        <v>540</v>
      </c>
      <c r="G52" s="100">
        <v>1647</v>
      </c>
      <c r="H52" s="138">
        <v>939</v>
      </c>
      <c r="I52" s="137">
        <v>708</v>
      </c>
      <c r="J52" s="136" t="s">
        <v>540</v>
      </c>
    </row>
    <row r="53" spans="1:10" ht="12.75">
      <c r="A53" s="3" t="s">
        <v>610</v>
      </c>
      <c r="B53" s="141">
        <v>161</v>
      </c>
      <c r="C53" s="140" t="s">
        <v>540</v>
      </c>
      <c r="D53" s="139" t="s">
        <v>540</v>
      </c>
      <c r="E53" s="139" t="s">
        <v>540</v>
      </c>
      <c r="F53" s="139" t="s">
        <v>540</v>
      </c>
      <c r="G53" s="100">
        <v>161</v>
      </c>
      <c r="H53" s="138">
        <v>95</v>
      </c>
      <c r="I53" s="137">
        <v>65</v>
      </c>
      <c r="J53" s="136" t="s">
        <v>540</v>
      </c>
    </row>
    <row r="54" spans="1:10" ht="12.75">
      <c r="A54" s="3" t="s">
        <v>611</v>
      </c>
      <c r="B54" s="141">
        <v>371</v>
      </c>
      <c r="C54" s="140" t="s">
        <v>540</v>
      </c>
      <c r="D54" s="139" t="s">
        <v>540</v>
      </c>
      <c r="E54" s="139" t="s">
        <v>540</v>
      </c>
      <c r="F54" s="139" t="s">
        <v>540</v>
      </c>
      <c r="G54" s="100">
        <v>371</v>
      </c>
      <c r="H54" s="138">
        <v>267</v>
      </c>
      <c r="I54" s="137">
        <v>104</v>
      </c>
      <c r="J54" s="136" t="s">
        <v>540</v>
      </c>
    </row>
    <row r="55" spans="1:10" ht="12.75" customHeight="1">
      <c r="A55" s="135"/>
      <c r="B55" s="134"/>
      <c r="C55" s="133"/>
      <c r="D55" s="132"/>
      <c r="E55" s="131"/>
      <c r="F55" s="131"/>
      <c r="G55" s="130"/>
      <c r="H55" s="129"/>
      <c r="I55" s="128"/>
      <c r="J55" s="127"/>
    </row>
    <row r="56" spans="1:10" ht="12.75" customHeight="1">
      <c r="A56" s="82"/>
      <c r="B56" s="126"/>
      <c r="C56" s="122"/>
      <c r="D56" s="122"/>
      <c r="E56" s="126"/>
      <c r="F56" s="126"/>
      <c r="G56" s="125"/>
      <c r="H56" s="124"/>
      <c r="I56" s="123"/>
      <c r="J56" s="122"/>
    </row>
    <row r="57" ht="12.75" customHeight="1">
      <c r="A57" s="60" t="s">
        <v>620</v>
      </c>
    </row>
    <row r="58" s="54" customFormat="1" ht="12.75" customHeight="1">
      <c r="A58" s="60" t="s">
        <v>1168</v>
      </c>
    </row>
    <row r="59" spans="1:10" ht="12.75">
      <c r="A59" s="751" t="s">
        <v>1167</v>
      </c>
      <c r="B59" s="713"/>
      <c r="C59" s="713"/>
      <c r="D59" s="713"/>
      <c r="E59" s="713"/>
      <c r="F59" s="713"/>
      <c r="G59" s="713"/>
      <c r="H59" s="713"/>
      <c r="I59" s="713"/>
      <c r="J59" s="713"/>
    </row>
    <row r="60" ht="12.75">
      <c r="A60" s="59" t="s">
        <v>1166</v>
      </c>
    </row>
  </sheetData>
  <sheetProtection/>
  <mergeCells count="16">
    <mergeCell ref="A59:J59"/>
    <mergeCell ref="A43:J43"/>
    <mergeCell ref="A44:J44"/>
    <mergeCell ref="G46:J46"/>
    <mergeCell ref="B47:B48"/>
    <mergeCell ref="C47:D47"/>
    <mergeCell ref="E47:F47"/>
    <mergeCell ref="H47:I47"/>
    <mergeCell ref="A1:J1"/>
    <mergeCell ref="A2:J2"/>
    <mergeCell ref="A4:J4"/>
    <mergeCell ref="G6:J6"/>
    <mergeCell ref="B7:B8"/>
    <mergeCell ref="C7:D7"/>
    <mergeCell ref="E7:F7"/>
    <mergeCell ref="H7:I7"/>
  </mergeCells>
  <printOptions horizontalCentered="1"/>
  <pageMargins left="1" right="1" top="1" bottom="1" header="0.5" footer="0.5"/>
  <pageSetup horizontalDpi="300" verticalDpi="300" orientation="landscape" scale="85" r:id="rId1"/>
  <headerFooter alignWithMargins="0">
    <oddFooter>&amp;L&amp;"Arial,Italic"&amp;9      The State of Hawaii Data Book 2008&amp;R&amp;9http://www.hawaii.gov/dbedt/</oddFooter>
  </headerFooter>
</worksheet>
</file>

<file path=xl/worksheets/sheet58.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cols>
    <col min="1" max="1" width="6.8515625" style="53" customWidth="1"/>
    <col min="2" max="2" width="34.421875" style="53" customWidth="1"/>
    <col min="3" max="3" width="10.57421875" style="53" customWidth="1"/>
    <col min="4" max="4" width="10.7109375" style="53" customWidth="1"/>
    <col min="5" max="6" width="11.00390625" style="53" customWidth="1"/>
    <col min="7" max="16384" width="9.140625" style="53" customWidth="1"/>
  </cols>
  <sheetData>
    <row r="1" spans="1:6" ht="15.75">
      <c r="A1" s="119" t="s">
        <v>1165</v>
      </c>
      <c r="B1" s="118"/>
      <c r="C1" s="118"/>
      <c r="D1" s="118"/>
      <c r="E1" s="118"/>
      <c r="F1" s="118"/>
    </row>
    <row r="2" spans="1:6" ht="15.75">
      <c r="A2" s="119" t="s">
        <v>1164</v>
      </c>
      <c r="B2" s="118"/>
      <c r="C2" s="118"/>
      <c r="D2" s="118"/>
      <c r="E2" s="118"/>
      <c r="F2" s="118"/>
    </row>
    <row r="3" spans="1:6" ht="12.75" customHeight="1">
      <c r="A3" s="117"/>
      <c r="B3" s="116"/>
      <c r="C3" s="116"/>
      <c r="D3" s="116"/>
      <c r="E3" s="116"/>
      <c r="F3" s="116"/>
    </row>
    <row r="4" spans="1:6" ht="12.75" customHeight="1">
      <c r="A4" s="115" t="s">
        <v>560</v>
      </c>
      <c r="B4" s="113"/>
      <c r="C4" s="113"/>
      <c r="D4" s="113"/>
      <c r="E4" s="113"/>
      <c r="F4" s="113"/>
    </row>
    <row r="5" spans="1:6" ht="12.75" customHeight="1">
      <c r="A5" s="114" t="s">
        <v>564</v>
      </c>
      <c r="B5" s="113"/>
      <c r="C5" s="113"/>
      <c r="D5" s="113"/>
      <c r="E5" s="113"/>
      <c r="F5" s="113"/>
    </row>
    <row r="6" spans="1:6" ht="12.75" customHeight="1">
      <c r="A6" s="114" t="s">
        <v>565</v>
      </c>
      <c r="B6" s="113"/>
      <c r="C6" s="113"/>
      <c r="D6" s="113"/>
      <c r="E6" s="113"/>
      <c r="F6" s="113"/>
    </row>
    <row r="7" spans="1:6" ht="12.75" customHeight="1" thickBot="1">
      <c r="A7" s="112"/>
      <c r="B7" s="112"/>
      <c r="C7" s="112"/>
      <c r="D7" s="112"/>
      <c r="E7" s="112"/>
      <c r="F7" s="112"/>
    </row>
    <row r="8" spans="1:6" s="111" customFormat="1" ht="54" customHeight="1" thickTop="1">
      <c r="A8" s="8" t="s">
        <v>566</v>
      </c>
      <c r="B8" s="8" t="s">
        <v>567</v>
      </c>
      <c r="C8" s="8" t="s">
        <v>568</v>
      </c>
      <c r="D8" s="8" t="s">
        <v>569</v>
      </c>
      <c r="E8" s="8" t="s">
        <v>570</v>
      </c>
      <c r="F8" s="9" t="s">
        <v>571</v>
      </c>
    </row>
    <row r="9" spans="1:5" ht="12.75">
      <c r="A9" s="110"/>
      <c r="B9" s="110"/>
      <c r="C9" s="110"/>
      <c r="D9" s="110"/>
      <c r="E9" s="110"/>
    </row>
    <row r="10" spans="1:6" ht="12.75">
      <c r="A10" s="108"/>
      <c r="B10" s="10" t="s">
        <v>572</v>
      </c>
      <c r="C10" s="95">
        <v>1033</v>
      </c>
      <c r="D10" s="95">
        <v>29968</v>
      </c>
      <c r="E10" s="109">
        <v>1147559</v>
      </c>
      <c r="F10" s="93">
        <v>38293</v>
      </c>
    </row>
    <row r="11" spans="1:6" ht="12.75">
      <c r="A11" s="108"/>
      <c r="B11" s="11"/>
      <c r="C11" s="107"/>
      <c r="D11" s="106"/>
      <c r="E11" s="105"/>
      <c r="F11" s="104"/>
    </row>
    <row r="12" spans="1:6" ht="12.75" customHeight="1">
      <c r="A12" s="102">
        <v>481</v>
      </c>
      <c r="B12" s="101" t="s">
        <v>573</v>
      </c>
      <c r="C12" s="100">
        <v>84</v>
      </c>
      <c r="D12" s="100">
        <v>9802</v>
      </c>
      <c r="E12" s="99">
        <v>393155</v>
      </c>
      <c r="F12" s="98">
        <v>40108</v>
      </c>
    </row>
    <row r="13" spans="1:6" ht="12.75" customHeight="1">
      <c r="A13" s="102">
        <v>4811</v>
      </c>
      <c r="B13" s="101" t="s">
        <v>574</v>
      </c>
      <c r="C13" s="100">
        <v>57</v>
      </c>
      <c r="D13" s="100">
        <v>9528</v>
      </c>
      <c r="E13" s="99">
        <v>378969</v>
      </c>
      <c r="F13" s="98">
        <v>39775</v>
      </c>
    </row>
    <row r="14" spans="1:6" ht="12.75">
      <c r="A14" s="102">
        <v>483</v>
      </c>
      <c r="B14" s="101" t="s">
        <v>575</v>
      </c>
      <c r="C14" s="100">
        <v>25</v>
      </c>
      <c r="D14" s="100">
        <v>4598</v>
      </c>
      <c r="E14" s="99">
        <v>195568</v>
      </c>
      <c r="F14" s="98">
        <v>42535</v>
      </c>
    </row>
    <row r="15" spans="1:6" ht="12.75">
      <c r="A15" s="102">
        <v>484</v>
      </c>
      <c r="B15" s="101" t="s">
        <v>576</v>
      </c>
      <c r="C15" s="100">
        <v>228</v>
      </c>
      <c r="D15" s="100">
        <v>3429</v>
      </c>
      <c r="E15" s="99">
        <v>133717</v>
      </c>
      <c r="F15" s="98">
        <v>38999</v>
      </c>
    </row>
    <row r="16" spans="1:6" ht="12.75">
      <c r="A16" s="102">
        <v>4841</v>
      </c>
      <c r="B16" s="101" t="s">
        <v>577</v>
      </c>
      <c r="C16" s="100">
        <v>100</v>
      </c>
      <c r="D16" s="100">
        <v>1835</v>
      </c>
      <c r="E16" s="99">
        <v>73645</v>
      </c>
      <c r="F16" s="98">
        <v>40130</v>
      </c>
    </row>
    <row r="17" spans="1:6" ht="12.75">
      <c r="A17" s="102">
        <v>4842</v>
      </c>
      <c r="B17" s="101" t="s">
        <v>578</v>
      </c>
      <c r="C17" s="100">
        <v>128</v>
      </c>
      <c r="D17" s="100">
        <v>1594</v>
      </c>
      <c r="E17" s="99">
        <v>60072</v>
      </c>
      <c r="F17" s="98">
        <v>37696</v>
      </c>
    </row>
    <row r="18" spans="1:6" ht="12.75">
      <c r="A18" s="102">
        <v>485</v>
      </c>
      <c r="B18" s="101" t="s">
        <v>579</v>
      </c>
      <c r="C18" s="100">
        <v>121</v>
      </c>
      <c r="D18" s="100">
        <v>2181</v>
      </c>
      <c r="E18" s="99">
        <v>43941</v>
      </c>
      <c r="F18" s="98">
        <v>20149</v>
      </c>
    </row>
    <row r="19" spans="1:6" ht="12.75" customHeight="1">
      <c r="A19" s="102">
        <v>4854</v>
      </c>
      <c r="B19" s="101" t="s">
        <v>580</v>
      </c>
      <c r="C19" s="100">
        <v>20</v>
      </c>
      <c r="D19" s="100">
        <v>1021</v>
      </c>
      <c r="E19" s="99">
        <v>19004</v>
      </c>
      <c r="F19" s="98">
        <v>18614</v>
      </c>
    </row>
    <row r="20" spans="1:6" ht="12.75" customHeight="1">
      <c r="A20" s="102">
        <v>4859</v>
      </c>
      <c r="B20" s="101" t="s">
        <v>581</v>
      </c>
      <c r="C20" s="100">
        <v>43</v>
      </c>
      <c r="D20" s="100">
        <v>792</v>
      </c>
      <c r="E20" s="99">
        <v>16694</v>
      </c>
      <c r="F20" s="98">
        <v>21087</v>
      </c>
    </row>
    <row r="21" spans="1:6" ht="12.75" customHeight="1">
      <c r="A21" s="102">
        <v>48599</v>
      </c>
      <c r="B21" s="101" t="s">
        <v>582</v>
      </c>
      <c r="C21" s="100">
        <v>43</v>
      </c>
      <c r="D21" s="100">
        <v>792</v>
      </c>
      <c r="E21" s="99">
        <v>16694</v>
      </c>
      <c r="F21" s="98">
        <v>21087</v>
      </c>
    </row>
    <row r="22" spans="1:6" ht="12.75">
      <c r="A22" s="102">
        <v>485991</v>
      </c>
      <c r="B22" s="101" t="s">
        <v>583</v>
      </c>
      <c r="C22" s="100">
        <v>17</v>
      </c>
      <c r="D22" s="100">
        <v>166</v>
      </c>
      <c r="E22" s="99">
        <v>4150</v>
      </c>
      <c r="F22" s="98">
        <v>24935</v>
      </c>
    </row>
    <row r="23" spans="1:6" ht="12.75">
      <c r="A23" s="102">
        <v>487</v>
      </c>
      <c r="B23" s="101" t="s">
        <v>584</v>
      </c>
      <c r="C23" s="100">
        <v>212</v>
      </c>
      <c r="D23" s="100">
        <v>3811</v>
      </c>
      <c r="E23" s="99">
        <v>109262</v>
      </c>
      <c r="F23" s="98">
        <v>28670</v>
      </c>
    </row>
    <row r="24" spans="1:6" ht="12.75" customHeight="1">
      <c r="A24" s="102">
        <v>4871</v>
      </c>
      <c r="B24" s="101" t="s">
        <v>585</v>
      </c>
      <c r="C24" s="100">
        <v>42</v>
      </c>
      <c r="D24" s="100">
        <v>1584</v>
      </c>
      <c r="E24" s="99">
        <v>41622</v>
      </c>
      <c r="F24" s="98">
        <v>26285</v>
      </c>
    </row>
    <row r="25" spans="1:6" s="60" customFormat="1" ht="12.75" customHeight="1">
      <c r="A25" s="102">
        <v>4872</v>
      </c>
      <c r="B25" s="101" t="s">
        <v>586</v>
      </c>
      <c r="C25" s="100">
        <v>146</v>
      </c>
      <c r="D25" s="100">
        <v>1732</v>
      </c>
      <c r="E25" s="99">
        <v>46567</v>
      </c>
      <c r="F25" s="98">
        <v>26894</v>
      </c>
    </row>
    <row r="26" spans="1:6" s="60" customFormat="1" ht="12.75">
      <c r="A26" s="102">
        <v>488</v>
      </c>
      <c r="B26" s="101" t="s">
        <v>587</v>
      </c>
      <c r="C26" s="100">
        <v>239</v>
      </c>
      <c r="D26" s="100">
        <v>3808</v>
      </c>
      <c r="E26" s="99">
        <v>187368</v>
      </c>
      <c r="F26" s="98">
        <v>49210</v>
      </c>
    </row>
    <row r="27" spans="1:6" s="60" customFormat="1" ht="12.75">
      <c r="A27" s="102">
        <v>4881</v>
      </c>
      <c r="B27" s="101" t="s">
        <v>588</v>
      </c>
      <c r="C27" s="100">
        <v>61</v>
      </c>
      <c r="D27" s="100">
        <v>1614</v>
      </c>
      <c r="E27" s="99">
        <v>60304</v>
      </c>
      <c r="F27" s="98">
        <v>37369</v>
      </c>
    </row>
    <row r="28" spans="1:6" s="60" customFormat="1" ht="12.75">
      <c r="A28" s="102">
        <v>4883</v>
      </c>
      <c r="B28" s="101" t="s">
        <v>589</v>
      </c>
      <c r="C28" s="100">
        <v>36</v>
      </c>
      <c r="D28" s="100">
        <v>1214</v>
      </c>
      <c r="E28" s="99">
        <v>95627</v>
      </c>
      <c r="F28" s="98">
        <v>78803</v>
      </c>
    </row>
    <row r="29" spans="1:6" s="60" customFormat="1" ht="12.75">
      <c r="A29" s="102">
        <v>48832</v>
      </c>
      <c r="B29" s="101" t="s">
        <v>1163</v>
      </c>
      <c r="C29" s="100">
        <v>9</v>
      </c>
      <c r="D29" s="100">
        <v>1021</v>
      </c>
      <c r="E29" s="99">
        <v>85414</v>
      </c>
      <c r="F29" s="98">
        <v>83664</v>
      </c>
    </row>
    <row r="30" spans="1:6" s="60" customFormat="1" ht="12.75">
      <c r="A30" s="102">
        <v>4885</v>
      </c>
      <c r="B30" s="101" t="s">
        <v>590</v>
      </c>
      <c r="C30" s="100">
        <v>86</v>
      </c>
      <c r="D30" s="100">
        <v>521</v>
      </c>
      <c r="E30" s="99">
        <v>21283</v>
      </c>
      <c r="F30" s="98">
        <v>40850</v>
      </c>
    </row>
    <row r="31" spans="1:6" s="60" customFormat="1" ht="12.75">
      <c r="A31" s="102">
        <v>492</v>
      </c>
      <c r="B31" s="101" t="s">
        <v>591</v>
      </c>
      <c r="C31" s="100">
        <v>66</v>
      </c>
      <c r="D31" s="100">
        <v>1508</v>
      </c>
      <c r="E31" s="99">
        <v>54846</v>
      </c>
      <c r="F31" s="98">
        <v>36372</v>
      </c>
    </row>
    <row r="32" spans="1:6" s="60" customFormat="1" ht="12.75" customHeight="1">
      <c r="A32" s="102">
        <v>4921</v>
      </c>
      <c r="B32" s="101" t="s">
        <v>1162</v>
      </c>
      <c r="C32" s="100">
        <v>35</v>
      </c>
      <c r="D32" s="100">
        <v>1312</v>
      </c>
      <c r="E32" s="99">
        <v>49936</v>
      </c>
      <c r="F32" s="98">
        <v>38049</v>
      </c>
    </row>
    <row r="33" spans="1:6" s="60" customFormat="1" ht="12.75">
      <c r="A33" s="102">
        <v>4922</v>
      </c>
      <c r="B33" s="103" t="s">
        <v>1161</v>
      </c>
      <c r="C33" s="100">
        <v>31</v>
      </c>
      <c r="D33" s="100">
        <v>196</v>
      </c>
      <c r="E33" s="99">
        <v>4910</v>
      </c>
      <c r="F33" s="98">
        <v>25116</v>
      </c>
    </row>
    <row r="34" spans="1:6" s="60" customFormat="1" ht="12.75">
      <c r="A34" s="102">
        <v>493</v>
      </c>
      <c r="B34" s="101" t="s">
        <v>592</v>
      </c>
      <c r="C34" s="100">
        <v>53</v>
      </c>
      <c r="D34" s="100">
        <v>812</v>
      </c>
      <c r="E34" s="99">
        <v>29162</v>
      </c>
      <c r="F34" s="98">
        <v>35902</v>
      </c>
    </row>
    <row r="35" spans="1:6" s="60" customFormat="1" ht="12.75">
      <c r="A35" s="102">
        <v>4931</v>
      </c>
      <c r="B35" s="101" t="s">
        <v>593</v>
      </c>
      <c r="C35" s="100">
        <v>53</v>
      </c>
      <c r="D35" s="100">
        <v>812</v>
      </c>
      <c r="E35" s="99">
        <v>29162</v>
      </c>
      <c r="F35" s="98">
        <v>35902</v>
      </c>
    </row>
    <row r="36" spans="1:6" s="60" customFormat="1" ht="12.75">
      <c r="A36" s="102">
        <v>49311</v>
      </c>
      <c r="B36" s="101" t="s">
        <v>594</v>
      </c>
      <c r="C36" s="100">
        <v>42</v>
      </c>
      <c r="D36" s="100">
        <v>659</v>
      </c>
      <c r="E36" s="99">
        <v>22570</v>
      </c>
      <c r="F36" s="98">
        <v>34258</v>
      </c>
    </row>
    <row r="37" spans="1:6" ht="12.75">
      <c r="A37" s="97"/>
      <c r="B37" s="96"/>
      <c r="C37" s="95"/>
      <c r="D37" s="94"/>
      <c r="E37" s="94"/>
      <c r="F37" s="93"/>
    </row>
    <row r="38" spans="1:6" ht="12.75">
      <c r="A38" s="92"/>
      <c r="B38" s="82"/>
      <c r="C38" s="91"/>
      <c r="D38" s="90"/>
      <c r="E38" s="90"/>
      <c r="F38" s="89"/>
    </row>
    <row r="39" spans="1:6" ht="12.75">
      <c r="A39" s="12" t="s">
        <v>1160</v>
      </c>
      <c r="B39" s="13"/>
      <c r="C39" s="13"/>
      <c r="D39" s="13"/>
      <c r="E39" s="13"/>
      <c r="F39" s="13"/>
    </row>
    <row r="40" ht="12.75">
      <c r="A40" s="59" t="s">
        <v>1159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59.xml><?xml version="1.0" encoding="utf-8"?>
<worksheet xmlns="http://schemas.openxmlformats.org/spreadsheetml/2006/main" xmlns:r="http://schemas.openxmlformats.org/officeDocument/2006/relationships">
  <dimension ref="A1:D52"/>
  <sheetViews>
    <sheetView workbookViewId="0" topLeftCell="A1">
      <selection activeCell="A1" sqref="A1"/>
    </sheetView>
  </sheetViews>
  <sheetFormatPr defaultColWidth="9.140625" defaultRowHeight="12.75"/>
  <cols>
    <col min="1" max="1" width="41.421875" style="53" customWidth="1"/>
    <col min="2" max="2" width="15.140625" style="53" customWidth="1"/>
    <col min="3" max="3" width="13.8515625" style="53" customWidth="1"/>
    <col min="4" max="4" width="12.7109375" style="53" customWidth="1"/>
    <col min="5" max="16384" width="9.140625" style="53" customWidth="1"/>
  </cols>
  <sheetData>
    <row r="1" spans="1:4" ht="31.5">
      <c r="A1" s="88" t="s">
        <v>1158</v>
      </c>
      <c r="B1" s="87"/>
      <c r="C1" s="87"/>
      <c r="D1" s="87"/>
    </row>
    <row r="2" spans="1:4" ht="7.5" customHeight="1" thickBot="1">
      <c r="A2" s="86"/>
      <c r="B2" s="86"/>
      <c r="C2" s="86"/>
      <c r="D2" s="86"/>
    </row>
    <row r="3" spans="1:4" s="83" customFormat="1" ht="31.5" customHeight="1" thickTop="1">
      <c r="A3" s="84" t="s">
        <v>514</v>
      </c>
      <c r="B3" s="85" t="s">
        <v>515</v>
      </c>
      <c r="C3" s="85" t="s">
        <v>516</v>
      </c>
      <c r="D3" s="84" t="s">
        <v>517</v>
      </c>
    </row>
    <row r="4" spans="1:4" ht="7.5" customHeight="1">
      <c r="A4" s="82"/>
      <c r="B4" s="76"/>
      <c r="C4" s="76"/>
      <c r="D4" s="81"/>
    </row>
    <row r="5" spans="1:4" ht="12.75">
      <c r="A5" s="1" t="s">
        <v>518</v>
      </c>
      <c r="B5" s="80">
        <v>13480</v>
      </c>
      <c r="C5" s="79">
        <v>23659</v>
      </c>
      <c r="D5" s="78" t="s">
        <v>559</v>
      </c>
    </row>
    <row r="6" spans="1:4" ht="6" customHeight="1">
      <c r="A6" s="72"/>
      <c r="B6" s="77"/>
      <c r="C6" s="77"/>
      <c r="D6" s="74"/>
    </row>
    <row r="7" spans="1:4" ht="12.75">
      <c r="A7" s="72" t="s">
        <v>535</v>
      </c>
      <c r="B7" s="77"/>
      <c r="C7" s="77"/>
      <c r="D7" s="74"/>
    </row>
    <row r="8" spans="1:4" ht="12.75">
      <c r="A8" s="2" t="s">
        <v>519</v>
      </c>
      <c r="B8" s="66">
        <v>12798</v>
      </c>
      <c r="C8" s="65">
        <v>22440</v>
      </c>
      <c r="D8" s="64">
        <v>957</v>
      </c>
    </row>
    <row r="9" spans="1:4" ht="12.75">
      <c r="A9" s="3" t="s">
        <v>520</v>
      </c>
      <c r="B9" s="66">
        <v>340</v>
      </c>
      <c r="C9" s="70" t="s">
        <v>559</v>
      </c>
      <c r="D9" s="68" t="s">
        <v>559</v>
      </c>
    </row>
    <row r="10" spans="1:4" ht="12.75">
      <c r="A10" s="3" t="s">
        <v>536</v>
      </c>
      <c r="B10" s="66">
        <v>10</v>
      </c>
      <c r="C10" s="70" t="s">
        <v>559</v>
      </c>
      <c r="D10" s="68" t="s">
        <v>559</v>
      </c>
    </row>
    <row r="11" spans="1:4" ht="12.75">
      <c r="A11" s="3" t="s">
        <v>521</v>
      </c>
      <c r="B11" s="66">
        <v>49</v>
      </c>
      <c r="C11" s="70" t="s">
        <v>559</v>
      </c>
      <c r="D11" s="68" t="s">
        <v>559</v>
      </c>
    </row>
    <row r="12" spans="1:4" ht="5.25" customHeight="1">
      <c r="A12" s="72"/>
      <c r="B12" s="66"/>
      <c r="C12" s="77"/>
      <c r="D12" s="74"/>
    </row>
    <row r="13" spans="1:4" ht="12.75">
      <c r="A13" s="72" t="s">
        <v>537</v>
      </c>
      <c r="B13" s="66"/>
      <c r="C13" s="77"/>
      <c r="D13" s="74"/>
    </row>
    <row r="14" spans="1:3" ht="12.75">
      <c r="A14" s="6" t="s">
        <v>538</v>
      </c>
      <c r="B14" s="66"/>
      <c r="C14" s="76"/>
    </row>
    <row r="15" spans="1:4" ht="12.75">
      <c r="A15" s="5" t="s">
        <v>522</v>
      </c>
      <c r="B15" s="66">
        <v>7484</v>
      </c>
      <c r="C15" s="65">
        <v>11494</v>
      </c>
      <c r="D15" s="64">
        <v>127</v>
      </c>
    </row>
    <row r="16" spans="1:4" ht="12.75">
      <c r="A16" s="5" t="s">
        <v>525</v>
      </c>
      <c r="B16" s="75" t="s">
        <v>559</v>
      </c>
      <c r="C16" s="65">
        <v>547</v>
      </c>
      <c r="D16" s="64">
        <v>108</v>
      </c>
    </row>
    <row r="17" spans="1:4" ht="12.75">
      <c r="A17" s="5" t="s">
        <v>526</v>
      </c>
      <c r="B17" s="66">
        <v>362</v>
      </c>
      <c r="C17" s="65">
        <v>13</v>
      </c>
      <c r="D17" s="64">
        <v>12</v>
      </c>
    </row>
    <row r="18" spans="1:4" ht="12.75">
      <c r="A18" s="7" t="s">
        <v>552</v>
      </c>
      <c r="B18" s="66">
        <v>1437</v>
      </c>
      <c r="C18" s="65">
        <v>6919</v>
      </c>
      <c r="D18" s="68" t="s">
        <v>559</v>
      </c>
    </row>
    <row r="19" spans="1:4" ht="12.75">
      <c r="A19" s="6" t="s">
        <v>539</v>
      </c>
      <c r="B19" s="66"/>
      <c r="C19" s="65"/>
      <c r="D19" s="74"/>
    </row>
    <row r="20" spans="1:4" ht="12.75">
      <c r="A20" s="5" t="s">
        <v>527</v>
      </c>
      <c r="B20" s="66"/>
      <c r="C20" s="65"/>
      <c r="D20" s="73"/>
    </row>
    <row r="21" spans="1:4" ht="12.75">
      <c r="A21" s="5" t="s">
        <v>528</v>
      </c>
      <c r="B21" s="66">
        <v>853</v>
      </c>
      <c r="C21" s="65">
        <v>25</v>
      </c>
      <c r="D21" s="64">
        <v>13</v>
      </c>
    </row>
    <row r="22" spans="1:4" s="60" customFormat="1" ht="12.75">
      <c r="A22" s="5" t="s">
        <v>523</v>
      </c>
      <c r="B22" s="66">
        <v>946</v>
      </c>
      <c r="C22" s="65">
        <v>2783</v>
      </c>
      <c r="D22" s="68" t="s">
        <v>559</v>
      </c>
    </row>
    <row r="23" spans="1:4" s="60" customFormat="1" ht="12.75">
      <c r="A23" s="5" t="s">
        <v>534</v>
      </c>
      <c r="B23" s="66">
        <v>325</v>
      </c>
      <c r="C23" s="65">
        <v>1452</v>
      </c>
      <c r="D23" s="64">
        <v>124</v>
      </c>
    </row>
    <row r="24" spans="1:4" s="60" customFormat="1" ht="12.75">
      <c r="A24" s="4" t="s">
        <v>524</v>
      </c>
      <c r="B24" s="66">
        <v>569</v>
      </c>
      <c r="C24" s="65">
        <v>429</v>
      </c>
      <c r="D24" s="64">
        <v>18</v>
      </c>
    </row>
    <row r="25" spans="1:4" s="60" customFormat="1" ht="7.5" customHeight="1">
      <c r="A25" s="72"/>
      <c r="B25" s="66"/>
      <c r="C25" s="65"/>
      <c r="D25" s="64"/>
    </row>
    <row r="26" spans="1:4" s="60" customFormat="1" ht="12.75">
      <c r="A26" s="72" t="s">
        <v>541</v>
      </c>
      <c r="B26" s="66"/>
      <c r="C26" s="65"/>
      <c r="D26" s="64"/>
    </row>
    <row r="27" spans="1:4" ht="12.75">
      <c r="A27" s="3" t="s">
        <v>542</v>
      </c>
      <c r="B27" s="66">
        <v>9856</v>
      </c>
      <c r="C27" s="65">
        <v>19372</v>
      </c>
      <c r="D27" s="64">
        <v>185</v>
      </c>
    </row>
    <row r="28" spans="1:4" ht="12.75">
      <c r="A28" s="3" t="s">
        <v>543</v>
      </c>
      <c r="B28" s="66">
        <v>1032</v>
      </c>
      <c r="C28" s="65">
        <v>844</v>
      </c>
      <c r="D28" s="64">
        <v>134</v>
      </c>
    </row>
    <row r="29" spans="1:4" ht="12.75">
      <c r="A29" s="3" t="s">
        <v>544</v>
      </c>
      <c r="B29" s="66">
        <v>1882</v>
      </c>
      <c r="C29" s="65">
        <v>1272</v>
      </c>
      <c r="D29" s="64">
        <v>234</v>
      </c>
    </row>
    <row r="30" spans="1:4" ht="12.75">
      <c r="A30" s="3" t="s">
        <v>545</v>
      </c>
      <c r="B30" s="66">
        <v>25</v>
      </c>
      <c r="C30" s="65">
        <v>952</v>
      </c>
      <c r="D30" s="64">
        <v>405</v>
      </c>
    </row>
    <row r="31" spans="1:4" ht="12.75">
      <c r="A31" s="3" t="s">
        <v>546</v>
      </c>
      <c r="B31" s="68" t="s">
        <v>540</v>
      </c>
      <c r="C31" s="68" t="s">
        <v>540</v>
      </c>
      <c r="D31" s="69" t="s">
        <v>540</v>
      </c>
    </row>
    <row r="32" spans="1:4" ht="12.75">
      <c r="A32" s="3" t="s">
        <v>547</v>
      </c>
      <c r="B32" s="66">
        <v>684</v>
      </c>
      <c r="C32" s="70" t="s">
        <v>559</v>
      </c>
      <c r="D32" s="68" t="s">
        <v>559</v>
      </c>
    </row>
    <row r="33" spans="1:4" ht="6.75" customHeight="1">
      <c r="A33" s="72"/>
      <c r="B33" s="66"/>
      <c r="C33" s="71"/>
      <c r="D33" s="68"/>
    </row>
    <row r="34" spans="1:4" ht="12.75">
      <c r="A34" s="72" t="s">
        <v>553</v>
      </c>
      <c r="B34" s="66"/>
      <c r="C34" s="71"/>
      <c r="D34" s="68"/>
    </row>
    <row r="35" spans="1:4" ht="12.75">
      <c r="A35" s="3" t="s">
        <v>554</v>
      </c>
      <c r="B35" s="66">
        <v>228</v>
      </c>
      <c r="C35" s="65">
        <v>50</v>
      </c>
      <c r="D35" s="68" t="s">
        <v>559</v>
      </c>
    </row>
    <row r="36" spans="1:4" ht="12.75">
      <c r="A36" s="3" t="s">
        <v>555</v>
      </c>
      <c r="B36" s="66">
        <v>1094</v>
      </c>
      <c r="C36" s="65">
        <v>1046</v>
      </c>
      <c r="D36" s="64">
        <v>581</v>
      </c>
    </row>
    <row r="37" spans="1:4" ht="12.75">
      <c r="A37" s="3" t="s">
        <v>548</v>
      </c>
      <c r="B37" s="66">
        <v>1899</v>
      </c>
      <c r="C37" s="65">
        <v>6294</v>
      </c>
      <c r="D37" s="64">
        <v>405</v>
      </c>
    </row>
    <row r="38" spans="1:4" ht="12.75">
      <c r="A38" s="3" t="s">
        <v>529</v>
      </c>
      <c r="B38" s="66">
        <v>1203</v>
      </c>
      <c r="C38" s="65">
        <v>5671</v>
      </c>
      <c r="D38" s="64">
        <v>172</v>
      </c>
    </row>
    <row r="39" spans="1:4" ht="12.75">
      <c r="A39" s="3" t="s">
        <v>530</v>
      </c>
      <c r="B39" s="66">
        <v>763</v>
      </c>
      <c r="C39" s="70" t="s">
        <v>559</v>
      </c>
      <c r="D39" s="69" t="s">
        <v>540</v>
      </c>
    </row>
    <row r="40" spans="1:4" ht="12.75">
      <c r="A40" s="3" t="s">
        <v>531</v>
      </c>
      <c r="B40" s="66">
        <v>201</v>
      </c>
      <c r="C40" s="65">
        <v>42</v>
      </c>
      <c r="D40" s="68" t="s">
        <v>559</v>
      </c>
    </row>
    <row r="41" spans="1:4" ht="12.75">
      <c r="A41" s="3" t="s">
        <v>532</v>
      </c>
      <c r="B41" s="66"/>
      <c r="C41" s="65"/>
      <c r="D41" s="68"/>
    </row>
    <row r="42" spans="1:4" ht="12.75">
      <c r="A42" s="3" t="s">
        <v>533</v>
      </c>
      <c r="B42" s="66">
        <v>752</v>
      </c>
      <c r="C42" s="65">
        <v>27</v>
      </c>
      <c r="D42" s="68" t="s">
        <v>559</v>
      </c>
    </row>
    <row r="43" spans="1:4" ht="12.75">
      <c r="A43" s="3" t="s">
        <v>549</v>
      </c>
      <c r="B43" s="66"/>
      <c r="C43" s="65"/>
      <c r="D43" s="67"/>
    </row>
    <row r="44" spans="1:4" ht="12.75">
      <c r="A44" s="3" t="s">
        <v>550</v>
      </c>
      <c r="B44" s="66">
        <v>692</v>
      </c>
      <c r="C44" s="65">
        <v>40</v>
      </c>
      <c r="D44" s="64">
        <v>6</v>
      </c>
    </row>
    <row r="45" spans="1:4" s="54" customFormat="1" ht="7.5" customHeight="1">
      <c r="A45" s="63"/>
      <c r="B45" s="62"/>
      <c r="C45" s="62"/>
      <c r="D45" s="61"/>
    </row>
    <row r="46" s="54" customFormat="1" ht="8.25" customHeight="1">
      <c r="A46" s="60"/>
    </row>
    <row r="47" s="54" customFormat="1" ht="12.75">
      <c r="A47" s="60" t="s">
        <v>556</v>
      </c>
    </row>
    <row r="48" s="54" customFormat="1" ht="12.75">
      <c r="A48" s="58" t="s">
        <v>557</v>
      </c>
    </row>
    <row r="49" s="54" customFormat="1" ht="12.75">
      <c r="A49" s="58" t="s">
        <v>558</v>
      </c>
    </row>
    <row r="50" s="54" customFormat="1" ht="12.75">
      <c r="A50" s="54" t="s">
        <v>1157</v>
      </c>
    </row>
    <row r="51" s="54" customFormat="1" ht="12.75">
      <c r="A51" s="59" t="s">
        <v>1156</v>
      </c>
    </row>
    <row r="52" ht="12.75">
      <c r="A52" s="58" t="s">
        <v>551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6.xml><?xml version="1.0" encoding="utf-8"?>
<worksheet xmlns="http://schemas.openxmlformats.org/spreadsheetml/2006/main" xmlns:r="http://schemas.openxmlformats.org/officeDocument/2006/relationships">
  <dimension ref="A1:H45"/>
  <sheetViews>
    <sheetView zoomScalePageLayoutView="0" workbookViewId="0" topLeftCell="A1">
      <selection activeCell="A1" sqref="A1:H1"/>
    </sheetView>
  </sheetViews>
  <sheetFormatPr defaultColWidth="9.140625" defaultRowHeight="12.75"/>
  <cols>
    <col min="1" max="1" width="11.28125" style="53" customWidth="1"/>
    <col min="2" max="2" width="12.140625" style="53" customWidth="1"/>
    <col min="3" max="3" width="10.28125" style="53" customWidth="1"/>
    <col min="4" max="4" width="8.421875" style="53" customWidth="1"/>
    <col min="5" max="5" width="10.140625" style="53" customWidth="1"/>
    <col min="6" max="6" width="8.421875" style="53" customWidth="1"/>
    <col min="7" max="7" width="10.421875" style="53" customWidth="1"/>
    <col min="8" max="8" width="8.28125" style="53" customWidth="1"/>
    <col min="9" max="16384" width="9.140625" style="53" customWidth="1"/>
  </cols>
  <sheetData>
    <row r="1" spans="1:8" ht="15.75" customHeight="1">
      <c r="A1" s="712" t="s">
        <v>1519</v>
      </c>
      <c r="B1" s="713"/>
      <c r="C1" s="713"/>
      <c r="D1" s="713"/>
      <c r="E1" s="713"/>
      <c r="F1" s="713"/>
      <c r="G1" s="713"/>
      <c r="H1" s="713"/>
    </row>
    <row r="2" spans="1:8" ht="13.5" thickBot="1">
      <c r="A2" s="86"/>
      <c r="B2" s="86"/>
      <c r="C2" s="86"/>
      <c r="D2" s="86"/>
      <c r="E2" s="86"/>
      <c r="F2" s="86"/>
      <c r="G2" s="86"/>
      <c r="H2" s="82"/>
    </row>
    <row r="3" spans="1:8" ht="24" customHeight="1" thickTop="1">
      <c r="A3" s="82"/>
      <c r="B3" s="162"/>
      <c r="C3" s="685" t="s">
        <v>405</v>
      </c>
      <c r="D3" s="684"/>
      <c r="E3" s="683"/>
      <c r="F3" s="683"/>
      <c r="G3" s="683"/>
      <c r="H3" s="683"/>
    </row>
    <row r="4" spans="1:8" s="679" customFormat="1" ht="34.5" customHeight="1">
      <c r="A4" s="682"/>
      <c r="B4" s="681"/>
      <c r="C4" s="714" t="s">
        <v>572</v>
      </c>
      <c r="D4" s="715"/>
      <c r="E4" s="680" t="s">
        <v>406</v>
      </c>
      <c r="F4" s="300"/>
      <c r="G4" s="680" t="s">
        <v>407</v>
      </c>
      <c r="H4" s="300"/>
    </row>
    <row r="5" spans="1:8" s="111" customFormat="1" ht="34.5" customHeight="1">
      <c r="A5" s="84" t="s">
        <v>408</v>
      </c>
      <c r="B5" s="225" t="s">
        <v>409</v>
      </c>
      <c r="C5" s="678" t="s">
        <v>642</v>
      </c>
      <c r="D5" s="152" t="s">
        <v>162</v>
      </c>
      <c r="E5" s="152" t="s">
        <v>642</v>
      </c>
      <c r="F5" s="152" t="s">
        <v>162</v>
      </c>
      <c r="G5" s="150" t="s">
        <v>642</v>
      </c>
      <c r="H5" s="437" t="s">
        <v>162</v>
      </c>
    </row>
    <row r="6" spans="1:8" s="111" customFormat="1" ht="12.75" customHeight="1">
      <c r="A6" s="527"/>
      <c r="B6" s="526"/>
      <c r="C6" s="677"/>
      <c r="D6" s="302"/>
      <c r="E6" s="302"/>
      <c r="F6" s="302"/>
      <c r="G6" s="470"/>
      <c r="H6" s="153"/>
    </row>
    <row r="7" spans="1:8" ht="12.75">
      <c r="A7" s="245" t="s">
        <v>710</v>
      </c>
      <c r="B7" s="350"/>
      <c r="C7" s="676"/>
      <c r="D7" s="675"/>
      <c r="E7" s="188"/>
      <c r="F7" s="675"/>
      <c r="G7" s="99"/>
      <c r="H7" s="674"/>
    </row>
    <row r="8" spans="1:8" ht="12.75">
      <c r="A8" s="387"/>
      <c r="B8" s="350"/>
      <c r="C8" s="676"/>
      <c r="D8" s="675"/>
      <c r="E8" s="188"/>
      <c r="F8" s="675"/>
      <c r="G8" s="99"/>
      <c r="H8" s="674"/>
    </row>
    <row r="9" spans="1:8" ht="12.75">
      <c r="A9" s="387" t="s">
        <v>410</v>
      </c>
      <c r="B9" s="350">
        <v>592246</v>
      </c>
      <c r="C9" s="676">
        <v>160819</v>
      </c>
      <c r="D9" s="675">
        <v>27.154087997217374</v>
      </c>
      <c r="E9" s="188">
        <v>79811</v>
      </c>
      <c r="F9" s="675">
        <v>13.475988018492316</v>
      </c>
      <c r="G9" s="99">
        <v>81008</v>
      </c>
      <c r="H9" s="674">
        <v>13.678099978725056</v>
      </c>
    </row>
    <row r="10" spans="1:8" ht="12.75">
      <c r="A10" s="387" t="s">
        <v>519</v>
      </c>
      <c r="B10" s="350">
        <v>1097</v>
      </c>
      <c r="C10" s="676">
        <v>512</v>
      </c>
      <c r="D10" s="675">
        <v>46.672743846855056</v>
      </c>
      <c r="E10" s="188">
        <v>155</v>
      </c>
      <c r="F10" s="675">
        <v>14.129443938012761</v>
      </c>
      <c r="G10" s="99">
        <v>357</v>
      </c>
      <c r="H10" s="674">
        <v>32.5432999088423</v>
      </c>
    </row>
    <row r="11" spans="1:8" ht="12.75">
      <c r="A11" s="387"/>
      <c r="B11" s="350"/>
      <c r="C11" s="676"/>
      <c r="D11" s="675"/>
      <c r="E11" s="188"/>
      <c r="F11" s="675"/>
      <c r="G11" s="99"/>
      <c r="H11" s="674"/>
    </row>
    <row r="12" spans="1:8" ht="12.75">
      <c r="A12" s="245" t="s">
        <v>712</v>
      </c>
      <c r="B12" s="350"/>
      <c r="C12" s="676"/>
      <c r="D12" s="675"/>
      <c r="E12" s="188"/>
      <c r="F12" s="675"/>
      <c r="G12" s="99"/>
      <c r="H12" s="674"/>
    </row>
    <row r="13" spans="1:8" ht="12.75">
      <c r="A13" s="387"/>
      <c r="B13" s="350"/>
      <c r="C13" s="676"/>
      <c r="D13" s="675"/>
      <c r="E13" s="188"/>
      <c r="F13" s="675"/>
      <c r="G13" s="99"/>
      <c r="H13" s="674"/>
    </row>
    <row r="14" spans="1:8" ht="12.75">
      <c r="A14" s="387" t="s">
        <v>410</v>
      </c>
      <c r="B14" s="350">
        <v>593885</v>
      </c>
      <c r="C14" s="676">
        <v>158318</v>
      </c>
      <c r="D14" s="675">
        <v>26.65802301792435</v>
      </c>
      <c r="E14" s="188">
        <v>77758</v>
      </c>
      <c r="F14" s="675">
        <v>13.09310725140389</v>
      </c>
      <c r="G14" s="99">
        <v>80560</v>
      </c>
      <c r="H14" s="674">
        <v>13.564915766520455</v>
      </c>
    </row>
    <row r="15" spans="1:8" ht="12.75">
      <c r="A15" s="387" t="s">
        <v>519</v>
      </c>
      <c r="B15" s="350">
        <v>1099</v>
      </c>
      <c r="C15" s="676">
        <v>513</v>
      </c>
      <c r="D15" s="675">
        <v>46.67879890809827</v>
      </c>
      <c r="E15" s="188">
        <v>156</v>
      </c>
      <c r="F15" s="675">
        <v>14.194722474977253</v>
      </c>
      <c r="G15" s="99">
        <v>357</v>
      </c>
      <c r="H15" s="674">
        <v>32.48407643312102</v>
      </c>
    </row>
    <row r="16" spans="1:8" ht="12.75">
      <c r="A16" s="387"/>
      <c r="B16" s="350"/>
      <c r="C16" s="676"/>
      <c r="D16" s="675"/>
      <c r="E16" s="188"/>
      <c r="F16" s="675"/>
      <c r="G16" s="99"/>
      <c r="H16" s="674"/>
    </row>
    <row r="17" spans="1:8" ht="12.75">
      <c r="A17" s="245" t="s">
        <v>714</v>
      </c>
      <c r="B17" s="350"/>
      <c r="C17" s="676"/>
      <c r="D17" s="675"/>
      <c r="E17" s="188"/>
      <c r="F17" s="675"/>
      <c r="G17" s="99"/>
      <c r="H17" s="674"/>
    </row>
    <row r="18" spans="1:8" ht="12.75">
      <c r="A18" s="387"/>
      <c r="B18" s="350"/>
      <c r="C18" s="676"/>
      <c r="D18" s="675"/>
      <c r="E18" s="188"/>
      <c r="F18" s="675"/>
      <c r="G18" s="99"/>
      <c r="H18" s="674"/>
    </row>
    <row r="19" spans="1:8" ht="12.75">
      <c r="A19" s="387" t="s">
        <v>410</v>
      </c>
      <c r="B19" s="350">
        <v>594616</v>
      </c>
      <c r="C19" s="676">
        <v>156177</v>
      </c>
      <c r="D19" s="675">
        <v>26.265186271476043</v>
      </c>
      <c r="E19" s="188">
        <v>75871</v>
      </c>
      <c r="F19" s="675">
        <v>12.75966337939107</v>
      </c>
      <c r="G19" s="99">
        <v>80306</v>
      </c>
      <c r="H19" s="674">
        <v>13.505522892084976</v>
      </c>
    </row>
    <row r="20" spans="1:8" ht="12.75">
      <c r="A20" s="387" t="s">
        <v>519</v>
      </c>
      <c r="B20" s="350">
        <v>1104</v>
      </c>
      <c r="C20" s="676">
        <v>514</v>
      </c>
      <c r="D20" s="675">
        <v>46.55797101449276</v>
      </c>
      <c r="E20" s="188">
        <v>160</v>
      </c>
      <c r="F20" s="675">
        <v>14.492753623188406</v>
      </c>
      <c r="G20" s="99">
        <v>354</v>
      </c>
      <c r="H20" s="674">
        <v>32.065217391304344</v>
      </c>
    </row>
    <row r="21" spans="1:8" ht="12.75">
      <c r="A21" s="387"/>
      <c r="B21" s="350"/>
      <c r="C21" s="676"/>
      <c r="D21" s="675"/>
      <c r="E21" s="188"/>
      <c r="F21" s="675"/>
      <c r="G21" s="99"/>
      <c r="H21" s="674"/>
    </row>
    <row r="22" spans="1:8" ht="12.75">
      <c r="A22" s="245" t="s">
        <v>716</v>
      </c>
      <c r="B22" s="350"/>
      <c r="C22" s="676"/>
      <c r="D22" s="675"/>
      <c r="E22" s="188"/>
      <c r="F22" s="675"/>
      <c r="G22" s="99"/>
      <c r="H22" s="674"/>
    </row>
    <row r="23" spans="1:8" ht="12.75">
      <c r="A23" s="387"/>
      <c r="B23" s="350"/>
      <c r="C23" s="676"/>
      <c r="D23" s="675"/>
      <c r="E23" s="188"/>
      <c r="F23" s="675"/>
      <c r="G23" s="99"/>
      <c r="H23" s="674"/>
    </row>
    <row r="24" spans="1:8" ht="12.75">
      <c r="A24" s="387" t="s">
        <v>410</v>
      </c>
      <c r="B24" s="350">
        <v>596842</v>
      </c>
      <c r="C24" s="676">
        <v>153990</v>
      </c>
      <c r="D24" s="675">
        <v>25.800798201198976</v>
      </c>
      <c r="E24" s="188">
        <v>73764</v>
      </c>
      <c r="F24" s="675">
        <v>12.359049798774215</v>
      </c>
      <c r="G24" s="99">
        <v>80226</v>
      </c>
      <c r="H24" s="674">
        <v>13.441748402424764</v>
      </c>
    </row>
    <row r="25" spans="1:8" ht="12.75">
      <c r="A25" s="387" t="s">
        <v>519</v>
      </c>
      <c r="B25" s="350">
        <v>1110</v>
      </c>
      <c r="C25" s="676">
        <v>513</v>
      </c>
      <c r="D25" s="675">
        <v>46.21621621621622</v>
      </c>
      <c r="E25" s="188">
        <v>156</v>
      </c>
      <c r="F25" s="675">
        <v>14.054054054054054</v>
      </c>
      <c r="G25" s="99">
        <v>357</v>
      </c>
      <c r="H25" s="674">
        <v>32.16216216216216</v>
      </c>
    </row>
    <row r="26" spans="1:8" ht="12.75">
      <c r="A26" s="387"/>
      <c r="B26" s="350"/>
      <c r="C26" s="676"/>
      <c r="D26" s="675"/>
      <c r="E26" s="188"/>
      <c r="F26" s="675"/>
      <c r="G26" s="350"/>
      <c r="H26" s="674"/>
    </row>
    <row r="27" spans="1:8" ht="12.75">
      <c r="A27" s="245" t="s">
        <v>718</v>
      </c>
      <c r="B27" s="350"/>
      <c r="C27" s="676"/>
      <c r="D27" s="675"/>
      <c r="E27" s="188"/>
      <c r="F27" s="675"/>
      <c r="G27" s="99"/>
      <c r="H27" s="674"/>
    </row>
    <row r="28" spans="1:8" ht="12.75">
      <c r="A28" s="387"/>
      <c r="B28" s="350"/>
      <c r="C28" s="676"/>
      <c r="D28" s="675"/>
      <c r="E28" s="188"/>
      <c r="F28" s="675"/>
      <c r="G28" s="99"/>
      <c r="H28" s="674"/>
    </row>
    <row r="29" spans="1:8" ht="12.75">
      <c r="A29" s="387" t="s">
        <v>410</v>
      </c>
      <c r="B29" s="350">
        <v>599766</v>
      </c>
      <c r="C29" s="676">
        <v>152316</v>
      </c>
      <c r="D29" s="675">
        <v>25.39590440271706</v>
      </c>
      <c r="E29" s="188">
        <v>72524</v>
      </c>
      <c r="F29" s="675">
        <v>12.092049232534022</v>
      </c>
      <c r="G29" s="99">
        <v>79792</v>
      </c>
      <c r="H29" s="674">
        <v>13.303855170183038</v>
      </c>
    </row>
    <row r="30" spans="1:8" ht="12.75">
      <c r="A30" s="387" t="s">
        <v>519</v>
      </c>
      <c r="B30" s="350">
        <v>1115</v>
      </c>
      <c r="C30" s="676">
        <v>500</v>
      </c>
      <c r="D30" s="675">
        <v>44.843049327354265</v>
      </c>
      <c r="E30" s="188">
        <v>142</v>
      </c>
      <c r="F30" s="675">
        <v>12.73542600896861</v>
      </c>
      <c r="G30" s="99">
        <v>358</v>
      </c>
      <c r="H30" s="674">
        <v>32.107623318385656</v>
      </c>
    </row>
    <row r="31" spans="1:8" ht="12.75">
      <c r="A31" s="387"/>
      <c r="B31" s="350"/>
      <c r="C31" s="676"/>
      <c r="D31" s="675"/>
      <c r="E31" s="188"/>
      <c r="F31" s="675"/>
      <c r="G31" s="350"/>
      <c r="H31" s="674"/>
    </row>
    <row r="32" spans="1:8" ht="12.75">
      <c r="A32" s="243" t="s">
        <v>1213</v>
      </c>
      <c r="B32" s="350"/>
      <c r="C32" s="676"/>
      <c r="D32" s="675"/>
      <c r="E32" s="188"/>
      <c r="F32" s="675"/>
      <c r="G32" s="99"/>
      <c r="H32" s="674"/>
    </row>
    <row r="33" spans="1:8" ht="12.75">
      <c r="A33" s="387"/>
      <c r="B33" s="350"/>
      <c r="C33" s="676"/>
      <c r="D33" s="675"/>
      <c r="E33" s="188"/>
      <c r="F33" s="675"/>
      <c r="G33" s="99"/>
      <c r="H33" s="674"/>
    </row>
    <row r="34" spans="1:8" ht="12.75">
      <c r="A34" s="387" t="s">
        <v>410</v>
      </c>
      <c r="B34" s="350">
        <v>601411</v>
      </c>
      <c r="C34" s="676">
        <v>151391</v>
      </c>
      <c r="D34" s="675">
        <v>25.2</v>
      </c>
      <c r="E34" s="188">
        <v>71469</v>
      </c>
      <c r="F34" s="675">
        <v>11.9</v>
      </c>
      <c r="G34" s="99">
        <v>79922</v>
      </c>
      <c r="H34" s="674">
        <v>13.303855170183038</v>
      </c>
    </row>
    <row r="35" spans="1:8" ht="12.75">
      <c r="A35" s="387" t="s">
        <v>519</v>
      </c>
      <c r="B35" s="350">
        <v>1120</v>
      </c>
      <c r="C35" s="676">
        <v>487</v>
      </c>
      <c r="D35" s="675">
        <v>43.5</v>
      </c>
      <c r="E35" s="188">
        <v>136</v>
      </c>
      <c r="F35" s="675">
        <v>12.1</v>
      </c>
      <c r="G35" s="99">
        <v>351</v>
      </c>
      <c r="H35" s="674">
        <v>31.3</v>
      </c>
    </row>
    <row r="36" spans="1:8" ht="12.75">
      <c r="A36" s="448"/>
      <c r="B36" s="671"/>
      <c r="C36" s="673"/>
      <c r="D36" s="672"/>
      <c r="E36" s="469"/>
      <c r="F36" s="469"/>
      <c r="G36" s="671"/>
      <c r="H36" s="670"/>
    </row>
    <row r="38" ht="12.75">
      <c r="A38" s="54" t="s">
        <v>411</v>
      </c>
    </row>
    <row r="39" ht="12.75">
      <c r="A39" s="669" t="s">
        <v>412</v>
      </c>
    </row>
    <row r="40" ht="12.75">
      <c r="A40" s="669" t="s">
        <v>413</v>
      </c>
    </row>
    <row r="41" ht="12.75">
      <c r="A41" s="669" t="s">
        <v>414</v>
      </c>
    </row>
    <row r="42" ht="12.75">
      <c r="A42" s="47" t="s">
        <v>1518</v>
      </c>
    </row>
    <row r="43" ht="12.75">
      <c r="A43" s="54" t="s">
        <v>1517</v>
      </c>
    </row>
    <row r="44" ht="12.75">
      <c r="A44" s="54" t="s">
        <v>1516</v>
      </c>
    </row>
    <row r="45" ht="12.75">
      <c r="A45" s="54" t="s">
        <v>415</v>
      </c>
    </row>
  </sheetData>
  <sheetProtection/>
  <mergeCells count="2">
    <mergeCell ref="A1:H1"/>
    <mergeCell ref="C4:D4"/>
  </mergeCells>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7.xml><?xml version="1.0" encoding="utf-8"?>
<worksheet xmlns="http://schemas.openxmlformats.org/spreadsheetml/2006/main" xmlns:r="http://schemas.openxmlformats.org/officeDocument/2006/relationships">
  <dimension ref="A1:C33"/>
  <sheetViews>
    <sheetView workbookViewId="0" topLeftCell="A1">
      <selection activeCell="A1" sqref="A1"/>
    </sheetView>
  </sheetViews>
  <sheetFormatPr defaultColWidth="9.140625" defaultRowHeight="12.75"/>
  <cols>
    <col min="1" max="1" width="21.00390625" style="53" customWidth="1"/>
    <col min="2" max="2" width="29.421875" style="53" customWidth="1"/>
    <col min="3" max="3" width="32.140625" style="53" customWidth="1"/>
    <col min="4" max="16384" width="9.140625" style="53" customWidth="1"/>
  </cols>
  <sheetData>
    <row r="1" spans="1:3" s="198" customFormat="1" ht="15.75" customHeight="1">
      <c r="A1" s="117" t="s">
        <v>1515</v>
      </c>
      <c r="B1" s="116"/>
      <c r="C1" s="116"/>
    </row>
    <row r="2" spans="1:3" s="198" customFormat="1" ht="12.75" customHeight="1" thickBot="1">
      <c r="A2" s="112"/>
      <c r="B2" s="112"/>
      <c r="C2" s="112"/>
    </row>
    <row r="3" spans="1:3" ht="24" customHeight="1" thickTop="1">
      <c r="A3" s="214" t="s">
        <v>392</v>
      </c>
      <c r="B3" s="668"/>
      <c r="C3" s="212" t="s">
        <v>835</v>
      </c>
    </row>
    <row r="4" ht="12.75">
      <c r="B4" s="110"/>
    </row>
    <row r="5" spans="1:2" ht="12.75">
      <c r="A5" s="667" t="s">
        <v>773</v>
      </c>
      <c r="B5" s="110"/>
    </row>
    <row r="6" spans="1:2" ht="12.75">
      <c r="A6" s="667"/>
      <c r="B6" s="110"/>
    </row>
    <row r="7" spans="1:3" ht="12.75">
      <c r="A7" s="3" t="s">
        <v>393</v>
      </c>
      <c r="B7" s="387" t="s">
        <v>394</v>
      </c>
      <c r="C7" s="666">
        <v>1000</v>
      </c>
    </row>
    <row r="8" spans="1:3" ht="12.75">
      <c r="A8" s="2"/>
      <c r="B8" s="387" t="s">
        <v>395</v>
      </c>
      <c r="C8" s="666">
        <v>1080</v>
      </c>
    </row>
    <row r="9" spans="1:3" ht="12.75">
      <c r="A9" s="2"/>
      <c r="B9" s="387"/>
      <c r="C9" s="666"/>
    </row>
    <row r="10" spans="1:3" ht="12.75">
      <c r="A10" s="3" t="s">
        <v>396</v>
      </c>
      <c r="B10" s="387" t="s">
        <v>394</v>
      </c>
      <c r="C10" s="666">
        <v>500</v>
      </c>
    </row>
    <row r="11" spans="1:3" ht="12.75">
      <c r="A11" s="2"/>
      <c r="B11" s="387" t="s">
        <v>395</v>
      </c>
      <c r="C11" s="666">
        <v>497</v>
      </c>
    </row>
    <row r="12" spans="1:3" ht="12.75">
      <c r="A12" s="2"/>
      <c r="B12" s="387"/>
      <c r="C12" s="666"/>
    </row>
    <row r="13" spans="1:3" ht="12.75">
      <c r="A13" s="3" t="s">
        <v>397</v>
      </c>
      <c r="B13" s="387" t="s">
        <v>394</v>
      </c>
      <c r="C13" s="666">
        <v>2775</v>
      </c>
    </row>
    <row r="14" spans="1:3" ht="12.75">
      <c r="A14" s="2"/>
      <c r="B14" s="387" t="s">
        <v>395</v>
      </c>
      <c r="C14" s="666">
        <v>2813</v>
      </c>
    </row>
    <row r="15" spans="1:3" ht="12.75">
      <c r="A15" s="2"/>
      <c r="B15" s="387"/>
      <c r="C15" s="666"/>
    </row>
    <row r="16" spans="1:3" ht="12.75">
      <c r="A16" s="3" t="s">
        <v>398</v>
      </c>
      <c r="B16" s="387" t="s">
        <v>394</v>
      </c>
      <c r="C16" s="666">
        <v>4890</v>
      </c>
    </row>
    <row r="17" spans="1:3" ht="12.75">
      <c r="A17" s="2"/>
      <c r="B17" s="387" t="s">
        <v>395</v>
      </c>
      <c r="C17" s="666">
        <v>5165</v>
      </c>
    </row>
    <row r="18" spans="1:3" ht="12.75">
      <c r="A18" s="3" t="s">
        <v>399</v>
      </c>
      <c r="B18" s="387" t="s">
        <v>394</v>
      </c>
      <c r="C18" s="666">
        <v>353</v>
      </c>
    </row>
    <row r="19" spans="1:3" ht="12.75">
      <c r="A19" s="667"/>
      <c r="B19" s="387" t="s">
        <v>395</v>
      </c>
      <c r="C19" s="666">
        <v>354</v>
      </c>
    </row>
    <row r="20" spans="1:3" ht="12.75">
      <c r="A20" s="667"/>
      <c r="B20" s="387"/>
      <c r="C20" s="666"/>
    </row>
    <row r="21" spans="1:3" ht="12.75">
      <c r="A21" s="2" t="s">
        <v>400</v>
      </c>
      <c r="B21" s="387"/>
      <c r="C21" s="666">
        <v>393</v>
      </c>
    </row>
    <row r="22" spans="1:3" ht="12.75">
      <c r="A22" s="667"/>
      <c r="B22" s="387"/>
      <c r="C22" s="666"/>
    </row>
    <row r="23" spans="1:2" ht="12.75">
      <c r="A23" s="667" t="s">
        <v>770</v>
      </c>
      <c r="B23" s="387"/>
    </row>
    <row r="24" spans="1:2" ht="12.75">
      <c r="A24" s="667"/>
      <c r="B24" s="387"/>
    </row>
    <row r="25" spans="1:3" ht="12.75">
      <c r="A25" s="2" t="s">
        <v>401</v>
      </c>
      <c r="B25" s="387"/>
      <c r="C25" s="666">
        <v>318</v>
      </c>
    </row>
    <row r="26" spans="1:3" ht="12.75">
      <c r="A26" s="667"/>
      <c r="B26" s="387"/>
      <c r="C26" s="666"/>
    </row>
    <row r="27" spans="1:3" ht="12.75">
      <c r="A27" s="667" t="s">
        <v>767</v>
      </c>
      <c r="B27" s="387"/>
      <c r="C27" s="666"/>
    </row>
    <row r="28" spans="1:3" ht="12.75">
      <c r="A28" s="667"/>
      <c r="B28" s="387"/>
      <c r="C28" s="666"/>
    </row>
    <row r="29" spans="1:3" ht="12.75">
      <c r="A29" s="2" t="s">
        <v>402</v>
      </c>
      <c r="B29" s="387"/>
      <c r="C29" s="666">
        <v>2200</v>
      </c>
    </row>
    <row r="30" spans="1:3" ht="12.75">
      <c r="A30" s="135"/>
      <c r="B30" s="180"/>
      <c r="C30" s="135"/>
    </row>
    <row r="32" ht="12.75">
      <c r="A32" s="32" t="s">
        <v>403</v>
      </c>
    </row>
    <row r="33" ht="12.75">
      <c r="A33" s="12" t="s">
        <v>404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8.xml><?xml version="1.0" encoding="utf-8"?>
<worksheet xmlns="http://schemas.openxmlformats.org/spreadsheetml/2006/main" xmlns:r="http://schemas.openxmlformats.org/officeDocument/2006/relationships">
  <dimension ref="A1:F40"/>
  <sheetViews>
    <sheetView zoomScalePageLayoutView="0" workbookViewId="0" topLeftCell="A1">
      <selection activeCell="A1" sqref="A1"/>
    </sheetView>
  </sheetViews>
  <sheetFormatPr defaultColWidth="9.140625" defaultRowHeight="12.75"/>
  <cols>
    <col min="1" max="1" width="13.421875" style="53" customWidth="1"/>
    <col min="2" max="6" width="14.00390625" style="53" customWidth="1"/>
    <col min="7" max="16384" width="9.140625" style="53" customWidth="1"/>
  </cols>
  <sheetData>
    <row r="1" spans="1:6" ht="15.75">
      <c r="A1" s="88" t="s">
        <v>381</v>
      </c>
      <c r="B1" s="87"/>
      <c r="C1" s="87"/>
      <c r="D1" s="87"/>
      <c r="E1" s="87"/>
      <c r="F1" s="87"/>
    </row>
    <row r="2" spans="1:6" ht="15.75">
      <c r="A2" s="88" t="s">
        <v>1514</v>
      </c>
      <c r="B2" s="87"/>
      <c r="C2" s="87"/>
      <c r="D2" s="87"/>
      <c r="E2" s="87"/>
      <c r="F2" s="87"/>
    </row>
    <row r="4" spans="1:6" ht="25.5">
      <c r="A4" s="178" t="s">
        <v>382</v>
      </c>
      <c r="B4" s="87"/>
      <c r="C4" s="87"/>
      <c r="D4" s="87"/>
      <c r="E4" s="87"/>
      <c r="F4" s="87"/>
    </row>
    <row r="5" spans="1:6" ht="13.5" thickBot="1">
      <c r="A5" s="86"/>
      <c r="B5" s="86"/>
      <c r="C5" s="86"/>
      <c r="D5" s="86"/>
      <c r="E5" s="86"/>
      <c r="F5" s="86"/>
    </row>
    <row r="6" spans="1:6" s="146" customFormat="1" ht="24" customHeight="1" thickTop="1">
      <c r="A6" s="239"/>
      <c r="B6" s="665"/>
      <c r="C6" s="215" t="s">
        <v>361</v>
      </c>
      <c r="D6" s="215"/>
      <c r="E6" s="215"/>
      <c r="F6" s="664"/>
    </row>
    <row r="7" spans="1:6" s="111" customFormat="1" ht="69.75" customHeight="1">
      <c r="A7" s="152" t="s">
        <v>630</v>
      </c>
      <c r="B7" s="272" t="s">
        <v>383</v>
      </c>
      <c r="C7" s="272" t="s">
        <v>384</v>
      </c>
      <c r="D7" s="152" t="s">
        <v>362</v>
      </c>
      <c r="E7" s="152" t="s">
        <v>385</v>
      </c>
      <c r="F7" s="84" t="s">
        <v>364</v>
      </c>
    </row>
    <row r="8" spans="1:6" s="111" customFormat="1" ht="12.75" customHeight="1">
      <c r="A8" s="302"/>
      <c r="B8" s="663"/>
      <c r="C8" s="663"/>
      <c r="D8" s="302"/>
      <c r="E8" s="302"/>
      <c r="F8" s="470"/>
    </row>
    <row r="9" spans="1:6" ht="12.75">
      <c r="A9" s="102">
        <v>1998</v>
      </c>
      <c r="B9" s="254">
        <v>915753</v>
      </c>
      <c r="C9" s="254">
        <v>893427</v>
      </c>
      <c r="D9" s="264">
        <v>713732</v>
      </c>
      <c r="E9" s="206">
        <v>61</v>
      </c>
      <c r="F9" s="610">
        <v>3084</v>
      </c>
    </row>
    <row r="10" spans="1:6" ht="12.75">
      <c r="A10" s="102">
        <v>1999</v>
      </c>
      <c r="B10" s="254">
        <v>929474</v>
      </c>
      <c r="C10" s="254">
        <v>906935</v>
      </c>
      <c r="D10" s="264">
        <v>725142</v>
      </c>
      <c r="E10" s="206">
        <v>59</v>
      </c>
      <c r="F10" s="610">
        <v>3028</v>
      </c>
    </row>
    <row r="11" spans="1:6" ht="12.75">
      <c r="A11" s="102">
        <v>2000</v>
      </c>
      <c r="B11" s="254">
        <v>964738</v>
      </c>
      <c r="C11" s="254">
        <v>941242</v>
      </c>
      <c r="D11" s="264">
        <v>754840</v>
      </c>
      <c r="E11" s="206">
        <v>56</v>
      </c>
      <c r="F11" s="610">
        <v>2902</v>
      </c>
    </row>
    <row r="12" spans="1:6" ht="12.75">
      <c r="A12" s="102">
        <v>2001</v>
      </c>
      <c r="B12" s="254">
        <v>986555</v>
      </c>
      <c r="C12" s="254">
        <v>967146</v>
      </c>
      <c r="D12" s="264">
        <v>775737</v>
      </c>
      <c r="E12" s="206">
        <v>53</v>
      </c>
      <c r="F12" s="610">
        <v>2847</v>
      </c>
    </row>
    <row r="13" spans="1:6" ht="12.75">
      <c r="A13" s="102">
        <v>2002</v>
      </c>
      <c r="B13" s="254">
        <v>1013594</v>
      </c>
      <c r="C13" s="254">
        <v>987598</v>
      </c>
      <c r="D13" s="264">
        <v>792482</v>
      </c>
      <c r="E13" s="206">
        <v>61</v>
      </c>
      <c r="F13" s="610">
        <v>2815</v>
      </c>
    </row>
    <row r="14" spans="1:6" ht="12.75">
      <c r="A14" s="102">
        <v>2003</v>
      </c>
      <c r="B14" s="254">
        <v>1057625</v>
      </c>
      <c r="C14" s="254">
        <v>1030845</v>
      </c>
      <c r="D14" s="264">
        <v>830672</v>
      </c>
      <c r="E14" s="206">
        <v>47</v>
      </c>
      <c r="F14" s="610">
        <v>2588</v>
      </c>
    </row>
    <row r="15" spans="1:6" ht="12.75">
      <c r="A15" s="102">
        <v>2004</v>
      </c>
      <c r="B15" s="254">
        <v>1100646</v>
      </c>
      <c r="C15" s="254">
        <v>1072211</v>
      </c>
      <c r="D15" s="264">
        <v>867120</v>
      </c>
      <c r="E15" s="206">
        <v>44</v>
      </c>
      <c r="F15" s="610">
        <v>2510</v>
      </c>
    </row>
    <row r="16" spans="1:6" ht="12.75">
      <c r="A16" s="102">
        <v>2005</v>
      </c>
      <c r="B16" s="254">
        <v>1149403</v>
      </c>
      <c r="C16" s="254">
        <v>1119838</v>
      </c>
      <c r="D16" s="264">
        <v>906799</v>
      </c>
      <c r="E16" s="206">
        <v>47</v>
      </c>
      <c r="F16" s="610">
        <v>2472</v>
      </c>
    </row>
    <row r="17" spans="1:6" ht="12.75">
      <c r="A17" s="102">
        <v>2006</v>
      </c>
      <c r="B17" s="254">
        <v>1159256</v>
      </c>
      <c r="C17" s="254">
        <v>1127467</v>
      </c>
      <c r="D17" s="264">
        <v>907659</v>
      </c>
      <c r="E17" s="206">
        <v>46</v>
      </c>
      <c r="F17" s="610">
        <v>2349</v>
      </c>
    </row>
    <row r="18" spans="1:6" ht="12.75">
      <c r="A18" s="102">
        <v>2007</v>
      </c>
      <c r="B18" s="254">
        <v>1167240</v>
      </c>
      <c r="C18" s="254">
        <v>1134542</v>
      </c>
      <c r="D18" s="264">
        <v>911607</v>
      </c>
      <c r="E18" s="206">
        <v>47</v>
      </c>
      <c r="F18" s="610">
        <v>2260</v>
      </c>
    </row>
    <row r="19" spans="1:6" ht="12.75">
      <c r="A19" s="102">
        <v>2008</v>
      </c>
      <c r="B19" s="254">
        <v>1160643</v>
      </c>
      <c r="C19" s="254">
        <v>1127567</v>
      </c>
      <c r="D19" s="264">
        <v>903518</v>
      </c>
      <c r="E19" s="206">
        <v>57</v>
      </c>
      <c r="F19" s="610">
        <v>2213</v>
      </c>
    </row>
    <row r="20" spans="1:6" ht="12.75">
      <c r="A20" s="180"/>
      <c r="B20" s="249"/>
      <c r="C20" s="249"/>
      <c r="D20" s="662"/>
      <c r="E20" s="662"/>
      <c r="F20" s="506"/>
    </row>
    <row r="21" spans="1:6" s="146" customFormat="1" ht="24" customHeight="1">
      <c r="A21" s="216"/>
      <c r="B21" s="215" t="s">
        <v>386</v>
      </c>
      <c r="C21" s="215"/>
      <c r="D21" s="215"/>
      <c r="E21" s="215"/>
      <c r="F21" s="661"/>
    </row>
    <row r="22" spans="1:6" s="111" customFormat="1" ht="60" customHeight="1">
      <c r="A22" s="152" t="s">
        <v>630</v>
      </c>
      <c r="B22" s="152" t="s">
        <v>365</v>
      </c>
      <c r="C22" s="152" t="s">
        <v>387</v>
      </c>
      <c r="D22" s="152" t="s">
        <v>388</v>
      </c>
      <c r="E22" s="152" t="s">
        <v>389</v>
      </c>
      <c r="F22" s="84" t="s">
        <v>390</v>
      </c>
    </row>
    <row r="23" spans="1:5" ht="12.75">
      <c r="A23" s="110"/>
      <c r="B23" s="110"/>
      <c r="C23" s="110"/>
      <c r="D23" s="110"/>
      <c r="E23" s="110"/>
    </row>
    <row r="24" spans="1:6" ht="12.75">
      <c r="A24" s="102">
        <v>1998</v>
      </c>
      <c r="B24" s="264">
        <v>158977</v>
      </c>
      <c r="C24" s="277">
        <v>423</v>
      </c>
      <c r="D24" s="206">
        <v>214</v>
      </c>
      <c r="E24" s="206">
        <v>16936</v>
      </c>
      <c r="F24" s="610">
        <v>22326</v>
      </c>
    </row>
    <row r="25" spans="1:6" ht="12.75">
      <c r="A25" s="102">
        <v>1999</v>
      </c>
      <c r="B25" s="264">
        <v>161067</v>
      </c>
      <c r="C25" s="277">
        <v>407</v>
      </c>
      <c r="D25" s="206">
        <v>224</v>
      </c>
      <c r="E25" s="206">
        <v>17008</v>
      </c>
      <c r="F25" s="610">
        <v>22539</v>
      </c>
    </row>
    <row r="26" spans="1:6" ht="12.75">
      <c r="A26" s="102">
        <v>2000</v>
      </c>
      <c r="B26" s="264">
        <v>165104</v>
      </c>
      <c r="C26" s="277">
        <v>409</v>
      </c>
      <c r="D26" s="206">
        <v>270</v>
      </c>
      <c r="E26" s="206">
        <v>17661</v>
      </c>
      <c r="F26" s="610">
        <v>23496</v>
      </c>
    </row>
    <row r="27" spans="1:6" ht="12.75">
      <c r="A27" s="102">
        <v>2001</v>
      </c>
      <c r="B27" s="264">
        <v>168414</v>
      </c>
      <c r="C27" s="277">
        <v>495</v>
      </c>
      <c r="D27" s="206">
        <v>314</v>
      </c>
      <c r="E27" s="206">
        <v>19286</v>
      </c>
      <c r="F27" s="610">
        <v>19409</v>
      </c>
    </row>
    <row r="28" spans="1:6" ht="12.75">
      <c r="A28" s="102">
        <v>2002</v>
      </c>
      <c r="B28" s="264">
        <v>160941</v>
      </c>
      <c r="C28" s="277">
        <v>513</v>
      </c>
      <c r="D28" s="206">
        <v>359</v>
      </c>
      <c r="E28" s="206">
        <v>20427</v>
      </c>
      <c r="F28" s="610">
        <v>25996</v>
      </c>
    </row>
    <row r="29" spans="1:6" ht="12.75">
      <c r="A29" s="102">
        <v>2003</v>
      </c>
      <c r="B29" s="264">
        <v>174641</v>
      </c>
      <c r="C29" s="277">
        <v>510</v>
      </c>
      <c r="D29" s="206">
        <v>368</v>
      </c>
      <c r="E29" s="206">
        <v>22019</v>
      </c>
      <c r="F29" s="610">
        <v>26780</v>
      </c>
    </row>
    <row r="30" spans="1:6" ht="12.75">
      <c r="A30" s="102">
        <v>2004</v>
      </c>
      <c r="B30" s="264">
        <v>178596</v>
      </c>
      <c r="C30" s="277">
        <v>547</v>
      </c>
      <c r="D30" s="206">
        <v>449</v>
      </c>
      <c r="E30" s="206">
        <v>22945</v>
      </c>
      <c r="F30" s="610">
        <v>28435</v>
      </c>
    </row>
    <row r="31" spans="1:6" ht="12.75">
      <c r="A31" s="102">
        <v>2005</v>
      </c>
      <c r="B31" s="264">
        <v>184513</v>
      </c>
      <c r="C31" s="277">
        <v>603</v>
      </c>
      <c r="D31" s="206">
        <v>530</v>
      </c>
      <c r="E31" s="206">
        <v>24874</v>
      </c>
      <c r="F31" s="610">
        <v>29565</v>
      </c>
    </row>
    <row r="32" spans="1:6" ht="12.75">
      <c r="A32" s="102">
        <v>2006</v>
      </c>
      <c r="B32" s="264">
        <v>189878</v>
      </c>
      <c r="C32" s="277">
        <v>670</v>
      </c>
      <c r="D32" s="206">
        <v>682</v>
      </c>
      <c r="E32" s="206">
        <v>26183</v>
      </c>
      <c r="F32" s="610">
        <v>31789</v>
      </c>
    </row>
    <row r="33" spans="1:6" ht="12.75">
      <c r="A33" s="102">
        <v>2007</v>
      </c>
      <c r="B33" s="264">
        <v>192175</v>
      </c>
      <c r="C33" s="277">
        <v>696</v>
      </c>
      <c r="D33" s="206">
        <v>779</v>
      </c>
      <c r="E33" s="206">
        <v>26978</v>
      </c>
      <c r="F33" s="610">
        <v>32698</v>
      </c>
    </row>
    <row r="34" spans="1:6" ht="12.75">
      <c r="A34" s="102">
        <v>2008</v>
      </c>
      <c r="B34" s="264">
        <v>191459</v>
      </c>
      <c r="C34" s="277">
        <v>799</v>
      </c>
      <c r="D34" s="660">
        <v>1074</v>
      </c>
      <c r="E34" s="206">
        <v>28447</v>
      </c>
      <c r="F34" s="610">
        <v>33076</v>
      </c>
    </row>
    <row r="35" spans="1:6" ht="12.75" customHeight="1">
      <c r="A35" s="180"/>
      <c r="B35" s="180"/>
      <c r="C35" s="180"/>
      <c r="D35" s="180"/>
      <c r="E35" s="180"/>
      <c r="F35" s="135"/>
    </row>
    <row r="36" spans="1:5" ht="12.75">
      <c r="A36" s="82"/>
      <c r="B36" s="82"/>
      <c r="C36" s="82"/>
      <c r="D36" s="82"/>
      <c r="E36" s="82"/>
    </row>
    <row r="37" ht="12.75">
      <c r="A37" s="32" t="s">
        <v>370</v>
      </c>
    </row>
    <row r="38" ht="12.75">
      <c r="A38" s="12" t="s">
        <v>371</v>
      </c>
    </row>
    <row r="39" ht="12.75">
      <c r="A39" s="13" t="s">
        <v>391</v>
      </c>
    </row>
    <row r="40" ht="12.75">
      <c r="A40" s="32" t="s">
        <v>352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xl/worksheets/sheet9.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2.75"/>
  <cols>
    <col min="1" max="1" width="13.57421875" style="53" customWidth="1"/>
    <col min="2" max="6" width="14.00390625" style="53" customWidth="1"/>
    <col min="7" max="16384" width="9.140625" style="53" customWidth="1"/>
  </cols>
  <sheetData>
    <row r="1" spans="1:6" s="198" customFormat="1" ht="15.75">
      <c r="A1" s="117" t="s">
        <v>373</v>
      </c>
      <c r="B1" s="116"/>
      <c r="C1" s="116"/>
      <c r="D1" s="116"/>
      <c r="E1" s="116"/>
      <c r="F1" s="116"/>
    </row>
    <row r="2" spans="1:6" s="198" customFormat="1" ht="15.75">
      <c r="A2" s="117" t="s">
        <v>1513</v>
      </c>
      <c r="B2" s="116"/>
      <c r="C2" s="116"/>
      <c r="D2" s="116"/>
      <c r="E2" s="116"/>
      <c r="F2" s="116"/>
    </row>
    <row r="3" s="198" customFormat="1" ht="12.75" customHeight="1"/>
    <row r="4" spans="1:6" ht="12.75">
      <c r="A4" s="659" t="s">
        <v>374</v>
      </c>
      <c r="B4" s="87"/>
      <c r="C4" s="87"/>
      <c r="D4" s="87"/>
      <c r="E4" s="87"/>
      <c r="F4" s="87"/>
    </row>
    <row r="5" spans="1:6" ht="12.75">
      <c r="A5" s="658" t="s">
        <v>375</v>
      </c>
      <c r="B5" s="87"/>
      <c r="C5" s="87"/>
      <c r="D5" s="87"/>
      <c r="E5" s="87"/>
      <c r="F5" s="87"/>
    </row>
    <row r="6" spans="1:6" ht="12.75">
      <c r="A6" s="658" t="s">
        <v>376</v>
      </c>
      <c r="B6" s="87"/>
      <c r="C6" s="87"/>
      <c r="D6" s="87"/>
      <c r="E6" s="87"/>
      <c r="F6" s="87"/>
    </row>
    <row r="7" spans="1:6" ht="13.5" thickBot="1">
      <c r="A7" s="86"/>
      <c r="B7" s="86"/>
      <c r="C7" s="86"/>
      <c r="D7" s="86"/>
      <c r="E7" s="86"/>
      <c r="F7" s="86"/>
    </row>
    <row r="8" spans="1:6" s="111" customFormat="1" ht="45" customHeight="1" thickTop="1">
      <c r="A8" s="152" t="s">
        <v>630</v>
      </c>
      <c r="B8" s="272" t="s">
        <v>377</v>
      </c>
      <c r="C8" s="152" t="s">
        <v>257</v>
      </c>
      <c r="D8" s="152" t="s">
        <v>378</v>
      </c>
      <c r="E8" s="152" t="s">
        <v>379</v>
      </c>
      <c r="F8" s="84" t="s">
        <v>380</v>
      </c>
    </row>
    <row r="9" spans="1:5" ht="12.75">
      <c r="A9" s="110"/>
      <c r="B9" s="259"/>
      <c r="C9" s="110"/>
      <c r="D9" s="110"/>
      <c r="E9" s="110"/>
    </row>
    <row r="10" spans="1:6" ht="12.75">
      <c r="A10" s="102">
        <v>1995</v>
      </c>
      <c r="B10" s="254">
        <v>877756</v>
      </c>
      <c r="C10" s="264">
        <v>601239</v>
      </c>
      <c r="D10" s="264">
        <v>111624</v>
      </c>
      <c r="E10" s="264">
        <v>52364</v>
      </c>
      <c r="F10" s="253">
        <v>112529</v>
      </c>
    </row>
    <row r="11" spans="1:6" ht="12.75">
      <c r="A11" s="102">
        <v>1996</v>
      </c>
      <c r="B11" s="254">
        <v>884617</v>
      </c>
      <c r="C11" s="264">
        <v>598772</v>
      </c>
      <c r="D11" s="264">
        <v>115647</v>
      </c>
      <c r="E11" s="264">
        <v>52984</v>
      </c>
      <c r="F11" s="253">
        <v>117214</v>
      </c>
    </row>
    <row r="12" spans="1:6" ht="12.75">
      <c r="A12" s="102">
        <v>1997</v>
      </c>
      <c r="B12" s="254">
        <v>884267</v>
      </c>
      <c r="C12" s="264">
        <v>595121</v>
      </c>
      <c r="D12" s="264">
        <v>118364</v>
      </c>
      <c r="E12" s="264">
        <v>53904</v>
      </c>
      <c r="F12" s="253">
        <v>116878</v>
      </c>
    </row>
    <row r="13" spans="1:6" ht="12.75">
      <c r="A13" s="102">
        <v>1998</v>
      </c>
      <c r="B13" s="254">
        <v>893427</v>
      </c>
      <c r="C13" s="264">
        <v>594096</v>
      </c>
      <c r="D13" s="264">
        <v>121959</v>
      </c>
      <c r="E13" s="264">
        <v>56554</v>
      </c>
      <c r="F13" s="253">
        <v>120818</v>
      </c>
    </row>
    <row r="14" spans="1:6" ht="12.75">
      <c r="A14" s="102">
        <v>1999</v>
      </c>
      <c r="B14" s="254">
        <v>906935</v>
      </c>
      <c r="C14" s="264">
        <v>597610</v>
      </c>
      <c r="D14" s="264">
        <v>126039</v>
      </c>
      <c r="E14" s="264">
        <v>57882</v>
      </c>
      <c r="F14" s="253">
        <v>125404</v>
      </c>
    </row>
    <row r="15" spans="1:6" ht="12.75">
      <c r="A15" s="102">
        <v>2000</v>
      </c>
      <c r="B15" s="254">
        <v>941242</v>
      </c>
      <c r="C15" s="264">
        <v>614985</v>
      </c>
      <c r="D15" s="264">
        <v>132305</v>
      </c>
      <c r="E15" s="264">
        <v>61316</v>
      </c>
      <c r="F15" s="253">
        <v>132636</v>
      </c>
    </row>
    <row r="16" spans="1:6" ht="12.75">
      <c r="A16" s="102">
        <v>2001</v>
      </c>
      <c r="B16" s="254">
        <v>967146</v>
      </c>
      <c r="C16" s="264">
        <v>631232</v>
      </c>
      <c r="D16" s="264">
        <v>136786</v>
      </c>
      <c r="E16" s="264">
        <v>62655</v>
      </c>
      <c r="F16" s="253">
        <v>136473</v>
      </c>
    </row>
    <row r="17" spans="1:6" ht="12.75">
      <c r="A17" s="102">
        <v>2002</v>
      </c>
      <c r="B17" s="254">
        <v>987598</v>
      </c>
      <c r="C17" s="264">
        <v>643810</v>
      </c>
      <c r="D17" s="264">
        <v>142150</v>
      </c>
      <c r="E17" s="264">
        <v>63580</v>
      </c>
      <c r="F17" s="253">
        <v>138058</v>
      </c>
    </row>
    <row r="18" spans="1:6" ht="12.75">
      <c r="A18" s="102">
        <v>2003</v>
      </c>
      <c r="B18" s="254">
        <v>1030845</v>
      </c>
      <c r="C18" s="264">
        <v>667565</v>
      </c>
      <c r="D18" s="264">
        <v>150983</v>
      </c>
      <c r="E18" s="264">
        <v>67312</v>
      </c>
      <c r="F18" s="253">
        <v>144985</v>
      </c>
    </row>
    <row r="19" spans="1:6" ht="12.75">
      <c r="A19" s="102">
        <v>2004</v>
      </c>
      <c r="B19" s="254">
        <v>1072211</v>
      </c>
      <c r="C19" s="264">
        <v>688163</v>
      </c>
      <c r="D19" s="264">
        <v>159627</v>
      </c>
      <c r="E19" s="264">
        <v>71517</v>
      </c>
      <c r="F19" s="253">
        <v>152904</v>
      </c>
    </row>
    <row r="20" spans="1:6" ht="12.75">
      <c r="A20" s="102">
        <v>2005</v>
      </c>
      <c r="B20" s="254">
        <v>1119838</v>
      </c>
      <c r="C20" s="264">
        <v>714604</v>
      </c>
      <c r="D20" s="264">
        <v>169396</v>
      </c>
      <c r="E20" s="264">
        <v>75561</v>
      </c>
      <c r="F20" s="253">
        <v>160277</v>
      </c>
    </row>
    <row r="21" spans="1:6" ht="12.75">
      <c r="A21" s="102">
        <v>2006</v>
      </c>
      <c r="B21" s="254">
        <v>1127467</v>
      </c>
      <c r="C21" s="264">
        <v>719606</v>
      </c>
      <c r="D21" s="264">
        <v>173786</v>
      </c>
      <c r="E21" s="264">
        <v>74734</v>
      </c>
      <c r="F21" s="253">
        <v>159341</v>
      </c>
    </row>
    <row r="22" spans="1:6" ht="12.75">
      <c r="A22" s="102">
        <v>2007</v>
      </c>
      <c r="B22" s="254">
        <v>1134542</v>
      </c>
      <c r="C22" s="264">
        <v>722486</v>
      </c>
      <c r="D22" s="264">
        <v>176386</v>
      </c>
      <c r="E22" s="264">
        <v>75594</v>
      </c>
      <c r="F22" s="253">
        <v>160076</v>
      </c>
    </row>
    <row r="23" spans="1:6" ht="12.75">
      <c r="A23" s="102">
        <v>2008</v>
      </c>
      <c r="B23" s="254">
        <v>1127567</v>
      </c>
      <c r="C23" s="264">
        <v>719640</v>
      </c>
      <c r="D23" s="264">
        <v>175166</v>
      </c>
      <c r="E23" s="264">
        <v>74344</v>
      </c>
      <c r="F23" s="253">
        <v>158417</v>
      </c>
    </row>
    <row r="24" spans="1:6" ht="12.75">
      <c r="A24" s="180"/>
      <c r="B24" s="263"/>
      <c r="C24" s="180"/>
      <c r="D24" s="180"/>
      <c r="E24" s="180"/>
      <c r="F24" s="135"/>
    </row>
    <row r="26" ht="12.75">
      <c r="A26" s="60" t="s">
        <v>352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2008&amp;R&amp;9http://www.hawaii.gov/dbedt/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Paul O</cp:lastModifiedBy>
  <cp:lastPrinted>2008-08-08T02:45:54Z</cp:lastPrinted>
  <dcterms:created xsi:type="dcterms:W3CDTF">2000-09-28T00:28:50Z</dcterms:created>
  <dcterms:modified xsi:type="dcterms:W3CDTF">2009-08-06T20:01:54Z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