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40" windowWidth="12120" windowHeight="7875" activeTab="0"/>
  </bookViews>
  <sheets>
    <sheet name="Titles" sheetId="1" r:id="rId1"/>
    <sheet name="Narrative" sheetId="2" r:id="rId2"/>
    <sheet name="22.01" sheetId="3" r:id="rId3"/>
    <sheet name="22.02" sheetId="4" r:id="rId4"/>
    <sheet name="22.03" sheetId="5" r:id="rId5"/>
    <sheet name="22.04" sheetId="6" r:id="rId6"/>
    <sheet name="22.05" sheetId="7" r:id="rId7"/>
    <sheet name="22.06" sheetId="8" r:id="rId8"/>
    <sheet name="22.07" sheetId="9" r:id="rId9"/>
    <sheet name="22.08" sheetId="10" r:id="rId10"/>
    <sheet name="22.09" sheetId="11" r:id="rId11"/>
    <sheet name="22.10" sheetId="12" r:id="rId12"/>
    <sheet name="22.1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'[1]Calcs'!#REF!</definedName>
    <definedName name="__123Graph_B" hidden="1">'[1]Calcs'!#REF!</definedName>
    <definedName name="__123Graph_C" hidden="1">'[1]Calcs'!#REF!</definedName>
    <definedName name="_Fill" hidden="1">'[2]totals'!#REF!</definedName>
    <definedName name="_Key1" hidden="1">'[4]100in04'!#REF!</definedName>
    <definedName name="_Order1" hidden="1">255</definedName>
    <definedName name="_Order2" hidden="1">0</definedName>
    <definedName name="aazz" localSheetId="0" hidden="1">{"'DB97  6-2-98 77-96 analytics'!$A$1:$F$32"}</definedName>
    <definedName name="aazz" hidden="1">{"'DB97  6-2-98 77-96 analytics'!$A$1:$F$32"}</definedName>
    <definedName name="ab" localSheetId="0" hidden="1">{"'B-2 QSER Jun 98 4-27-98 cor'!$A$1:$F$57"}</definedName>
    <definedName name="ab" hidden="1">{"'B-2 QSER Jun 98 4-27-98 cor'!$A$1:$F$57"}</definedName>
    <definedName name="Census_Tract_Density_Query">#REF!</definedName>
    <definedName name="CTY_EST2002_01_15">#REF!</definedName>
    <definedName name="dc" localSheetId="0" hidden="1">{"'B-2 QSER Jun 98 4-27-98 cor'!$A$1:$F$57"}</definedName>
    <definedName name="dc" hidden="1">{"'B-2 QSER Jun 98 4-27-98 cor'!$A$1:$F$57"}</definedName>
    <definedName name="FieldName_Query">#REF!</definedName>
    <definedName name="HTML_CodePage" hidden="1">1252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localSheetId="0" hidden="1">{"'B-2 QSER Jun 98 4-27-98 cor'!$A$1:$F$57"}</definedName>
    <definedName name="new" hidden="1">{"'B-2 QSER Jun 98 4-27-98 cor'!$A$1:$F$57"}</definedName>
    <definedName name="new10" localSheetId="0" hidden="1">{"'B-2 QSER Jun 98 4-27-98 cor'!$A$1:$F$57"}</definedName>
    <definedName name="new10" hidden="1">{"'B-2 QSER Jun 98 4-27-98 cor'!$A$1:$F$57"}</definedName>
    <definedName name="new2" localSheetId="0" hidden="1">{"'B-2 QSER Jun 98 4-27-98 cor'!$A$1:$F$57"}</definedName>
    <definedName name="new2" hidden="1">{"'B-2 QSER Jun 98 4-27-98 cor'!$A$1:$F$57"}</definedName>
    <definedName name="new5" localSheetId="0" hidden="1">{"'B-2 QSER Jun 98 4-27-98 cor'!$A$1:$F$57"}</definedName>
    <definedName name="new5" hidden="1">{"'B-2 QSER Jun 98 4-27-98 cor'!$A$1:$F$57"}</definedName>
    <definedName name="newoldnew" localSheetId="0" hidden="1">{"'B-2 QSER Jun 98 4-27-98 cor'!$A$1:$F$57"}</definedName>
    <definedName name="newoldnew" hidden="1">{"'B-2 QSER Jun 98 4-27-98 cor'!$A$1:$F$57"}</definedName>
    <definedName name="old2" localSheetId="0" hidden="1">{"'B-2 QSER Jun 98 4-27-98 cor'!$A$1:$F$57"}</definedName>
    <definedName name="old2" hidden="1">{"'B-2 QSER Jun 98 4-27-98 cor'!$A$1:$F$57"}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3">'22.02'!$A$1:$C$98</definedName>
    <definedName name="_xlnm.Print_Area" localSheetId="4">'22.03'!$A$1:$E$43</definedName>
    <definedName name="_xlnm.Print_Area" localSheetId="5">'22.04'!$A$1:$I$38</definedName>
    <definedName name="_xlnm.Print_Area" localSheetId="6">'22.05'!$A$1:$I$40</definedName>
    <definedName name="_xlnm.Print_Area" localSheetId="7">'22.06'!$A$1:$F$63</definedName>
    <definedName name="_xlnm.Print_Area" localSheetId="8">'22.07'!$A$1:$F$24</definedName>
    <definedName name="_xlnm.Print_Area" localSheetId="9">'22.08'!$A$1:$G$49</definedName>
    <definedName name="PRINT_AREA_MI">#REF!</definedName>
    <definedName name="_xlnm.Print_Titles" localSheetId="0">'Titles'!$1:$4</definedName>
    <definedName name="SC01">#REF!</definedName>
    <definedName name="SC01RES">#REF!</definedName>
    <definedName name="SC02_15">#REF!</definedName>
    <definedName name="SMS_print">#REF!</definedName>
    <definedName name="TABLE1_15" localSheetId="1">#REF!</definedName>
    <definedName name="TABLE1_15">#REF!</definedName>
    <definedName name="TABLE2_15">#REF!</definedName>
    <definedName name="TABLE2_15_FIXED">#REF!</definedName>
    <definedName name="TABLE3_15">#REF!</definedName>
    <definedName name="TABLE4_15">#REF!</definedName>
  </definedNames>
  <calcPr fullCalcOnLoad="1"/>
</workbook>
</file>

<file path=xl/sharedStrings.xml><?xml version="1.0" encoding="utf-8"?>
<sst xmlns="http://schemas.openxmlformats.org/spreadsheetml/2006/main" count="474" uniqueCount="320">
  <si>
    <t>[In millions of dollars]</t>
  </si>
  <si>
    <t>Pineapple</t>
  </si>
  <si>
    <t>Sugar</t>
  </si>
  <si>
    <t>Year</t>
  </si>
  <si>
    <t>Canned fruit                        and juices 1/</t>
  </si>
  <si>
    <t>Fresh market sales 2/</t>
  </si>
  <si>
    <t>Commercial molasses</t>
  </si>
  <si>
    <t xml:space="preserve">1/  Value of canned fruit and juices and by-product shipped out-of-State and sold within State. </t>
  </si>
  <si>
    <r>
      <t>Raw sugar 96</t>
    </r>
    <r>
      <rPr>
        <b/>
        <vertAlign val="superscript"/>
        <sz val="10"/>
        <rFont val="Arial"/>
        <family val="2"/>
      </rPr>
      <t>o</t>
    </r>
  </si>
  <si>
    <r>
      <t xml:space="preserve">     Source:  Hawaii Agricultural Statistics Service, </t>
    </r>
    <r>
      <rPr>
        <i/>
        <sz val="10"/>
        <rFont val="Times New Roman"/>
        <family val="1"/>
      </rPr>
      <t>Statistics of Hawaii Agriculture</t>
    </r>
    <r>
      <rPr>
        <sz val="10"/>
        <rFont val="Times New Roman"/>
        <family val="1"/>
      </rPr>
      <t xml:space="preserve"> (annual)</t>
    </r>
  </si>
  <si>
    <t>local sales.</t>
  </si>
  <si>
    <t>2/  Includes "fresh cut". Prior to 2005, value FAS shipping point for outshipments, delivered wholesalers</t>
  </si>
  <si>
    <t>(NA)</t>
  </si>
  <si>
    <t xml:space="preserve">     NA  Not available.</t>
  </si>
  <si>
    <t>&lt;http://www.nass.usda.gov/Statistics_by_State/Hawaii/Publications/Annual_Statistical_Bulletin/index.asp&gt;</t>
  </si>
  <si>
    <t>(D)</t>
  </si>
  <si>
    <t xml:space="preserve">     D   Data not shown separately to avoid disclosure of individual operations.</t>
  </si>
  <si>
    <t>1980 TO 2008</t>
  </si>
  <si>
    <t>accessed July 15, 2010; and records.</t>
  </si>
  <si>
    <t>Table 22.11-- VALUE OF SALES FOR PINEAPPLE AND SUGAR PRODUCTION:</t>
  </si>
  <si>
    <r>
      <t xml:space="preserve">Hawaii Agriculture Research Center, </t>
    </r>
    <r>
      <rPr>
        <sz val="10"/>
        <rFont val="Times New Roman"/>
        <family val="1"/>
      </rPr>
      <t>records.</t>
    </r>
  </si>
  <si>
    <r>
      <t xml:space="preserve">     Source:  Hawaiian Sugar Planters' Association, </t>
    </r>
    <r>
      <rPr>
        <i/>
        <sz val="10"/>
        <rFont val="Times New Roman"/>
        <family val="1"/>
      </rPr>
      <t>Hawaiian Sugar Manual</t>
    </r>
    <r>
      <rPr>
        <sz val="10"/>
        <rFont val="Times New Roman"/>
        <family val="1"/>
      </rPr>
      <t xml:space="preserve"> (annual), and records;</t>
    </r>
  </si>
  <si>
    <t>harvested each year.</t>
  </si>
  <si>
    <t xml:space="preserve">1/  The average growth of a crop is 22 to 26 months.  Only a portion of the total acreage in cane is </t>
  </si>
  <si>
    <t>NA  Not available.</t>
  </si>
  <si>
    <t>Molasses produced       (short tons)</t>
  </si>
  <si>
    <t>Equivalent refined</t>
  </si>
  <si>
    <r>
      <t>96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raw                                       value</t>
    </r>
  </si>
  <si>
    <t>Cane used for sugar (short tons)</t>
  </si>
  <si>
    <t>Harvested area 1/</t>
  </si>
  <si>
    <t>Total area</t>
  </si>
  <si>
    <t>Sugar produced                            (short tons)</t>
  </si>
  <si>
    <t>Cane land (acres)</t>
  </si>
  <si>
    <t>Table 22.10-- SUGAR AND MOLASSES PRODUCTION:  1991 TO 2008</t>
  </si>
  <si>
    <t>Dole Food Company, records; Hawaii Agriculture Research Center, records.</t>
  </si>
  <si>
    <r>
      <t xml:space="preserve">     Source:  Pineapple Growers Association of Hawaii, records; </t>
    </r>
    <r>
      <rPr>
        <i/>
        <sz val="10"/>
        <rFont val="Times New Roman"/>
        <family val="1"/>
      </rPr>
      <t>Hawaiian Sugar Manual (annual)</t>
    </r>
    <r>
      <rPr>
        <sz val="10"/>
        <rFont val="Times New Roman"/>
        <family val="1"/>
      </rPr>
      <t xml:space="preserve">; </t>
    </r>
  </si>
  <si>
    <t>1/  In operation; excludes cooperatives.</t>
  </si>
  <si>
    <t>-</t>
  </si>
  <si>
    <t>Kauai</t>
  </si>
  <si>
    <t>Oahu</t>
  </si>
  <si>
    <t>Maui</t>
  </si>
  <si>
    <t>Hawaii</t>
  </si>
  <si>
    <t>ISLAND:  2009</t>
  </si>
  <si>
    <t>ISLAND:  2008</t>
  </si>
  <si>
    <t>Mills</t>
  </si>
  <si>
    <t>Companies 1/</t>
  </si>
  <si>
    <t>Canneries</t>
  </si>
  <si>
    <t>Companies</t>
  </si>
  <si>
    <t>Sugar                                                      (December 31)</t>
  </si>
  <si>
    <t>Pineapple                                                (end of canning season)</t>
  </si>
  <si>
    <t>AND BY ISLAND, 2008 AND 2009</t>
  </si>
  <si>
    <t xml:space="preserve">SUGAR COMPANIES AND MILLS, 1955 TO 2009, </t>
  </si>
  <si>
    <t>Table 22.09-- PINEAPPLE COMPANIES AND CANNERIES, AND</t>
  </si>
  <si>
    <r>
      <t>(January 9, 2009)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p. 18; Vol. 47, No. 46 (January 8, 2010), p. 15.</t>
    </r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</si>
  <si>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>, Vol. 45, No. 46 (January 11, 2008), p. 24; Vol. 46, No. 46</t>
    </r>
  </si>
  <si>
    <t xml:space="preserve">     5/  Data on number of tenants not available for 6 parks: 4 on Maui, 1 on Oahu and 1 on Kauai.</t>
  </si>
  <si>
    <t xml:space="preserve">     4/  Data on number of owners not available for 2 parks on Oahu.</t>
  </si>
  <si>
    <t xml:space="preserve">     3/  Data on number of tenants not available for 5 parks: 4 on Maui and 1 on Oahu.</t>
  </si>
  <si>
    <t xml:space="preserve">     2/  Data on number of owners not available for 2 parks: 1 on Maui and 1 on Oahu.</t>
  </si>
  <si>
    <t xml:space="preserve">     1/  Data on number of tenants not available for 3 parks: 2 on Maui and 1 on Oahu.</t>
  </si>
  <si>
    <t>Number of owners</t>
  </si>
  <si>
    <t>Number of tenants  5/</t>
  </si>
  <si>
    <t>Developed acres</t>
  </si>
  <si>
    <t>Total acres</t>
  </si>
  <si>
    <t>Number of parks</t>
  </si>
  <si>
    <t>Number of owners  4/</t>
  </si>
  <si>
    <t>Number of tenants  3/</t>
  </si>
  <si>
    <t>Number of owners  2/</t>
  </si>
  <si>
    <t>Number of tenants  1/</t>
  </si>
  <si>
    <t>Molokai</t>
  </si>
  <si>
    <t>State total</t>
  </si>
  <si>
    <t>Subject</t>
  </si>
  <si>
    <t>BY ISLAND: 2007 TO 2009</t>
  </si>
  <si>
    <t>Table 22.08-- INDUSTRIAL AND HIGH-TECHNOLOGY PARKS,</t>
  </si>
  <si>
    <t>Beginning in 1997, &lt;http://www.state.hi.us/tax/a5_3txcolrptarchive.htm&gt; accessed June 10, 2010.</t>
  </si>
  <si>
    <r>
      <t>Source:  Hawaii State Department of Taxation, "General Excise and Use Tax B</t>
    </r>
    <r>
      <rPr>
        <b/>
        <sz val="10"/>
        <rFont val="Times New Roman"/>
        <family val="1"/>
      </rPr>
      <t>ase</t>
    </r>
    <r>
      <rPr>
        <sz val="10"/>
        <rFont val="Times New Roman"/>
        <family val="1"/>
      </rPr>
      <t>" (annual) and as revised.</t>
    </r>
  </si>
  <si>
    <t>Tax base</t>
  </si>
  <si>
    <t xml:space="preserve">   in the 12-month period ending November 30]</t>
  </si>
  <si>
    <t xml:space="preserve">   is reported the following January, hence these annual totals generally refer to income received </t>
  </si>
  <si>
    <r>
      <t xml:space="preserve">  Calendar year in which reported, </t>
    </r>
    <r>
      <rPr>
        <i/>
        <sz val="10"/>
        <rFont val="Arial"/>
        <family val="2"/>
      </rPr>
      <t>including</t>
    </r>
    <r>
      <rPr>
        <sz val="10"/>
        <rFont val="Arial"/>
        <family val="2"/>
      </rPr>
      <t xml:space="preserve"> "prior years" reports.  Income received in December </t>
    </r>
  </si>
  <si>
    <t xml:space="preserve">   were exempted from the general excise tax by Act 239, SLH 1987, effective January 1, 1988.</t>
  </si>
  <si>
    <t xml:space="preserve">   refining, and are on a cash basis accounting.  Manufactured goods shipped out of State</t>
  </si>
  <si>
    <t>[In thousands of dollars.  Data exclude sugar processing, pineapple canning, and petroleum</t>
  </si>
  <si>
    <t>1987 TO 2009</t>
  </si>
  <si>
    <t>Table 22.07-- GENERAL EXCISE TAX BASE FOR MANUFACTURING:</t>
  </si>
  <si>
    <r>
      <t>2008,</t>
    </r>
    <r>
      <rPr>
        <sz val="10"/>
        <rFont val="Times New Roman"/>
        <family val="1"/>
      </rPr>
      <t xml:space="preserve"> table 10 &lt;http://www.bls.gov/cew/cewbultn08.htm&gt; accessed June 9, 2010.</t>
    </r>
  </si>
  <si>
    <r>
      <t xml:space="preserve">     Source:  U.S. Department of Labor, Bureau of Labor Statistics, </t>
    </r>
    <r>
      <rPr>
        <i/>
        <sz val="10"/>
        <rFont val="Times New Roman"/>
        <family val="1"/>
      </rPr>
      <t xml:space="preserve">Employment and Wages, Annual Averages </t>
    </r>
  </si>
  <si>
    <t xml:space="preserve">     1/  Data do not meet Bureau of Labor Statistics or State agency disclosure standards.</t>
  </si>
  <si>
    <t xml:space="preserve">  Other miscellaneous</t>
  </si>
  <si>
    <t xml:space="preserve">  Medical equipment &amp; supplies</t>
  </si>
  <si>
    <t>Miscellaneous</t>
  </si>
  <si>
    <t xml:space="preserve">  Household and institutional furniture</t>
  </si>
  <si>
    <t>Furniture &amp; related product</t>
  </si>
  <si>
    <t>Annual wages per employee</t>
  </si>
  <si>
    <t>Total annual wages ($1,000)</t>
  </si>
  <si>
    <t>Annual average employ-ment</t>
  </si>
  <si>
    <t>Average establish-ments</t>
  </si>
  <si>
    <t>Kind of business</t>
  </si>
  <si>
    <t>NAICS code</t>
  </si>
  <si>
    <t>(NAICS 31-33), BY SELECTED NAICS CODE:  2008 -- Con.</t>
  </si>
  <si>
    <t>Table 22.05-- MANUFACTURING, EMPLOYMENT AND WAGES</t>
  </si>
  <si>
    <t xml:space="preserve">     Continued on next page.</t>
  </si>
  <si>
    <t xml:space="preserve">  Ship &amp; boat building</t>
  </si>
  <si>
    <t>Transportation equipment</t>
  </si>
  <si>
    <t xml:space="preserve">  Electronic instrument</t>
  </si>
  <si>
    <t>Computer &amp; electronic product</t>
  </si>
  <si>
    <t>Machinery</t>
  </si>
  <si>
    <t>Fabricated metal product</t>
  </si>
  <si>
    <t xml:space="preserve">  Other nonmetallic mineral products</t>
  </si>
  <si>
    <t xml:space="preserve">  Cement &amp; concrete product</t>
  </si>
  <si>
    <t xml:space="preserve">  Glass &amp; glass product</t>
  </si>
  <si>
    <t xml:space="preserve">  Clay product and refractory</t>
  </si>
  <si>
    <t>Nonmetallic mineral product</t>
  </si>
  <si>
    <t>Plastics &amp; rubber products</t>
  </si>
  <si>
    <t xml:space="preserve">  Soap, cleaning compound, and toiletry</t>
  </si>
  <si>
    <t xml:space="preserve">  Agricultural chemical</t>
  </si>
  <si>
    <t>Chemical</t>
  </si>
  <si>
    <t>Printing &amp; related support activities</t>
  </si>
  <si>
    <t>Paper</t>
  </si>
  <si>
    <t xml:space="preserve">  Plywood &amp; engineered wood product</t>
  </si>
  <si>
    <t>(1/)</t>
  </si>
  <si>
    <t>Wood product</t>
  </si>
  <si>
    <t>Apparel</t>
  </si>
  <si>
    <t>Textile product mills</t>
  </si>
  <si>
    <t>Textile mills</t>
  </si>
  <si>
    <t xml:space="preserve">  Beverage</t>
  </si>
  <si>
    <t>Beverage and tobacco product</t>
  </si>
  <si>
    <t xml:space="preserve">  Other food</t>
  </si>
  <si>
    <t xml:space="preserve">  Bakeries &amp; tortilla</t>
  </si>
  <si>
    <t xml:space="preserve">  Animal slaughtering &amp; processing</t>
  </si>
  <si>
    <t xml:space="preserve">  Dairy product</t>
  </si>
  <si>
    <t xml:space="preserve">  Fruit &amp; vegetable preserving &amp; specialty</t>
  </si>
  <si>
    <t xml:space="preserve">  Sugar &amp; confectionery product</t>
  </si>
  <si>
    <t xml:space="preserve">  Grain and oilseed milling</t>
  </si>
  <si>
    <t>Food</t>
  </si>
  <si>
    <t>Total</t>
  </si>
  <si>
    <t xml:space="preserve">             (SIC) system used in Economic Censuses prior to 1997]</t>
  </si>
  <si>
    <t xml:space="preserve">             Classification System (NAICS) which replaced the Standard Industrial Classification</t>
  </si>
  <si>
    <t>[Includes only establishments with payroll.  Statistics based on the North American Industry</t>
  </si>
  <si>
    <t>(NAICS 31-33), BY SELECTED NAICS CODE:  2008</t>
  </si>
  <si>
    <t>Table 22.06-- MANUFACTURING, EMPLOYMENT AND WAGES</t>
  </si>
  <si>
    <t xml:space="preserve"> </t>
  </si>
  <si>
    <t>&lt;http://www.census.gov/manufacturing/asm/index.html&gt; accessed June 16, 2010.</t>
  </si>
  <si>
    <r>
      <t xml:space="preserve">     Source:  U.S. Census Bureau, 2008 Geographic Area Statistics, "2008 Annual Survey of Manufactures"</t>
    </r>
    <r>
      <rPr>
        <i/>
        <sz val="10"/>
        <rFont val="Times New Roman"/>
        <family val="1"/>
      </rPr>
      <t xml:space="preserve"> </t>
    </r>
  </si>
  <si>
    <t xml:space="preserve">     3/  Sampling error exceeds 40 percent.</t>
  </si>
  <si>
    <t>some industries are used as materials of others.</t>
  </si>
  <si>
    <t xml:space="preserve">     2/  Aggregate of total cost of materials and total value of shipments includes extensive duplication, since products of</t>
  </si>
  <si>
    <t>plus other employees for the payroll period that includes the 12th of March.</t>
  </si>
  <si>
    <t xml:space="preserve">     1/  Average number of production workers for the March 12, June 12, September 12, and December 12 pay periods,</t>
  </si>
  <si>
    <t xml:space="preserve">     D  Withheld to avoid disclosing data for individual companies.</t>
  </si>
  <si>
    <t>3/ 3,960</t>
  </si>
  <si>
    <t>3/ 4,258</t>
  </si>
  <si>
    <t>($1,000)</t>
  </si>
  <si>
    <t>Total capital expenditures</t>
  </si>
  <si>
    <t>($1,000)  2/</t>
  </si>
  <si>
    <t>Total value of shipments</t>
  </si>
  <si>
    <t>Total cost of materials</t>
  </si>
  <si>
    <t>Value added ($1,000)</t>
  </si>
  <si>
    <t>Wages ($1,000)</t>
  </si>
  <si>
    <t>Hours (1,000)</t>
  </si>
  <si>
    <t xml:space="preserve">Number  1/ </t>
  </si>
  <si>
    <t>Production workers</t>
  </si>
  <si>
    <t>Payroll ($1,000)</t>
  </si>
  <si>
    <t>Number   1/</t>
  </si>
  <si>
    <t>All employees</t>
  </si>
  <si>
    <t>Other  miscel-laneous NAICS      3399</t>
  </si>
  <si>
    <t>Miscel-laneous NAICS      339</t>
  </si>
  <si>
    <t>Non-   metallic mineral NAICS      327</t>
  </si>
  <si>
    <t>Printing &amp; related support NAICS      323</t>
  </si>
  <si>
    <t>Other food NAICS      3119</t>
  </si>
  <si>
    <t>Food, bakeries &amp; tortilla NAICS      3118</t>
  </si>
  <si>
    <t>Food     NAICS      311</t>
  </si>
  <si>
    <t xml:space="preserve">Classification System (NAICS)] </t>
  </si>
  <si>
    <t>[Industry groups with 950 employees or more. Statistics based on the North American Industry</t>
  </si>
  <si>
    <t>(NAICS 31 - 33):  2008</t>
  </si>
  <si>
    <t>Table 22.05-- MANUFACTURING, BY SELECTED INDUSTRY GROUP</t>
  </si>
  <si>
    <t>(NAICS 31 - 33):  2007</t>
  </si>
  <si>
    <t>Table 22.04-- MANUFACTURING, BY SELECTED INDUSTRY GROUP</t>
  </si>
  <si>
    <r>
      <rPr>
        <i/>
        <sz val="10"/>
        <rFont val="Times New Roman"/>
        <family val="1"/>
      </rPr>
      <t>2007</t>
    </r>
    <r>
      <rPr>
        <sz val="10"/>
        <rFont val="Times New Roman"/>
        <family val="1"/>
      </rPr>
      <t xml:space="preserve"> (April 2010) &lt;http://www.census.gov/econ/census07/www/get_data.html&gt; accessed June 9, 2010.</t>
    </r>
  </si>
  <si>
    <t>Industry Statistics for the States, Metropolitan and Micropolitan Statistical Areas, Counties, and Places:</t>
  </si>
  <si>
    <r>
      <t xml:space="preserve">     Source:  U.S. Census Bureau, 2007</t>
    </r>
    <r>
      <rPr>
        <i/>
        <sz val="10"/>
        <rFont val="Times New Roman"/>
        <family val="1"/>
      </rPr>
      <t xml:space="preserve"> Economic Census, Manufacturing, Geographic Area Series, </t>
    </r>
  </si>
  <si>
    <t>some industries are used as materials by others.</t>
  </si>
  <si>
    <t xml:space="preserve">3/  Aggregate of cost of materials and value of shipments include extensive duplication since products of </t>
  </si>
  <si>
    <t>August, and November plus other employees for payroll period that includes the 12th of March.</t>
  </si>
  <si>
    <t xml:space="preserve">     2/  Average number of production workers for pay period that includes the12th of March, May,</t>
  </si>
  <si>
    <t xml:space="preserve">     1/  Includes establishments with payroll at any time during the year.</t>
  </si>
  <si>
    <t xml:space="preserve">Total capital expenditures </t>
  </si>
  <si>
    <t xml:space="preserve">Value of shipments 3/ </t>
  </si>
  <si>
    <t xml:space="preserve">Cost of materials 3/ </t>
  </si>
  <si>
    <t>Value added by manufacture</t>
  </si>
  <si>
    <t>Number 2/</t>
  </si>
  <si>
    <t>Number</t>
  </si>
  <si>
    <t>With 20 employees or more</t>
  </si>
  <si>
    <t>All establishments 1/</t>
  </si>
  <si>
    <t>Maui County</t>
  </si>
  <si>
    <t>Hawaii County</t>
  </si>
  <si>
    <t>City and County of Honolulu</t>
  </si>
  <si>
    <t xml:space="preserve">               Economic Censuses prior to the 1997 Economic Census]</t>
  </si>
  <si>
    <t xml:space="preserve">               (NAICS) which replaced the Standard Industrial Classification (SIC) system used in </t>
  </si>
  <si>
    <t xml:space="preserve">               employees or more. Statistics based on the North American Industry Classification System </t>
  </si>
  <si>
    <t>[For the State, industries with 100 employees or more; for the counties, industries with 500</t>
  </si>
  <si>
    <t xml:space="preserve"> (NAICS 31 - 33), BY COUNTY:  2007</t>
  </si>
  <si>
    <t>Table 22.03-- STATISTICAL SUMMARY OF MANUFACTURING</t>
  </si>
  <si>
    <t>June 9, 2010.</t>
  </si>
  <si>
    <r>
      <rPr>
        <i/>
        <sz val="10"/>
        <rFont val="Times New Roman"/>
        <family val="1"/>
      </rPr>
      <t>the State: 2007</t>
    </r>
    <r>
      <rPr>
        <sz val="10"/>
        <rFont val="Times New Roman"/>
        <family val="1"/>
      </rPr>
      <t xml:space="preserve"> (April 2010), &lt;http://www.census.gov/econ/census07/www/get_data.html&gt; accessed</t>
    </r>
  </si>
  <si>
    <r>
      <t xml:space="preserve">October 6, 2005; </t>
    </r>
    <r>
      <rPr>
        <i/>
        <sz val="10"/>
        <rFont val="Times New Roman"/>
        <family val="1"/>
      </rPr>
      <t>2007 Economic Census, Manufacturing, Geographic Area Series,Detailed Statistic for</t>
    </r>
  </si>
  <si>
    <t>EC02-31A-HI (RV) (September 2005), table 5 &lt;http://www.census.gov/prod/ec02/ec0231ahi.pdf&gt; accessed</t>
  </si>
  <si>
    <r>
      <t xml:space="preserve">     Source:  U.S. Census Bureau, </t>
    </r>
    <r>
      <rPr>
        <i/>
        <sz val="10"/>
        <rFont val="Times New Roman"/>
        <family val="1"/>
      </rPr>
      <t>2002 Economic Census, Manufacturing, Geographic Area Series, Hawaii,</t>
    </r>
  </si>
  <si>
    <t xml:space="preserve">     3/  Average number of production workers for pay period that includes the 12th of March, May,</t>
  </si>
  <si>
    <t xml:space="preserve">     2/  Includes establishments with payroll at any time during the year. </t>
  </si>
  <si>
    <t>more under common ownership or control.</t>
  </si>
  <si>
    <t xml:space="preserve">     1/  For the census, a company is defined as a business organization consisting of one establishment or</t>
  </si>
  <si>
    <t xml:space="preserve">     D  Withheld to avoid disclosing data for individual companies; data are included in higher level totals.</t>
  </si>
  <si>
    <t xml:space="preserve">     Machinery and equipment</t>
  </si>
  <si>
    <t xml:space="preserve">     Buildings and other structures</t>
  </si>
  <si>
    <t>Total rental payments ($1,000)</t>
  </si>
  <si>
    <t>Depreciation charges during year ($1,000)</t>
  </si>
  <si>
    <t>Gross value of depreciable assets at end of year ($1,000)</t>
  </si>
  <si>
    <t xml:space="preserve">     Total retirements</t>
  </si>
  <si>
    <t xml:space="preserve">             All other expenditures for machinery and equipment</t>
  </si>
  <si>
    <t xml:space="preserve">             Computers and peripheral data processing equipment</t>
  </si>
  <si>
    <t xml:space="preserve">             Automobiles, trucks, etc., for highway use</t>
  </si>
  <si>
    <t xml:space="preserve">         Machinery and equipment</t>
  </si>
  <si>
    <t xml:space="preserve">         Buildings and other structures</t>
  </si>
  <si>
    <t xml:space="preserve">     Total capital expenditures (new and used)</t>
  </si>
  <si>
    <t xml:space="preserve">  at beginning of year ($1,000)</t>
  </si>
  <si>
    <t>Gross value of depreciable assets (acquisition costs)</t>
  </si>
  <si>
    <t xml:space="preserve">     Materials and supplies</t>
  </si>
  <si>
    <t xml:space="preserve">     Work-in-process</t>
  </si>
  <si>
    <t xml:space="preserve">     Finished goods</t>
  </si>
  <si>
    <t>Total inventories, end of year ($1,000)</t>
  </si>
  <si>
    <t>Item</t>
  </si>
  <si>
    <t>Value</t>
  </si>
  <si>
    <t>(NAICS 31 - 33):  2002 and 2007 -- Con.</t>
  </si>
  <si>
    <t>Table 22.02-- DETAILED MANUFACTURING STATISTICS</t>
  </si>
  <si>
    <t>Total inventories, beginning of year ($1,000)</t>
  </si>
  <si>
    <t xml:space="preserve">     Value of resales</t>
  </si>
  <si>
    <t>Total value of shipments ($1,000)</t>
  </si>
  <si>
    <t xml:space="preserve">   less sold for heat and power (1,000 kWh)</t>
  </si>
  <si>
    <t>Quantity of electricity generated</t>
  </si>
  <si>
    <t>Quantity of electricity purchased for heat and power (1,000 kWh)</t>
  </si>
  <si>
    <t xml:space="preserve">     Contract work</t>
  </si>
  <si>
    <t xml:space="preserve">     Purchased electricity</t>
  </si>
  <si>
    <t xml:space="preserve">     Purchased fuels</t>
  </si>
  <si>
    <t xml:space="preserve">     Resales</t>
  </si>
  <si>
    <t xml:space="preserve">     Materials, parts, containers, packaging, etc., used</t>
  </si>
  <si>
    <t>Total cost of materials ($1,000)</t>
  </si>
  <si>
    <t>Production-worker wages ($1,000)</t>
  </si>
  <si>
    <t>Production-worker hours (1,000)</t>
  </si>
  <si>
    <t xml:space="preserve">     On November 12</t>
  </si>
  <si>
    <t xml:space="preserve">     On August 12</t>
  </si>
  <si>
    <t xml:space="preserve">     On May 12</t>
  </si>
  <si>
    <t xml:space="preserve">     On March 12</t>
  </si>
  <si>
    <t>Production workers, average for year</t>
  </si>
  <si>
    <t xml:space="preserve">     Total fringe benefits</t>
  </si>
  <si>
    <t xml:space="preserve">     Annual payroll</t>
  </si>
  <si>
    <t>Total compensation ($1,000)</t>
  </si>
  <si>
    <t>All employees 3/</t>
  </si>
  <si>
    <t xml:space="preserve">     100 employees or more</t>
  </si>
  <si>
    <t xml:space="preserve">     20 to 99 employees</t>
  </si>
  <si>
    <t xml:space="preserve">     1 to 19 employees</t>
  </si>
  <si>
    <t>All establishments 2/</t>
  </si>
  <si>
    <t xml:space="preserve">                  Censuses prior to the 1997 Economic Census]</t>
  </si>
  <si>
    <t xml:space="preserve">                  replaced the Standard Industrial Classification (SIC) system used in Economic</t>
  </si>
  <si>
    <t>[Statistics based on the North American Industry Classification System (NAICS) which</t>
  </si>
  <si>
    <t>(NAICS 31 - 33):  2002 AND 2007</t>
  </si>
  <si>
    <t>accessed June 9, 2010.</t>
  </si>
  <si>
    <r>
      <t xml:space="preserve">March 5, 2008; </t>
    </r>
    <r>
      <rPr>
        <i/>
        <sz val="10"/>
        <rFont val="Times New Roman"/>
        <family val="1"/>
      </rPr>
      <t>2008</t>
    </r>
    <r>
      <rPr>
        <sz val="10"/>
        <rFont val="Times New Roman"/>
        <family val="1"/>
      </rPr>
      <t xml:space="preserve"> (March 2010) &lt;http://www.census.gov/econ/census07/www/get_data.html&gt; accessed</t>
    </r>
  </si>
  <si>
    <r>
      <t xml:space="preserve">(November 2006), table 2; </t>
    </r>
    <r>
      <rPr>
        <i/>
        <sz val="10"/>
        <rFont val="Times New Roman"/>
        <family val="1"/>
      </rPr>
      <t xml:space="preserve"> 2006</t>
    </r>
    <r>
      <rPr>
        <sz val="10"/>
        <rFont val="Times New Roman"/>
        <family val="1"/>
      </rPr>
      <t xml:space="preserve"> (December 2006) &lt;http://www.census.gov/mcd/asm-as3.html&gt; accessed</t>
    </r>
  </si>
  <si>
    <r>
      <t>M03(AS)-3 (May 2005), table 2;</t>
    </r>
    <r>
      <rPr>
        <i/>
        <sz val="10"/>
        <rFont val="Times New Roman"/>
        <family val="1"/>
      </rPr>
      <t xml:space="preserve"> 2004, </t>
    </r>
    <r>
      <rPr>
        <sz val="10"/>
        <rFont val="Times New Roman"/>
        <family val="1"/>
      </rPr>
      <t>M04(AS)-3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(January 2006), table 2;</t>
    </r>
    <r>
      <rPr>
        <i/>
        <sz val="10"/>
        <rFont val="Times New Roman"/>
        <family val="1"/>
      </rPr>
      <t xml:space="preserve"> 2005, </t>
    </r>
    <r>
      <rPr>
        <sz val="10"/>
        <rFont val="Times New Roman"/>
        <family val="1"/>
      </rPr>
      <t>M05 (AS)-3</t>
    </r>
  </si>
  <si>
    <r>
      <t xml:space="preserve">     Source: U.S. Census Bureau,</t>
    </r>
    <r>
      <rPr>
        <i/>
        <sz val="10"/>
        <rFont val="Times New Roman"/>
        <family val="1"/>
      </rPr>
      <t xml:space="preserve"> Annual Survey of Manufactures, Geographic Area Statistics, 2003,</t>
    </r>
  </si>
  <si>
    <t>since products of some industries are used as materials of others.</t>
  </si>
  <si>
    <t xml:space="preserve">     2/  Aggregate of total cost of materials and total value of shipments includes extensive duplication, </t>
  </si>
  <si>
    <t>includes the 12th of March.</t>
  </si>
  <si>
    <t xml:space="preserve">include the 12th of March, June, September, and December, plus other employees for the payroll period that </t>
  </si>
  <si>
    <t xml:space="preserve">12th of March. For years 2006 to 2008, average number of production workers for the payroll periods that </t>
  </si>
  <si>
    <t>12th of March, May, August, and November, plus other employees for the payroll period that includes the</t>
  </si>
  <si>
    <t xml:space="preserve">     1/  For years 2003 to 2005, average number of production workers for the payroll periods that include the</t>
  </si>
  <si>
    <t>Value of shipments 2/</t>
  </si>
  <si>
    <t>Cost of materials 2/</t>
  </si>
  <si>
    <t>Wages</t>
  </si>
  <si>
    <t>Hours (millions)</t>
  </si>
  <si>
    <t>Number (1,000)  1/</t>
  </si>
  <si>
    <t>Payroll</t>
  </si>
  <si>
    <t>Number (1,000)</t>
  </si>
  <si>
    <t xml:space="preserve">        Statistics based on the North American Industry Classification System (NAICS)]</t>
  </si>
  <si>
    <t xml:space="preserve">[In millions of dollars unless otherwise noted. Industry groups with 950 employees or more. </t>
  </si>
  <si>
    <t xml:space="preserve"> (NAICS 31- 33): 2003 TO 2008</t>
  </si>
  <si>
    <t xml:space="preserve"> Table 22.01-- STATISTICAL SUMMARY OF MANUFACTURES</t>
  </si>
  <si>
    <t xml:space="preserve">        This section presents statistics on the manufacturing segment of the economy, including sugar processing and pineapple canning.  Additional information on manufacturing workers appears in Sections 12 and 15.</t>
  </si>
  <si>
    <t>MANUFACTURES</t>
  </si>
  <si>
    <t>Section 22</t>
  </si>
  <si>
    <t>22.10</t>
  </si>
  <si>
    <t>Sugar and Molasses Production: 1991 to 2008</t>
  </si>
  <si>
    <t>22.09</t>
  </si>
  <si>
    <t>22.08</t>
  </si>
  <si>
    <t>22.07</t>
  </si>
  <si>
    <t>22.06</t>
  </si>
  <si>
    <t>22.05</t>
  </si>
  <si>
    <t>22.04</t>
  </si>
  <si>
    <t>22.03</t>
  </si>
  <si>
    <t>22.02</t>
  </si>
  <si>
    <t>22.01</t>
  </si>
  <si>
    <t>Narrative</t>
  </si>
  <si>
    <t>(To return to this "Titles" worksheet, you must select this worksheet again)</t>
  </si>
  <si>
    <t>(Click on the table number to go to corresponding table)</t>
  </si>
  <si>
    <t>Table Name</t>
  </si>
  <si>
    <t>Table Number</t>
  </si>
  <si>
    <t>22.11</t>
  </si>
  <si>
    <t>Statistical Summary of Manufactures (NAICS 31-33): 2003 to 2008</t>
  </si>
  <si>
    <t>Detailed Manufacturing Statistics (NAICS) 31 - 33):  2002 and 2007</t>
  </si>
  <si>
    <t>Statistical Summary of Manufacturing (NAICS 31- 33), by County: 2007</t>
  </si>
  <si>
    <t>Manufacturing, by Selected Industry Groups (NAICS 31  - 33): 2007</t>
  </si>
  <si>
    <t>Manufacturing, by Selected Industry Groups (NAICS 31  - 33): 2008</t>
  </si>
  <si>
    <t>Manufacturing, Employment and Wages (NAICS 31-33), by Selected NAICS Code: 2008</t>
  </si>
  <si>
    <t>General Excise Tax Base for Manufacturing: 1987 to 2009</t>
  </si>
  <si>
    <t>Industrial and High-Technology Parks, by Island: 2007 to 2009</t>
  </si>
  <si>
    <t>Pineapple Companies and Canneries, and Sugar Companies and Mills, 1955 to 2009, and by Island, 2008 and 2009</t>
  </si>
  <si>
    <t>Value of Sales for Pineapple and Sugar Production: 1980 to 2008</t>
  </si>
  <si>
    <r>
      <t xml:space="preserve">        Sources for data on this subject include the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U.S. 2007 Economic Census</t>
    </r>
    <r>
      <rPr>
        <sz val="12"/>
        <color indexed="8"/>
        <rFont val="Times New Roman"/>
        <family val="1"/>
      </rPr>
      <t>, the</t>
    </r>
    <r>
      <rPr>
        <i/>
        <sz val="12"/>
        <color indexed="8"/>
        <rFont val="Times New Roman"/>
        <family val="1"/>
      </rPr>
      <t xml:space="preserve"> U.S. Annual Survey of Manufactures</t>
    </r>
    <r>
      <rPr>
        <sz val="12"/>
        <color indexed="8"/>
        <rFont val="Times New Roman"/>
        <family val="1"/>
      </rPr>
      <t>, publications of the</t>
    </r>
    <r>
      <rPr>
        <sz val="12"/>
        <rFont val="Times New Roman"/>
        <family val="1"/>
      </rPr>
      <t xml:space="preserve"> Hawaii State Department of Agriculture and the Hawaii State Department of Taxation, and the </t>
    </r>
    <r>
      <rPr>
        <i/>
        <sz val="12"/>
        <rFont val="Times New Roman"/>
        <family val="1"/>
      </rPr>
      <t>Hawaiian Sugar Manual</t>
    </r>
    <r>
      <rPr>
        <sz val="12"/>
        <rFont val="Times New Roman"/>
        <family val="1"/>
      </rPr>
      <t xml:space="preserve"> of the former Hawaiian Sugar Planters' Association, now the Hawaii Agriculture Research Center</t>
    </r>
    <r>
      <rPr>
        <i/>
        <sz val="12"/>
        <rFont val="Times New Roman"/>
        <family val="1"/>
      </rPr>
      <t>.  Historical Statistics of Hawaii</t>
    </r>
    <r>
      <rPr>
        <sz val="12"/>
        <rFont val="Times New Roman"/>
        <family val="1"/>
      </rPr>
      <t xml:space="preserve">, Section 16, contains the figures for earlier years.  Statistics for the nation as a whole appear in Section 21 of the </t>
    </r>
    <r>
      <rPr>
        <i/>
        <sz val="12"/>
        <rFont val="Times New Roman"/>
        <family val="1"/>
      </rPr>
      <t>Statistical Abstract of the United States:  2010.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</si>
</sst>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"/>
    <numFmt numFmtId="165" formatCode="\ \ \ \ \ @"/>
    <numFmt numFmtId="166" formatCode="0.0\ \ \ \ \ \ \ \ \ "/>
    <numFmt numFmtId="167" formatCode="0.0\ \ \ \ \ \ \ \ \ \ "/>
    <numFmt numFmtId="168" formatCode="0.0\ \ \ \ \ \ \ \ \ \ \ "/>
    <numFmt numFmtId="169" formatCode="0.0\ \ \ \ "/>
    <numFmt numFmtId="170" formatCode="0.0"/>
    <numFmt numFmtId="171" formatCode="\ 0.0"/>
    <numFmt numFmtId="172" formatCode="@\ \ \ \ "/>
    <numFmt numFmtId="173" formatCode="@\ \ \ \ \ \ \ "/>
    <numFmt numFmtId="174" formatCode="@\ \ \ \ \ \ \ \ \ \ "/>
    <numFmt numFmtId="175" formatCode="@\ \ \ \ \ \ \ \ \ "/>
    <numFmt numFmtId="176" formatCode="@\ \ \ \ \ \ \ \ "/>
    <numFmt numFmtId="177" formatCode="@\ \ \ \ \ \ \ \ \ \ \ "/>
    <numFmt numFmtId="178" formatCode="#,##0.0\ \ \ "/>
    <numFmt numFmtId="179" formatCode="General_)"/>
    <numFmt numFmtId="180" formatCode="#,##0\ \ "/>
    <numFmt numFmtId="181" formatCode="#,##0\ \ \ "/>
    <numFmt numFmtId="182" formatCode="#,##0\ \ \ \ "/>
    <numFmt numFmtId="183" formatCode="#,##0\ \ \ \ \ "/>
    <numFmt numFmtId="184" formatCode="0\ \ \ \ \ \ \ \ \ \ \ "/>
    <numFmt numFmtId="185" formatCode="@\ \ \ \ \ \ \ \ \ \ \ \ "/>
    <numFmt numFmtId="186" formatCode="0\ \ \ \ \ \ \ \ \ \ \ \ "/>
    <numFmt numFmtId="187" formatCode="0\ \ "/>
    <numFmt numFmtId="188" formatCode="\ \ \ \ \ \ \ \ \ \ \ \ \ \ \ \ \ @"/>
    <numFmt numFmtId="189" formatCode="0\ \ \ \ "/>
    <numFmt numFmtId="190" formatCode="0\ \ \ "/>
    <numFmt numFmtId="191" formatCode="#,##0.00\ \ \ \ "/>
    <numFmt numFmtId="192" formatCode="#,##0.00\ \ \ "/>
    <numFmt numFmtId="193" formatCode="#,##0\ \ \ \ \ \ "/>
    <numFmt numFmtId="194" formatCode="\ 0"/>
    <numFmt numFmtId="195" formatCode="\ @"/>
    <numFmt numFmtId="196" formatCode="@\ \ "/>
    <numFmt numFmtId="197" formatCode="@\ \ \ "/>
    <numFmt numFmtId="198" formatCode="\ \ \ \ \ \ @"/>
    <numFmt numFmtId="199" formatCode="\ \ \ \ \ \ \ \ \ \ \ \ @"/>
    <numFmt numFmtId="200" formatCode="\ \ \ @"/>
    <numFmt numFmtId="201" formatCode="\ \ \ \ \ \ \ \ \ @"/>
    <numFmt numFmtId="202" formatCode="\ \ \ \ \ \ \ \ \ \ \ \ \ \ \ @"/>
    <numFmt numFmtId="203" formatCode="\ \ \ \ \ \ \ \ \ \ \ \ \ \ \ \ \ \ @"/>
    <numFmt numFmtId="204" formatCode="@\ "/>
    <numFmt numFmtId="205" formatCode="#,##0\ "/>
    <numFmt numFmtId="206" formatCode="\ \ \ \ \ General"/>
    <numFmt numFmtId="207" formatCode="#,##0.0\ \ "/>
    <numFmt numFmtId="208" formatCode="#."/>
    <numFmt numFmtId="209" formatCode="###,##0\ \ \ \ \ \ \ "/>
    <numFmt numFmtId="210" formatCode="0.0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ms Rmn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"/>
      <color indexed="16"/>
      <name val="Courier"/>
      <family val="3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0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1" applyBorder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98" fontId="0" fillId="0" borderId="1" applyBorder="0">
      <alignment/>
      <protection/>
    </xf>
    <xf numFmtId="201" fontId="0" fillId="0" borderId="1">
      <alignment/>
      <protection/>
    </xf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99" fontId="0" fillId="0" borderId="1">
      <alignment/>
      <protection/>
    </xf>
    <xf numFmtId="202" fontId="0" fillId="0" borderId="1">
      <alignment/>
      <protection/>
    </xf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3" fontId="0" fillId="0" borderId="1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2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21" fillId="0" borderId="0">
      <alignment/>
      <protection locked="0"/>
    </xf>
    <xf numFmtId="208" fontId="21" fillId="0" borderId="0">
      <alignment/>
      <protection locked="0"/>
    </xf>
    <xf numFmtId="0" fontId="53" fillId="0" borderId="0" applyNumberFormat="0" applyFill="0" applyBorder="0" applyAlignment="0" applyProtection="0"/>
    <xf numFmtId="208" fontId="21" fillId="0" borderId="0">
      <alignment/>
      <protection locked="0"/>
    </xf>
    <xf numFmtId="0" fontId="4" fillId="0" borderId="0" applyNumberFormat="0" applyFill="0" applyBorder="0" applyAlignment="0" applyProtection="0"/>
    <xf numFmtId="165" fontId="5" fillId="0" borderId="0">
      <alignment/>
      <protection/>
    </xf>
    <xf numFmtId="0" fontId="54" fillId="29" borderId="0" applyNumberFormat="0" applyBorder="0" applyAlignment="0" applyProtection="0"/>
    <xf numFmtId="0" fontId="1" fillId="0" borderId="0">
      <alignment horizontal="center" wrapText="1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8" applyNumberFormat="0" applyFont="0" applyAlignment="0" applyProtection="0"/>
    <xf numFmtId="209" fontId="24" fillId="0" borderId="9" applyBorder="0">
      <alignment horizontal="right"/>
      <protection/>
    </xf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"/>
    </xf>
    <xf numFmtId="21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0" borderId="11">
      <alignment horizontal="center"/>
      <protection/>
    </xf>
    <xf numFmtId="0" fontId="7" fillId="0" borderId="0">
      <alignment wrapText="1"/>
      <protection/>
    </xf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91" applyFont="1" applyAlignment="1">
      <alignment horizontal="centerContinuous" wrapText="1"/>
      <protection/>
    </xf>
    <xf numFmtId="0" fontId="7" fillId="0" borderId="0" xfId="91" applyAlignment="1">
      <alignment horizontal="centerContinuous" wrapText="1"/>
      <protection/>
    </xf>
    <xf numFmtId="0" fontId="0" fillId="0" borderId="13" xfId="0" applyBorder="1" applyAlignment="1">
      <alignment horizontal="centerContinuous" wrapText="1"/>
    </xf>
    <xf numFmtId="0" fontId="0" fillId="0" borderId="13" xfId="0" applyBorder="1" applyAlignment="1">
      <alignment horizontal="centerContinuous"/>
    </xf>
    <xf numFmtId="0" fontId="1" fillId="0" borderId="0" xfId="60" applyAlignment="1">
      <alignment horizontal="center" vertical="center" wrapText="1"/>
      <protection/>
    </xf>
    <xf numFmtId="0" fontId="1" fillId="0" borderId="14" xfId="60" applyBorder="1" applyAlignment="1">
      <alignment horizontal="centerContinuous" vertical="center" wrapText="1"/>
      <protection/>
    </xf>
    <xf numFmtId="0" fontId="1" fillId="0" borderId="9" xfId="60" applyBorder="1" applyAlignment="1">
      <alignment horizontal="centerContinuous" vertical="center" wrapText="1"/>
      <protection/>
    </xf>
    <xf numFmtId="0" fontId="1" fillId="0" borderId="9" xfId="60" applyBorder="1">
      <alignment horizontal="center" wrapText="1"/>
      <protection/>
    </xf>
    <xf numFmtId="0" fontId="1" fillId="0" borderId="14" xfId="60" applyFont="1" applyBorder="1">
      <alignment horizontal="center" wrapText="1"/>
      <protection/>
    </xf>
    <xf numFmtId="0" fontId="1" fillId="0" borderId="14" xfId="60" applyBorder="1">
      <alignment horizontal="center" wrapText="1"/>
      <protection/>
    </xf>
    <xf numFmtId="0" fontId="1" fillId="0" borderId="0" xfId="60">
      <alignment horizontal="center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7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74" fontId="0" fillId="0" borderId="11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5" fillId="0" borderId="0" xfId="58" applyFont="1">
      <alignment/>
      <protection/>
    </xf>
    <xf numFmtId="0" fontId="5" fillId="0" borderId="0" xfId="0" applyFont="1" applyAlignment="1">
      <alignment/>
    </xf>
    <xf numFmtId="49" fontId="5" fillId="0" borderId="0" xfId="58" applyNumberFormat="1" applyFont="1">
      <alignment/>
      <protection/>
    </xf>
    <xf numFmtId="0" fontId="10" fillId="0" borderId="0" xfId="0" applyFont="1" applyAlignment="1">
      <alignment/>
    </xf>
    <xf numFmtId="0" fontId="7" fillId="0" borderId="0" xfId="91" applyAlignment="1">
      <alignment horizontal="centerContinuous"/>
      <protection/>
    </xf>
    <xf numFmtId="0" fontId="7" fillId="0" borderId="0" xfId="91" applyFont="1" applyAlignment="1">
      <alignment horizontal="centerContinuous"/>
      <protection/>
    </xf>
    <xf numFmtId="0" fontId="5" fillId="0" borderId="0" xfId="0" applyFont="1" applyBorder="1" applyAlignment="1">
      <alignment/>
    </xf>
    <xf numFmtId="179" fontId="5" fillId="0" borderId="0" xfId="73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58" applyNumberFormat="1" applyFont="1" quotePrefix="1">
      <alignment/>
      <protection/>
    </xf>
    <xf numFmtId="174" fontId="0" fillId="0" borderId="11" xfId="0" applyNumberFormat="1" applyFont="1" applyBorder="1" applyAlignment="1">
      <alignment horizontal="right"/>
    </xf>
    <xf numFmtId="0" fontId="0" fillId="0" borderId="0" xfId="71">
      <alignment/>
      <protection/>
    </xf>
    <xf numFmtId="0" fontId="5" fillId="0" borderId="0" xfId="71" applyFont="1">
      <alignment/>
      <protection/>
    </xf>
    <xf numFmtId="180" fontId="0" fillId="0" borderId="9" xfId="71" applyNumberFormat="1" applyBorder="1">
      <alignment/>
      <protection/>
    </xf>
    <xf numFmtId="180" fontId="0" fillId="0" borderId="15" xfId="71" applyNumberFormat="1" applyBorder="1">
      <alignment/>
      <protection/>
    </xf>
    <xf numFmtId="180" fontId="0" fillId="0" borderId="15" xfId="71" applyNumberFormat="1" applyBorder="1" applyAlignment="1">
      <alignment horizontal="right"/>
      <protection/>
    </xf>
    <xf numFmtId="0" fontId="0" fillId="0" borderId="15" xfId="71" applyBorder="1">
      <alignment/>
      <protection/>
    </xf>
    <xf numFmtId="181" fontId="0" fillId="0" borderId="0" xfId="71" applyNumberFormat="1">
      <alignment/>
      <protection/>
    </xf>
    <xf numFmtId="182" fontId="0" fillId="0" borderId="1" xfId="71" applyNumberFormat="1" applyBorder="1">
      <alignment/>
      <protection/>
    </xf>
    <xf numFmtId="181" fontId="0" fillId="0" borderId="1" xfId="71" applyNumberFormat="1" applyBorder="1">
      <alignment/>
      <protection/>
    </xf>
    <xf numFmtId="183" fontId="0" fillId="0" borderId="1" xfId="71" applyNumberFormat="1" applyBorder="1">
      <alignment/>
      <protection/>
    </xf>
    <xf numFmtId="172" fontId="0" fillId="0" borderId="1" xfId="71" applyNumberFormat="1" applyBorder="1" applyAlignment="1">
      <alignment horizontal="right"/>
      <protection/>
    </xf>
    <xf numFmtId="0" fontId="0" fillId="0" borderId="1" xfId="71" applyBorder="1" applyAlignment="1">
      <alignment horizontal="left"/>
      <protection/>
    </xf>
    <xf numFmtId="0" fontId="0" fillId="0" borderId="1" xfId="71" applyBorder="1">
      <alignment/>
      <protection/>
    </xf>
    <xf numFmtId="0" fontId="0" fillId="0" borderId="0" xfId="71" applyAlignment="1">
      <alignment horizontal="center" wrapText="1"/>
      <protection/>
    </xf>
    <xf numFmtId="0" fontId="1" fillId="0" borderId="11" xfId="60" applyBorder="1">
      <alignment horizontal="center" wrapText="1"/>
      <protection/>
    </xf>
    <xf numFmtId="0" fontId="1" fillId="0" borderId="9" xfId="60" applyBorder="1" applyAlignment="1">
      <alignment horizontal="centerContinuous" wrapText="1"/>
      <protection/>
    </xf>
    <xf numFmtId="0" fontId="1" fillId="0" borderId="14" xfId="60" applyFont="1" applyBorder="1" applyAlignment="1">
      <alignment horizontal="centerContinuous" wrapText="1"/>
      <protection/>
    </xf>
    <xf numFmtId="0" fontId="1" fillId="0" borderId="14" xfId="60" applyBorder="1" applyAlignment="1">
      <alignment horizontal="centerContinuous" wrapText="1"/>
      <protection/>
    </xf>
    <xf numFmtId="0" fontId="7" fillId="0" borderId="13" xfId="91" applyBorder="1">
      <alignment wrapText="1"/>
      <protection/>
    </xf>
    <xf numFmtId="165" fontId="5" fillId="0" borderId="0" xfId="58">
      <alignment/>
      <protection/>
    </xf>
    <xf numFmtId="0" fontId="0" fillId="0" borderId="16" xfId="71" applyBorder="1">
      <alignment/>
      <protection/>
    </xf>
    <xf numFmtId="184" fontId="0" fillId="0" borderId="0" xfId="71" applyNumberFormat="1" applyAlignment="1">
      <alignment horizontal="right"/>
      <protection/>
    </xf>
    <xf numFmtId="184" fontId="0" fillId="0" borderId="1" xfId="71" applyNumberFormat="1" applyBorder="1" applyAlignment="1">
      <alignment horizontal="right"/>
      <protection/>
    </xf>
    <xf numFmtId="185" fontId="0" fillId="0" borderId="1" xfId="71" applyNumberFormat="1" applyBorder="1" applyAlignment="1">
      <alignment horizontal="right"/>
      <protection/>
    </xf>
    <xf numFmtId="177" fontId="0" fillId="0" borderId="11" xfId="71" applyNumberFormat="1" applyFont="1" applyBorder="1" applyAlignment="1">
      <alignment horizontal="right"/>
      <protection/>
    </xf>
    <xf numFmtId="177" fontId="0" fillId="0" borderId="1" xfId="71" applyNumberFormat="1" applyBorder="1" applyAlignment="1">
      <alignment horizontal="right"/>
      <protection/>
    </xf>
    <xf numFmtId="186" fontId="0" fillId="0" borderId="1" xfId="71" applyNumberFormat="1" applyBorder="1">
      <alignment/>
      <protection/>
    </xf>
    <xf numFmtId="0" fontId="0" fillId="0" borderId="1" xfId="71" applyBorder="1" applyAlignment="1">
      <alignment horizontal="center"/>
      <protection/>
    </xf>
    <xf numFmtId="184" fontId="0" fillId="0" borderId="11" xfId="71" applyNumberFormat="1" applyBorder="1">
      <alignment/>
      <protection/>
    </xf>
    <xf numFmtId="184" fontId="0" fillId="0" borderId="1" xfId="71" applyNumberFormat="1" applyBorder="1">
      <alignment/>
      <protection/>
    </xf>
    <xf numFmtId="184" fontId="0" fillId="0" borderId="0" xfId="71" applyNumberFormat="1">
      <alignment/>
      <protection/>
    </xf>
    <xf numFmtId="187" fontId="0" fillId="0" borderId="0" xfId="71" applyNumberFormat="1">
      <alignment/>
      <protection/>
    </xf>
    <xf numFmtId="187" fontId="0" fillId="0" borderId="1" xfId="71" applyNumberFormat="1" applyBorder="1">
      <alignment/>
      <protection/>
    </xf>
    <xf numFmtId="0" fontId="0" fillId="0" borderId="0" xfId="71" applyAlignment="1">
      <alignment vertical="center"/>
      <protection/>
    </xf>
    <xf numFmtId="0" fontId="1" fillId="0" borderId="14" xfId="60" applyBorder="1" applyAlignment="1">
      <alignment horizontal="center" vertical="center" wrapText="1"/>
      <protection/>
    </xf>
    <xf numFmtId="0" fontId="1" fillId="0" borderId="9" xfId="60" applyBorder="1" applyAlignment="1">
      <alignment horizontal="center" vertical="center" wrapText="1"/>
      <protection/>
    </xf>
    <xf numFmtId="0" fontId="1" fillId="0" borderId="17" xfId="60" applyBorder="1" applyAlignment="1">
      <alignment horizontal="centerContinuous" vertical="center" wrapText="1"/>
      <protection/>
    </xf>
    <xf numFmtId="0" fontId="1" fillId="0" borderId="18" xfId="60" applyFont="1" applyBorder="1" applyAlignment="1">
      <alignment horizontal="centerContinuous" wrapText="1"/>
      <protection/>
    </xf>
    <xf numFmtId="0" fontId="1" fillId="0" borderId="19" xfId="60" applyBorder="1" applyAlignment="1">
      <alignment horizontal="center" vertical="center" wrapText="1"/>
      <protection/>
    </xf>
    <xf numFmtId="188" fontId="7" fillId="0" borderId="0" xfId="71" applyNumberFormat="1" applyFont="1">
      <alignment/>
      <protection/>
    </xf>
    <xf numFmtId="0" fontId="0" fillId="0" borderId="0" xfId="71" applyAlignment="1">
      <alignment horizontal="centerContinuous"/>
      <protection/>
    </xf>
    <xf numFmtId="0" fontId="7" fillId="0" borderId="0" xfId="71" applyFont="1" applyAlignment="1">
      <alignment horizontal="centerContinuous"/>
      <protection/>
    </xf>
    <xf numFmtId="49" fontId="9" fillId="0" borderId="0" xfId="58" applyNumberFormat="1" applyFont="1">
      <alignment/>
      <protection/>
    </xf>
    <xf numFmtId="0" fontId="0" fillId="0" borderId="14" xfId="71" applyBorder="1">
      <alignment/>
      <protection/>
    </xf>
    <xf numFmtId="0" fontId="0" fillId="0" borderId="20" xfId="71" applyBorder="1">
      <alignment/>
      <protection/>
    </xf>
    <xf numFmtId="0" fontId="0" fillId="0" borderId="15" xfId="71" applyBorder="1" applyAlignment="1">
      <alignment horizontal="right"/>
      <protection/>
    </xf>
    <xf numFmtId="0" fontId="0" fillId="0" borderId="21" xfId="71" applyBorder="1">
      <alignment/>
      <protection/>
    </xf>
    <xf numFmtId="189" fontId="0" fillId="0" borderId="11" xfId="71" applyNumberFormat="1" applyBorder="1">
      <alignment/>
      <protection/>
    </xf>
    <xf numFmtId="181" fontId="0" fillId="0" borderId="22" xfId="71" applyNumberFormat="1" applyBorder="1">
      <alignment/>
      <protection/>
    </xf>
    <xf numFmtId="189" fontId="0" fillId="0" borderId="1" xfId="71" applyNumberFormat="1" applyBorder="1">
      <alignment/>
      <protection/>
    </xf>
    <xf numFmtId="190" fontId="0" fillId="0" borderId="1" xfId="71" applyNumberFormat="1" applyBorder="1" applyAlignment="1">
      <alignment horizontal="right"/>
      <protection/>
    </xf>
    <xf numFmtId="181" fontId="0" fillId="0" borderId="23" xfId="71" applyNumberFormat="1" applyBorder="1">
      <alignment/>
      <protection/>
    </xf>
    <xf numFmtId="0" fontId="0" fillId="0" borderId="1" xfId="71" applyFont="1" applyBorder="1">
      <alignment/>
      <protection/>
    </xf>
    <xf numFmtId="191" fontId="0" fillId="0" borderId="11" xfId="71" applyNumberFormat="1" applyBorder="1">
      <alignment/>
      <protection/>
    </xf>
    <xf numFmtId="191" fontId="0" fillId="0" borderId="1" xfId="71" applyNumberFormat="1" applyBorder="1">
      <alignment/>
      <protection/>
    </xf>
    <xf numFmtId="191" fontId="0" fillId="0" borderId="22" xfId="71" applyNumberFormat="1" applyBorder="1">
      <alignment/>
      <protection/>
    </xf>
    <xf numFmtId="191" fontId="0" fillId="0" borderId="23" xfId="71" applyNumberFormat="1" applyBorder="1">
      <alignment/>
      <protection/>
    </xf>
    <xf numFmtId="192" fontId="0" fillId="0" borderId="22" xfId="71" applyNumberFormat="1" applyBorder="1">
      <alignment/>
      <protection/>
    </xf>
    <xf numFmtId="192" fontId="0" fillId="0" borderId="24" xfId="71" applyNumberFormat="1" applyBorder="1">
      <alignment/>
      <protection/>
    </xf>
    <xf numFmtId="192" fontId="0" fillId="0" borderId="25" xfId="71" applyNumberFormat="1" applyBorder="1">
      <alignment/>
      <protection/>
    </xf>
    <xf numFmtId="0" fontId="0" fillId="0" borderId="0" xfId="71" applyBorder="1">
      <alignment/>
      <protection/>
    </xf>
    <xf numFmtId="193" fontId="0" fillId="0" borderId="11" xfId="71" applyNumberFormat="1" applyBorder="1">
      <alignment/>
      <protection/>
    </xf>
    <xf numFmtId="183" fontId="0" fillId="0" borderId="22" xfId="71" applyNumberFormat="1" applyBorder="1">
      <alignment/>
      <protection/>
    </xf>
    <xf numFmtId="193" fontId="0" fillId="0" borderId="1" xfId="71" applyNumberFormat="1" applyBorder="1">
      <alignment/>
      <protection/>
    </xf>
    <xf numFmtId="183" fontId="0" fillId="0" borderId="23" xfId="71" applyNumberFormat="1" applyBorder="1">
      <alignment/>
      <protection/>
    </xf>
    <xf numFmtId="189" fontId="0" fillId="0" borderId="1" xfId="71" applyNumberFormat="1" applyBorder="1" applyAlignment="1">
      <alignment horizontal="right"/>
      <protection/>
    </xf>
    <xf numFmtId="182" fontId="0" fillId="0" borderId="23" xfId="71" applyNumberFormat="1" applyBorder="1">
      <alignment/>
      <protection/>
    </xf>
    <xf numFmtId="172" fontId="0" fillId="0" borderId="23" xfId="71" applyNumberFormat="1" applyBorder="1" applyAlignment="1">
      <alignment horizontal="right"/>
      <protection/>
    </xf>
    <xf numFmtId="0" fontId="0" fillId="0" borderId="0" xfId="71" applyFont="1">
      <alignment/>
      <protection/>
    </xf>
    <xf numFmtId="182" fontId="0" fillId="0" borderId="22" xfId="71" applyNumberFormat="1" applyBorder="1">
      <alignment/>
      <protection/>
    </xf>
    <xf numFmtId="0" fontId="0" fillId="0" borderId="11" xfId="71" applyBorder="1">
      <alignment/>
      <protection/>
    </xf>
    <xf numFmtId="0" fontId="0" fillId="0" borderId="23" xfId="71" applyBorder="1">
      <alignment/>
      <protection/>
    </xf>
    <xf numFmtId="0" fontId="1" fillId="0" borderId="0" xfId="60" applyAlignment="1">
      <alignment horizontal="center" wrapText="1"/>
      <protection/>
    </xf>
    <xf numFmtId="0" fontId="1" fillId="0" borderId="18" xfId="60" applyBorder="1" applyAlignment="1">
      <alignment horizontal="center" vertical="center" wrapText="1"/>
      <protection/>
    </xf>
    <xf numFmtId="0" fontId="1" fillId="0" borderId="20" xfId="60" applyBorder="1" applyAlignment="1">
      <alignment horizontal="center" vertical="center" wrapText="1"/>
      <protection/>
    </xf>
    <xf numFmtId="0" fontId="1" fillId="0" borderId="20" xfId="60" applyFont="1" applyBorder="1" applyAlignment="1">
      <alignment horizontal="center" vertical="center" wrapText="1"/>
      <protection/>
    </xf>
    <xf numFmtId="0" fontId="1" fillId="0" borderId="26" xfId="60" applyFont="1" applyBorder="1" applyAlignment="1">
      <alignment horizontal="center" vertical="center" wrapText="1"/>
      <protection/>
    </xf>
    <xf numFmtId="0" fontId="0" fillId="0" borderId="13" xfId="71" applyBorder="1">
      <alignment/>
      <protection/>
    </xf>
    <xf numFmtId="0" fontId="7" fillId="0" borderId="0" xfId="91">
      <alignment wrapText="1"/>
      <protection/>
    </xf>
    <xf numFmtId="0" fontId="2" fillId="0" borderId="0" xfId="71" applyFont="1">
      <alignment/>
      <protection/>
    </xf>
    <xf numFmtId="0" fontId="0" fillId="0" borderId="9" xfId="71" applyBorder="1">
      <alignment/>
      <protection/>
    </xf>
    <xf numFmtId="180" fontId="0" fillId="0" borderId="21" xfId="71" applyNumberFormat="1" applyBorder="1">
      <alignment/>
      <protection/>
    </xf>
    <xf numFmtId="194" fontId="0" fillId="0" borderId="15" xfId="71" applyNumberFormat="1" applyBorder="1">
      <alignment/>
      <protection/>
    </xf>
    <xf numFmtId="182" fontId="0" fillId="0" borderId="21" xfId="71" applyNumberFormat="1" applyBorder="1" applyAlignment="1">
      <alignment horizontal="right"/>
      <protection/>
    </xf>
    <xf numFmtId="187" fontId="0" fillId="0" borderId="15" xfId="71" applyNumberFormat="1" applyBorder="1" applyAlignment="1">
      <alignment horizontal="left"/>
      <protection/>
    </xf>
    <xf numFmtId="182" fontId="0" fillId="0" borderId="0" xfId="71" applyNumberFormat="1" applyBorder="1">
      <alignment/>
      <protection/>
    </xf>
    <xf numFmtId="194" fontId="0" fillId="0" borderId="1" xfId="71" applyNumberFormat="1" applyBorder="1" applyAlignment="1">
      <alignment horizontal="left"/>
      <protection/>
    </xf>
    <xf numFmtId="182" fontId="0" fillId="0" borderId="25" xfId="71" applyNumberFormat="1" applyBorder="1">
      <alignment/>
      <protection/>
    </xf>
    <xf numFmtId="194" fontId="0" fillId="0" borderId="24" xfId="71" applyNumberFormat="1" applyBorder="1" applyAlignment="1">
      <alignment horizontal="left"/>
      <protection/>
    </xf>
    <xf numFmtId="1" fontId="0" fillId="0" borderId="1" xfId="71" applyNumberFormat="1" applyBorder="1" applyAlignment="1">
      <alignment horizontal="left"/>
      <protection/>
    </xf>
    <xf numFmtId="182" fontId="0" fillId="0" borderId="11" xfId="71" applyNumberFormat="1" applyBorder="1">
      <alignment/>
      <protection/>
    </xf>
    <xf numFmtId="182" fontId="0" fillId="0" borderId="23" xfId="71" applyNumberFormat="1" applyBorder="1" applyAlignment="1">
      <alignment horizontal="right"/>
      <protection/>
    </xf>
    <xf numFmtId="182" fontId="0" fillId="0" borderId="0" xfId="71" applyNumberFormat="1">
      <alignment/>
      <protection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26" xfId="60" applyBorder="1" applyAlignment="1">
      <alignment horizontal="center" vertical="center" wrapText="1"/>
      <protection/>
    </xf>
    <xf numFmtId="0" fontId="1" fillId="0" borderId="9" xfId="60" applyFont="1" applyBorder="1" applyAlignment="1">
      <alignment horizontal="center" vertical="center" wrapText="1"/>
      <protection/>
    </xf>
    <xf numFmtId="0" fontId="0" fillId="0" borderId="13" xfId="71" applyFont="1" applyBorder="1">
      <alignment/>
      <protection/>
    </xf>
    <xf numFmtId="49" fontId="0" fillId="0" borderId="0" xfId="58" applyNumberFormat="1" applyFont="1">
      <alignment/>
      <protection/>
    </xf>
    <xf numFmtId="195" fontId="0" fillId="0" borderId="0" xfId="58" applyNumberFormat="1" applyFont="1">
      <alignment/>
      <protection/>
    </xf>
    <xf numFmtId="49" fontId="0" fillId="0" borderId="0" xfId="71" applyNumberFormat="1" applyAlignment="1">
      <alignment horizontal="left"/>
      <protection/>
    </xf>
    <xf numFmtId="0" fontId="0" fillId="0" borderId="0" xfId="71" applyAlignment="1">
      <alignment horizontal="left"/>
      <protection/>
    </xf>
    <xf numFmtId="3" fontId="0" fillId="0" borderId="0" xfId="71" applyNumberFormat="1">
      <alignment/>
      <protection/>
    </xf>
    <xf numFmtId="0" fontId="9" fillId="0" borderId="0" xfId="71" applyFont="1">
      <alignment/>
      <protection/>
    </xf>
    <xf numFmtId="196" fontId="0" fillId="0" borderId="0" xfId="71" applyNumberFormat="1" applyFont="1" applyBorder="1" applyAlignment="1">
      <alignment horizontal="right"/>
      <protection/>
    </xf>
    <xf numFmtId="197" fontId="0" fillId="0" borderId="0" xfId="71" applyNumberFormat="1" applyFont="1" applyBorder="1" applyAlignment="1">
      <alignment horizontal="right"/>
      <protection/>
    </xf>
    <xf numFmtId="172" fontId="0" fillId="0" borderId="0" xfId="71" applyNumberFormat="1" applyFont="1" applyBorder="1" applyAlignment="1">
      <alignment horizontal="right"/>
      <protection/>
    </xf>
    <xf numFmtId="0" fontId="5" fillId="0" borderId="0" xfId="71" applyFont="1" applyBorder="1" applyAlignment="1">
      <alignment horizontal="left"/>
      <protection/>
    </xf>
    <xf numFmtId="0" fontId="0" fillId="0" borderId="0" xfId="71" applyBorder="1" applyAlignment="1">
      <alignment horizontal="left"/>
      <protection/>
    </xf>
    <xf numFmtId="181" fontId="0" fillId="0" borderId="14" xfId="71" applyNumberFormat="1" applyBorder="1">
      <alignment/>
      <protection/>
    </xf>
    <xf numFmtId="197" fontId="0" fillId="0" borderId="15" xfId="71" applyNumberFormat="1" applyFont="1" applyBorder="1" applyAlignment="1">
      <alignment horizontal="right"/>
      <protection/>
    </xf>
    <xf numFmtId="182" fontId="0" fillId="0" borderId="20" xfId="71" applyNumberFormat="1" applyBorder="1">
      <alignment/>
      <protection/>
    </xf>
    <xf numFmtId="0" fontId="0" fillId="0" borderId="15" xfId="71" applyBorder="1" applyAlignment="1">
      <alignment horizontal="left"/>
      <protection/>
    </xf>
    <xf numFmtId="3" fontId="0" fillId="0" borderId="0" xfId="71" applyNumberFormat="1" applyBorder="1">
      <alignment/>
      <protection/>
    </xf>
    <xf numFmtId="181" fontId="0" fillId="0" borderId="11" xfId="71" applyNumberFormat="1" applyBorder="1">
      <alignment/>
      <protection/>
    </xf>
    <xf numFmtId="195" fontId="0" fillId="0" borderId="22" xfId="71" applyNumberFormat="1" applyBorder="1">
      <alignment/>
      <protection/>
    </xf>
    <xf numFmtId="195" fontId="0" fillId="0" borderId="22" xfId="71" applyNumberFormat="1" applyFont="1" applyBorder="1">
      <alignment/>
      <protection/>
    </xf>
    <xf numFmtId="0" fontId="1" fillId="0" borderId="0" xfId="60" applyFont="1" applyBorder="1">
      <alignment horizontal="center" wrapText="1"/>
      <protection/>
    </xf>
    <xf numFmtId="0" fontId="1" fillId="0" borderId="1" xfId="60" applyFont="1" applyBorder="1">
      <alignment horizontal="center" wrapText="1"/>
      <protection/>
    </xf>
    <xf numFmtId="0" fontId="1" fillId="0" borderId="9" xfId="60" applyFont="1" applyBorder="1">
      <alignment horizontal="center" wrapText="1"/>
      <protection/>
    </xf>
    <xf numFmtId="0" fontId="1" fillId="0" borderId="15" xfId="60" applyFont="1" applyBorder="1">
      <alignment horizontal="center" wrapText="1"/>
      <protection/>
    </xf>
    <xf numFmtId="181" fontId="0" fillId="0" borderId="0" xfId="71" applyNumberFormat="1" applyBorder="1">
      <alignment/>
      <protection/>
    </xf>
    <xf numFmtId="195" fontId="0" fillId="0" borderId="0" xfId="71" applyNumberFormat="1" applyBorder="1">
      <alignment/>
      <protection/>
    </xf>
    <xf numFmtId="182" fontId="0" fillId="0" borderId="22" xfId="71" applyNumberFormat="1" applyBorder="1" applyAlignment="1">
      <alignment horizontal="right"/>
      <protection/>
    </xf>
    <xf numFmtId="197" fontId="0" fillId="0" borderId="11" xfId="71" applyNumberFormat="1" applyFont="1" applyBorder="1" applyAlignment="1">
      <alignment horizontal="right"/>
      <protection/>
    </xf>
    <xf numFmtId="197" fontId="0" fillId="0" borderId="22" xfId="71" applyNumberFormat="1" applyFont="1" applyBorder="1" applyAlignment="1">
      <alignment horizontal="right"/>
      <protection/>
    </xf>
    <xf numFmtId="172" fontId="0" fillId="0" borderId="22" xfId="71" applyNumberFormat="1" applyFont="1" applyBorder="1" applyAlignment="1">
      <alignment horizontal="right"/>
      <protection/>
    </xf>
    <xf numFmtId="195" fontId="0" fillId="0" borderId="22" xfId="71" applyNumberFormat="1" applyFont="1" applyBorder="1" applyAlignment="1">
      <alignment horizontal="left"/>
      <protection/>
    </xf>
    <xf numFmtId="195" fontId="0" fillId="0" borderId="22" xfId="71" applyNumberFormat="1" applyBorder="1" applyAlignment="1">
      <alignment horizontal="left"/>
      <protection/>
    </xf>
    <xf numFmtId="0" fontId="0" fillId="0" borderId="0" xfId="71" applyFont="1" applyBorder="1">
      <alignment/>
      <protection/>
    </xf>
    <xf numFmtId="180" fontId="0" fillId="0" borderId="0" xfId="71" applyNumberFormat="1" applyFont="1" applyAlignment="1">
      <alignment horizontal="right"/>
      <protection/>
    </xf>
    <xf numFmtId="180" fontId="0" fillId="0" borderId="1" xfId="71" applyNumberFormat="1" applyFont="1" applyBorder="1">
      <alignment/>
      <protection/>
    </xf>
    <xf numFmtId="181" fontId="0" fillId="0" borderId="1" xfId="71" applyNumberFormat="1" applyFont="1" applyBorder="1">
      <alignment/>
      <protection/>
    </xf>
    <xf numFmtId="183" fontId="0" fillId="0" borderId="1" xfId="71" applyNumberFormat="1" applyFont="1" applyBorder="1">
      <alignment/>
      <protection/>
    </xf>
    <xf numFmtId="198" fontId="0" fillId="0" borderId="1" xfId="22" applyBorder="1">
      <alignment/>
      <protection/>
    </xf>
    <xf numFmtId="181" fontId="0" fillId="0" borderId="20" xfId="71" applyNumberFormat="1" applyBorder="1">
      <alignment/>
      <protection/>
    </xf>
    <xf numFmtId="199" fontId="0" fillId="0" borderId="1" xfId="22" applyNumberFormat="1" applyFont="1" applyBorder="1">
      <alignment/>
      <protection/>
    </xf>
    <xf numFmtId="0" fontId="1" fillId="0" borderId="0" xfId="60" applyBorder="1">
      <alignment horizontal="center" wrapText="1"/>
      <protection/>
    </xf>
    <xf numFmtId="0" fontId="7" fillId="0" borderId="0" xfId="91" applyBorder="1">
      <alignment wrapText="1"/>
      <protection/>
    </xf>
    <xf numFmtId="0" fontId="1" fillId="0" borderId="0" xfId="91" applyFont="1">
      <alignment wrapText="1"/>
      <protection/>
    </xf>
    <xf numFmtId="0" fontId="1" fillId="0" borderId="0" xfId="91" applyFont="1" applyBorder="1">
      <alignment wrapText="1"/>
      <protection/>
    </xf>
    <xf numFmtId="0" fontId="1" fillId="0" borderId="0" xfId="91" applyFont="1" applyAlignment="1">
      <alignment horizontal="centerContinuous" wrapText="1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centerContinuous" wrapText="1"/>
      <protection/>
    </xf>
    <xf numFmtId="0" fontId="0" fillId="0" borderId="0" xfId="72">
      <alignment/>
      <protection/>
    </xf>
    <xf numFmtId="3" fontId="0" fillId="0" borderId="0" xfId="72" applyNumberFormat="1">
      <alignment/>
      <protection/>
    </xf>
    <xf numFmtId="3" fontId="0" fillId="0" borderId="0" xfId="72" applyNumberFormat="1" applyAlignment="1">
      <alignment horizontal="center"/>
      <protection/>
    </xf>
    <xf numFmtId="49" fontId="0" fillId="0" borderId="0" xfId="72" applyNumberFormat="1" applyFont="1" applyAlignment="1">
      <alignment horizontal="center"/>
      <protection/>
    </xf>
    <xf numFmtId="3" fontId="0" fillId="0" borderId="0" xfId="72" applyNumberFormat="1" applyFont="1">
      <alignment/>
      <protection/>
    </xf>
    <xf numFmtId="0" fontId="5" fillId="0" borderId="0" xfId="72" applyFont="1">
      <alignment/>
      <protection/>
    </xf>
    <xf numFmtId="3" fontId="13" fillId="0" borderId="0" xfId="72" applyNumberFormat="1" applyFont="1" applyBorder="1">
      <alignment/>
      <protection/>
    </xf>
    <xf numFmtId="0" fontId="13" fillId="0" borderId="0" xfId="72" applyFont="1" applyBorder="1">
      <alignment/>
      <protection/>
    </xf>
    <xf numFmtId="3" fontId="13" fillId="0" borderId="14" xfId="72" applyNumberFormat="1" applyFont="1" applyBorder="1">
      <alignment/>
      <protection/>
    </xf>
    <xf numFmtId="3" fontId="13" fillId="0" borderId="20" xfId="72" applyNumberFormat="1" applyFont="1" applyBorder="1">
      <alignment/>
      <protection/>
    </xf>
    <xf numFmtId="3" fontId="13" fillId="0" borderId="15" xfId="72" applyNumberFormat="1" applyFont="1" applyBorder="1">
      <alignment/>
      <protection/>
    </xf>
    <xf numFmtId="3" fontId="13" fillId="0" borderId="26" xfId="72" applyNumberFormat="1" applyFont="1" applyBorder="1">
      <alignment/>
      <protection/>
    </xf>
    <xf numFmtId="0" fontId="13" fillId="0" borderId="15" xfId="72" applyFont="1" applyBorder="1">
      <alignment/>
      <protection/>
    </xf>
    <xf numFmtId="49" fontId="0" fillId="0" borderId="11" xfId="72" applyNumberFormat="1" applyFont="1" applyBorder="1" applyAlignment="1">
      <alignment horizontal="center"/>
      <protection/>
    </xf>
    <xf numFmtId="204" fontId="0" fillId="0" borderId="1" xfId="72" applyNumberFormat="1" applyFont="1" applyBorder="1" applyAlignment="1">
      <alignment horizontal="right"/>
      <protection/>
    </xf>
    <xf numFmtId="181" fontId="0" fillId="0" borderId="1" xfId="72" applyNumberFormat="1" applyFont="1" applyBorder="1">
      <alignment/>
      <protection/>
    </xf>
    <xf numFmtId="180" fontId="0" fillId="0" borderId="1" xfId="72" applyNumberFormat="1" applyFont="1" applyBorder="1">
      <alignment/>
      <protection/>
    </xf>
    <xf numFmtId="172" fontId="0" fillId="0" borderId="1" xfId="72" applyNumberFormat="1" applyFont="1" applyBorder="1" applyAlignment="1">
      <alignment horizontal="right"/>
      <protection/>
    </xf>
    <xf numFmtId="205" fontId="0" fillId="0" borderId="25" xfId="72" applyNumberFormat="1" applyFont="1" applyBorder="1">
      <alignment/>
      <protection/>
    </xf>
    <xf numFmtId="200" fontId="0" fillId="0" borderId="1" xfId="72" applyNumberFormat="1" applyFont="1" applyBorder="1">
      <alignment/>
      <protection/>
    </xf>
    <xf numFmtId="205" fontId="0" fillId="0" borderId="0" xfId="72" applyNumberFormat="1" applyFont="1" applyBorder="1">
      <alignment/>
      <protection/>
    </xf>
    <xf numFmtId="205" fontId="0" fillId="0" borderId="1" xfId="72" applyNumberFormat="1" applyFont="1" applyBorder="1">
      <alignment/>
      <protection/>
    </xf>
    <xf numFmtId="205" fontId="0" fillId="0" borderId="1" xfId="72" applyNumberFormat="1" applyFont="1" applyBorder="1" applyAlignment="1">
      <alignment horizontal="right"/>
      <protection/>
    </xf>
    <xf numFmtId="180" fontId="0" fillId="0" borderId="25" xfId="72" applyNumberFormat="1" applyFont="1" applyBorder="1">
      <alignment/>
      <protection/>
    </xf>
    <xf numFmtId="0" fontId="0" fillId="0" borderId="1" xfId="72" applyFont="1" applyBorder="1">
      <alignment/>
      <protection/>
    </xf>
    <xf numFmtId="196" fontId="0" fillId="0" borderId="11" xfId="72" applyNumberFormat="1" applyFont="1" applyBorder="1" applyAlignment="1">
      <alignment horizontal="right"/>
      <protection/>
    </xf>
    <xf numFmtId="180" fontId="0" fillId="0" borderId="22" xfId="72" applyNumberFormat="1" applyFont="1" applyBorder="1">
      <alignment/>
      <protection/>
    </xf>
    <xf numFmtId="197" fontId="0" fillId="0" borderId="1" xfId="72" applyNumberFormat="1" applyFont="1" applyBorder="1" applyAlignment="1">
      <alignment horizontal="right"/>
      <protection/>
    </xf>
    <xf numFmtId="196" fontId="0" fillId="0" borderId="1" xfId="72" applyNumberFormat="1" applyFont="1" applyBorder="1" applyAlignment="1">
      <alignment horizontal="right"/>
      <protection/>
    </xf>
    <xf numFmtId="180" fontId="0" fillId="0" borderId="11" xfId="72" applyNumberFormat="1" applyFont="1" applyBorder="1">
      <alignment/>
      <protection/>
    </xf>
    <xf numFmtId="180" fontId="0" fillId="0" borderId="1" xfId="72" applyNumberFormat="1" applyFont="1" applyBorder="1" applyAlignment="1">
      <alignment horizontal="right"/>
      <protection/>
    </xf>
    <xf numFmtId="0" fontId="0" fillId="0" borderId="11" xfId="72" applyFont="1" applyBorder="1">
      <alignment/>
      <protection/>
    </xf>
    <xf numFmtId="0" fontId="0" fillId="0" borderId="27" xfId="72" applyFont="1" applyBorder="1">
      <alignment/>
      <protection/>
    </xf>
    <xf numFmtId="0" fontId="0" fillId="0" borderId="25" xfId="72" applyFont="1" applyBorder="1">
      <alignment/>
      <protection/>
    </xf>
    <xf numFmtId="0" fontId="1" fillId="0" borderId="0" xfId="72" applyFont="1">
      <alignment/>
      <protection/>
    </xf>
    <xf numFmtId="0" fontId="1" fillId="0" borderId="18" xfId="72" applyFont="1" applyBorder="1" applyAlignment="1">
      <alignment horizontal="center" wrapText="1"/>
      <protection/>
    </xf>
    <xf numFmtId="0" fontId="1" fillId="0" borderId="28" xfId="72" applyFont="1" applyBorder="1" applyAlignment="1">
      <alignment horizontal="center" wrapText="1"/>
      <protection/>
    </xf>
    <xf numFmtId="0" fontId="1" fillId="0" borderId="29" xfId="72" applyFont="1" applyBorder="1" applyAlignment="1">
      <alignment horizontal="center" wrapText="1"/>
      <protection/>
    </xf>
    <xf numFmtId="0" fontId="1" fillId="0" borderId="15" xfId="72" applyFont="1" applyBorder="1" applyAlignment="1">
      <alignment horizontal="centerContinuous" wrapText="1"/>
      <protection/>
    </xf>
    <xf numFmtId="0" fontId="1" fillId="0" borderId="30" xfId="72" applyFont="1" applyBorder="1" applyAlignment="1">
      <alignment horizontal="center"/>
      <protection/>
    </xf>
    <xf numFmtId="0" fontId="1" fillId="0" borderId="31" xfId="72" applyFont="1" applyBorder="1" applyAlignment="1">
      <alignment horizontal="center" wrapText="1"/>
      <protection/>
    </xf>
    <xf numFmtId="0" fontId="13" fillId="0" borderId="13" xfId="72" applyFont="1" applyBorder="1">
      <alignment/>
      <protection/>
    </xf>
    <xf numFmtId="0" fontId="14" fillId="0" borderId="0" xfId="72" applyFont="1">
      <alignment/>
      <protection/>
    </xf>
    <xf numFmtId="49" fontId="0" fillId="0" borderId="0" xfId="72" applyNumberFormat="1" applyFont="1" applyAlignment="1">
      <alignment horizontal="centerContinuous"/>
      <protection/>
    </xf>
    <xf numFmtId="0" fontId="13" fillId="0" borderId="0" xfId="72" applyFont="1" applyAlignment="1">
      <alignment horizontal="centerContinuous"/>
      <protection/>
    </xf>
    <xf numFmtId="0" fontId="13" fillId="0" borderId="0" xfId="72" applyFont="1">
      <alignment/>
      <protection/>
    </xf>
    <xf numFmtId="180" fontId="0" fillId="0" borderId="0" xfId="72" applyNumberFormat="1" applyFont="1" applyBorder="1">
      <alignment/>
      <protection/>
    </xf>
    <xf numFmtId="49" fontId="5" fillId="0" borderId="0" xfId="58" applyNumberFormat="1">
      <alignment/>
      <protection/>
    </xf>
    <xf numFmtId="49" fontId="5" fillId="0" borderId="0" xfId="71" applyNumberFormat="1" applyFont="1">
      <alignment/>
      <protection/>
    </xf>
    <xf numFmtId="181" fontId="0" fillId="0" borderId="26" xfId="71" applyNumberFormat="1" applyBorder="1">
      <alignment/>
      <protection/>
    </xf>
    <xf numFmtId="183" fontId="0" fillId="0" borderId="11" xfId="71" applyNumberFormat="1" applyBorder="1">
      <alignment/>
      <protection/>
    </xf>
    <xf numFmtId="182" fontId="0" fillId="0" borderId="24" xfId="71" applyNumberFormat="1" applyBorder="1">
      <alignment/>
      <protection/>
    </xf>
    <xf numFmtId="165" fontId="0" fillId="0" borderId="1" xfId="71" applyNumberFormat="1" applyBorder="1">
      <alignment/>
      <protection/>
    </xf>
    <xf numFmtId="180" fontId="0" fillId="0" borderId="24" xfId="71" applyNumberFormat="1" applyBorder="1">
      <alignment/>
      <protection/>
    </xf>
    <xf numFmtId="180" fontId="0" fillId="0" borderId="23" xfId="71" applyNumberFormat="1" applyBorder="1">
      <alignment/>
      <protection/>
    </xf>
    <xf numFmtId="3" fontId="0" fillId="0" borderId="22" xfId="71" applyNumberFormat="1" applyBorder="1" applyAlignment="1">
      <alignment horizontal="center"/>
      <protection/>
    </xf>
    <xf numFmtId="165" fontId="0" fillId="0" borderId="1" xfId="71" applyNumberFormat="1" applyFont="1" applyBorder="1">
      <alignment/>
      <protection/>
    </xf>
    <xf numFmtId="0" fontId="1" fillId="0" borderId="20" xfId="60" applyBorder="1">
      <alignment horizontal="center" wrapText="1"/>
      <protection/>
    </xf>
    <xf numFmtId="0" fontId="1" fillId="0" borderId="26" xfId="60" applyBorder="1">
      <alignment horizontal="center" wrapText="1"/>
      <protection/>
    </xf>
    <xf numFmtId="0" fontId="0" fillId="0" borderId="0" xfId="71" applyAlignment="1">
      <alignment horizontal="centerContinuous" wrapText="1"/>
      <protection/>
    </xf>
    <xf numFmtId="0" fontId="5" fillId="0" borderId="0" xfId="71" applyFont="1" applyBorder="1">
      <alignment/>
      <protection/>
    </xf>
    <xf numFmtId="0" fontId="5" fillId="0" borderId="16" xfId="71" applyFont="1" applyBorder="1">
      <alignment/>
      <protection/>
    </xf>
    <xf numFmtId="0" fontId="5" fillId="0" borderId="14" xfId="71" applyFont="1" applyBorder="1">
      <alignment/>
      <protection/>
    </xf>
    <xf numFmtId="182" fontId="0" fillId="0" borderId="27" xfId="71" applyNumberFormat="1" applyBorder="1">
      <alignment/>
      <protection/>
    </xf>
    <xf numFmtId="0" fontId="0" fillId="0" borderId="32" xfId="71" applyBorder="1">
      <alignment/>
      <protection/>
    </xf>
    <xf numFmtId="0" fontId="1" fillId="0" borderId="33" xfId="71" applyFont="1" applyBorder="1" applyAlignment="1">
      <alignment horizontal="center" vertical="center"/>
      <protection/>
    </xf>
    <xf numFmtId="0" fontId="1" fillId="0" borderId="34" xfId="71" applyFont="1" applyBorder="1" applyAlignment="1">
      <alignment horizontal="center" vertical="center"/>
      <protection/>
    </xf>
    <xf numFmtId="0" fontId="1" fillId="0" borderId="15" xfId="71" applyFont="1" applyBorder="1" applyAlignment="1">
      <alignment horizontal="center" vertical="center" wrapText="1"/>
      <protection/>
    </xf>
    <xf numFmtId="0" fontId="7" fillId="0" borderId="0" xfId="91" applyBorder="1" applyAlignment="1">
      <alignment horizontal="centerContinuous" vertical="center"/>
      <protection/>
    </xf>
    <xf numFmtId="0" fontId="1" fillId="0" borderId="0" xfId="91" applyFont="1" applyBorder="1" applyAlignment="1">
      <alignment horizontal="centerContinuous" vertical="center"/>
      <protection/>
    </xf>
    <xf numFmtId="0" fontId="1" fillId="0" borderId="35" xfId="71" applyFont="1" applyBorder="1" applyAlignment="1">
      <alignment horizontal="center" vertical="center" wrapText="1"/>
      <protection/>
    </xf>
    <xf numFmtId="0" fontId="0" fillId="0" borderId="0" xfId="71" applyAlignment="1">
      <alignment/>
      <protection/>
    </xf>
    <xf numFmtId="0" fontId="7" fillId="0" borderId="0" xfId="71" applyFont="1" applyAlignment="1">
      <alignment horizontal="center"/>
      <protection/>
    </xf>
    <xf numFmtId="172" fontId="0" fillId="0" borderId="11" xfId="71" applyNumberFormat="1" applyFont="1" applyBorder="1" applyAlignment="1">
      <alignment horizontal="right"/>
      <protection/>
    </xf>
    <xf numFmtId="0" fontId="1" fillId="0" borderId="0" xfId="71" applyFont="1" applyAlignment="1">
      <alignment vertical="center"/>
      <protection/>
    </xf>
    <xf numFmtId="0" fontId="0" fillId="0" borderId="1" xfId="71" applyFont="1" applyBorder="1" applyAlignment="1">
      <alignment vertical="center"/>
      <protection/>
    </xf>
    <xf numFmtId="172" fontId="0" fillId="0" borderId="11" xfId="71" applyNumberFormat="1" applyBorder="1" applyAlignment="1">
      <alignment horizontal="right"/>
      <protection/>
    </xf>
    <xf numFmtId="206" fontId="0" fillId="0" borderId="1" xfId="71" applyNumberFormat="1" applyBorder="1">
      <alignment/>
      <protection/>
    </xf>
    <xf numFmtId="49" fontId="0" fillId="0" borderId="1" xfId="71" applyNumberFormat="1" applyBorder="1">
      <alignment/>
      <protection/>
    </xf>
    <xf numFmtId="0" fontId="1" fillId="0" borderId="0" xfId="71" applyFont="1" applyBorder="1" applyAlignment="1">
      <alignment horizontal="center" wrapText="1"/>
      <protection/>
    </xf>
    <xf numFmtId="0" fontId="1" fillId="0" borderId="27" xfId="71" applyFont="1" applyBorder="1" applyAlignment="1">
      <alignment horizontal="center" wrapText="1"/>
      <protection/>
    </xf>
    <xf numFmtId="0" fontId="1" fillId="0" borderId="1" xfId="71" applyFont="1" applyBorder="1" applyAlignment="1">
      <alignment horizontal="center" vertical="center" wrapText="1"/>
      <protection/>
    </xf>
    <xf numFmtId="207" fontId="0" fillId="0" borderId="11" xfId="71" applyNumberFormat="1" applyBorder="1" applyAlignment="1">
      <alignment horizontal="right"/>
      <protection/>
    </xf>
    <xf numFmtId="0" fontId="0" fillId="0" borderId="22" xfId="71" applyBorder="1">
      <alignment/>
      <protection/>
    </xf>
    <xf numFmtId="164" fontId="0" fillId="0" borderId="11" xfId="71" applyNumberFormat="1" applyBorder="1" applyAlignment="1">
      <alignment horizontal="right"/>
      <protection/>
    </xf>
    <xf numFmtId="0" fontId="1" fillId="0" borderId="18" xfId="71" applyFont="1" applyBorder="1" applyAlignment="1">
      <alignment horizontal="center" vertical="center"/>
      <protection/>
    </xf>
    <xf numFmtId="0" fontId="1" fillId="0" borderId="15" xfId="71" applyFont="1" applyBorder="1" applyAlignment="1">
      <alignment horizontal="center" vertical="center"/>
      <protection/>
    </xf>
    <xf numFmtId="0" fontId="0" fillId="0" borderId="0" xfId="71" applyAlignment="1">
      <alignment horizontal="centerContinuous" vertical="center"/>
      <protection/>
    </xf>
    <xf numFmtId="49" fontId="0" fillId="0" borderId="0" xfId="71" applyNumberFormat="1" applyAlignment="1">
      <alignment horizontal="centerContinuous" vertical="center"/>
      <protection/>
    </xf>
    <xf numFmtId="165" fontId="0" fillId="0" borderId="0" xfId="71" applyNumberFormat="1" applyFont="1" applyAlignment="1">
      <alignment horizontal="left" vertical="center"/>
      <protection/>
    </xf>
    <xf numFmtId="0" fontId="0" fillId="0" borderId="0" xfId="71" applyFont="1" applyAlignment="1">
      <alignment horizontal="centerContinuous" vertical="center" wrapText="1"/>
      <protection/>
    </xf>
    <xf numFmtId="0" fontId="7" fillId="0" borderId="0" xfId="71" applyFont="1" applyAlignment="1">
      <alignment horizontal="centerContinuous" vertical="center" wrapText="1"/>
      <protection/>
    </xf>
    <xf numFmtId="0" fontId="7" fillId="0" borderId="0" xfId="71" applyFont="1" applyAlignment="1">
      <alignment horizontal="centerContinuous" vertical="center"/>
      <protection/>
    </xf>
    <xf numFmtId="0" fontId="15" fillId="0" borderId="0" xfId="71" applyFont="1" applyAlignment="1">
      <alignment wrapText="1"/>
      <protection/>
    </xf>
    <xf numFmtId="0" fontId="15" fillId="0" borderId="0" xfId="71" applyFont="1">
      <alignment/>
      <protection/>
    </xf>
    <xf numFmtId="0" fontId="19" fillId="0" borderId="0" xfId="71" applyFont="1" applyAlignment="1">
      <alignment horizontal="center"/>
      <protection/>
    </xf>
    <xf numFmtId="0" fontId="20" fillId="0" borderId="0" xfId="71" applyFont="1">
      <alignment/>
      <protection/>
    </xf>
    <xf numFmtId="0" fontId="15" fillId="0" borderId="36" xfId="75" applyNumberFormat="1" applyFont="1" applyBorder="1" applyAlignment="1" quotePrefix="1">
      <alignment wrapText="1"/>
      <protection/>
    </xf>
    <xf numFmtId="0" fontId="29" fillId="0" borderId="36" xfId="67" applyNumberFormat="1" applyFont="1" applyBorder="1" applyAlignment="1" applyProtection="1" quotePrefix="1">
      <alignment vertical="top"/>
      <protection/>
    </xf>
    <xf numFmtId="0" fontId="30" fillId="0" borderId="0" xfId="76" applyNumberFormat="1" applyFont="1" applyAlignment="1" quotePrefix="1">
      <alignment wrapText="1"/>
      <protection/>
    </xf>
    <xf numFmtId="0" fontId="29" fillId="0" borderId="0" xfId="66" applyNumberFormat="1" applyFont="1" applyAlignment="1">
      <alignment wrapText="1"/>
    </xf>
    <xf numFmtId="0" fontId="31" fillId="0" borderId="0" xfId="74" applyNumberFormat="1" applyFont="1" applyFill="1">
      <alignment/>
      <protection/>
    </xf>
    <xf numFmtId="0" fontId="7" fillId="0" borderId="0" xfId="71" applyFont="1" applyAlignment="1">
      <alignment horizontal="center"/>
      <protection/>
    </xf>
    <xf numFmtId="0" fontId="0" fillId="0" borderId="0" xfId="71" applyAlignment="1">
      <alignment/>
      <protection/>
    </xf>
    <xf numFmtId="0" fontId="0" fillId="0" borderId="1" xfId="71" applyBorder="1" applyAlignment="1">
      <alignment horizontal="center"/>
      <protection/>
    </xf>
    <xf numFmtId="0" fontId="0" fillId="0" borderId="0" xfId="71" applyAlignment="1">
      <alignment horizontal="center"/>
      <protection/>
    </xf>
    <xf numFmtId="0" fontId="7" fillId="0" borderId="0" xfId="72" applyFont="1" applyAlignment="1">
      <alignment horizontal="center" wrapText="1"/>
      <protection/>
    </xf>
    <xf numFmtId="0" fontId="0" fillId="0" borderId="0" xfId="72" applyFont="1" applyAlignment="1">
      <alignment horizontal="center" wrapText="1"/>
      <protection/>
    </xf>
    <xf numFmtId="0" fontId="0" fillId="0" borderId="0" xfId="91" applyFont="1" applyAlignment="1">
      <alignment horizontal="center" wrapText="1"/>
      <protection/>
    </xf>
    <xf numFmtId="0" fontId="1" fillId="0" borderId="0" xfId="91" applyFont="1" applyAlignment="1">
      <alignment horizontal="center" wrapText="1"/>
      <protection/>
    </xf>
  </cellXfs>
  <cellStyles count="8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yperlink" xfId="65"/>
    <cellStyle name="Hyperlink_Section_01_title" xfId="66"/>
    <cellStyle name="Hyperlink_Section01" xfId="67"/>
    <cellStyle name="Input" xfId="68"/>
    <cellStyle name="Linked Cell" xfId="69"/>
    <cellStyle name="Neutral" xfId="70"/>
    <cellStyle name="Normal 2" xfId="71"/>
    <cellStyle name="Normal_220399" xfId="72"/>
    <cellStyle name="Normal_GSP8287" xfId="73"/>
    <cellStyle name="Normal_last year excel compiled sec02_a276" xfId="74"/>
    <cellStyle name="Normal_Revised title_8_4_04" xfId="75"/>
    <cellStyle name="Normal_Section 2 Titles" xfId="76"/>
    <cellStyle name="Note" xfId="77"/>
    <cellStyle name="numbcent" xfId="78"/>
    <cellStyle name="Output" xfId="79"/>
    <cellStyle name="Percent" xfId="80"/>
    <cellStyle name="Style 1" xfId="81"/>
    <cellStyle name="Style 21" xfId="82"/>
    <cellStyle name="Style 22" xfId="83"/>
    <cellStyle name="Style 23" xfId="84"/>
    <cellStyle name="Style 24" xfId="85"/>
    <cellStyle name="Style 25" xfId="86"/>
    <cellStyle name="Style 26" xfId="87"/>
    <cellStyle name="Style 27" xfId="88"/>
    <cellStyle name="Style 28" xfId="89"/>
    <cellStyle name="style_col_headings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ulO\My%20Documents\Paul's%20Work\Databook08\Group%20EXCEL%20narratives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ulO\Local%20Settings\Temporary%20Internet%20Files\Content.IE5\30VDZ69D\section22[1]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.xls]22.01"/>
      <sheetName val=".xls]22.02"/>
      <sheetName val=".xls]22.03"/>
      <sheetName val=".xls]22.04"/>
      <sheetName val=".xls]22.05"/>
      <sheetName val=".xls]22.06"/>
      <sheetName val=".xls]22.07"/>
      <sheetName val=".xls]22.08"/>
      <sheetName val=".xls]22.09"/>
      <sheetName val=".xls]22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9.57421875" style="35" customWidth="1"/>
    <col min="2" max="2" width="69.7109375" style="35" customWidth="1"/>
    <col min="3" max="16384" width="9.140625" style="35" customWidth="1"/>
  </cols>
  <sheetData>
    <row r="1" spans="1:2" ht="31.5">
      <c r="A1" s="277" t="s">
        <v>307</v>
      </c>
      <c r="B1" s="277" t="s">
        <v>306</v>
      </c>
    </row>
    <row r="2" spans="1:2" ht="15.75">
      <c r="A2" s="277"/>
      <c r="B2" s="277"/>
    </row>
    <row r="3" spans="1:2" ht="15.75">
      <c r="A3" s="279" t="s">
        <v>305</v>
      </c>
      <c r="B3" s="277"/>
    </row>
    <row r="4" spans="1:2" ht="15.75">
      <c r="A4" s="279" t="s">
        <v>304</v>
      </c>
      <c r="B4" s="277"/>
    </row>
    <row r="5" spans="1:2" ht="15.75">
      <c r="A5" s="278" t="s">
        <v>303</v>
      </c>
      <c r="B5" s="277"/>
    </row>
    <row r="6" spans="1:2" ht="15.75">
      <c r="A6" s="276" t="s">
        <v>302</v>
      </c>
      <c r="B6" s="275" t="s">
        <v>309</v>
      </c>
    </row>
    <row r="7" spans="1:2" ht="15.75">
      <c r="A7" s="276" t="s">
        <v>301</v>
      </c>
      <c r="B7" s="275" t="s">
        <v>310</v>
      </c>
    </row>
    <row r="8" spans="1:2" ht="15.75">
      <c r="A8" s="276" t="s">
        <v>300</v>
      </c>
      <c r="B8" s="275" t="s">
        <v>311</v>
      </c>
    </row>
    <row r="9" spans="1:2" ht="15.75">
      <c r="A9" s="276" t="s">
        <v>299</v>
      </c>
      <c r="B9" s="275" t="s">
        <v>312</v>
      </c>
    </row>
    <row r="10" spans="1:2" ht="15.75">
      <c r="A10" s="276" t="s">
        <v>298</v>
      </c>
      <c r="B10" s="275" t="s">
        <v>313</v>
      </c>
    </row>
    <row r="11" spans="1:2" ht="31.5">
      <c r="A11" s="276" t="s">
        <v>297</v>
      </c>
      <c r="B11" s="275" t="s">
        <v>314</v>
      </c>
    </row>
    <row r="12" spans="1:2" ht="15.75">
      <c r="A12" s="276" t="s">
        <v>296</v>
      </c>
      <c r="B12" s="275" t="s">
        <v>315</v>
      </c>
    </row>
    <row r="13" spans="1:2" ht="15.75">
      <c r="A13" s="276" t="s">
        <v>295</v>
      </c>
      <c r="B13" s="275" t="s">
        <v>316</v>
      </c>
    </row>
    <row r="14" spans="1:2" ht="31.5">
      <c r="A14" s="276" t="s">
        <v>294</v>
      </c>
      <c r="B14" s="275" t="s">
        <v>317</v>
      </c>
    </row>
    <row r="15" spans="1:2" ht="15.75">
      <c r="A15" s="276" t="s">
        <v>292</v>
      </c>
      <c r="B15" s="275" t="s">
        <v>293</v>
      </c>
    </row>
    <row r="16" spans="1:2" ht="15.75">
      <c r="A16" s="276" t="s">
        <v>308</v>
      </c>
      <c r="B16" s="275" t="s">
        <v>318</v>
      </c>
    </row>
    <row r="17" ht="15.75">
      <c r="A17" s="272"/>
    </row>
    <row r="18" ht="15.75">
      <c r="A18" s="272"/>
    </row>
    <row r="19" ht="15.75">
      <c r="A19" s="272"/>
    </row>
    <row r="20" ht="15.75">
      <c r="A20" s="272"/>
    </row>
    <row r="21" ht="15.75">
      <c r="A21" s="272"/>
    </row>
    <row r="22" ht="15.75">
      <c r="A22" s="272"/>
    </row>
    <row r="23" ht="15.75">
      <c r="A23" s="272"/>
    </row>
    <row r="24" ht="15.75">
      <c r="A24" s="272"/>
    </row>
    <row r="25" ht="15.75">
      <c r="A25" s="272"/>
    </row>
    <row r="26" ht="15.75">
      <c r="A26" s="272"/>
    </row>
    <row r="27" ht="15.75">
      <c r="A27" s="272"/>
    </row>
    <row r="28" ht="15.75">
      <c r="A28" s="272"/>
    </row>
    <row r="29" ht="15.75">
      <c r="A29" s="272"/>
    </row>
    <row r="30" ht="15.75">
      <c r="A30" s="272"/>
    </row>
    <row r="31" ht="15.75">
      <c r="A31" s="272"/>
    </row>
    <row r="32" ht="15.75">
      <c r="A32" s="272"/>
    </row>
    <row r="33" ht="15.75">
      <c r="A33" s="272"/>
    </row>
    <row r="34" ht="15.75">
      <c r="A34" s="272"/>
    </row>
    <row r="35" ht="15.75">
      <c r="A35" s="272"/>
    </row>
    <row r="36" ht="15.75">
      <c r="A36" s="272"/>
    </row>
    <row r="37" ht="15.75">
      <c r="A37" s="272"/>
    </row>
    <row r="38" ht="15.75">
      <c r="A38" s="272"/>
    </row>
    <row r="39" ht="15.75">
      <c r="A39" s="272"/>
    </row>
    <row r="40" ht="15.75">
      <c r="A40" s="272"/>
    </row>
    <row r="41" ht="15.75">
      <c r="A41" s="272"/>
    </row>
    <row r="42" ht="15.75">
      <c r="A42" s="272"/>
    </row>
    <row r="43" ht="15.75">
      <c r="A43" s="272"/>
    </row>
    <row r="44" ht="15.75">
      <c r="A44" s="272"/>
    </row>
    <row r="45" ht="15.75">
      <c r="A45" s="272"/>
    </row>
    <row r="46" ht="15.75">
      <c r="A46" s="272"/>
    </row>
    <row r="47" ht="15.75">
      <c r="A47" s="272"/>
    </row>
    <row r="48" ht="15.75">
      <c r="A48" s="272"/>
    </row>
    <row r="49" ht="15.75">
      <c r="A49" s="272"/>
    </row>
    <row r="50" ht="15.75">
      <c r="A50" s="272"/>
    </row>
    <row r="51" ht="15.75">
      <c r="A51" s="272"/>
    </row>
    <row r="52" ht="15.75">
      <c r="A52" s="272"/>
    </row>
    <row r="53" ht="15.75">
      <c r="A53" s="272"/>
    </row>
    <row r="54" ht="15.75">
      <c r="A54" s="272"/>
    </row>
    <row r="55" ht="15.75">
      <c r="A55" s="272"/>
    </row>
    <row r="56" ht="15.75">
      <c r="A56" s="272"/>
    </row>
    <row r="57" ht="15.75">
      <c r="A57" s="272"/>
    </row>
    <row r="58" ht="15.75">
      <c r="A58" s="272"/>
    </row>
    <row r="59" ht="15.75">
      <c r="A59" s="272"/>
    </row>
    <row r="60" ht="15.75">
      <c r="A60" s="272"/>
    </row>
    <row r="61" ht="15.75">
      <c r="A61" s="272"/>
    </row>
    <row r="62" ht="15.75">
      <c r="A62" s="272"/>
    </row>
    <row r="63" ht="15.75">
      <c r="A63" s="272"/>
    </row>
    <row r="64" ht="15.75">
      <c r="A64" s="272"/>
    </row>
    <row r="65" ht="15.75">
      <c r="A65" s="272"/>
    </row>
    <row r="66" ht="15.75">
      <c r="A66" s="272"/>
    </row>
    <row r="67" ht="15.75">
      <c r="A67" s="272"/>
    </row>
    <row r="68" ht="15.75">
      <c r="A68" s="272"/>
    </row>
    <row r="69" ht="15.75">
      <c r="A69" s="272"/>
    </row>
    <row r="70" ht="15.75">
      <c r="A70" s="272"/>
    </row>
    <row r="71" ht="15.75">
      <c r="A71" s="272"/>
    </row>
    <row r="72" ht="15.75">
      <c r="A72" s="272"/>
    </row>
    <row r="73" ht="15.75">
      <c r="A73" s="272"/>
    </row>
    <row r="74" ht="15.75">
      <c r="A74" s="272"/>
    </row>
    <row r="75" ht="15.75">
      <c r="A75" s="272"/>
    </row>
  </sheetData>
  <sheetProtection/>
  <hyperlinks>
    <hyperlink ref="A5" location="Narrative!A1" display="Narrative"/>
    <hyperlink ref="A6" location="'22.01'!A1" display="22.01"/>
    <hyperlink ref="A7" location="'22.02'!A1" display="22.02"/>
    <hyperlink ref="A8" location="'22.03'!A1" display="22.03"/>
    <hyperlink ref="A9" location="'22.04'!A1" display="22.04"/>
    <hyperlink ref="A10" location="'22.05'!A1" display="22.05"/>
    <hyperlink ref="A11" location="'22.06'!A1" display="22.06"/>
    <hyperlink ref="A12" location="'22.07'!A1" display="22.07"/>
    <hyperlink ref="A13" location="'22.08'!A1" display="22.08"/>
    <hyperlink ref="A14" location="'22.09'!A1" display="22.09"/>
    <hyperlink ref="A15" location="'22.10'!A1" display="22.10"/>
    <hyperlink ref="A16" location="'22.11'!A1" display="22.11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35" customWidth="1"/>
    <col min="2" max="7" width="10.7109375" style="35" customWidth="1"/>
    <col min="8" max="16384" width="9.140625" style="35" customWidth="1"/>
  </cols>
  <sheetData>
    <row r="1" spans="1:7" s="113" customFormat="1" ht="15.75">
      <c r="A1" s="1" t="s">
        <v>73</v>
      </c>
      <c r="B1" s="2"/>
      <c r="C1" s="2"/>
      <c r="D1" s="2"/>
      <c r="E1" s="2"/>
      <c r="F1" s="2"/>
      <c r="G1" s="2"/>
    </row>
    <row r="2" spans="1:7" s="113" customFormat="1" ht="15.75">
      <c r="A2" s="1" t="s">
        <v>72</v>
      </c>
      <c r="B2" s="2"/>
      <c r="C2" s="2"/>
      <c r="D2" s="2"/>
      <c r="E2" s="2"/>
      <c r="F2" s="2"/>
      <c r="G2" s="2"/>
    </row>
    <row r="3" spans="1:7" ht="12.75" customHeight="1" thickBot="1">
      <c r="A3" s="112"/>
      <c r="B3" s="112"/>
      <c r="C3" s="112"/>
      <c r="D3" s="112"/>
      <c r="E3" s="112"/>
      <c r="F3" s="112"/>
      <c r="G3" s="112"/>
    </row>
    <row r="4" spans="1:7" s="107" customFormat="1" ht="24" customHeight="1" thickTop="1">
      <c r="A4" s="70" t="s">
        <v>71</v>
      </c>
      <c r="B4" s="111" t="s">
        <v>70</v>
      </c>
      <c r="C4" s="70" t="s">
        <v>41</v>
      </c>
      <c r="D4" s="109" t="s">
        <v>40</v>
      </c>
      <c r="E4" s="110" t="s">
        <v>69</v>
      </c>
      <c r="F4" s="109" t="s">
        <v>39</v>
      </c>
      <c r="G4" s="108" t="s">
        <v>38</v>
      </c>
    </row>
    <row r="5" spans="1:7" ht="12.75">
      <c r="A5" s="47"/>
      <c r="B5" s="106"/>
      <c r="C5" s="47"/>
      <c r="D5" s="47"/>
      <c r="E5" s="47"/>
      <c r="F5" s="47"/>
      <c r="G5" s="105"/>
    </row>
    <row r="6" spans="1:7" ht="12.75">
      <c r="A6" s="62">
        <v>2007</v>
      </c>
      <c r="B6" s="101"/>
      <c r="C6" s="100"/>
      <c r="D6" s="84"/>
      <c r="E6" s="84"/>
      <c r="F6" s="104"/>
      <c r="G6" s="82"/>
    </row>
    <row r="7" spans="1:7" ht="12.75">
      <c r="A7" s="47"/>
      <c r="B7" s="101"/>
      <c r="C7" s="100"/>
      <c r="D7" s="84"/>
      <c r="E7" s="84"/>
      <c r="F7" s="104"/>
      <c r="G7" s="82"/>
    </row>
    <row r="8" spans="1:7" ht="12.75">
      <c r="A8" s="47" t="s">
        <v>64</v>
      </c>
      <c r="B8" s="86">
        <v>25</v>
      </c>
      <c r="C8" s="85">
        <v>4</v>
      </c>
      <c r="D8" s="84">
        <v>4</v>
      </c>
      <c r="E8" s="84">
        <v>1</v>
      </c>
      <c r="F8" s="83">
        <v>14</v>
      </c>
      <c r="G8" s="82">
        <v>2</v>
      </c>
    </row>
    <row r="9" spans="1:10" ht="12.75">
      <c r="A9" s="47"/>
      <c r="B9" s="99"/>
      <c r="C9" s="44"/>
      <c r="D9" s="98"/>
      <c r="E9" s="98"/>
      <c r="F9" s="97"/>
      <c r="G9" s="96"/>
      <c r="J9" s="103"/>
    </row>
    <row r="10" spans="1:7" ht="12.75">
      <c r="A10" s="95" t="s">
        <v>63</v>
      </c>
      <c r="B10" s="94">
        <v>4772.2</v>
      </c>
      <c r="C10" s="93">
        <v>1794</v>
      </c>
      <c r="D10" s="90">
        <v>751</v>
      </c>
      <c r="E10" s="90">
        <v>16.5</v>
      </c>
      <c r="F10" s="92">
        <v>2141.7</v>
      </c>
      <c r="G10" s="88">
        <v>69</v>
      </c>
    </row>
    <row r="11" spans="1:7" ht="12.75">
      <c r="A11" s="47"/>
      <c r="B11" s="91"/>
      <c r="C11" s="89"/>
      <c r="D11" s="89"/>
      <c r="E11" s="89"/>
      <c r="F11" s="90"/>
      <c r="G11" s="88"/>
    </row>
    <row r="12" spans="1:7" ht="12.75">
      <c r="A12" s="95" t="s">
        <v>62</v>
      </c>
      <c r="B12" s="94">
        <v>2863.5</v>
      </c>
      <c r="C12" s="93">
        <v>512</v>
      </c>
      <c r="D12" s="90">
        <v>208</v>
      </c>
      <c r="E12" s="90">
        <v>6.7</v>
      </c>
      <c r="F12" s="92">
        <v>2068.3</v>
      </c>
      <c r="G12" s="88">
        <v>68.5</v>
      </c>
    </row>
    <row r="13" spans="1:7" ht="12.75">
      <c r="A13" s="47"/>
      <c r="B13" s="91"/>
      <c r="C13" s="89"/>
      <c r="D13" s="89"/>
      <c r="E13" s="89"/>
      <c r="F13" s="90"/>
      <c r="G13" s="88"/>
    </row>
    <row r="14" spans="1:7" ht="12.75">
      <c r="A14" s="87" t="s">
        <v>68</v>
      </c>
      <c r="B14" s="86">
        <v>1692</v>
      </c>
      <c r="C14" s="85">
        <v>184</v>
      </c>
      <c r="D14" s="84">
        <v>616</v>
      </c>
      <c r="E14" s="84">
        <v>1</v>
      </c>
      <c r="F14" s="83">
        <v>834</v>
      </c>
      <c r="G14" s="82">
        <v>57</v>
      </c>
    </row>
    <row r="15" spans="1:7" ht="12.75">
      <c r="A15" s="47"/>
      <c r="B15" s="86"/>
      <c r="C15" s="85"/>
      <c r="D15" s="84"/>
      <c r="E15" s="89"/>
      <c r="F15" s="83"/>
      <c r="G15" s="88"/>
    </row>
    <row r="16" spans="1:7" ht="12.75">
      <c r="A16" s="87" t="s">
        <v>67</v>
      </c>
      <c r="B16" s="86">
        <v>418</v>
      </c>
      <c r="C16" s="85">
        <v>4</v>
      </c>
      <c r="D16" s="84">
        <v>147</v>
      </c>
      <c r="E16" s="84">
        <v>9</v>
      </c>
      <c r="F16" s="83">
        <v>178</v>
      </c>
      <c r="G16" s="82">
        <v>80</v>
      </c>
    </row>
    <row r="17" spans="1:7" ht="12.75">
      <c r="A17" s="47"/>
      <c r="B17" s="102"/>
      <c r="C17" s="100"/>
      <c r="D17" s="45"/>
      <c r="E17" s="84"/>
      <c r="F17" s="83"/>
      <c r="G17" s="82"/>
    </row>
    <row r="18" spans="1:7" ht="12.75">
      <c r="A18" s="62">
        <v>2008</v>
      </c>
      <c r="B18" s="101"/>
      <c r="C18" s="100"/>
      <c r="D18" s="84"/>
      <c r="E18" s="84"/>
      <c r="F18" s="83"/>
      <c r="G18" s="82"/>
    </row>
    <row r="19" spans="1:7" ht="12.75">
      <c r="A19" s="47"/>
      <c r="B19" s="101"/>
      <c r="C19" s="100"/>
      <c r="D19" s="84"/>
      <c r="E19" s="84"/>
      <c r="F19" s="83"/>
      <c r="G19" s="82"/>
    </row>
    <row r="20" spans="1:7" ht="12.75">
      <c r="A20" s="47" t="s">
        <v>64</v>
      </c>
      <c r="B20" s="86">
        <v>25</v>
      </c>
      <c r="C20" s="85">
        <v>4</v>
      </c>
      <c r="D20" s="84">
        <v>5</v>
      </c>
      <c r="E20" s="84">
        <v>1</v>
      </c>
      <c r="F20" s="83">
        <v>13</v>
      </c>
      <c r="G20" s="82">
        <v>2</v>
      </c>
    </row>
    <row r="21" spans="1:7" ht="12.75">
      <c r="A21" s="47"/>
      <c r="B21" s="99"/>
      <c r="C21" s="44"/>
      <c r="D21" s="98"/>
      <c r="E21" s="98"/>
      <c r="F21" s="97"/>
      <c r="G21" s="96"/>
    </row>
    <row r="22" spans="1:7" ht="12.75">
      <c r="A22" s="95" t="s">
        <v>63</v>
      </c>
      <c r="B22" s="94">
        <v>4866.8</v>
      </c>
      <c r="C22" s="93">
        <v>1867</v>
      </c>
      <c r="D22" s="90">
        <v>776.3</v>
      </c>
      <c r="E22" s="90">
        <v>16.5</v>
      </c>
      <c r="F22" s="92">
        <v>2138</v>
      </c>
      <c r="G22" s="88">
        <v>69</v>
      </c>
    </row>
    <row r="23" spans="1:7" ht="12.75">
      <c r="A23" s="47"/>
      <c r="B23" s="94"/>
      <c r="C23" s="93"/>
      <c r="D23" s="89"/>
      <c r="E23" s="89"/>
      <c r="F23" s="92"/>
      <c r="G23" s="88"/>
    </row>
    <row r="24" spans="1:7" ht="12.75">
      <c r="A24" s="95" t="s">
        <v>62</v>
      </c>
      <c r="B24" s="94">
        <v>3067.12</v>
      </c>
      <c r="C24" s="93">
        <v>717</v>
      </c>
      <c r="D24" s="90">
        <v>232.3</v>
      </c>
      <c r="E24" s="90">
        <v>6.7</v>
      </c>
      <c r="F24" s="92">
        <v>2042.12</v>
      </c>
      <c r="G24" s="88">
        <v>69</v>
      </c>
    </row>
    <row r="25" spans="1:7" ht="12.75">
      <c r="A25" s="47"/>
      <c r="B25" s="91"/>
      <c r="C25" s="89"/>
      <c r="D25" s="89"/>
      <c r="E25" s="89"/>
      <c r="F25" s="90"/>
      <c r="G25" s="88"/>
    </row>
    <row r="26" spans="1:7" ht="12.75">
      <c r="A26" s="87" t="s">
        <v>66</v>
      </c>
      <c r="B26" s="86">
        <v>1101</v>
      </c>
      <c r="C26" s="85">
        <v>184</v>
      </c>
      <c r="D26" s="84">
        <v>20</v>
      </c>
      <c r="E26" s="84">
        <v>1</v>
      </c>
      <c r="F26" s="83">
        <v>836</v>
      </c>
      <c r="G26" s="82">
        <v>60</v>
      </c>
    </row>
    <row r="27" spans="1:7" ht="12.75">
      <c r="A27" s="47"/>
      <c r="B27" s="86"/>
      <c r="C27" s="85"/>
      <c r="D27" s="84"/>
      <c r="E27" s="89"/>
      <c r="F27" s="83"/>
      <c r="G27" s="88"/>
    </row>
    <row r="28" spans="1:7" ht="12.75">
      <c r="A28" s="87" t="s">
        <v>65</v>
      </c>
      <c r="B28" s="86">
        <v>629</v>
      </c>
      <c r="C28" s="85">
        <v>86</v>
      </c>
      <c r="D28" s="84">
        <v>248</v>
      </c>
      <c r="E28" s="84">
        <v>9</v>
      </c>
      <c r="F28" s="83">
        <v>193</v>
      </c>
      <c r="G28" s="82">
        <v>93</v>
      </c>
    </row>
    <row r="29" spans="1:7" ht="12.75">
      <c r="A29" s="47"/>
      <c r="B29" s="102"/>
      <c r="C29" s="100"/>
      <c r="D29" s="45"/>
      <c r="E29" s="84"/>
      <c r="F29" s="83"/>
      <c r="G29" s="82"/>
    </row>
    <row r="30" spans="1:7" ht="12.75">
      <c r="A30" s="62">
        <v>2009</v>
      </c>
      <c r="B30" s="101"/>
      <c r="C30" s="100"/>
      <c r="D30" s="84"/>
      <c r="E30" s="84"/>
      <c r="F30" s="83"/>
      <c r="G30" s="82"/>
    </row>
    <row r="31" spans="1:7" ht="12.75">
      <c r="A31" s="47"/>
      <c r="B31" s="101"/>
      <c r="C31" s="100"/>
      <c r="D31" s="84"/>
      <c r="E31" s="84"/>
      <c r="F31" s="83"/>
      <c r="G31" s="82"/>
    </row>
    <row r="32" spans="1:7" ht="12.75">
      <c r="A32" s="47" t="s">
        <v>64</v>
      </c>
      <c r="B32" s="86">
        <v>25</v>
      </c>
      <c r="C32" s="85">
        <v>4</v>
      </c>
      <c r="D32" s="84">
        <v>5</v>
      </c>
      <c r="E32" s="84">
        <v>1</v>
      </c>
      <c r="F32" s="83">
        <v>13</v>
      </c>
      <c r="G32" s="82">
        <v>2</v>
      </c>
    </row>
    <row r="33" spans="1:7" ht="12.75">
      <c r="A33" s="47"/>
      <c r="B33" s="99"/>
      <c r="C33" s="44"/>
      <c r="D33" s="98"/>
      <c r="E33" s="98"/>
      <c r="F33" s="97"/>
      <c r="G33" s="96"/>
    </row>
    <row r="34" spans="1:7" ht="12.75">
      <c r="A34" s="95" t="s">
        <v>63</v>
      </c>
      <c r="B34" s="94">
        <f>1367+877+485+425+400+255+237+214+200+122+77.2+74+64+37+34+33+25.3+19+16.5+15+13+11.4+7+5.1+5</f>
        <v>5018.5</v>
      </c>
      <c r="C34" s="93">
        <f>877+485+425+77.2</f>
        <v>1864.2</v>
      </c>
      <c r="D34" s="90">
        <f>400+255+34+33+25.3</f>
        <v>747.3</v>
      </c>
      <c r="E34" s="90">
        <v>16.5</v>
      </c>
      <c r="F34" s="92">
        <f>1367+237+214+200+122+74+37+19+15+13+11.4+7+5.1</f>
        <v>2321.5</v>
      </c>
      <c r="G34" s="88">
        <f>64+5</f>
        <v>69</v>
      </c>
    </row>
    <row r="35" spans="1:7" ht="12.75">
      <c r="A35" s="47"/>
      <c r="B35" s="94"/>
      <c r="C35" s="93"/>
      <c r="D35" s="89"/>
      <c r="E35" s="89"/>
      <c r="F35" s="92"/>
      <c r="G35" s="88"/>
    </row>
    <row r="36" spans="1:7" ht="12.75">
      <c r="A36" s="95" t="s">
        <v>62</v>
      </c>
      <c r="B36" s="94">
        <f>1367+252+130+50+40+76+137+87+200+117+67.5+74+64+37+34+30+25.3+3.1+6.7+13+13+11.4+7+5.1+5</f>
        <v>2852.1</v>
      </c>
      <c r="C36" s="93">
        <f>252+130+50+67.5</f>
        <v>499.5</v>
      </c>
      <c r="D36" s="90">
        <f>40+76+34+30+25.3</f>
        <v>205.3</v>
      </c>
      <c r="E36" s="90">
        <v>6.7</v>
      </c>
      <c r="F36" s="92">
        <f>1367+137+87+200+117+74+37+3.1+13+13+11.4+7+5.1</f>
        <v>2071.6</v>
      </c>
      <c r="G36" s="88">
        <f>64+5</f>
        <v>69</v>
      </c>
    </row>
    <row r="37" spans="1:7" ht="12.75">
      <c r="A37" s="47"/>
      <c r="B37" s="91"/>
      <c r="C37" s="89"/>
      <c r="D37" s="89"/>
      <c r="E37" s="89"/>
      <c r="F37" s="90"/>
      <c r="G37" s="88"/>
    </row>
    <row r="38" spans="1:7" ht="12.75">
      <c r="A38" s="87" t="s">
        <v>61</v>
      </c>
      <c r="B38" s="86">
        <f>240+40+97+10+20+20+42+190+45+44+111+39+16+1+135+13+35+32+15</f>
        <v>1145</v>
      </c>
      <c r="C38" s="85">
        <f>40+97+10+44</f>
        <v>191</v>
      </c>
      <c r="D38" s="84">
        <v>20</v>
      </c>
      <c r="E38" s="84">
        <v>1</v>
      </c>
      <c r="F38" s="83">
        <f>240+20+42+190+45+111+39+16+135+13+35+32</f>
        <v>918</v>
      </c>
      <c r="G38" s="82">
        <v>15</v>
      </c>
    </row>
    <row r="39" spans="1:7" ht="12.75">
      <c r="A39" s="47"/>
      <c r="B39" s="86"/>
      <c r="C39" s="85"/>
      <c r="D39" s="84"/>
      <c r="E39" s="89"/>
      <c r="F39" s="83"/>
      <c r="G39" s="88"/>
    </row>
    <row r="40" spans="1:7" ht="12.75">
      <c r="A40" s="87" t="s">
        <v>60</v>
      </c>
      <c r="B40" s="86">
        <f>100+1+97+1+10+49+10+32+10+100+1+1+83+39+80+56+55+1+9+6+1+1+1+1+10</f>
        <v>755</v>
      </c>
      <c r="C40" s="85">
        <f>1+97+1+1</f>
        <v>100</v>
      </c>
      <c r="D40" s="84">
        <f>10+49+80+56+55</f>
        <v>250</v>
      </c>
      <c r="E40" s="84">
        <v>9</v>
      </c>
      <c r="F40" s="83">
        <f>100+10+32+10+100+1+39+1+6+1+1+1+1</f>
        <v>303</v>
      </c>
      <c r="G40" s="82">
        <f>83+10</f>
        <v>93</v>
      </c>
    </row>
    <row r="41" spans="1:7" ht="12.75">
      <c r="A41" s="40"/>
      <c r="B41" s="81"/>
      <c r="C41" s="80"/>
      <c r="D41" s="40"/>
      <c r="E41" s="40"/>
      <c r="F41" s="79"/>
      <c r="G41" s="78"/>
    </row>
    <row r="43" s="36" customFormat="1" ht="12.75">
      <c r="A43" s="25" t="s">
        <v>59</v>
      </c>
    </row>
    <row r="44" ht="12.75">
      <c r="A44" s="25" t="s">
        <v>58</v>
      </c>
    </row>
    <row r="45" ht="12.75">
      <c r="A45" s="25" t="s">
        <v>57</v>
      </c>
    </row>
    <row r="46" s="36" customFormat="1" ht="12.75">
      <c r="A46" s="25" t="s">
        <v>56</v>
      </c>
    </row>
    <row r="47" s="36" customFormat="1" ht="12.75">
      <c r="A47" s="25" t="s">
        <v>55</v>
      </c>
    </row>
    <row r="48" spans="1:7" ht="12.75">
      <c r="A48" s="25" t="s">
        <v>54</v>
      </c>
      <c r="B48" s="36"/>
      <c r="C48" s="36"/>
      <c r="D48" s="36"/>
      <c r="E48" s="36"/>
      <c r="F48" s="36"/>
      <c r="G48" s="36"/>
    </row>
    <row r="49" s="36" customFormat="1" ht="12.75">
      <c r="A49" s="25" t="s">
        <v>53</v>
      </c>
    </row>
    <row r="50" s="36" customFormat="1" ht="12.75">
      <c r="A50" s="77"/>
    </row>
    <row r="51" s="36" customFormat="1" ht="12.75"/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35" customWidth="1"/>
    <col min="2" max="5" width="15.28125" style="35" customWidth="1"/>
    <col min="6" max="16384" width="9.140625" style="35" customWidth="1"/>
  </cols>
  <sheetData>
    <row r="1" spans="1:5" ht="15.75">
      <c r="A1" s="76" t="s">
        <v>52</v>
      </c>
      <c r="B1" s="75"/>
      <c r="C1" s="75"/>
      <c r="D1" s="75"/>
      <c r="E1" s="75"/>
    </row>
    <row r="2" ht="15.75">
      <c r="A2" s="74" t="s">
        <v>51</v>
      </c>
    </row>
    <row r="3" ht="15.75">
      <c r="A3" s="74" t="s">
        <v>50</v>
      </c>
    </row>
    <row r="4" ht="12.75" customHeight="1" thickBot="1">
      <c r="A4" s="74"/>
    </row>
    <row r="5" spans="1:5" s="68" customFormat="1" ht="34.5" customHeight="1" thickTop="1">
      <c r="A5" s="73"/>
      <c r="B5" s="72" t="s">
        <v>49</v>
      </c>
      <c r="C5" s="71"/>
      <c r="D5" s="72" t="s">
        <v>48</v>
      </c>
      <c r="E5" s="71"/>
    </row>
    <row r="6" spans="1:5" s="68" customFormat="1" ht="24" customHeight="1">
      <c r="A6" s="70" t="s">
        <v>3</v>
      </c>
      <c r="B6" s="69" t="s">
        <v>47</v>
      </c>
      <c r="C6" s="69" t="s">
        <v>46</v>
      </c>
      <c r="D6" s="69" t="s">
        <v>45</v>
      </c>
      <c r="E6" s="69" t="s">
        <v>44</v>
      </c>
    </row>
    <row r="7" spans="1:5" ht="10.5" customHeight="1">
      <c r="A7" s="47"/>
      <c r="B7" s="67"/>
      <c r="C7" s="67"/>
      <c r="D7" s="67"/>
      <c r="E7" s="66"/>
    </row>
    <row r="8" spans="1:5" ht="12.75">
      <c r="A8" s="46">
        <v>1955</v>
      </c>
      <c r="B8" s="61">
        <v>10</v>
      </c>
      <c r="C8" s="61">
        <v>8</v>
      </c>
      <c r="D8" s="64">
        <v>28</v>
      </c>
      <c r="E8" s="65">
        <v>26</v>
      </c>
    </row>
    <row r="9" spans="1:5" ht="12.75">
      <c r="A9" s="46">
        <v>1960</v>
      </c>
      <c r="B9" s="61">
        <v>8</v>
      </c>
      <c r="C9" s="61">
        <v>9</v>
      </c>
      <c r="D9" s="64">
        <v>27</v>
      </c>
      <c r="E9" s="65">
        <v>27</v>
      </c>
    </row>
    <row r="10" spans="1:5" ht="12.75">
      <c r="A10" s="46">
        <v>1965</v>
      </c>
      <c r="B10" s="61">
        <v>6</v>
      </c>
      <c r="C10" s="61">
        <v>6</v>
      </c>
      <c r="D10" s="64">
        <v>25</v>
      </c>
      <c r="E10" s="65">
        <v>27</v>
      </c>
    </row>
    <row r="11" spans="1:5" ht="12.75">
      <c r="A11" s="46">
        <v>1970</v>
      </c>
      <c r="B11" s="61">
        <v>4</v>
      </c>
      <c r="C11" s="61">
        <v>4</v>
      </c>
      <c r="D11" s="64">
        <v>23</v>
      </c>
      <c r="E11" s="65">
        <v>26</v>
      </c>
    </row>
    <row r="12" spans="1:5" ht="12.75">
      <c r="A12" s="46">
        <v>1975</v>
      </c>
      <c r="B12" s="61">
        <v>3</v>
      </c>
      <c r="C12" s="61">
        <v>3</v>
      </c>
      <c r="D12" s="64">
        <v>16</v>
      </c>
      <c r="E12" s="65">
        <v>17</v>
      </c>
    </row>
    <row r="13" spans="1:5" ht="12.75">
      <c r="A13" s="46">
        <v>1980</v>
      </c>
      <c r="B13" s="61">
        <v>3</v>
      </c>
      <c r="C13" s="61">
        <v>3</v>
      </c>
      <c r="D13" s="64">
        <v>15</v>
      </c>
      <c r="E13" s="63">
        <v>14</v>
      </c>
    </row>
    <row r="14" spans="1:5" ht="12.75">
      <c r="A14" s="46">
        <v>1985</v>
      </c>
      <c r="B14" s="61">
        <v>3</v>
      </c>
      <c r="C14" s="61">
        <v>2</v>
      </c>
      <c r="D14" s="64">
        <v>14</v>
      </c>
      <c r="E14" s="65">
        <v>12</v>
      </c>
    </row>
    <row r="15" spans="1:5" ht="12.75">
      <c r="A15" s="46">
        <v>1990</v>
      </c>
      <c r="B15" s="61">
        <v>4</v>
      </c>
      <c r="C15" s="61">
        <v>2</v>
      </c>
      <c r="D15" s="64">
        <v>12</v>
      </c>
      <c r="E15" s="65">
        <v>12</v>
      </c>
    </row>
    <row r="16" spans="1:5" ht="12.75">
      <c r="A16" s="46">
        <v>1995</v>
      </c>
      <c r="B16" s="61">
        <v>3</v>
      </c>
      <c r="C16" s="61">
        <v>1</v>
      </c>
      <c r="D16" s="64">
        <v>8</v>
      </c>
      <c r="E16" s="63">
        <v>10</v>
      </c>
    </row>
    <row r="17" spans="1:5" ht="12.75">
      <c r="A17" s="46">
        <v>2000</v>
      </c>
      <c r="B17" s="61">
        <v>3</v>
      </c>
      <c r="C17" s="61">
        <v>1</v>
      </c>
      <c r="D17" s="64">
        <v>3</v>
      </c>
      <c r="E17" s="63">
        <v>4</v>
      </c>
    </row>
    <row r="18" spans="1:5" ht="10.5" customHeight="1">
      <c r="A18" s="46"/>
      <c r="B18" s="61"/>
      <c r="C18" s="61"/>
      <c r="D18" s="64"/>
      <c r="E18" s="63"/>
    </row>
    <row r="19" spans="1:5" ht="12.75">
      <c r="A19" s="46">
        <v>2001</v>
      </c>
      <c r="B19" s="61">
        <v>3</v>
      </c>
      <c r="C19" s="61">
        <v>1</v>
      </c>
      <c r="D19" s="64">
        <v>2</v>
      </c>
      <c r="E19" s="63">
        <v>2</v>
      </c>
    </row>
    <row r="20" spans="1:5" ht="12.75">
      <c r="A20" s="46">
        <v>2002</v>
      </c>
      <c r="B20" s="61">
        <v>3</v>
      </c>
      <c r="C20" s="61">
        <v>1</v>
      </c>
      <c r="D20" s="64">
        <v>2</v>
      </c>
      <c r="E20" s="63">
        <v>2</v>
      </c>
    </row>
    <row r="21" spans="1:5" ht="12.75">
      <c r="A21" s="46">
        <v>2003</v>
      </c>
      <c r="B21" s="61">
        <v>3</v>
      </c>
      <c r="C21" s="61">
        <v>1</v>
      </c>
      <c r="D21" s="64">
        <v>2</v>
      </c>
      <c r="E21" s="63">
        <v>2</v>
      </c>
    </row>
    <row r="22" spans="1:5" ht="12.75">
      <c r="A22" s="46">
        <v>2004</v>
      </c>
      <c r="B22" s="61">
        <v>3</v>
      </c>
      <c r="C22" s="61">
        <v>1</v>
      </c>
      <c r="D22" s="64">
        <v>2</v>
      </c>
      <c r="E22" s="63">
        <v>2</v>
      </c>
    </row>
    <row r="23" spans="1:5" ht="12.75">
      <c r="A23" s="46">
        <v>2005</v>
      </c>
      <c r="B23" s="61">
        <v>3</v>
      </c>
      <c r="C23" s="61">
        <v>1</v>
      </c>
      <c r="D23" s="64">
        <v>2</v>
      </c>
      <c r="E23" s="63">
        <v>2</v>
      </c>
    </row>
    <row r="24" spans="1:5" ht="12.75">
      <c r="A24" s="46">
        <v>2006</v>
      </c>
      <c r="B24" s="61">
        <v>3</v>
      </c>
      <c r="C24" s="61">
        <v>1</v>
      </c>
      <c r="D24" s="64">
        <v>2</v>
      </c>
      <c r="E24" s="63">
        <v>2</v>
      </c>
    </row>
    <row r="25" spans="1:5" ht="12.75">
      <c r="A25" s="46">
        <v>2007</v>
      </c>
      <c r="B25" s="61">
        <v>2</v>
      </c>
      <c r="C25" s="58" t="s">
        <v>37</v>
      </c>
      <c r="D25" s="64">
        <v>2</v>
      </c>
      <c r="E25" s="63">
        <v>2</v>
      </c>
    </row>
    <row r="26" spans="1:5" ht="12.75">
      <c r="A26" s="46">
        <v>2008</v>
      </c>
      <c r="B26" s="61">
        <v>2</v>
      </c>
      <c r="C26" s="58" t="s">
        <v>37</v>
      </c>
      <c r="D26" s="60" t="s">
        <v>12</v>
      </c>
      <c r="E26" s="59" t="s">
        <v>12</v>
      </c>
    </row>
    <row r="27" spans="1:5" ht="12.75">
      <c r="A27" s="46">
        <v>2009</v>
      </c>
      <c r="B27" s="61">
        <v>2</v>
      </c>
      <c r="C27" s="58" t="s">
        <v>37</v>
      </c>
      <c r="D27" s="60" t="s">
        <v>12</v>
      </c>
      <c r="E27" s="59" t="s">
        <v>12</v>
      </c>
    </row>
    <row r="28" spans="1:5" ht="10.5" customHeight="1">
      <c r="A28" s="46"/>
      <c r="B28" s="61"/>
      <c r="C28" s="61"/>
      <c r="D28" s="64"/>
      <c r="E28" s="63"/>
    </row>
    <row r="29" spans="1:5" ht="12.75">
      <c r="A29" s="62" t="s">
        <v>43</v>
      </c>
      <c r="B29" s="58"/>
      <c r="C29" s="58"/>
      <c r="D29" s="57"/>
      <c r="E29" s="56"/>
    </row>
    <row r="30" spans="1:5" ht="10.5" customHeight="1">
      <c r="A30" s="47"/>
      <c r="B30" s="58"/>
      <c r="C30" s="58"/>
      <c r="D30" s="57"/>
      <c r="E30" s="56"/>
    </row>
    <row r="31" spans="1:5" ht="12.75">
      <c r="A31" s="47" t="s">
        <v>41</v>
      </c>
      <c r="B31" s="58" t="s">
        <v>37</v>
      </c>
      <c r="C31" s="58" t="s">
        <v>37</v>
      </c>
      <c r="D31" s="60" t="s">
        <v>12</v>
      </c>
      <c r="E31" s="59" t="s">
        <v>12</v>
      </c>
    </row>
    <row r="32" spans="1:5" ht="12.75">
      <c r="A32" s="47" t="s">
        <v>40</v>
      </c>
      <c r="B32" s="61">
        <v>1</v>
      </c>
      <c r="C32" s="58" t="s">
        <v>37</v>
      </c>
      <c r="D32" s="60" t="s">
        <v>12</v>
      </c>
      <c r="E32" s="59" t="s">
        <v>12</v>
      </c>
    </row>
    <row r="33" spans="1:5" ht="12.75">
      <c r="A33" s="47" t="s">
        <v>39</v>
      </c>
      <c r="B33" s="61">
        <v>1</v>
      </c>
      <c r="C33" s="58" t="s">
        <v>37</v>
      </c>
      <c r="D33" s="60" t="s">
        <v>12</v>
      </c>
      <c r="E33" s="59" t="s">
        <v>12</v>
      </c>
    </row>
    <row r="34" spans="1:5" ht="12.75">
      <c r="A34" s="47" t="s">
        <v>38</v>
      </c>
      <c r="B34" s="58" t="s">
        <v>37</v>
      </c>
      <c r="C34" s="58" t="s">
        <v>37</v>
      </c>
      <c r="D34" s="60" t="s">
        <v>12</v>
      </c>
      <c r="E34" s="59" t="s">
        <v>12</v>
      </c>
    </row>
    <row r="35" spans="1:5" ht="10.5" customHeight="1">
      <c r="A35" s="47"/>
      <c r="B35" s="58"/>
      <c r="C35" s="58"/>
      <c r="D35" s="57"/>
      <c r="E35" s="56"/>
    </row>
    <row r="36" spans="1:5" ht="12.75">
      <c r="A36" s="62" t="s">
        <v>42</v>
      </c>
      <c r="B36" s="58"/>
      <c r="C36" s="58"/>
      <c r="D36" s="57"/>
      <c r="E36" s="56"/>
    </row>
    <row r="37" spans="1:5" ht="10.5" customHeight="1">
      <c r="A37" s="47"/>
      <c r="B37" s="58"/>
      <c r="C37" s="58"/>
      <c r="D37" s="57"/>
      <c r="E37" s="56"/>
    </row>
    <row r="38" spans="1:5" ht="12.75">
      <c r="A38" s="47" t="s">
        <v>41</v>
      </c>
      <c r="B38" s="58" t="s">
        <v>37</v>
      </c>
      <c r="C38" s="58" t="s">
        <v>37</v>
      </c>
      <c r="D38" s="60" t="s">
        <v>12</v>
      </c>
      <c r="E38" s="59" t="s">
        <v>12</v>
      </c>
    </row>
    <row r="39" spans="1:5" ht="12.75">
      <c r="A39" s="47" t="s">
        <v>40</v>
      </c>
      <c r="B39" s="61">
        <v>1</v>
      </c>
      <c r="C39" s="58" t="s">
        <v>37</v>
      </c>
      <c r="D39" s="60" t="s">
        <v>12</v>
      </c>
      <c r="E39" s="59" t="s">
        <v>12</v>
      </c>
    </row>
    <row r="40" spans="1:5" ht="12.75">
      <c r="A40" s="47" t="s">
        <v>39</v>
      </c>
      <c r="B40" s="61">
        <v>1</v>
      </c>
      <c r="C40" s="58" t="s">
        <v>37</v>
      </c>
      <c r="D40" s="60" t="s">
        <v>12</v>
      </c>
      <c r="E40" s="59" t="s">
        <v>12</v>
      </c>
    </row>
    <row r="41" spans="1:5" ht="12.75">
      <c r="A41" s="47" t="s">
        <v>38</v>
      </c>
      <c r="B41" s="58" t="s">
        <v>37</v>
      </c>
      <c r="C41" s="58" t="s">
        <v>37</v>
      </c>
      <c r="D41" s="60" t="s">
        <v>12</v>
      </c>
      <c r="E41" s="59" t="s">
        <v>12</v>
      </c>
    </row>
    <row r="42" spans="1:5" ht="10.5" customHeight="1">
      <c r="A42" s="47"/>
      <c r="B42" s="58"/>
      <c r="C42" s="58"/>
      <c r="D42" s="57"/>
      <c r="E42" s="56"/>
    </row>
    <row r="43" spans="1:5" ht="10.5" customHeight="1">
      <c r="A43" s="55"/>
      <c r="B43" s="55"/>
      <c r="C43" s="55"/>
      <c r="D43" s="55"/>
      <c r="E43" s="55"/>
    </row>
    <row r="44" spans="1:5" ht="12.75">
      <c r="A44" s="54" t="s">
        <v>36</v>
      </c>
      <c r="B44" s="36"/>
      <c r="C44" s="36"/>
      <c r="D44" s="36"/>
      <c r="E44" s="36"/>
    </row>
    <row r="45" spans="1:5" ht="12.75">
      <c r="A45" s="25" t="s">
        <v>35</v>
      </c>
      <c r="B45" s="36"/>
      <c r="C45" s="36"/>
      <c r="D45" s="36"/>
      <c r="E45" s="36"/>
    </row>
    <row r="46" spans="1:5" ht="12.75">
      <c r="A46" s="25" t="s">
        <v>34</v>
      </c>
      <c r="B46" s="36"/>
      <c r="C46" s="36"/>
      <c r="D46" s="36"/>
      <c r="E46" s="36"/>
    </row>
    <row r="47" ht="10.5" customHeight="1"/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8.140625" style="35" customWidth="1"/>
    <col min="2" max="3" width="12.28125" style="35" customWidth="1"/>
    <col min="4" max="4" width="14.7109375" style="35" customWidth="1"/>
    <col min="5" max="7" width="12.28125" style="35" customWidth="1"/>
    <col min="8" max="8" width="9.28125" style="35" customWidth="1"/>
    <col min="9" max="16384" width="9.140625" style="35" customWidth="1"/>
  </cols>
  <sheetData>
    <row r="1" spans="1:7" ht="15.75">
      <c r="A1" s="1" t="s">
        <v>33</v>
      </c>
      <c r="B1" s="1"/>
      <c r="C1" s="1"/>
      <c r="D1" s="1"/>
      <c r="E1" s="1"/>
      <c r="F1" s="1"/>
      <c r="G1" s="1"/>
    </row>
    <row r="2" spans="1:7" ht="12.75" customHeight="1" thickBot="1">
      <c r="A2" s="53"/>
      <c r="B2" s="53"/>
      <c r="C2" s="53"/>
      <c r="D2" s="53"/>
      <c r="E2" s="53"/>
      <c r="F2" s="53"/>
      <c r="G2" s="53"/>
    </row>
    <row r="3" spans="1:7" ht="34.5" customHeight="1" thickTop="1">
      <c r="A3" s="11"/>
      <c r="B3" s="52" t="s">
        <v>32</v>
      </c>
      <c r="C3" s="50"/>
      <c r="D3" s="49"/>
      <c r="E3" s="51" t="s">
        <v>31</v>
      </c>
      <c r="F3" s="50"/>
      <c r="G3" s="49"/>
    </row>
    <row r="4" spans="1:8" ht="45" customHeight="1">
      <c r="A4" s="8" t="s">
        <v>3</v>
      </c>
      <c r="B4" s="10" t="s">
        <v>30</v>
      </c>
      <c r="C4" s="10" t="s">
        <v>29</v>
      </c>
      <c r="D4" s="10" t="s">
        <v>28</v>
      </c>
      <c r="E4" s="9" t="s">
        <v>27</v>
      </c>
      <c r="F4" s="10" t="s">
        <v>26</v>
      </c>
      <c r="G4" s="10" t="s">
        <v>25</v>
      </c>
      <c r="H4" s="48"/>
    </row>
    <row r="5" spans="1:6" ht="12.75">
      <c r="A5" s="47"/>
      <c r="B5" s="47"/>
      <c r="C5" s="47"/>
      <c r="D5" s="47"/>
      <c r="E5" s="47"/>
      <c r="F5" s="47"/>
    </row>
    <row r="6" spans="1:7" ht="12.75">
      <c r="A6" s="46">
        <v>1991</v>
      </c>
      <c r="B6" s="42">
        <v>155609</v>
      </c>
      <c r="C6" s="44">
        <v>67716</v>
      </c>
      <c r="D6" s="43">
        <v>5852668</v>
      </c>
      <c r="E6" s="43">
        <v>724100</v>
      </c>
      <c r="F6" s="42">
        <v>676744</v>
      </c>
      <c r="G6" s="41">
        <v>202214</v>
      </c>
    </row>
    <row r="7" spans="1:7" ht="12.75">
      <c r="A7" s="46">
        <v>1992</v>
      </c>
      <c r="B7" s="42">
        <v>145790</v>
      </c>
      <c r="C7" s="44">
        <v>62123</v>
      </c>
      <c r="D7" s="43">
        <v>5432286</v>
      </c>
      <c r="E7" s="43">
        <v>652304</v>
      </c>
      <c r="F7" s="42">
        <v>609643</v>
      </c>
      <c r="G7" s="41">
        <v>203739</v>
      </c>
    </row>
    <row r="8" spans="1:7" ht="12.75">
      <c r="A8" s="46">
        <v>1993</v>
      </c>
      <c r="B8" s="42">
        <v>121322</v>
      </c>
      <c r="C8" s="44">
        <v>64705</v>
      </c>
      <c r="D8" s="43">
        <v>5506072</v>
      </c>
      <c r="E8" s="43">
        <v>677405</v>
      </c>
      <c r="F8" s="42">
        <v>633103</v>
      </c>
      <c r="G8" s="41">
        <v>211658</v>
      </c>
    </row>
    <row r="9" spans="1:7" ht="12.75">
      <c r="A9" s="46">
        <v>1994</v>
      </c>
      <c r="B9" s="42">
        <v>98413</v>
      </c>
      <c r="C9" s="44">
        <v>64951</v>
      </c>
      <c r="D9" s="43">
        <v>5268859</v>
      </c>
      <c r="E9" s="43">
        <v>658538</v>
      </c>
      <c r="F9" s="42">
        <v>615470</v>
      </c>
      <c r="G9" s="41">
        <v>200835</v>
      </c>
    </row>
    <row r="10" spans="1:7" ht="12.75">
      <c r="A10" s="46">
        <v>1995</v>
      </c>
      <c r="B10" s="42">
        <v>81957</v>
      </c>
      <c r="C10" s="44">
        <v>48507</v>
      </c>
      <c r="D10" s="43">
        <v>3952347</v>
      </c>
      <c r="E10" s="43">
        <v>492346</v>
      </c>
      <c r="F10" s="42">
        <v>460147</v>
      </c>
      <c r="G10" s="41">
        <v>163305</v>
      </c>
    </row>
    <row r="11" spans="1:7" ht="12.75">
      <c r="A11" s="46">
        <v>1996</v>
      </c>
      <c r="B11" s="42">
        <v>68816</v>
      </c>
      <c r="C11" s="44">
        <v>36769</v>
      </c>
      <c r="D11" s="43">
        <v>3542460</v>
      </c>
      <c r="E11" s="43">
        <v>437262</v>
      </c>
      <c r="F11" s="42">
        <v>408665</v>
      </c>
      <c r="G11" s="41">
        <v>145369</v>
      </c>
    </row>
    <row r="12" spans="1:7" ht="12.75">
      <c r="A12" s="46">
        <v>1997</v>
      </c>
      <c r="B12" s="42">
        <v>67820</v>
      </c>
      <c r="C12" s="44">
        <v>32033</v>
      </c>
      <c r="D12" s="43">
        <v>2923594</v>
      </c>
      <c r="E12" s="43">
        <v>356917</v>
      </c>
      <c r="F12" s="42">
        <v>333575</v>
      </c>
      <c r="G12" s="41">
        <v>131173</v>
      </c>
    </row>
    <row r="13" spans="1:7" ht="12.75">
      <c r="A13" s="46">
        <v>1998</v>
      </c>
      <c r="B13" s="42">
        <v>67585</v>
      </c>
      <c r="C13" s="44">
        <v>30347</v>
      </c>
      <c r="D13" s="43">
        <v>2725744</v>
      </c>
      <c r="E13" s="43">
        <v>353893</v>
      </c>
      <c r="F13" s="42">
        <v>330748</v>
      </c>
      <c r="G13" s="41">
        <v>125909</v>
      </c>
    </row>
    <row r="14" spans="1:7" ht="12.75">
      <c r="A14" s="46">
        <v>1999</v>
      </c>
      <c r="B14" s="42">
        <v>60758</v>
      </c>
      <c r="C14" s="44">
        <v>35329</v>
      </c>
      <c r="D14" s="43">
        <v>2891499</v>
      </c>
      <c r="E14" s="43">
        <v>367532</v>
      </c>
      <c r="F14" s="42">
        <v>343495</v>
      </c>
      <c r="G14" s="41">
        <v>141481</v>
      </c>
    </row>
    <row r="15" spans="1:7" ht="12.75">
      <c r="A15" s="46">
        <v>2000</v>
      </c>
      <c r="B15" s="42">
        <v>43821</v>
      </c>
      <c r="C15" s="44">
        <v>30194</v>
      </c>
      <c r="D15" s="43">
        <v>2364357</v>
      </c>
      <c r="E15" s="43">
        <v>301165</v>
      </c>
      <c r="F15" s="42">
        <v>281469</v>
      </c>
      <c r="G15" s="41">
        <v>101329</v>
      </c>
    </row>
    <row r="16" spans="1:7" ht="12.75">
      <c r="A16" s="46">
        <v>2001</v>
      </c>
      <c r="B16" s="42">
        <v>50410</v>
      </c>
      <c r="C16" s="44">
        <v>19293</v>
      </c>
      <c r="D16" s="43">
        <v>1876613</v>
      </c>
      <c r="E16" s="43">
        <v>246203</v>
      </c>
      <c r="F16" s="42">
        <v>230101</v>
      </c>
      <c r="G16" s="41">
        <v>85894</v>
      </c>
    </row>
    <row r="17" spans="1:7" ht="12.75">
      <c r="A17" s="46">
        <v>2002</v>
      </c>
      <c r="B17" s="42">
        <v>47476</v>
      </c>
      <c r="C17" s="44">
        <v>21311</v>
      </c>
      <c r="D17" s="43">
        <v>2108810</v>
      </c>
      <c r="E17" s="43">
        <v>270084</v>
      </c>
      <c r="F17" s="42">
        <v>252421</v>
      </c>
      <c r="G17" s="41">
        <v>89885</v>
      </c>
    </row>
    <row r="18" spans="1:7" ht="12.75">
      <c r="A18" s="46">
        <v>2003</v>
      </c>
      <c r="B18" s="42">
        <v>47733</v>
      </c>
      <c r="C18" s="44">
        <v>19851</v>
      </c>
      <c r="D18" s="43">
        <v>2029761</v>
      </c>
      <c r="E18" s="43">
        <v>261009</v>
      </c>
      <c r="F18" s="42">
        <v>243939</v>
      </c>
      <c r="G18" s="41">
        <v>89631</v>
      </c>
    </row>
    <row r="19" spans="1:7" ht="12.75">
      <c r="A19" s="46">
        <v>2004</v>
      </c>
      <c r="B19" s="42">
        <v>43465</v>
      </c>
      <c r="C19" s="44">
        <v>21790</v>
      </c>
      <c r="D19" s="43">
        <v>1978821</v>
      </c>
      <c r="E19" s="43">
        <v>257866</v>
      </c>
      <c r="F19" s="42">
        <v>241002</v>
      </c>
      <c r="G19" s="41">
        <v>80466</v>
      </c>
    </row>
    <row r="20" spans="1:7" ht="12.75">
      <c r="A20" s="46">
        <v>2005</v>
      </c>
      <c r="B20" s="42">
        <v>40145</v>
      </c>
      <c r="C20" s="44">
        <v>21735</v>
      </c>
      <c r="D20" s="43">
        <v>1754581</v>
      </c>
      <c r="E20" s="43">
        <v>252342</v>
      </c>
      <c r="F20" s="42">
        <v>235839</v>
      </c>
      <c r="G20" s="41">
        <v>72675</v>
      </c>
    </row>
    <row r="21" spans="1:7" ht="12.75">
      <c r="A21" s="46">
        <v>2006</v>
      </c>
      <c r="B21" s="42">
        <v>42080</v>
      </c>
      <c r="C21" s="44">
        <v>20413</v>
      </c>
      <c r="D21" s="43">
        <v>1614691</v>
      </c>
      <c r="E21" s="43">
        <v>213185</v>
      </c>
      <c r="F21" s="42">
        <v>199243</v>
      </c>
      <c r="G21" s="41">
        <v>65505</v>
      </c>
    </row>
    <row r="22" spans="1:7" ht="12.75">
      <c r="A22" s="46">
        <v>2007</v>
      </c>
      <c r="B22" s="45" t="s">
        <v>12</v>
      </c>
      <c r="C22" s="44">
        <v>20385</v>
      </c>
      <c r="D22" s="43">
        <v>1492357</v>
      </c>
      <c r="E22" s="43">
        <v>206008</v>
      </c>
      <c r="F22" s="42">
        <v>192535</v>
      </c>
      <c r="G22" s="41">
        <v>62231</v>
      </c>
    </row>
    <row r="23" spans="1:7" ht="12.75">
      <c r="A23" s="46">
        <v>2008</v>
      </c>
      <c r="B23" s="45" t="s">
        <v>12</v>
      </c>
      <c r="C23" s="44">
        <v>20426</v>
      </c>
      <c r="D23" s="43">
        <v>1422296</v>
      </c>
      <c r="E23" s="43">
        <v>185171</v>
      </c>
      <c r="F23" s="42">
        <v>173061</v>
      </c>
      <c r="G23" s="41">
        <v>62278</v>
      </c>
    </row>
    <row r="24" spans="1:7" ht="12.75">
      <c r="A24" s="40"/>
      <c r="B24" s="39"/>
      <c r="C24" s="38"/>
      <c r="D24" s="38"/>
      <c r="E24" s="38"/>
      <c r="F24" s="38"/>
      <c r="G24" s="37"/>
    </row>
    <row r="26" ht="12.75">
      <c r="A26" s="23" t="s">
        <v>24</v>
      </c>
    </row>
    <row r="27" s="36" customFormat="1" ht="12.75">
      <c r="A27" s="23" t="s">
        <v>23</v>
      </c>
    </row>
    <row r="28" s="36" customFormat="1" ht="12.75">
      <c r="A28" s="25" t="s">
        <v>22</v>
      </c>
    </row>
    <row r="29" s="36" customFormat="1" ht="12.75">
      <c r="A29" s="25" t="s">
        <v>21</v>
      </c>
    </row>
    <row r="30" s="36" customFormat="1" ht="12.75">
      <c r="A30" s="36" t="s">
        <v>20</v>
      </c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5" width="16.7109375" style="0" customWidth="1"/>
  </cols>
  <sheetData>
    <row r="1" spans="1:5" ht="15.75">
      <c r="A1" s="28" t="s">
        <v>19</v>
      </c>
      <c r="B1" s="27"/>
      <c r="C1" s="2"/>
      <c r="D1" s="2"/>
      <c r="E1" s="2"/>
    </row>
    <row r="2" spans="1:5" ht="15.75">
      <c r="A2" s="1" t="s">
        <v>17</v>
      </c>
      <c r="B2" s="2"/>
      <c r="C2" s="2"/>
      <c r="D2" s="2"/>
      <c r="E2" s="2"/>
    </row>
    <row r="3" spans="1:5" ht="12.75" customHeight="1">
      <c r="A3" s="1"/>
      <c r="B3" s="2"/>
      <c r="C3" s="2"/>
      <c r="D3" s="2"/>
      <c r="E3" s="2"/>
    </row>
    <row r="4" spans="1:5" ht="12.75" customHeight="1">
      <c r="A4" s="286" t="s">
        <v>0</v>
      </c>
      <c r="B4" s="287"/>
      <c r="C4" s="287"/>
      <c r="D4" s="287"/>
      <c r="E4" s="287"/>
    </row>
    <row r="5" spans="1:5" ht="12.75" customHeight="1" thickBot="1">
      <c r="A5" s="3"/>
      <c r="B5" s="4"/>
      <c r="C5" s="4"/>
      <c r="D5" s="4"/>
      <c r="E5" s="4"/>
    </row>
    <row r="6" spans="2:5" s="5" customFormat="1" ht="19.5" customHeight="1" thickTop="1">
      <c r="B6" s="6" t="s">
        <v>1</v>
      </c>
      <c r="C6" s="7"/>
      <c r="D6" s="6" t="s">
        <v>2</v>
      </c>
      <c r="E6" s="7"/>
    </row>
    <row r="7" spans="1:5" s="11" customFormat="1" ht="34.5" customHeight="1">
      <c r="A7" s="8" t="s">
        <v>3</v>
      </c>
      <c r="B7" s="9" t="s">
        <v>4</v>
      </c>
      <c r="C7" s="10" t="s">
        <v>5</v>
      </c>
      <c r="D7" s="9" t="s">
        <v>8</v>
      </c>
      <c r="E7" s="10" t="s">
        <v>6</v>
      </c>
    </row>
    <row r="8" spans="1:4" ht="12.75">
      <c r="A8" s="12"/>
      <c r="B8" s="12"/>
      <c r="C8" s="12"/>
      <c r="D8" s="12"/>
    </row>
    <row r="9" spans="1:5" ht="12.75">
      <c r="A9" s="13">
        <v>1980</v>
      </c>
      <c r="B9" s="14">
        <v>192.2</v>
      </c>
      <c r="C9" s="14">
        <v>34.3</v>
      </c>
      <c r="D9" s="14">
        <v>566.4</v>
      </c>
      <c r="E9" s="15">
        <v>27.7</v>
      </c>
    </row>
    <row r="10" spans="1:5" ht="12.75">
      <c r="A10" s="13">
        <v>1981</v>
      </c>
      <c r="B10" s="14">
        <v>172</v>
      </c>
      <c r="C10" s="14">
        <v>45.6</v>
      </c>
      <c r="D10" s="14">
        <v>314.2</v>
      </c>
      <c r="E10" s="15">
        <v>13.7</v>
      </c>
    </row>
    <row r="11" spans="1:5" ht="12.75">
      <c r="A11" s="13">
        <v>1982</v>
      </c>
      <c r="B11" s="14">
        <v>156.1</v>
      </c>
      <c r="C11" s="14">
        <v>49.9</v>
      </c>
      <c r="D11" s="14">
        <v>343.9</v>
      </c>
      <c r="E11" s="15">
        <v>7.6</v>
      </c>
    </row>
    <row r="12" spans="1:5" ht="12.75">
      <c r="A12" s="13">
        <v>1983</v>
      </c>
      <c r="B12" s="14">
        <v>171.6</v>
      </c>
      <c r="C12" s="14">
        <v>47.4</v>
      </c>
      <c r="D12" s="14">
        <v>396.5</v>
      </c>
      <c r="E12" s="15">
        <v>13.7</v>
      </c>
    </row>
    <row r="13" spans="1:5" ht="12.75">
      <c r="A13" s="13">
        <v>1984</v>
      </c>
      <c r="B13" s="14">
        <v>202</v>
      </c>
      <c r="C13" s="14">
        <v>47.6</v>
      </c>
      <c r="D13" s="14">
        <v>382.9</v>
      </c>
      <c r="E13" s="15">
        <v>10.1</v>
      </c>
    </row>
    <row r="14" spans="1:5" ht="12.75">
      <c r="A14" s="13">
        <v>1985</v>
      </c>
      <c r="B14" s="14">
        <v>171.7</v>
      </c>
      <c r="C14" s="14">
        <v>50.8</v>
      </c>
      <c r="D14" s="14">
        <v>331.9</v>
      </c>
      <c r="E14" s="15">
        <v>8.9</v>
      </c>
    </row>
    <row r="15" spans="1:5" ht="12.75">
      <c r="A15" s="13">
        <v>1986</v>
      </c>
      <c r="B15" s="14">
        <v>184.9</v>
      </c>
      <c r="C15" s="14">
        <v>53.5</v>
      </c>
      <c r="D15" s="14">
        <v>348.4</v>
      </c>
      <c r="E15" s="15">
        <v>13.5</v>
      </c>
    </row>
    <row r="16" spans="1:5" ht="12.75">
      <c r="A16" s="13">
        <v>1987</v>
      </c>
      <c r="B16" s="14">
        <v>202.9</v>
      </c>
      <c r="C16" s="14">
        <v>48.5</v>
      </c>
      <c r="D16" s="14">
        <v>325</v>
      </c>
      <c r="E16" s="15">
        <v>10.9</v>
      </c>
    </row>
    <row r="17" spans="1:5" ht="12.75">
      <c r="A17" s="13">
        <v>1988</v>
      </c>
      <c r="B17" s="14">
        <v>191.7</v>
      </c>
      <c r="C17" s="14">
        <v>55.3</v>
      </c>
      <c r="D17" s="14">
        <v>312.9</v>
      </c>
      <c r="E17" s="15">
        <v>11.1</v>
      </c>
    </row>
    <row r="18" spans="1:5" ht="12.75">
      <c r="A18" s="13">
        <v>1989</v>
      </c>
      <c r="B18" s="14">
        <v>182.7</v>
      </c>
      <c r="C18" s="14">
        <v>59.2</v>
      </c>
      <c r="D18" s="14">
        <v>313.6</v>
      </c>
      <c r="E18" s="15">
        <v>8.4</v>
      </c>
    </row>
    <row r="19" spans="1:5" ht="12.75">
      <c r="A19" s="13"/>
      <c r="B19" s="14"/>
      <c r="C19" s="14"/>
      <c r="D19" s="14"/>
      <c r="E19" s="15"/>
    </row>
    <row r="20" spans="1:5" ht="12.75">
      <c r="A20" s="13">
        <v>1990</v>
      </c>
      <c r="B20" s="14">
        <v>161.6</v>
      </c>
      <c r="C20" s="14">
        <v>54.3</v>
      </c>
      <c r="D20" s="14">
        <v>319</v>
      </c>
      <c r="E20" s="15">
        <v>9.9</v>
      </c>
    </row>
    <row r="21" spans="1:5" ht="12.75">
      <c r="A21" s="13">
        <v>1991</v>
      </c>
      <c r="B21" s="14">
        <v>172.7</v>
      </c>
      <c r="C21" s="14">
        <v>51.9</v>
      </c>
      <c r="D21" s="14">
        <v>261</v>
      </c>
      <c r="E21" s="15">
        <v>9.7</v>
      </c>
    </row>
    <row r="22" spans="1:5" ht="12.75">
      <c r="A22" s="13">
        <v>1992</v>
      </c>
      <c r="B22" s="14">
        <v>141.8</v>
      </c>
      <c r="C22" s="14">
        <v>55.9</v>
      </c>
      <c r="D22" s="14">
        <v>229.2</v>
      </c>
      <c r="E22" s="15">
        <v>8.4</v>
      </c>
    </row>
    <row r="23" spans="1:5" ht="12.75">
      <c r="A23" s="13">
        <v>1993</v>
      </c>
      <c r="B23" s="14">
        <v>86.6</v>
      </c>
      <c r="C23" s="14">
        <v>54</v>
      </c>
      <c r="D23" s="14">
        <v>242.9</v>
      </c>
      <c r="E23" s="15">
        <v>9</v>
      </c>
    </row>
    <row r="24" spans="1:5" ht="12.75">
      <c r="A24" s="13">
        <v>1994</v>
      </c>
      <c r="B24" s="14">
        <v>81.1</v>
      </c>
      <c r="C24" s="14">
        <v>53</v>
      </c>
      <c r="D24" s="14">
        <v>239.2</v>
      </c>
      <c r="E24" s="15">
        <v>8.7</v>
      </c>
    </row>
    <row r="25" spans="1:5" ht="12.75">
      <c r="A25" s="13">
        <v>1995</v>
      </c>
      <c r="B25" s="14">
        <v>72.5</v>
      </c>
      <c r="C25" s="14">
        <v>62.5</v>
      </c>
      <c r="D25" s="14">
        <v>190.5</v>
      </c>
      <c r="E25" s="15">
        <v>9.7</v>
      </c>
    </row>
    <row r="26" spans="1:5" ht="12.75">
      <c r="A26" s="16">
        <v>1996</v>
      </c>
      <c r="B26" s="17">
        <v>78.2</v>
      </c>
      <c r="C26" s="17">
        <v>68.8</v>
      </c>
      <c r="D26" s="17">
        <v>160.8</v>
      </c>
      <c r="E26" s="18">
        <v>8</v>
      </c>
    </row>
    <row r="27" spans="1:5" ht="12.75">
      <c r="A27" s="16">
        <v>1997</v>
      </c>
      <c r="B27" s="17">
        <v>73</v>
      </c>
      <c r="C27" s="17">
        <v>63.7</v>
      </c>
      <c r="D27" s="17">
        <v>127.5</v>
      </c>
      <c r="E27" s="18">
        <v>5</v>
      </c>
    </row>
    <row r="28" spans="1:5" ht="12.75">
      <c r="A28" s="16">
        <v>1998</v>
      </c>
      <c r="B28" s="17">
        <v>81.3</v>
      </c>
      <c r="C28" s="17">
        <v>63.8</v>
      </c>
      <c r="D28" s="17">
        <v>130.3</v>
      </c>
      <c r="E28" s="18">
        <v>2.8</v>
      </c>
    </row>
    <row r="29" spans="1:5" ht="12.75">
      <c r="A29" s="16">
        <v>1999</v>
      </c>
      <c r="B29" s="17">
        <v>72.3</v>
      </c>
      <c r="C29" s="17">
        <v>72.5</v>
      </c>
      <c r="D29" s="17">
        <v>129.5</v>
      </c>
      <c r="E29" s="18">
        <v>1.8</v>
      </c>
    </row>
    <row r="30" spans="1:5" ht="12.75">
      <c r="A30" s="16"/>
      <c r="B30" s="17"/>
      <c r="C30" s="17"/>
      <c r="D30" s="17"/>
      <c r="E30" s="18"/>
    </row>
    <row r="31" spans="1:5" ht="12.75">
      <c r="A31" s="16">
        <v>2000</v>
      </c>
      <c r="B31" s="17">
        <v>60.8</v>
      </c>
      <c r="C31" s="17">
        <v>71.4</v>
      </c>
      <c r="D31" s="17">
        <v>93.1</v>
      </c>
      <c r="E31" s="18">
        <v>2.8</v>
      </c>
    </row>
    <row r="32" spans="1:5" ht="12.75">
      <c r="A32" s="16">
        <v>2001</v>
      </c>
      <c r="B32" s="17">
        <v>67.7</v>
      </c>
      <c r="C32" s="17">
        <v>68.9</v>
      </c>
      <c r="D32" s="17">
        <v>86.4</v>
      </c>
      <c r="E32" s="18">
        <v>4.2</v>
      </c>
    </row>
    <row r="33" spans="1:5" ht="12.75">
      <c r="A33" s="16">
        <v>2002</v>
      </c>
      <c r="B33" s="17">
        <v>71</v>
      </c>
      <c r="C33" s="17">
        <v>73</v>
      </c>
      <c r="D33" s="17">
        <v>95.9</v>
      </c>
      <c r="E33" s="18">
        <v>4.4</v>
      </c>
    </row>
    <row r="34" spans="1:5" ht="12.75">
      <c r="A34" s="16">
        <v>2003</v>
      </c>
      <c r="B34" s="17">
        <v>64.4</v>
      </c>
      <c r="C34" s="17">
        <v>78.5</v>
      </c>
      <c r="D34" s="17">
        <v>95.9</v>
      </c>
      <c r="E34" s="18">
        <v>3.1</v>
      </c>
    </row>
    <row r="35" spans="1:5" ht="12.75">
      <c r="A35" s="16">
        <v>2004</v>
      </c>
      <c r="B35" s="17">
        <v>57.3</v>
      </c>
      <c r="C35" s="17">
        <v>65.9</v>
      </c>
      <c r="D35" s="17">
        <v>91.7</v>
      </c>
      <c r="E35" s="18">
        <v>2.4</v>
      </c>
    </row>
    <row r="36" spans="1:5" ht="12.75">
      <c r="A36" s="16">
        <v>2005</v>
      </c>
      <c r="B36" s="17">
        <v>49.8</v>
      </c>
      <c r="C36" s="17">
        <v>63.6</v>
      </c>
      <c r="D36" s="17">
        <v>87.9</v>
      </c>
      <c r="E36" s="18">
        <v>4.6</v>
      </c>
    </row>
    <row r="37" spans="1:5" ht="12.75">
      <c r="A37" s="16">
        <v>2006</v>
      </c>
      <c r="B37" s="19" t="s">
        <v>12</v>
      </c>
      <c r="C37" s="17">
        <v>60.5</v>
      </c>
      <c r="D37" s="17">
        <v>74.8</v>
      </c>
      <c r="E37" s="18">
        <v>4.9</v>
      </c>
    </row>
    <row r="38" spans="1:5" ht="12.75">
      <c r="A38" s="16">
        <v>2007</v>
      </c>
      <c r="B38" s="19" t="s">
        <v>12</v>
      </c>
      <c r="C38" s="34" t="s">
        <v>15</v>
      </c>
      <c r="D38" s="17">
        <v>70.9</v>
      </c>
      <c r="E38" s="18">
        <v>5.4</v>
      </c>
    </row>
    <row r="39" spans="1:5" ht="12.75">
      <c r="A39" s="16">
        <v>2008</v>
      </c>
      <c r="B39" s="19" t="s">
        <v>12</v>
      </c>
      <c r="C39" s="34" t="s">
        <v>15</v>
      </c>
      <c r="D39" s="17">
        <v>66.1</v>
      </c>
      <c r="E39" s="18">
        <v>5.3</v>
      </c>
    </row>
    <row r="40" spans="1:5" ht="12.75">
      <c r="A40" s="20"/>
      <c r="B40" s="21"/>
      <c r="C40" s="21"/>
      <c r="D40" s="21"/>
      <c r="E40" s="21"/>
    </row>
    <row r="41" spans="1:5" ht="12.75">
      <c r="A41" s="22"/>
      <c r="B41" s="22"/>
      <c r="C41" s="22"/>
      <c r="D41" s="22"/>
      <c r="E41" s="22"/>
    </row>
    <row r="42" spans="1:5" ht="12.75">
      <c r="A42" s="29" t="s">
        <v>13</v>
      </c>
      <c r="B42" s="22"/>
      <c r="C42" s="22"/>
      <c r="D42" s="22"/>
      <c r="E42" s="22"/>
    </row>
    <row r="43" spans="1:4" s="24" customFormat="1" ht="12.75">
      <c r="A43" s="30" t="s">
        <v>16</v>
      </c>
      <c r="B43" s="31"/>
      <c r="C43" s="31"/>
      <c r="D43" s="32"/>
    </row>
    <row r="44" s="24" customFormat="1" ht="12.75">
      <c r="A44" s="23" t="s">
        <v>7</v>
      </c>
    </row>
    <row r="45" s="24" customFormat="1" ht="12.75">
      <c r="A45" s="23" t="s">
        <v>11</v>
      </c>
    </row>
    <row r="46" spans="1:3" s="24" customFormat="1" ht="12.75">
      <c r="A46" s="25" t="s">
        <v>10</v>
      </c>
      <c r="B46" s="26"/>
      <c r="C46" s="26"/>
    </row>
    <row r="47" s="24" customFormat="1" ht="12.75">
      <c r="A47" s="25" t="s">
        <v>9</v>
      </c>
    </row>
    <row r="48" spans="1:3" s="24" customFormat="1" ht="12.75">
      <c r="A48" s="33" t="s">
        <v>14</v>
      </c>
      <c r="B48" s="26"/>
      <c r="C48" s="26"/>
    </row>
    <row r="49" s="24" customFormat="1" ht="12.75">
      <c r="A49" s="25" t="s">
        <v>18</v>
      </c>
    </row>
    <row r="54" ht="12.75" customHeight="1"/>
  </sheetData>
  <sheetProtection/>
  <mergeCells count="1">
    <mergeCell ref="A4:E4"/>
  </mergeCells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1.7109375" style="35" customWidth="1"/>
    <col min="2" max="16384" width="9.140625" style="35" customWidth="1"/>
  </cols>
  <sheetData>
    <row r="1" ht="18.75">
      <c r="A1" s="274" t="s">
        <v>291</v>
      </c>
    </row>
    <row r="2" ht="12.75">
      <c r="A2" s="36"/>
    </row>
    <row r="3" ht="12.75">
      <c r="A3" s="36"/>
    </row>
    <row r="4" ht="22.5">
      <c r="A4" s="273" t="s">
        <v>290</v>
      </c>
    </row>
    <row r="5" ht="15.75">
      <c r="A5" s="272"/>
    </row>
    <row r="6" ht="15.75">
      <c r="A6" s="272"/>
    </row>
    <row r="7" ht="47.25">
      <c r="A7" s="271" t="s">
        <v>289</v>
      </c>
    </row>
    <row r="8" ht="15.75">
      <c r="A8" s="272"/>
    </row>
    <row r="9" ht="110.25">
      <c r="A9" s="271" t="s">
        <v>319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35" customWidth="1"/>
    <col min="2" max="7" width="9.57421875" style="35" customWidth="1"/>
    <col min="8" max="8" width="5.28125" style="35" customWidth="1"/>
    <col min="9" max="16384" width="9.140625" style="35" customWidth="1"/>
  </cols>
  <sheetData>
    <row r="1" spans="1:7" ht="15.75" customHeight="1">
      <c r="A1" s="270" t="s">
        <v>288</v>
      </c>
      <c r="B1" s="75"/>
      <c r="C1" s="265"/>
      <c r="D1" s="75"/>
      <c r="E1" s="75"/>
      <c r="F1" s="75"/>
      <c r="G1" s="75"/>
    </row>
    <row r="2" spans="1:7" ht="15.75" customHeight="1">
      <c r="A2" s="270" t="s">
        <v>287</v>
      </c>
      <c r="B2" s="265"/>
      <c r="C2" s="265"/>
      <c r="D2" s="75"/>
      <c r="E2" s="75"/>
      <c r="F2" s="75"/>
      <c r="G2" s="75"/>
    </row>
    <row r="3" spans="1:7" ht="12.75" customHeight="1">
      <c r="A3" s="269"/>
      <c r="B3" s="265"/>
      <c r="C3" s="265"/>
      <c r="D3" s="75"/>
      <c r="E3" s="75"/>
      <c r="F3" s="75"/>
      <c r="G3" s="75"/>
    </row>
    <row r="4" spans="1:7" ht="12.75" customHeight="1">
      <c r="A4" s="268" t="s">
        <v>286</v>
      </c>
      <c r="B4" s="265"/>
      <c r="C4" s="265"/>
      <c r="D4" s="75"/>
      <c r="E4" s="75"/>
      <c r="F4" s="75"/>
      <c r="G4" s="75"/>
    </row>
    <row r="5" spans="1:7" ht="12.75" customHeight="1">
      <c r="A5" s="267" t="s">
        <v>285</v>
      </c>
      <c r="B5" s="266"/>
      <c r="C5" s="265"/>
      <c r="D5" s="75"/>
      <c r="E5" s="75"/>
      <c r="F5" s="75"/>
      <c r="G5" s="75"/>
    </row>
    <row r="6" spans="1:7" ht="13.5" thickBot="1">
      <c r="A6" s="112"/>
      <c r="B6" s="112"/>
      <c r="C6" s="112"/>
      <c r="D6" s="112"/>
      <c r="E6" s="112"/>
      <c r="F6" s="112"/>
      <c r="G6" s="112"/>
    </row>
    <row r="7" spans="1:7" s="252" customFormat="1" ht="24" customHeight="1" thickTop="1">
      <c r="A7" s="264" t="s">
        <v>71</v>
      </c>
      <c r="B7" s="263">
        <v>2003</v>
      </c>
      <c r="C7" s="263">
        <v>2004</v>
      </c>
      <c r="D7" s="263">
        <v>2005</v>
      </c>
      <c r="E7" s="263">
        <v>2006</v>
      </c>
      <c r="F7" s="263">
        <v>2007</v>
      </c>
      <c r="G7" s="263">
        <v>2008</v>
      </c>
    </row>
    <row r="8" spans="1:7" ht="12.75">
      <c r="A8" s="47"/>
      <c r="B8" s="105"/>
      <c r="C8" s="105"/>
      <c r="D8" s="105"/>
      <c r="E8" s="105"/>
      <c r="F8" s="105"/>
      <c r="G8" s="105"/>
    </row>
    <row r="9" spans="1:7" ht="12.75">
      <c r="A9" s="47" t="s">
        <v>164</v>
      </c>
      <c r="B9" s="105"/>
      <c r="C9" s="105"/>
      <c r="D9" s="105"/>
      <c r="E9" s="105"/>
      <c r="F9" s="105"/>
      <c r="G9" s="105"/>
    </row>
    <row r="10" spans="1:7" ht="12.75">
      <c r="A10" s="230" t="s">
        <v>284</v>
      </c>
      <c r="B10" s="262">
        <v>13.6</v>
      </c>
      <c r="C10" s="260">
        <v>14</v>
      </c>
      <c r="D10" s="260">
        <v>14</v>
      </c>
      <c r="E10" s="260">
        <v>14</v>
      </c>
      <c r="F10" s="260">
        <v>14.127</v>
      </c>
      <c r="G10" s="260">
        <v>13.3</v>
      </c>
    </row>
    <row r="11" spans="1:7" ht="12.75">
      <c r="A11" s="230" t="s">
        <v>283</v>
      </c>
      <c r="B11" s="260">
        <v>434.4</v>
      </c>
      <c r="C11" s="260">
        <v>518.5</v>
      </c>
      <c r="D11" s="260">
        <v>481</v>
      </c>
      <c r="E11" s="260">
        <v>503.8</v>
      </c>
      <c r="F11" s="260">
        <v>511.486</v>
      </c>
      <c r="G11" s="260">
        <v>502.195</v>
      </c>
    </row>
    <row r="12" spans="1:7" ht="12.75">
      <c r="A12" s="47"/>
      <c r="B12" s="260"/>
      <c r="C12" s="260"/>
      <c r="D12" s="260"/>
      <c r="E12" s="260"/>
      <c r="F12" s="260"/>
      <c r="G12" s="260"/>
    </row>
    <row r="13" spans="1:7" ht="12.75">
      <c r="A13" s="47" t="s">
        <v>161</v>
      </c>
      <c r="B13" s="260"/>
      <c r="C13" s="260"/>
      <c r="D13" s="260"/>
      <c r="E13" s="260"/>
      <c r="F13" s="260"/>
      <c r="G13" s="260"/>
    </row>
    <row r="14" spans="1:7" ht="12.75">
      <c r="A14" s="234" t="s">
        <v>282</v>
      </c>
      <c r="B14" s="260">
        <v>9</v>
      </c>
      <c r="C14" s="260">
        <v>8.8</v>
      </c>
      <c r="D14" s="260">
        <v>9</v>
      </c>
      <c r="E14" s="260">
        <v>9</v>
      </c>
      <c r="F14" s="260">
        <v>9.487</v>
      </c>
      <c r="G14" s="260">
        <v>8.301</v>
      </c>
    </row>
    <row r="15" spans="1:7" ht="12.75">
      <c r="A15" s="230" t="s">
        <v>281</v>
      </c>
      <c r="B15" s="260">
        <v>17.6</v>
      </c>
      <c r="C15" s="260">
        <v>18.6</v>
      </c>
      <c r="D15" s="260">
        <v>18.7</v>
      </c>
      <c r="E15" s="260">
        <v>18.1</v>
      </c>
      <c r="F15" s="260">
        <v>17.49</v>
      </c>
      <c r="G15" s="260">
        <v>16.282</v>
      </c>
    </row>
    <row r="16" spans="1:7" ht="12.75">
      <c r="A16" s="230" t="s">
        <v>280</v>
      </c>
      <c r="B16" s="260">
        <v>269.1</v>
      </c>
      <c r="C16" s="260">
        <v>319.2</v>
      </c>
      <c r="D16" s="260">
        <v>282.5</v>
      </c>
      <c r="E16" s="260">
        <v>299.5</v>
      </c>
      <c r="F16" s="260">
        <v>294.394</v>
      </c>
      <c r="G16" s="260">
        <v>268.862</v>
      </c>
    </row>
    <row r="17" spans="1:7" ht="12.75">
      <c r="A17" s="47"/>
      <c r="B17" s="261"/>
      <c r="C17" s="261"/>
      <c r="D17" s="261"/>
      <c r="E17" s="260"/>
      <c r="F17" s="260"/>
      <c r="G17" s="105"/>
    </row>
    <row r="18" spans="1:7" ht="12.75">
      <c r="A18" s="47" t="s">
        <v>189</v>
      </c>
      <c r="B18" s="260">
        <v>1224.5</v>
      </c>
      <c r="C18" s="260">
        <v>1477.8</v>
      </c>
      <c r="D18" s="260">
        <v>1847.6</v>
      </c>
      <c r="E18" s="260">
        <v>2049.1</v>
      </c>
      <c r="F18" s="260">
        <v>3013.731</v>
      </c>
      <c r="G18" s="260">
        <v>1708.31</v>
      </c>
    </row>
    <row r="19" spans="1:7" ht="12.75">
      <c r="A19" s="47"/>
      <c r="B19" s="260"/>
      <c r="C19" s="260"/>
      <c r="D19" s="260"/>
      <c r="E19" s="260"/>
      <c r="F19" s="260"/>
      <c r="G19" s="260"/>
    </row>
    <row r="20" spans="1:7" ht="12.75">
      <c r="A20" s="87" t="s">
        <v>279</v>
      </c>
      <c r="B20" s="260">
        <v>2641.9</v>
      </c>
      <c r="C20" s="260">
        <v>3092.7</v>
      </c>
      <c r="D20" s="260">
        <v>4716.2</v>
      </c>
      <c r="E20" s="260">
        <v>5301.5</v>
      </c>
      <c r="F20" s="260">
        <v>5812.515</v>
      </c>
      <c r="G20" s="260">
        <v>6647.153</v>
      </c>
    </row>
    <row r="21" spans="1:7" ht="12.75">
      <c r="A21" s="47"/>
      <c r="B21" s="260"/>
      <c r="C21" s="260"/>
      <c r="D21" s="260"/>
      <c r="E21" s="260"/>
      <c r="F21" s="260"/>
      <c r="G21" s="260"/>
    </row>
    <row r="22" spans="1:7" ht="12.75">
      <c r="A22" s="87" t="s">
        <v>278</v>
      </c>
      <c r="B22" s="260">
        <v>3879.7</v>
      </c>
      <c r="C22" s="260">
        <v>4519</v>
      </c>
      <c r="D22" s="260">
        <v>6442.6</v>
      </c>
      <c r="E22" s="260">
        <v>7301</v>
      </c>
      <c r="F22" s="260">
        <v>8799.266</v>
      </c>
      <c r="G22" s="260">
        <v>8528.964</v>
      </c>
    </row>
    <row r="23" spans="1:6" ht="12.75">
      <c r="A23" s="47"/>
      <c r="B23" s="261"/>
      <c r="C23" s="261"/>
      <c r="E23" s="260"/>
      <c r="F23" s="261"/>
    </row>
    <row r="24" spans="1:7" ht="12.75">
      <c r="A24" s="47" t="s">
        <v>153</v>
      </c>
      <c r="B24" s="260">
        <v>91.3</v>
      </c>
      <c r="C24" s="260">
        <v>98.3</v>
      </c>
      <c r="D24" s="260">
        <v>146.4</v>
      </c>
      <c r="E24" s="260">
        <v>173.5</v>
      </c>
      <c r="F24" s="260">
        <v>86.735</v>
      </c>
      <c r="G24" s="260">
        <v>135.776</v>
      </c>
    </row>
    <row r="25" spans="1:7" ht="12.75">
      <c r="A25" s="40"/>
      <c r="B25" s="79"/>
      <c r="C25" s="79"/>
      <c r="D25" s="78"/>
      <c r="E25" s="78"/>
      <c r="F25" s="78"/>
      <c r="G25" s="78"/>
    </row>
    <row r="27" spans="1:7" ht="12.75">
      <c r="A27" s="226" t="s">
        <v>277</v>
      </c>
      <c r="B27" s="36"/>
      <c r="C27" s="36"/>
      <c r="D27" s="36"/>
      <c r="E27" s="36"/>
      <c r="F27" s="36"/>
      <c r="G27" s="36"/>
    </row>
    <row r="28" spans="1:7" ht="12.75">
      <c r="A28" s="226" t="s">
        <v>276</v>
      </c>
      <c r="B28" s="36"/>
      <c r="C28" s="36"/>
      <c r="D28" s="36"/>
      <c r="E28" s="36"/>
      <c r="F28" s="36"/>
      <c r="G28" s="36"/>
    </row>
    <row r="29" spans="1:7" ht="12.75">
      <c r="A29" s="226" t="s">
        <v>275</v>
      </c>
      <c r="B29" s="36"/>
      <c r="C29" s="36"/>
      <c r="D29" s="36"/>
      <c r="E29" s="36"/>
      <c r="F29" s="36"/>
      <c r="G29" s="36"/>
    </row>
    <row r="30" spans="1:7" ht="12.75">
      <c r="A30" s="226" t="s">
        <v>274</v>
      </c>
      <c r="B30" s="36"/>
      <c r="C30" s="36"/>
      <c r="D30" s="36"/>
      <c r="E30" s="36"/>
      <c r="F30" s="36"/>
      <c r="G30" s="36"/>
    </row>
    <row r="31" spans="1:7" ht="12.75">
      <c r="A31" s="226" t="s">
        <v>273</v>
      </c>
      <c r="B31" s="36"/>
      <c r="C31" s="36"/>
      <c r="D31" s="36"/>
      <c r="E31" s="36"/>
      <c r="F31" s="36"/>
      <c r="G31" s="36"/>
    </row>
    <row r="32" spans="1:7" ht="12.75">
      <c r="A32" s="226" t="s">
        <v>272</v>
      </c>
      <c r="B32" s="36"/>
      <c r="C32" s="36"/>
      <c r="D32" s="36"/>
      <c r="E32" s="36"/>
      <c r="F32" s="36"/>
      <c r="G32" s="36"/>
    </row>
    <row r="33" spans="1:7" ht="12.75">
      <c r="A33" s="226" t="s">
        <v>271</v>
      </c>
      <c r="B33" s="36"/>
      <c r="C33" s="36"/>
      <c r="D33" s="36"/>
      <c r="E33" s="36"/>
      <c r="F33" s="36"/>
      <c r="G33" s="36"/>
    </row>
    <row r="34" spans="1:7" ht="12.75">
      <c r="A34" s="36" t="s">
        <v>270</v>
      </c>
      <c r="B34" s="36"/>
      <c r="C34" s="36"/>
      <c r="D34" s="36"/>
      <c r="E34" s="36"/>
      <c r="F34" s="36"/>
      <c r="G34" s="36"/>
    </row>
    <row r="35" spans="1:7" ht="12.75">
      <c r="A35" s="36" t="s">
        <v>269</v>
      </c>
      <c r="B35" s="36"/>
      <c r="C35" s="36"/>
      <c r="D35" s="36"/>
      <c r="E35" s="36"/>
      <c r="F35" s="36"/>
      <c r="G35" s="36"/>
    </row>
    <row r="36" spans="1:7" ht="12.75">
      <c r="A36" s="36" t="s">
        <v>268</v>
      </c>
      <c r="B36" s="36"/>
      <c r="C36" s="36"/>
      <c r="D36" s="36"/>
      <c r="E36" s="36"/>
      <c r="F36" s="36"/>
      <c r="G36" s="36"/>
    </row>
    <row r="37" spans="1:7" ht="12.75">
      <c r="A37" s="36" t="s">
        <v>267</v>
      </c>
      <c r="B37" s="36"/>
      <c r="C37" s="36"/>
      <c r="D37" s="36"/>
      <c r="E37" s="36"/>
      <c r="F37" s="36"/>
      <c r="G37" s="36"/>
    </row>
    <row r="38" ht="12.75">
      <c r="A38" s="36" t="s">
        <v>266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67">
      <selection activeCell="A1" sqref="A1:C1"/>
    </sheetView>
  </sheetViews>
  <sheetFormatPr defaultColWidth="9.140625" defaultRowHeight="12.75"/>
  <cols>
    <col min="1" max="1" width="58.57421875" style="35" customWidth="1"/>
    <col min="2" max="2" width="12.421875" style="35" customWidth="1"/>
    <col min="3" max="3" width="12.140625" style="35" customWidth="1"/>
    <col min="4" max="16384" width="9.140625" style="35" customWidth="1"/>
  </cols>
  <sheetData>
    <row r="1" spans="1:3" ht="15.75" customHeight="1">
      <c r="A1" s="280" t="s">
        <v>234</v>
      </c>
      <c r="B1" s="281"/>
      <c r="C1" s="281"/>
    </row>
    <row r="2" spans="1:3" ht="15.75" customHeight="1">
      <c r="A2" s="280" t="s">
        <v>265</v>
      </c>
      <c r="B2" s="281"/>
      <c r="C2" s="281"/>
    </row>
    <row r="3" spans="1:3" ht="9" customHeight="1">
      <c r="A3" s="250"/>
      <c r="B3" s="249"/>
      <c r="C3" s="249"/>
    </row>
    <row r="4" spans="1:3" ht="12.75" customHeight="1">
      <c r="A4" s="282" t="s">
        <v>264</v>
      </c>
      <c r="B4" s="283"/>
      <c r="C4" s="283"/>
    </row>
    <row r="5" spans="1:3" ht="12.75" customHeight="1">
      <c r="A5" s="87" t="s">
        <v>263</v>
      </c>
      <c r="B5" s="249"/>
      <c r="C5" s="249"/>
    </row>
    <row r="6" spans="1:3" ht="12.75" customHeight="1">
      <c r="A6" s="163" t="s">
        <v>262</v>
      </c>
      <c r="B6" s="249"/>
      <c r="C6" s="249"/>
    </row>
    <row r="7" spans="1:3" ht="9" customHeight="1" thickBot="1">
      <c r="A7" s="112"/>
      <c r="B7" s="112"/>
      <c r="C7" s="112"/>
    </row>
    <row r="8" spans="1:3" s="252" customFormat="1" ht="17.25" customHeight="1" thickTop="1">
      <c r="A8" s="248"/>
      <c r="B8" s="247" t="s">
        <v>232</v>
      </c>
      <c r="C8" s="246"/>
    </row>
    <row r="9" spans="1:4" ht="17.25" customHeight="1">
      <c r="A9" s="245" t="s">
        <v>231</v>
      </c>
      <c r="B9" s="244">
        <v>2002</v>
      </c>
      <c r="C9" s="243">
        <v>2007</v>
      </c>
      <c r="D9" s="103"/>
    </row>
    <row r="10" spans="1:3" ht="9" customHeight="1">
      <c r="A10" s="259"/>
      <c r="B10" s="258"/>
      <c r="C10" s="257"/>
    </row>
    <row r="11" spans="1:3" ht="12.75">
      <c r="A11" s="47" t="s">
        <v>45</v>
      </c>
      <c r="B11" s="254" t="s">
        <v>12</v>
      </c>
      <c r="C11" s="125">
        <v>942</v>
      </c>
    </row>
    <row r="12" spans="1:3" ht="9" customHeight="1">
      <c r="A12" s="230"/>
      <c r="B12" s="125"/>
      <c r="C12" s="125"/>
    </row>
    <row r="13" spans="1:3" ht="12.75">
      <c r="A13" s="256" t="s">
        <v>261</v>
      </c>
      <c r="B13" s="125">
        <v>929</v>
      </c>
      <c r="C13" s="125">
        <v>984</v>
      </c>
    </row>
    <row r="14" spans="1:3" ht="12.75">
      <c r="A14" s="255" t="s">
        <v>260</v>
      </c>
      <c r="B14" s="125">
        <v>772</v>
      </c>
      <c r="C14" s="125">
        <v>813</v>
      </c>
    </row>
    <row r="15" spans="1:3" ht="12.75">
      <c r="A15" s="255" t="s">
        <v>259</v>
      </c>
      <c r="B15" s="125">
        <v>135</v>
      </c>
      <c r="C15" s="125">
        <v>148</v>
      </c>
    </row>
    <row r="16" spans="1:4" ht="12.75">
      <c r="A16" s="255" t="s">
        <v>258</v>
      </c>
      <c r="B16" s="125">
        <v>22</v>
      </c>
      <c r="C16" s="125">
        <v>23</v>
      </c>
      <c r="D16" s="95"/>
    </row>
    <row r="17" spans="1:4" ht="9" customHeight="1">
      <c r="A17" s="230"/>
      <c r="B17" s="125"/>
      <c r="C17" s="125"/>
      <c r="D17" s="95"/>
    </row>
    <row r="18" spans="1:4" ht="12.75">
      <c r="A18" s="47" t="s">
        <v>257</v>
      </c>
      <c r="B18" s="125">
        <v>13200</v>
      </c>
      <c r="C18" s="125">
        <v>14127</v>
      </c>
      <c r="D18" s="95"/>
    </row>
    <row r="19" spans="1:4" ht="12.75">
      <c r="A19" s="47" t="s">
        <v>256</v>
      </c>
      <c r="B19" s="125">
        <v>512860</v>
      </c>
      <c r="C19" s="125">
        <v>674489</v>
      </c>
      <c r="D19" s="95"/>
    </row>
    <row r="20" spans="1:4" ht="12.75">
      <c r="A20" s="255" t="s">
        <v>255</v>
      </c>
      <c r="B20" s="125">
        <v>421269</v>
      </c>
      <c r="C20" s="125">
        <v>511486</v>
      </c>
      <c r="D20" s="95"/>
    </row>
    <row r="21" spans="1:4" ht="12.75">
      <c r="A21" s="255" t="s">
        <v>254</v>
      </c>
      <c r="B21" s="125">
        <v>91591</v>
      </c>
      <c r="C21" s="125">
        <v>163003</v>
      </c>
      <c r="D21" s="95"/>
    </row>
    <row r="22" spans="1:4" ht="9" customHeight="1">
      <c r="A22" s="230"/>
      <c r="B22" s="125"/>
      <c r="C22" s="125"/>
      <c r="D22" s="95"/>
    </row>
    <row r="23" spans="1:4" ht="12.75">
      <c r="A23" s="47" t="s">
        <v>253</v>
      </c>
      <c r="B23" s="125">
        <v>8865</v>
      </c>
      <c r="C23" s="125">
        <v>9487</v>
      </c>
      <c r="D23" s="95"/>
    </row>
    <row r="24" spans="1:3" ht="12.75">
      <c r="A24" s="47" t="s">
        <v>252</v>
      </c>
      <c r="B24" s="125">
        <v>8858</v>
      </c>
      <c r="C24" s="125">
        <v>9671</v>
      </c>
    </row>
    <row r="25" spans="1:3" ht="12.75">
      <c r="A25" s="47" t="s">
        <v>251</v>
      </c>
      <c r="B25" s="125">
        <v>8830</v>
      </c>
      <c r="C25" s="125">
        <v>9478</v>
      </c>
    </row>
    <row r="26" spans="1:3" ht="12.75">
      <c r="A26" s="47" t="s">
        <v>250</v>
      </c>
      <c r="B26" s="125">
        <v>8880</v>
      </c>
      <c r="C26" s="125">
        <v>9416</v>
      </c>
    </row>
    <row r="27" spans="1:3" ht="12.75">
      <c r="A27" s="47" t="s">
        <v>249</v>
      </c>
      <c r="B27" s="125">
        <v>8859</v>
      </c>
      <c r="C27" s="125">
        <v>9383</v>
      </c>
    </row>
    <row r="28" spans="1:3" ht="9" customHeight="1">
      <c r="A28" s="230"/>
      <c r="B28" s="125"/>
      <c r="C28" s="125"/>
    </row>
    <row r="29" spans="1:3" ht="12.75">
      <c r="A29" s="47" t="s">
        <v>248</v>
      </c>
      <c r="B29" s="125">
        <v>16837</v>
      </c>
      <c r="C29" s="125">
        <v>17480</v>
      </c>
    </row>
    <row r="30" spans="1:3" ht="12.75">
      <c r="A30" s="47" t="s">
        <v>247</v>
      </c>
      <c r="B30" s="125">
        <v>254713</v>
      </c>
      <c r="C30" s="125">
        <v>294394</v>
      </c>
    </row>
    <row r="31" spans="1:3" ht="9" customHeight="1">
      <c r="A31" s="230"/>
      <c r="B31" s="125"/>
      <c r="C31" s="125"/>
    </row>
    <row r="32" spans="1:3" ht="12.75">
      <c r="A32" s="47" t="s">
        <v>246</v>
      </c>
      <c r="B32" s="125">
        <v>2246539</v>
      </c>
      <c r="C32" s="125">
        <v>5812515</v>
      </c>
    </row>
    <row r="33" spans="1:3" ht="12.75">
      <c r="A33" s="47" t="s">
        <v>245</v>
      </c>
      <c r="B33" s="125">
        <v>1904259</v>
      </c>
      <c r="C33" s="125">
        <v>5010642</v>
      </c>
    </row>
    <row r="34" spans="1:3" ht="12.75">
      <c r="A34" s="47" t="s">
        <v>244</v>
      </c>
      <c r="B34" s="125">
        <v>246016</v>
      </c>
      <c r="C34" s="125">
        <v>632000</v>
      </c>
    </row>
    <row r="35" spans="1:3" ht="12.75">
      <c r="A35" s="47" t="s">
        <v>243</v>
      </c>
      <c r="B35" s="125">
        <v>41001</v>
      </c>
      <c r="C35" s="125">
        <v>98510</v>
      </c>
    </row>
    <row r="36" spans="1:3" ht="12.75">
      <c r="A36" s="47" t="s">
        <v>242</v>
      </c>
      <c r="B36" s="125">
        <v>21969</v>
      </c>
      <c r="C36" s="125">
        <v>32373</v>
      </c>
    </row>
    <row r="37" spans="1:3" ht="12.75">
      <c r="A37" s="47" t="s">
        <v>241</v>
      </c>
      <c r="B37" s="125">
        <v>33294</v>
      </c>
      <c r="C37" s="125">
        <v>38990</v>
      </c>
    </row>
    <row r="38" spans="1:3" ht="9" customHeight="1">
      <c r="A38" s="47"/>
      <c r="B38" s="125"/>
      <c r="C38" s="125"/>
    </row>
    <row r="39" spans="1:3" ht="12.75">
      <c r="A39" s="47" t="s">
        <v>240</v>
      </c>
      <c r="B39" s="125">
        <v>204563</v>
      </c>
      <c r="C39" s="125">
        <v>193390</v>
      </c>
    </row>
    <row r="40" spans="1:3" s="252" customFormat="1" ht="12.75" customHeight="1">
      <c r="A40" s="253" t="s">
        <v>239</v>
      </c>
      <c r="B40" s="254"/>
      <c r="C40" s="254"/>
    </row>
    <row r="41" spans="1:3" s="252" customFormat="1" ht="12.75" customHeight="1">
      <c r="A41" s="253" t="s">
        <v>238</v>
      </c>
      <c r="B41" s="125">
        <v>356114</v>
      </c>
      <c r="C41" s="251" t="s">
        <v>15</v>
      </c>
    </row>
    <row r="42" spans="1:3" ht="9" customHeight="1">
      <c r="A42" s="47"/>
      <c r="B42" s="125"/>
      <c r="C42" s="125"/>
    </row>
    <row r="43" spans="1:3" ht="12.75">
      <c r="A43" s="47" t="s">
        <v>237</v>
      </c>
      <c r="B43" s="125">
        <v>3460199</v>
      </c>
      <c r="C43" s="125">
        <v>8799266</v>
      </c>
    </row>
    <row r="44" spans="1:3" ht="12.75">
      <c r="A44" s="47" t="s">
        <v>236</v>
      </c>
      <c r="B44" s="125">
        <v>280656</v>
      </c>
      <c r="C44" s="125">
        <v>730979</v>
      </c>
    </row>
    <row r="45" spans="1:3" ht="9" customHeight="1">
      <c r="A45" s="47"/>
      <c r="B45" s="125"/>
      <c r="C45" s="125"/>
    </row>
    <row r="46" spans="1:3" ht="12.75">
      <c r="A46" s="47" t="s">
        <v>157</v>
      </c>
      <c r="B46" s="125">
        <v>1217728</v>
      </c>
      <c r="C46" s="125">
        <v>3013731</v>
      </c>
    </row>
    <row r="47" spans="1:3" ht="9" customHeight="1">
      <c r="A47" s="47"/>
      <c r="B47" s="125"/>
      <c r="C47" s="125"/>
    </row>
    <row r="48" spans="1:3" ht="12.75">
      <c r="A48" s="47" t="s">
        <v>235</v>
      </c>
      <c r="B48" s="125">
        <v>366172</v>
      </c>
      <c r="C48" s="125">
        <v>761942</v>
      </c>
    </row>
    <row r="49" spans="1:3" ht="12.75">
      <c r="A49" s="47" t="s">
        <v>229</v>
      </c>
      <c r="B49" s="125">
        <v>195042</v>
      </c>
      <c r="C49" s="125">
        <v>485768</v>
      </c>
    </row>
    <row r="50" spans="1:3" ht="12.75">
      <c r="A50" s="47" t="s">
        <v>228</v>
      </c>
      <c r="B50" s="125">
        <v>74346</v>
      </c>
      <c r="C50" s="251" t="s">
        <v>15</v>
      </c>
    </row>
    <row r="51" spans="1:3" ht="12.75">
      <c r="A51" s="47" t="s">
        <v>227</v>
      </c>
      <c r="B51" s="125">
        <v>96784</v>
      </c>
      <c r="C51" s="251" t="s">
        <v>15</v>
      </c>
    </row>
    <row r="52" spans="1:3" ht="9" customHeight="1">
      <c r="A52" s="47"/>
      <c r="B52" s="145"/>
      <c r="C52" s="78"/>
    </row>
    <row r="53" spans="1:2" ht="9" customHeight="1">
      <c r="A53" s="55"/>
      <c r="B53" s="55"/>
    </row>
    <row r="54" ht="12.75">
      <c r="A54" s="36" t="s">
        <v>101</v>
      </c>
    </row>
    <row r="55" ht="9.75" customHeight="1">
      <c r="A55" s="36"/>
    </row>
    <row r="56" spans="1:3" ht="15.75" customHeight="1">
      <c r="A56" s="280" t="s">
        <v>234</v>
      </c>
      <c r="B56" s="281"/>
      <c r="C56" s="281"/>
    </row>
    <row r="57" spans="1:3" ht="15.75">
      <c r="A57" s="280" t="s">
        <v>233</v>
      </c>
      <c r="B57" s="281"/>
      <c r="C57" s="281"/>
    </row>
    <row r="58" spans="1:3" ht="13.5" thickBot="1">
      <c r="A58" s="112"/>
      <c r="B58" s="112"/>
      <c r="C58" s="112"/>
    </row>
    <row r="59" spans="1:3" ht="16.5" thickTop="1">
      <c r="A59" s="248"/>
      <c r="B59" s="247" t="s">
        <v>232</v>
      </c>
      <c r="C59" s="246"/>
    </row>
    <row r="60" spans="1:3" ht="24" customHeight="1">
      <c r="A60" s="245" t="s">
        <v>231</v>
      </c>
      <c r="B60" s="244">
        <v>2002</v>
      </c>
      <c r="C60" s="243">
        <v>2007</v>
      </c>
    </row>
    <row r="61" spans="1:2" ht="9" customHeight="1">
      <c r="A61" s="242"/>
      <c r="B61" s="241"/>
    </row>
    <row r="62" spans="1:3" ht="12.75">
      <c r="A62" s="47" t="s">
        <v>230</v>
      </c>
      <c r="B62" s="125">
        <v>370990</v>
      </c>
      <c r="C62" s="125">
        <v>776859</v>
      </c>
    </row>
    <row r="63" spans="1:3" ht="12.75">
      <c r="A63" s="47" t="s">
        <v>229</v>
      </c>
      <c r="B63" s="125">
        <v>237652</v>
      </c>
      <c r="C63" s="125">
        <v>542393</v>
      </c>
    </row>
    <row r="64" spans="1:3" ht="12.75">
      <c r="A64" s="47" t="s">
        <v>228</v>
      </c>
      <c r="B64" s="125">
        <v>31358</v>
      </c>
      <c r="C64" s="125">
        <v>69898</v>
      </c>
    </row>
    <row r="65" spans="1:3" ht="12.75">
      <c r="A65" s="47" t="s">
        <v>227</v>
      </c>
      <c r="B65" s="125">
        <v>101980</v>
      </c>
      <c r="C65" s="125">
        <v>164568</v>
      </c>
    </row>
    <row r="66" spans="1:3" ht="9" customHeight="1">
      <c r="A66" s="47"/>
      <c r="B66" s="125"/>
      <c r="C66" s="125"/>
    </row>
    <row r="67" spans="1:3" ht="12.75">
      <c r="A67" s="47" t="s">
        <v>226</v>
      </c>
      <c r="B67" s="125"/>
      <c r="C67" s="125"/>
    </row>
    <row r="68" spans="1:3" ht="12.75">
      <c r="A68" s="47" t="s">
        <v>225</v>
      </c>
      <c r="B68" s="125">
        <v>1386417</v>
      </c>
      <c r="C68" s="125">
        <v>1788164</v>
      </c>
    </row>
    <row r="69" spans="1:3" ht="12.75">
      <c r="A69" s="47" t="s">
        <v>224</v>
      </c>
      <c r="B69" s="125">
        <v>82960</v>
      </c>
      <c r="C69" s="125">
        <v>86735</v>
      </c>
    </row>
    <row r="70" spans="1:3" ht="12.75">
      <c r="A70" s="47" t="s">
        <v>223</v>
      </c>
      <c r="B70" s="125">
        <v>13569</v>
      </c>
      <c r="C70" s="125">
        <v>15982</v>
      </c>
    </row>
    <row r="71" spans="1:3" s="36" customFormat="1" ht="12.75">
      <c r="A71" s="87" t="s">
        <v>222</v>
      </c>
      <c r="B71" s="125">
        <v>69391</v>
      </c>
      <c r="C71" s="125">
        <v>70753</v>
      </c>
    </row>
    <row r="72" spans="1:3" s="36" customFormat="1" ht="12.75">
      <c r="A72" s="87" t="s">
        <v>221</v>
      </c>
      <c r="B72" s="125">
        <v>5399</v>
      </c>
      <c r="C72" s="125">
        <v>6713</v>
      </c>
    </row>
    <row r="73" spans="1:3" s="36" customFormat="1" ht="12.75">
      <c r="A73" s="87" t="s">
        <v>220</v>
      </c>
      <c r="B73" s="125">
        <v>4080</v>
      </c>
      <c r="C73" s="125">
        <v>8606</v>
      </c>
    </row>
    <row r="74" spans="1:3" s="36" customFormat="1" ht="12.75">
      <c r="A74" s="87" t="s">
        <v>219</v>
      </c>
      <c r="B74" s="125">
        <v>59912</v>
      </c>
      <c r="C74" s="125">
        <v>55434</v>
      </c>
    </row>
    <row r="75" spans="1:3" s="36" customFormat="1" ht="9" customHeight="1">
      <c r="A75" s="87"/>
      <c r="B75" s="125"/>
      <c r="C75" s="125"/>
    </row>
    <row r="76" spans="1:3" s="36" customFormat="1" ht="12.75">
      <c r="A76" s="87" t="s">
        <v>218</v>
      </c>
      <c r="B76" s="125">
        <v>33527</v>
      </c>
      <c r="C76" s="125">
        <v>88206</v>
      </c>
    </row>
    <row r="77" spans="1:3" s="36" customFormat="1" ht="9" customHeight="1">
      <c r="A77" s="87"/>
      <c r="B77" s="125"/>
      <c r="C77" s="125"/>
    </row>
    <row r="78" spans="1:3" s="36" customFormat="1" ht="12.75">
      <c r="A78" s="87" t="s">
        <v>217</v>
      </c>
      <c r="B78" s="125">
        <v>1435850</v>
      </c>
      <c r="C78" s="125">
        <v>1786693</v>
      </c>
    </row>
    <row r="79" spans="1:3" s="36" customFormat="1" ht="9" customHeight="1">
      <c r="A79" s="87"/>
      <c r="B79" s="125"/>
      <c r="C79" s="125"/>
    </row>
    <row r="80" spans="1:3" s="36" customFormat="1" ht="12.75">
      <c r="A80" s="87" t="s">
        <v>216</v>
      </c>
      <c r="B80" s="125">
        <v>76908</v>
      </c>
      <c r="C80" s="125">
        <v>83345</v>
      </c>
    </row>
    <row r="81" spans="1:3" s="36" customFormat="1" ht="9" customHeight="1">
      <c r="A81" s="87"/>
      <c r="B81" s="125"/>
      <c r="C81" s="125"/>
    </row>
    <row r="82" spans="1:3" s="36" customFormat="1" ht="12.75">
      <c r="A82" s="87" t="s">
        <v>215</v>
      </c>
      <c r="B82" s="125">
        <v>51216</v>
      </c>
      <c r="C82" s="125">
        <v>49759</v>
      </c>
    </row>
    <row r="83" spans="1:3" s="36" customFormat="1" ht="12.75">
      <c r="A83" s="87" t="s">
        <v>214</v>
      </c>
      <c r="B83" s="125">
        <v>36161</v>
      </c>
      <c r="C83" s="125">
        <v>31654</v>
      </c>
    </row>
    <row r="84" spans="1:3" s="36" customFormat="1" ht="12.75">
      <c r="A84" s="87" t="s">
        <v>213</v>
      </c>
      <c r="B84" s="125">
        <v>15055</v>
      </c>
      <c r="C84" s="125">
        <v>18105</v>
      </c>
    </row>
    <row r="85" spans="1:3" s="36" customFormat="1" ht="9" customHeight="1">
      <c r="A85" s="87"/>
      <c r="B85" s="125"/>
      <c r="C85" s="240"/>
    </row>
    <row r="86" spans="1:2" s="36" customFormat="1" ht="9" customHeight="1">
      <c r="A86" s="239"/>
      <c r="B86" s="239"/>
    </row>
    <row r="87" spans="1:2" s="36" customFormat="1" ht="12.75">
      <c r="A87" s="238" t="s">
        <v>13</v>
      </c>
      <c r="B87" s="238"/>
    </row>
    <row r="88" spans="1:2" s="36" customFormat="1" ht="12.75">
      <c r="A88" s="238" t="s">
        <v>212</v>
      </c>
      <c r="B88" s="238"/>
    </row>
    <row r="89" spans="1:2" s="36" customFormat="1" ht="12.75">
      <c r="A89" s="238" t="s">
        <v>211</v>
      </c>
      <c r="B89" s="238"/>
    </row>
    <row r="90" spans="1:2" ht="12.75">
      <c r="A90" s="238" t="s">
        <v>210</v>
      </c>
      <c r="B90" s="238"/>
    </row>
    <row r="91" spans="1:2" ht="12.75">
      <c r="A91" s="238" t="s">
        <v>209</v>
      </c>
      <c r="B91" s="238"/>
    </row>
    <row r="92" ht="12.75">
      <c r="A92" s="36" t="s">
        <v>208</v>
      </c>
    </row>
    <row r="93" ht="12.75">
      <c r="A93" s="36" t="s">
        <v>183</v>
      </c>
    </row>
    <row r="94" ht="12.75">
      <c r="A94" s="36" t="s">
        <v>207</v>
      </c>
    </row>
    <row r="95" ht="12.75">
      <c r="A95" s="36" t="s">
        <v>206</v>
      </c>
    </row>
    <row r="96" ht="12.75">
      <c r="A96" s="36" t="s">
        <v>205</v>
      </c>
    </row>
    <row r="97" ht="12.75">
      <c r="A97" s="36" t="s">
        <v>204</v>
      </c>
    </row>
    <row r="98" ht="12.75">
      <c r="A98" s="36" t="s">
        <v>203</v>
      </c>
    </row>
  </sheetData>
  <sheetProtection/>
  <mergeCells count="5">
    <mergeCell ref="A1:C1"/>
    <mergeCell ref="A2:C2"/>
    <mergeCell ref="A4:C4"/>
    <mergeCell ref="A56:C56"/>
    <mergeCell ref="A57:C57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The State of Hawaii Data Book 2009&amp;R&amp;9http://www.hawaii.gov/dbedt/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35" customWidth="1"/>
    <col min="2" max="5" width="13.421875" style="35" customWidth="1"/>
    <col min="6" max="16384" width="9.140625" style="35" customWidth="1"/>
  </cols>
  <sheetData>
    <row r="1" spans="1:5" s="113" customFormat="1" ht="15.75">
      <c r="A1" s="1" t="s">
        <v>202</v>
      </c>
      <c r="B1" s="2"/>
      <c r="C1" s="2"/>
      <c r="D1" s="2"/>
      <c r="E1" s="2"/>
    </row>
    <row r="2" spans="1:5" s="113" customFormat="1" ht="15.75">
      <c r="A2" s="1" t="s">
        <v>201</v>
      </c>
      <c r="B2" s="2"/>
      <c r="C2" s="2"/>
      <c r="D2" s="2"/>
      <c r="E2" s="2"/>
    </row>
    <row r="3" spans="1:5" s="113" customFormat="1" ht="12.75" customHeight="1">
      <c r="A3" s="1"/>
      <c r="B3" s="2"/>
      <c r="C3" s="2"/>
      <c r="D3" s="2"/>
      <c r="E3" s="2"/>
    </row>
    <row r="4" spans="1:5" ht="12.75">
      <c r="A4" s="237" t="s">
        <v>200</v>
      </c>
      <c r="B4" s="75"/>
      <c r="C4" s="75"/>
      <c r="D4" s="75"/>
      <c r="E4" s="75"/>
    </row>
    <row r="5" spans="1:5" ht="12.75">
      <c r="A5" s="135" t="s">
        <v>199</v>
      </c>
      <c r="B5" s="75"/>
      <c r="C5" s="75"/>
      <c r="D5" s="75"/>
      <c r="E5" s="75"/>
    </row>
    <row r="6" spans="1:5" ht="12.75">
      <c r="A6" s="135" t="s">
        <v>198</v>
      </c>
      <c r="B6" s="75"/>
      <c r="C6" s="75"/>
      <c r="D6" s="75"/>
      <c r="E6" s="75"/>
    </row>
    <row r="7" spans="1:5" ht="12.75">
      <c r="A7" s="135" t="s">
        <v>197</v>
      </c>
      <c r="B7" s="75"/>
      <c r="C7" s="75"/>
      <c r="D7" s="75"/>
      <c r="E7" s="75"/>
    </row>
    <row r="8" spans="1:5" ht="12.75" customHeight="1" thickBot="1">
      <c r="A8" s="112"/>
      <c r="B8" s="112"/>
      <c r="C8" s="112"/>
      <c r="D8" s="112"/>
      <c r="E8" s="112"/>
    </row>
    <row r="9" spans="1:5" s="11" customFormat="1" ht="45" customHeight="1" thickTop="1">
      <c r="A9" s="8" t="s">
        <v>71</v>
      </c>
      <c r="B9" s="236" t="s">
        <v>70</v>
      </c>
      <c r="C9" s="8" t="s">
        <v>196</v>
      </c>
      <c r="D9" s="235" t="s">
        <v>195</v>
      </c>
      <c r="E9" s="8" t="s">
        <v>194</v>
      </c>
    </row>
    <row r="10" spans="1:4" ht="12.75">
      <c r="A10" s="47"/>
      <c r="B10" s="106"/>
      <c r="C10" s="47"/>
      <c r="D10" s="47"/>
    </row>
    <row r="11" spans="1:5" ht="12.75">
      <c r="A11" s="87" t="s">
        <v>193</v>
      </c>
      <c r="B11" s="101">
        <v>984</v>
      </c>
      <c r="C11" s="229">
        <v>684</v>
      </c>
      <c r="D11" s="97">
        <v>138</v>
      </c>
      <c r="E11" s="228">
        <v>114</v>
      </c>
    </row>
    <row r="12" spans="1:5" ht="12.75">
      <c r="A12" s="230" t="s">
        <v>192</v>
      </c>
      <c r="B12" s="101">
        <v>171</v>
      </c>
      <c r="C12" s="229">
        <v>138</v>
      </c>
      <c r="D12" s="97">
        <v>17</v>
      </c>
      <c r="E12" s="228">
        <v>11</v>
      </c>
    </row>
    <row r="13" spans="1:5" ht="12.75">
      <c r="A13" s="47"/>
      <c r="B13" s="232"/>
      <c r="C13" s="231"/>
      <c r="D13" s="104"/>
      <c r="E13" s="125"/>
    </row>
    <row r="14" spans="1:5" ht="12.75">
      <c r="A14" s="47" t="s">
        <v>164</v>
      </c>
      <c r="B14" s="232"/>
      <c r="C14" s="231"/>
      <c r="D14" s="104"/>
      <c r="E14" s="125"/>
    </row>
    <row r="15" spans="1:5" ht="12.75">
      <c r="A15" s="230" t="s">
        <v>191</v>
      </c>
      <c r="B15" s="101">
        <v>14127</v>
      </c>
      <c r="C15" s="229">
        <v>10996</v>
      </c>
      <c r="D15" s="97">
        <v>1516</v>
      </c>
      <c r="E15" s="228">
        <v>1319</v>
      </c>
    </row>
    <row r="16" spans="1:5" ht="12.75">
      <c r="A16" s="230" t="s">
        <v>162</v>
      </c>
      <c r="B16" s="101">
        <v>511486</v>
      </c>
      <c r="C16" s="229">
        <v>398932</v>
      </c>
      <c r="D16" s="97">
        <v>53572</v>
      </c>
      <c r="E16" s="228">
        <v>50718</v>
      </c>
    </row>
    <row r="17" spans="1:5" ht="12.75">
      <c r="A17" s="47"/>
      <c r="B17" s="232"/>
      <c r="C17" s="231"/>
      <c r="D17" s="104"/>
      <c r="E17" s="125"/>
    </row>
    <row r="18" spans="1:5" ht="12.75">
      <c r="A18" s="47" t="s">
        <v>161</v>
      </c>
      <c r="B18" s="232"/>
      <c r="C18" s="231"/>
      <c r="D18" s="104"/>
      <c r="E18" s="125"/>
    </row>
    <row r="19" spans="1:5" ht="12.75">
      <c r="A19" s="234" t="s">
        <v>190</v>
      </c>
      <c r="B19" s="101">
        <v>9487</v>
      </c>
      <c r="C19" s="229">
        <v>7322</v>
      </c>
      <c r="D19" s="97">
        <v>1055</v>
      </c>
      <c r="E19" s="228">
        <v>901</v>
      </c>
    </row>
    <row r="20" spans="1:5" ht="12.75">
      <c r="A20" s="230" t="s">
        <v>159</v>
      </c>
      <c r="B20" s="101">
        <v>17490</v>
      </c>
      <c r="C20" s="229">
        <v>13464</v>
      </c>
      <c r="D20" s="97">
        <v>1848</v>
      </c>
      <c r="E20" s="228">
        <v>1844</v>
      </c>
    </row>
    <row r="21" spans="1:5" ht="12.75">
      <c r="A21" s="230" t="s">
        <v>158</v>
      </c>
      <c r="B21" s="101">
        <v>294394</v>
      </c>
      <c r="C21" s="229">
        <v>224670</v>
      </c>
      <c r="D21" s="97">
        <v>33650</v>
      </c>
      <c r="E21" s="228">
        <v>30987</v>
      </c>
    </row>
    <row r="22" spans="1:5" ht="12.75">
      <c r="A22" s="47"/>
      <c r="B22" s="232"/>
      <c r="C22" s="231"/>
      <c r="D22" s="104"/>
      <c r="E22" s="125"/>
    </row>
    <row r="23" spans="1:5" ht="12.75">
      <c r="A23" s="47" t="s">
        <v>189</v>
      </c>
      <c r="B23" s="101"/>
      <c r="C23" s="229"/>
      <c r="D23" s="97"/>
      <c r="E23" s="228"/>
    </row>
    <row r="24" spans="1:5" ht="12.75">
      <c r="A24" s="230" t="s">
        <v>152</v>
      </c>
      <c r="B24" s="101">
        <v>3013731</v>
      </c>
      <c r="C24" s="229">
        <v>2694778</v>
      </c>
      <c r="D24" s="97">
        <v>136290</v>
      </c>
      <c r="E24" s="228">
        <v>160916</v>
      </c>
    </row>
    <row r="25" spans="1:5" ht="12.75">
      <c r="A25" s="47"/>
      <c r="B25" s="232"/>
      <c r="C25" s="231"/>
      <c r="D25" s="233"/>
      <c r="E25" s="125"/>
    </row>
    <row r="26" spans="1:5" ht="12.75">
      <c r="A26" s="87" t="s">
        <v>188</v>
      </c>
      <c r="B26" s="232"/>
      <c r="C26" s="231"/>
      <c r="D26" s="104"/>
      <c r="E26" s="125"/>
    </row>
    <row r="27" spans="1:5" ht="12.75">
      <c r="A27" s="230" t="s">
        <v>152</v>
      </c>
      <c r="B27" s="101">
        <v>5812515</v>
      </c>
      <c r="C27" s="229">
        <v>5545636</v>
      </c>
      <c r="D27" s="97">
        <v>142641</v>
      </c>
      <c r="E27" s="228">
        <v>101402</v>
      </c>
    </row>
    <row r="28" spans="1:5" ht="12.75">
      <c r="A28" s="47"/>
      <c r="B28" s="232"/>
      <c r="C28" s="231"/>
      <c r="D28" s="104"/>
      <c r="E28" s="125"/>
    </row>
    <row r="29" spans="1:5" ht="12.75">
      <c r="A29" s="87" t="s">
        <v>187</v>
      </c>
      <c r="B29" s="232"/>
      <c r="C29" s="231"/>
      <c r="D29" s="104"/>
      <c r="E29" s="125"/>
    </row>
    <row r="30" spans="1:5" ht="12.75">
      <c r="A30" s="230" t="s">
        <v>152</v>
      </c>
      <c r="B30" s="101">
        <v>8799266</v>
      </c>
      <c r="C30" s="229">
        <v>8201881</v>
      </c>
      <c r="D30" s="97">
        <v>290120</v>
      </c>
      <c r="E30" s="228">
        <v>262749</v>
      </c>
    </row>
    <row r="31" spans="1:5" ht="12.75">
      <c r="A31" s="47"/>
      <c r="B31" s="232"/>
      <c r="C31" s="231"/>
      <c r="D31" s="104"/>
      <c r="E31" s="125"/>
    </row>
    <row r="32" spans="1:5" ht="12.75">
      <c r="A32" s="47" t="s">
        <v>186</v>
      </c>
      <c r="B32" s="232"/>
      <c r="C32" s="231"/>
      <c r="D32" s="104"/>
      <c r="E32" s="125"/>
    </row>
    <row r="33" spans="1:5" ht="12.75">
      <c r="A33" s="230" t="s">
        <v>152</v>
      </c>
      <c r="B33" s="101">
        <v>86735</v>
      </c>
      <c r="C33" s="229">
        <v>51694</v>
      </c>
      <c r="D33" s="97">
        <v>16076</v>
      </c>
      <c r="E33" s="228">
        <v>17382</v>
      </c>
    </row>
    <row r="34" spans="1:5" ht="12.75">
      <c r="A34" s="40"/>
      <c r="B34" s="227"/>
      <c r="C34" s="40"/>
      <c r="D34" s="40"/>
      <c r="E34" s="115"/>
    </row>
    <row r="36" s="36" customFormat="1" ht="12.75">
      <c r="A36" s="36" t="s">
        <v>185</v>
      </c>
    </row>
    <row r="37" spans="1:6" ht="12.75">
      <c r="A37" s="226" t="s">
        <v>184</v>
      </c>
      <c r="B37" s="36"/>
      <c r="C37" s="36"/>
      <c r="D37" s="36"/>
      <c r="E37" s="36"/>
      <c r="F37" s="36"/>
    </row>
    <row r="38" spans="1:6" ht="12.75">
      <c r="A38" s="226" t="s">
        <v>183</v>
      </c>
      <c r="B38" s="36"/>
      <c r="C38" s="36"/>
      <c r="D38" s="36"/>
      <c r="E38" s="36"/>
      <c r="F38" s="36"/>
    </row>
    <row r="39" s="36" customFormat="1" ht="12.75">
      <c r="A39" s="23" t="s">
        <v>182</v>
      </c>
    </row>
    <row r="40" s="36" customFormat="1" ht="12.75">
      <c r="A40" s="225" t="s">
        <v>181</v>
      </c>
    </row>
    <row r="41" s="36" customFormat="1" ht="12.75">
      <c r="A41" s="25" t="s">
        <v>180</v>
      </c>
    </row>
    <row r="42" s="36" customFormat="1" ht="12.75">
      <c r="A42" s="77" t="s">
        <v>179</v>
      </c>
    </row>
    <row r="43" ht="12.75">
      <c r="A43" s="36" t="s">
        <v>178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The State of Hawaii Data Book 2009&amp;R&amp;9http://www.hawaii.gov/dbedt/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1"/>
    </sheetView>
  </sheetViews>
  <sheetFormatPr defaultColWidth="9.140625" defaultRowHeight="12.75"/>
  <cols>
    <col min="1" max="1" width="23.7109375" style="178" customWidth="1"/>
    <col min="2" max="2" width="10.28125" style="178" customWidth="1"/>
    <col min="3" max="3" width="10.57421875" style="178" customWidth="1"/>
    <col min="4" max="4" width="9.7109375" style="178" bestFit="1" customWidth="1"/>
    <col min="5" max="5" width="8.7109375" style="178" customWidth="1"/>
    <col min="6" max="6" width="9.28125" style="178" bestFit="1" customWidth="1"/>
    <col min="7" max="7" width="10.140625" style="178" bestFit="1" customWidth="1"/>
    <col min="8" max="8" width="8.8515625" style="178" customWidth="1"/>
    <col min="9" max="9" width="8.421875" style="178" customWidth="1"/>
    <col min="10" max="16384" width="9.140625" style="178" customWidth="1"/>
  </cols>
  <sheetData>
    <row r="1" spans="1:9" ht="15.75" customHeight="1">
      <c r="A1" s="284" t="s">
        <v>177</v>
      </c>
      <c r="B1" s="284"/>
      <c r="C1" s="284"/>
      <c r="D1" s="284"/>
      <c r="E1" s="284"/>
      <c r="F1" s="284"/>
      <c r="G1" s="284"/>
      <c r="H1" s="284"/>
      <c r="I1" s="284"/>
    </row>
    <row r="2" spans="1:9" ht="15.75" customHeight="1">
      <c r="A2" s="284" t="s">
        <v>176</v>
      </c>
      <c r="B2" s="284"/>
      <c r="C2" s="284"/>
      <c r="D2" s="284"/>
      <c r="E2" s="284"/>
      <c r="F2" s="284"/>
      <c r="G2" s="284"/>
      <c r="H2" s="284"/>
      <c r="I2" s="284"/>
    </row>
    <row r="3" spans="1:9" ht="12.75">
      <c r="A3" s="223"/>
      <c r="B3" s="222"/>
      <c r="C3" s="222"/>
      <c r="D3" s="222"/>
      <c r="E3" s="222"/>
      <c r="F3" s="222"/>
      <c r="G3" s="222"/>
      <c r="H3" s="223"/>
      <c r="I3" s="222"/>
    </row>
    <row r="4" spans="1:9" ht="12.75">
      <c r="A4" s="285" t="s">
        <v>173</v>
      </c>
      <c r="B4" s="285"/>
      <c r="C4" s="285"/>
      <c r="D4" s="285"/>
      <c r="E4" s="285"/>
      <c r="F4" s="285"/>
      <c r="G4" s="285"/>
      <c r="H4" s="285"/>
      <c r="I4" s="285"/>
    </row>
    <row r="5" spans="1:9" ht="12.75">
      <c r="A5" s="221" t="s">
        <v>172</v>
      </c>
      <c r="B5" s="221"/>
      <c r="C5" s="221"/>
      <c r="D5" s="221"/>
      <c r="E5" s="221"/>
      <c r="F5" s="221"/>
      <c r="G5" s="221"/>
      <c r="H5" s="221"/>
      <c r="I5" s="221"/>
    </row>
    <row r="6" spans="1:9" s="212" customFormat="1" ht="15" customHeight="1" thickBot="1">
      <c r="A6" s="219"/>
      <c r="B6" s="219"/>
      <c r="C6" s="219"/>
      <c r="D6" s="219"/>
      <c r="E6" s="219"/>
      <c r="F6" s="219"/>
      <c r="G6" s="219"/>
      <c r="H6" s="220"/>
      <c r="I6" s="219"/>
    </row>
    <row r="7" spans="1:9" s="212" customFormat="1" ht="73.5" customHeight="1" thickTop="1">
      <c r="A7" s="218" t="s">
        <v>71</v>
      </c>
      <c r="B7" s="217" t="s">
        <v>135</v>
      </c>
      <c r="C7" s="216" t="s">
        <v>171</v>
      </c>
      <c r="D7" s="215" t="s">
        <v>170</v>
      </c>
      <c r="E7" s="216" t="s">
        <v>169</v>
      </c>
      <c r="F7" s="215" t="s">
        <v>168</v>
      </c>
      <c r="G7" s="215" t="s">
        <v>167</v>
      </c>
      <c r="H7" s="214" t="s">
        <v>166</v>
      </c>
      <c r="I7" s="213" t="s">
        <v>165</v>
      </c>
    </row>
    <row r="8" spans="1:9" ht="12.75">
      <c r="A8" s="202"/>
      <c r="B8" s="211"/>
      <c r="C8" s="202"/>
      <c r="D8" s="202"/>
      <c r="E8" s="202"/>
      <c r="F8" s="202"/>
      <c r="G8" s="202"/>
      <c r="H8" s="210"/>
      <c r="I8" s="209"/>
    </row>
    <row r="9" spans="1:9" ht="12.75">
      <c r="A9" s="202" t="s">
        <v>164</v>
      </c>
      <c r="B9" s="201"/>
      <c r="C9" s="194"/>
      <c r="D9" s="194"/>
      <c r="E9" s="208"/>
      <c r="F9" s="194"/>
      <c r="G9" s="194"/>
      <c r="H9" s="204"/>
      <c r="I9" s="207"/>
    </row>
    <row r="10" spans="1:9" ht="12.75">
      <c r="A10" s="197" t="s">
        <v>163</v>
      </c>
      <c r="B10" s="196">
        <v>14127</v>
      </c>
      <c r="C10" s="193">
        <v>5322</v>
      </c>
      <c r="D10" s="194">
        <v>2032</v>
      </c>
      <c r="E10" s="200">
        <v>1081</v>
      </c>
      <c r="F10" s="193">
        <v>1308</v>
      </c>
      <c r="G10" s="193">
        <v>1092</v>
      </c>
      <c r="H10" s="199">
        <v>1286</v>
      </c>
      <c r="I10" s="224">
        <v>1026</v>
      </c>
    </row>
    <row r="11" spans="1:9" ht="12.75">
      <c r="A11" s="197" t="s">
        <v>162</v>
      </c>
      <c r="B11" s="196">
        <v>511486</v>
      </c>
      <c r="C11" s="193">
        <v>155013</v>
      </c>
      <c r="D11" s="194">
        <v>49938</v>
      </c>
      <c r="E11" s="200">
        <v>29353</v>
      </c>
      <c r="F11" s="193">
        <v>46159</v>
      </c>
      <c r="G11" s="193">
        <v>57694</v>
      </c>
      <c r="H11" s="199">
        <v>42919</v>
      </c>
      <c r="I11" s="224">
        <v>34851</v>
      </c>
    </row>
    <row r="12" spans="1:9" ht="12.75">
      <c r="A12" s="202"/>
      <c r="B12" s="196"/>
      <c r="C12" s="193"/>
      <c r="D12" s="194"/>
      <c r="E12" s="200"/>
      <c r="F12" s="193"/>
      <c r="G12" s="193"/>
      <c r="H12" s="199"/>
      <c r="I12" s="224"/>
    </row>
    <row r="13" spans="1:9" ht="12.75">
      <c r="A13" s="202" t="s">
        <v>161</v>
      </c>
      <c r="B13" s="196"/>
      <c r="C13" s="193"/>
      <c r="D13" s="194"/>
      <c r="E13" s="200"/>
      <c r="F13" s="193"/>
      <c r="G13" s="193"/>
      <c r="H13" s="199"/>
      <c r="I13" s="224"/>
    </row>
    <row r="14" spans="1:9" ht="12.75">
      <c r="A14" s="197" t="s">
        <v>160</v>
      </c>
      <c r="B14" s="196">
        <v>9487</v>
      </c>
      <c r="C14" s="193">
        <v>3896</v>
      </c>
      <c r="D14" s="194">
        <v>1395</v>
      </c>
      <c r="E14" s="200">
        <v>769</v>
      </c>
      <c r="F14" s="193">
        <v>875</v>
      </c>
      <c r="G14" s="193">
        <v>749</v>
      </c>
      <c r="H14" s="199">
        <v>614</v>
      </c>
      <c r="I14" s="224">
        <v>439</v>
      </c>
    </row>
    <row r="15" spans="1:9" ht="12.75">
      <c r="A15" s="197" t="s">
        <v>159</v>
      </c>
      <c r="B15" s="196">
        <v>17490</v>
      </c>
      <c r="C15" s="193">
        <v>6914</v>
      </c>
      <c r="D15" s="194">
        <v>2204</v>
      </c>
      <c r="E15" s="200">
        <v>1256</v>
      </c>
      <c r="F15" s="193">
        <v>1621</v>
      </c>
      <c r="G15" s="193">
        <v>1595</v>
      </c>
      <c r="H15" s="199">
        <v>1004</v>
      </c>
      <c r="I15" s="224">
        <v>681</v>
      </c>
    </row>
    <row r="16" spans="1:9" ht="12.75">
      <c r="A16" s="197" t="s">
        <v>158</v>
      </c>
      <c r="B16" s="196">
        <v>294394</v>
      </c>
      <c r="C16" s="193">
        <v>100759</v>
      </c>
      <c r="D16" s="194">
        <v>31107</v>
      </c>
      <c r="E16" s="200">
        <v>16483</v>
      </c>
      <c r="F16" s="193">
        <v>26390</v>
      </c>
      <c r="G16" s="193">
        <v>38070</v>
      </c>
      <c r="H16" s="199">
        <v>15046</v>
      </c>
      <c r="I16" s="224">
        <v>8830</v>
      </c>
    </row>
    <row r="17" spans="1:9" ht="12.75">
      <c r="A17" s="202"/>
      <c r="B17" s="196"/>
      <c r="C17" s="193"/>
      <c r="D17" s="194"/>
      <c r="E17" s="200"/>
      <c r="F17" s="194"/>
      <c r="G17" s="193"/>
      <c r="H17" s="199"/>
      <c r="I17" s="224"/>
    </row>
    <row r="18" spans="1:9" ht="12.75">
      <c r="A18" s="202" t="s">
        <v>157</v>
      </c>
      <c r="B18" s="196">
        <v>3013731</v>
      </c>
      <c r="C18" s="193">
        <v>406693</v>
      </c>
      <c r="D18" s="194">
        <v>133412</v>
      </c>
      <c r="E18" s="200">
        <v>108659</v>
      </c>
      <c r="F18" s="205" t="s">
        <v>15</v>
      </c>
      <c r="G18" s="193">
        <v>208435</v>
      </c>
      <c r="H18" s="199">
        <v>59426</v>
      </c>
      <c r="I18" s="207">
        <v>44742</v>
      </c>
    </row>
    <row r="19" spans="1:9" ht="12.75">
      <c r="A19" s="202"/>
      <c r="B19" s="196"/>
      <c r="C19" s="193"/>
      <c r="D19" s="194"/>
      <c r="E19" s="200"/>
      <c r="F19" s="194"/>
      <c r="G19" s="193"/>
      <c r="H19" s="199"/>
      <c r="I19" s="224"/>
    </row>
    <row r="20" spans="1:9" ht="12.75">
      <c r="A20" s="202" t="s">
        <v>156</v>
      </c>
      <c r="B20" s="196"/>
      <c r="C20" s="193"/>
      <c r="D20" s="194"/>
      <c r="E20" s="200"/>
      <c r="F20" s="194"/>
      <c r="G20" s="193"/>
      <c r="H20" s="199"/>
      <c r="I20" s="224"/>
    </row>
    <row r="21" spans="1:9" ht="12.75">
      <c r="A21" s="197" t="s">
        <v>154</v>
      </c>
      <c r="B21" s="196">
        <v>5812515</v>
      </c>
      <c r="C21" s="193">
        <v>485654</v>
      </c>
      <c r="D21" s="194">
        <v>50144</v>
      </c>
      <c r="E21" s="200">
        <v>101961</v>
      </c>
      <c r="F21" s="205" t="s">
        <v>15</v>
      </c>
      <c r="G21" s="193">
        <v>164946</v>
      </c>
      <c r="H21" s="199">
        <v>51385</v>
      </c>
      <c r="I21" s="207">
        <v>44298</v>
      </c>
    </row>
    <row r="22" spans="1:9" ht="12.75">
      <c r="A22" s="202"/>
      <c r="B22" s="201"/>
      <c r="C22" s="193"/>
      <c r="D22" s="194"/>
      <c r="E22" s="200"/>
      <c r="F22" s="194"/>
      <c r="G22" s="193"/>
      <c r="H22" s="204"/>
      <c r="I22" s="224"/>
    </row>
    <row r="23" spans="1:9" ht="12.75">
      <c r="A23" s="202" t="s">
        <v>155</v>
      </c>
      <c r="B23" s="201"/>
      <c r="C23" s="193"/>
      <c r="D23" s="194"/>
      <c r="E23" s="200"/>
      <c r="F23" s="194"/>
      <c r="G23" s="193"/>
      <c r="H23" s="199"/>
      <c r="I23" s="224"/>
    </row>
    <row r="24" spans="1:9" ht="12.75">
      <c r="A24" s="197" t="s">
        <v>154</v>
      </c>
      <c r="B24" s="196">
        <v>8799266</v>
      </c>
      <c r="C24" s="193">
        <v>909158</v>
      </c>
      <c r="D24" s="194">
        <v>183702</v>
      </c>
      <c r="E24" s="200">
        <v>226798</v>
      </c>
      <c r="F24" s="205" t="s">
        <v>15</v>
      </c>
      <c r="G24" s="193">
        <v>371358</v>
      </c>
      <c r="H24" s="199">
        <v>108639</v>
      </c>
      <c r="I24" s="224">
        <v>86845</v>
      </c>
    </row>
    <row r="25" spans="1:9" ht="12.75">
      <c r="A25" s="202"/>
      <c r="B25" s="196"/>
      <c r="C25" s="193"/>
      <c r="D25" s="194"/>
      <c r="E25" s="200"/>
      <c r="F25" s="194"/>
      <c r="G25" s="193"/>
      <c r="H25" s="192"/>
      <c r="I25" s="203"/>
    </row>
    <row r="26" spans="1:9" ht="12.75">
      <c r="A26" s="202" t="s">
        <v>153</v>
      </c>
      <c r="B26" s="201"/>
      <c r="C26" s="193"/>
      <c r="D26" s="194"/>
      <c r="E26" s="200"/>
      <c r="F26" s="194"/>
      <c r="G26" s="193"/>
      <c r="H26" s="192"/>
      <c r="I26" s="203"/>
    </row>
    <row r="27" spans="1:9" ht="12.75">
      <c r="A27" s="197" t="s">
        <v>152</v>
      </c>
      <c r="B27" s="196">
        <v>86735</v>
      </c>
      <c r="C27" s="193">
        <v>26814</v>
      </c>
      <c r="D27" s="194">
        <v>3360</v>
      </c>
      <c r="E27" s="200">
        <v>4644</v>
      </c>
      <c r="F27" s="193">
        <v>4783</v>
      </c>
      <c r="G27" s="193">
        <v>12508</v>
      </c>
      <c r="H27" s="192" t="s">
        <v>15</v>
      </c>
      <c r="I27" s="203" t="s">
        <v>15</v>
      </c>
    </row>
    <row r="28" spans="1:9" ht="12.75">
      <c r="A28" s="190"/>
      <c r="B28" s="189"/>
      <c r="C28" s="188"/>
      <c r="D28" s="188"/>
      <c r="E28" s="188"/>
      <c r="F28" s="188"/>
      <c r="G28" s="188"/>
      <c r="H28" s="187"/>
      <c r="I28" s="186"/>
    </row>
    <row r="29" spans="1:9" ht="12.75">
      <c r="A29" s="185"/>
      <c r="B29" s="184"/>
      <c r="C29" s="184"/>
      <c r="D29" s="184"/>
      <c r="E29" s="184"/>
      <c r="F29" s="184"/>
      <c r="G29" s="184"/>
      <c r="H29" s="184"/>
      <c r="I29" s="184"/>
    </row>
    <row r="30" spans="1:9" ht="12.75">
      <c r="A30" s="183" t="s">
        <v>149</v>
      </c>
      <c r="B30" s="184"/>
      <c r="C30" s="184"/>
      <c r="D30" s="184"/>
      <c r="E30" s="184"/>
      <c r="F30" s="184"/>
      <c r="G30" s="184"/>
      <c r="H30" s="184"/>
      <c r="I30" s="184"/>
    </row>
    <row r="31" spans="1:9" ht="12.75">
      <c r="A31" s="183" t="s">
        <v>148</v>
      </c>
      <c r="B31" s="182"/>
      <c r="C31" s="182"/>
      <c r="D31" s="182"/>
      <c r="E31" s="182"/>
      <c r="F31" s="182"/>
      <c r="G31" s="182"/>
      <c r="H31" s="182"/>
      <c r="I31" s="179"/>
    </row>
    <row r="32" spans="1:9" ht="12.75">
      <c r="A32" s="183" t="s">
        <v>147</v>
      </c>
      <c r="B32" s="182"/>
      <c r="C32" s="182"/>
      <c r="D32" s="182"/>
      <c r="E32" s="182"/>
      <c r="F32" s="182"/>
      <c r="G32" s="182"/>
      <c r="H32" s="182"/>
      <c r="I32" s="179"/>
    </row>
    <row r="33" spans="1:9" ht="12.75">
      <c r="A33" s="183" t="s">
        <v>146</v>
      </c>
      <c r="B33" s="182"/>
      <c r="C33" s="182"/>
      <c r="D33" s="182"/>
      <c r="E33" s="182"/>
      <c r="F33" s="182"/>
      <c r="G33" s="182"/>
      <c r="H33" s="182"/>
      <c r="I33" s="179"/>
    </row>
    <row r="34" spans="1:9" ht="12.75">
      <c r="A34" s="183" t="s">
        <v>145</v>
      </c>
      <c r="B34" s="182"/>
      <c r="C34" s="182"/>
      <c r="D34" s="182"/>
      <c r="E34" s="182"/>
      <c r="F34" s="182"/>
      <c r="G34" s="182"/>
      <c r="H34" s="182"/>
      <c r="I34" s="179"/>
    </row>
    <row r="35" spans="1:9" ht="12.75">
      <c r="A35" s="183" t="s">
        <v>143</v>
      </c>
      <c r="B35" s="182"/>
      <c r="C35" s="182"/>
      <c r="D35" s="182"/>
      <c r="E35" s="182"/>
      <c r="F35" s="182"/>
      <c r="G35" s="182"/>
      <c r="H35" s="182"/>
      <c r="I35" s="179"/>
    </row>
    <row r="36" spans="1:9" ht="12.75">
      <c r="A36" s="183" t="s">
        <v>142</v>
      </c>
      <c r="B36" s="182"/>
      <c r="C36" s="182"/>
      <c r="D36" s="182"/>
      <c r="E36" s="182"/>
      <c r="F36" s="182"/>
      <c r="G36" s="182"/>
      <c r="H36" s="182"/>
      <c r="I36" s="179"/>
    </row>
    <row r="37" spans="2:9" ht="12.75">
      <c r="B37" s="179"/>
      <c r="C37" s="179"/>
      <c r="D37" s="179"/>
      <c r="E37" s="179"/>
      <c r="F37" s="179"/>
      <c r="G37" s="179"/>
      <c r="H37" s="179"/>
      <c r="I37" s="179"/>
    </row>
    <row r="38" spans="2:9" ht="12.75">
      <c r="B38" s="179"/>
      <c r="C38" s="179"/>
      <c r="D38" s="179"/>
      <c r="E38" s="179"/>
      <c r="F38" s="179"/>
      <c r="G38" s="179"/>
      <c r="H38" s="179"/>
      <c r="I38" s="179"/>
    </row>
    <row r="39" spans="1:9" ht="12.75">
      <c r="A39" s="181" t="s">
        <v>141</v>
      </c>
      <c r="B39" s="180"/>
      <c r="C39" s="180"/>
      <c r="D39" s="180"/>
      <c r="E39" s="180"/>
      <c r="F39" s="180"/>
      <c r="G39" s="180"/>
      <c r="H39" s="180"/>
      <c r="I39" s="180"/>
    </row>
    <row r="40" spans="2:9" ht="12.75">
      <c r="B40" s="179"/>
      <c r="C40" s="179"/>
      <c r="D40" s="179"/>
      <c r="E40" s="179"/>
      <c r="F40" s="179"/>
      <c r="G40" s="179"/>
      <c r="H40" s="179"/>
      <c r="I40" s="179"/>
    </row>
    <row r="41" spans="2:9" ht="12.75">
      <c r="B41" s="179"/>
      <c r="C41" s="179"/>
      <c r="D41" s="179"/>
      <c r="E41" s="179"/>
      <c r="F41" s="179"/>
      <c r="G41" s="179"/>
      <c r="H41" s="179"/>
      <c r="I41" s="179"/>
    </row>
    <row r="42" spans="2:9" ht="12.75">
      <c r="B42" s="179"/>
      <c r="C42" s="179"/>
      <c r="D42" s="179"/>
      <c r="E42" s="179"/>
      <c r="F42" s="179"/>
      <c r="G42" s="179"/>
      <c r="H42" s="179"/>
      <c r="I42" s="179"/>
    </row>
    <row r="43" spans="2:9" ht="12.75">
      <c r="B43" s="179"/>
      <c r="C43" s="179"/>
      <c r="D43" s="179"/>
      <c r="E43" s="179"/>
      <c r="F43" s="179"/>
      <c r="G43" s="179"/>
      <c r="H43" s="179"/>
      <c r="I43" s="179"/>
    </row>
    <row r="44" spans="2:9" ht="12.75">
      <c r="B44" s="179"/>
      <c r="C44" s="179"/>
      <c r="D44" s="179"/>
      <c r="E44" s="179"/>
      <c r="F44" s="179"/>
      <c r="G44" s="179"/>
      <c r="H44" s="179"/>
      <c r="I44" s="179"/>
    </row>
    <row r="45" spans="2:9" ht="12.75">
      <c r="B45" s="179"/>
      <c r="C45" s="179"/>
      <c r="D45" s="179"/>
      <c r="E45" s="179"/>
      <c r="F45" s="179"/>
      <c r="G45" s="179"/>
      <c r="H45" s="179"/>
      <c r="I45" s="179"/>
    </row>
    <row r="46" spans="2:9" ht="12.75">
      <c r="B46" s="179"/>
      <c r="C46" s="179"/>
      <c r="D46" s="179"/>
      <c r="E46" s="179"/>
      <c r="F46" s="179"/>
      <c r="G46" s="179"/>
      <c r="H46" s="179"/>
      <c r="I46" s="179"/>
    </row>
    <row r="47" spans="2:9" ht="12.75">
      <c r="B47" s="179"/>
      <c r="C47" s="179"/>
      <c r="D47" s="179"/>
      <c r="E47" s="179"/>
      <c r="F47" s="179"/>
      <c r="G47" s="179"/>
      <c r="H47" s="179"/>
      <c r="I47" s="179"/>
    </row>
    <row r="48" spans="2:9" ht="12.75">
      <c r="B48" s="179"/>
      <c r="C48" s="179"/>
      <c r="D48" s="179"/>
      <c r="E48" s="179"/>
      <c r="F48" s="179"/>
      <c r="G48" s="179"/>
      <c r="H48" s="179"/>
      <c r="I48" s="179"/>
    </row>
    <row r="49" spans="2:9" ht="12.75">
      <c r="B49" s="179"/>
      <c r="C49" s="179"/>
      <c r="D49" s="179"/>
      <c r="E49" s="179"/>
      <c r="F49" s="179"/>
      <c r="G49" s="179"/>
      <c r="H49" s="179"/>
      <c r="I49" s="179"/>
    </row>
    <row r="50" spans="2:9" ht="12.75">
      <c r="B50" s="179"/>
      <c r="C50" s="179"/>
      <c r="D50" s="179"/>
      <c r="E50" s="179"/>
      <c r="F50" s="179"/>
      <c r="G50" s="179"/>
      <c r="H50" s="179"/>
      <c r="I50" s="179"/>
    </row>
    <row r="51" spans="2:9" ht="12.75">
      <c r="B51" s="179"/>
      <c r="C51" s="179"/>
      <c r="D51" s="179"/>
      <c r="E51" s="179"/>
      <c r="F51" s="179"/>
      <c r="G51" s="179"/>
      <c r="H51" s="179"/>
      <c r="I51" s="179"/>
    </row>
    <row r="52" spans="2:9" ht="12.75">
      <c r="B52" s="179"/>
      <c r="C52" s="179"/>
      <c r="D52" s="179"/>
      <c r="E52" s="179"/>
      <c r="F52" s="179"/>
      <c r="G52" s="179"/>
      <c r="H52" s="179"/>
      <c r="I52" s="179"/>
    </row>
    <row r="53" spans="2:9" ht="12.75">
      <c r="B53" s="179"/>
      <c r="C53" s="179"/>
      <c r="D53" s="179"/>
      <c r="E53" s="179"/>
      <c r="F53" s="179"/>
      <c r="G53" s="179"/>
      <c r="H53" s="179"/>
      <c r="I53" s="179"/>
    </row>
    <row r="54" spans="2:9" ht="12.75">
      <c r="B54" s="179"/>
      <c r="C54" s="179"/>
      <c r="D54" s="179"/>
      <c r="E54" s="179"/>
      <c r="F54" s="179"/>
      <c r="G54" s="179"/>
      <c r="H54" s="179"/>
      <c r="I54" s="179"/>
    </row>
    <row r="55" spans="2:9" ht="12.75">
      <c r="B55" s="179"/>
      <c r="C55" s="179"/>
      <c r="D55" s="179"/>
      <c r="E55" s="179"/>
      <c r="F55" s="179"/>
      <c r="G55" s="179"/>
      <c r="H55" s="179"/>
      <c r="I55" s="179"/>
    </row>
    <row r="56" spans="2:9" ht="12.75">
      <c r="B56" s="179"/>
      <c r="C56" s="179"/>
      <c r="D56" s="179"/>
      <c r="E56" s="179"/>
      <c r="F56" s="179"/>
      <c r="G56" s="179"/>
      <c r="H56" s="179"/>
      <c r="I56" s="179"/>
    </row>
    <row r="57" spans="2:9" ht="12.75">
      <c r="B57" s="179"/>
      <c r="C57" s="179"/>
      <c r="D57" s="179"/>
      <c r="E57" s="179"/>
      <c r="F57" s="179"/>
      <c r="G57" s="179"/>
      <c r="H57" s="179"/>
      <c r="I57" s="179"/>
    </row>
    <row r="58" spans="2:9" ht="12.75">
      <c r="B58" s="179"/>
      <c r="C58" s="179"/>
      <c r="D58" s="179"/>
      <c r="E58" s="179"/>
      <c r="F58" s="179"/>
      <c r="G58" s="179"/>
      <c r="H58" s="179"/>
      <c r="I58" s="179"/>
    </row>
  </sheetData>
  <sheetProtection/>
  <mergeCells count="3">
    <mergeCell ref="A1:I1"/>
    <mergeCell ref="A2:I2"/>
    <mergeCell ref="A4:I4"/>
  </mergeCells>
  <printOptions horizontalCentered="1"/>
  <pageMargins left="1" right="1" top="1" bottom="1" header="0.5" footer="0.5"/>
  <pageSetup horizontalDpi="300" verticalDpi="300" orientation="portrait" scale="85" r:id="rId1"/>
  <headerFooter alignWithMargins="0">
    <oddFooter>&amp;L&amp;"Arial,Italic"&amp;9        The State of Hawaii Data Book 2009&amp;R&amp;9http://www.hawaii.gov/dbedt/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140625" defaultRowHeight="12.75"/>
  <cols>
    <col min="1" max="1" width="23.7109375" style="178" customWidth="1"/>
    <col min="2" max="2" width="10.28125" style="178" customWidth="1"/>
    <col min="3" max="3" width="10.57421875" style="178" customWidth="1"/>
    <col min="4" max="4" width="9.7109375" style="178" customWidth="1"/>
    <col min="5" max="5" width="8.7109375" style="178" customWidth="1"/>
    <col min="6" max="6" width="9.28125" style="178" bestFit="1" customWidth="1"/>
    <col min="7" max="7" width="10.140625" style="178" bestFit="1" customWidth="1"/>
    <col min="8" max="8" width="8.8515625" style="178" customWidth="1"/>
    <col min="9" max="9" width="8.421875" style="178" customWidth="1"/>
    <col min="10" max="16384" width="9.140625" style="178" customWidth="1"/>
  </cols>
  <sheetData>
    <row r="1" spans="1:9" ht="15.75" customHeight="1">
      <c r="A1" s="284" t="s">
        <v>175</v>
      </c>
      <c r="B1" s="284"/>
      <c r="C1" s="284"/>
      <c r="D1" s="284"/>
      <c r="E1" s="284"/>
      <c r="F1" s="284"/>
      <c r="G1" s="284"/>
      <c r="H1" s="284"/>
      <c r="I1" s="284"/>
    </row>
    <row r="2" spans="1:9" ht="15.75" customHeight="1">
      <c r="A2" s="284" t="s">
        <v>174</v>
      </c>
      <c r="B2" s="284"/>
      <c r="C2" s="284"/>
      <c r="D2" s="284"/>
      <c r="E2" s="284"/>
      <c r="F2" s="284"/>
      <c r="G2" s="284"/>
      <c r="H2" s="284"/>
      <c r="I2" s="284"/>
    </row>
    <row r="3" spans="1:9" ht="12.75">
      <c r="A3" s="223"/>
      <c r="B3" s="222"/>
      <c r="C3" s="222"/>
      <c r="D3" s="222"/>
      <c r="E3" s="222"/>
      <c r="F3" s="222"/>
      <c r="G3" s="222"/>
      <c r="H3" s="223"/>
      <c r="I3" s="222"/>
    </row>
    <row r="4" spans="1:9" ht="12.75">
      <c r="A4" s="285" t="s">
        <v>173</v>
      </c>
      <c r="B4" s="285"/>
      <c r="C4" s="285"/>
      <c r="D4" s="285"/>
      <c r="E4" s="285"/>
      <c r="F4" s="285"/>
      <c r="G4" s="285"/>
      <c r="H4" s="285"/>
      <c r="I4" s="285"/>
    </row>
    <row r="5" spans="1:9" ht="12.75">
      <c r="A5" s="221" t="s">
        <v>172</v>
      </c>
      <c r="B5" s="221"/>
      <c r="C5" s="221"/>
      <c r="D5" s="221"/>
      <c r="E5" s="221"/>
      <c r="F5" s="221"/>
      <c r="G5" s="221"/>
      <c r="H5" s="221"/>
      <c r="I5" s="221"/>
    </row>
    <row r="6" spans="1:9" s="212" customFormat="1" ht="15" customHeight="1" thickBot="1">
      <c r="A6" s="219"/>
      <c r="B6" s="219"/>
      <c r="C6" s="219"/>
      <c r="D6" s="219"/>
      <c r="E6" s="219"/>
      <c r="F6" s="219"/>
      <c r="G6" s="219"/>
      <c r="H6" s="220"/>
      <c r="I6" s="219"/>
    </row>
    <row r="7" spans="1:9" s="212" customFormat="1" ht="73.5" customHeight="1" thickTop="1">
      <c r="A7" s="218" t="s">
        <v>71</v>
      </c>
      <c r="B7" s="217" t="s">
        <v>135</v>
      </c>
      <c r="C7" s="216" t="s">
        <v>171</v>
      </c>
      <c r="D7" s="215" t="s">
        <v>170</v>
      </c>
      <c r="E7" s="216" t="s">
        <v>169</v>
      </c>
      <c r="F7" s="215" t="s">
        <v>168</v>
      </c>
      <c r="G7" s="215" t="s">
        <v>167</v>
      </c>
      <c r="H7" s="214" t="s">
        <v>166</v>
      </c>
      <c r="I7" s="213" t="s">
        <v>165</v>
      </c>
    </row>
    <row r="8" spans="1:9" ht="12.75">
      <c r="A8" s="202"/>
      <c r="B8" s="211"/>
      <c r="C8" s="202"/>
      <c r="D8" s="202"/>
      <c r="E8" s="202"/>
      <c r="F8" s="202"/>
      <c r="G8" s="202"/>
      <c r="H8" s="210"/>
      <c r="I8" s="209"/>
    </row>
    <row r="9" spans="1:9" ht="12.75">
      <c r="A9" s="202" t="s">
        <v>164</v>
      </c>
      <c r="B9" s="201"/>
      <c r="C9" s="194"/>
      <c r="D9" s="194"/>
      <c r="E9" s="208"/>
      <c r="F9" s="194"/>
      <c r="G9" s="194"/>
      <c r="H9" s="204"/>
      <c r="I9" s="207"/>
    </row>
    <row r="10" spans="1:9" ht="12.75">
      <c r="A10" s="197" t="s">
        <v>163</v>
      </c>
      <c r="B10" s="196">
        <v>13300</v>
      </c>
      <c r="C10" s="193">
        <v>4743</v>
      </c>
      <c r="D10" s="194">
        <v>1880</v>
      </c>
      <c r="E10" s="195" t="s">
        <v>12</v>
      </c>
      <c r="F10" s="194">
        <v>1138</v>
      </c>
      <c r="G10" s="193">
        <v>1074</v>
      </c>
      <c r="H10" s="199">
        <v>1405</v>
      </c>
      <c r="I10" s="198">
        <v>1111</v>
      </c>
    </row>
    <row r="11" spans="1:9" ht="12.75">
      <c r="A11" s="197" t="s">
        <v>162</v>
      </c>
      <c r="B11" s="196">
        <v>502195</v>
      </c>
      <c r="C11" s="193">
        <v>144907</v>
      </c>
      <c r="D11" s="194">
        <v>46622</v>
      </c>
      <c r="E11" s="195" t="s">
        <v>12</v>
      </c>
      <c r="F11" s="194">
        <v>46236</v>
      </c>
      <c r="G11" s="193">
        <v>53984</v>
      </c>
      <c r="H11" s="199">
        <v>33147</v>
      </c>
      <c r="I11" s="198">
        <v>24736</v>
      </c>
    </row>
    <row r="12" spans="1:9" ht="12.75">
      <c r="A12" s="202"/>
      <c r="B12" s="196"/>
      <c r="C12" s="193"/>
      <c r="D12" s="194"/>
      <c r="E12" s="200"/>
      <c r="F12" s="194"/>
      <c r="G12" s="193"/>
      <c r="H12" s="199"/>
      <c r="I12" s="198"/>
    </row>
    <row r="13" spans="1:9" ht="12.75">
      <c r="A13" s="202" t="s">
        <v>161</v>
      </c>
      <c r="B13" s="196"/>
      <c r="C13" s="193"/>
      <c r="D13" s="194"/>
      <c r="E13" s="200"/>
      <c r="F13" s="194"/>
      <c r="G13" s="193"/>
      <c r="H13" s="199"/>
      <c r="I13" s="198"/>
    </row>
    <row r="14" spans="1:9" ht="12.75">
      <c r="A14" s="197" t="s">
        <v>160</v>
      </c>
      <c r="B14" s="196">
        <v>8301</v>
      </c>
      <c r="C14" s="193">
        <v>3285</v>
      </c>
      <c r="D14" s="194">
        <v>1313</v>
      </c>
      <c r="E14" s="195" t="s">
        <v>12</v>
      </c>
      <c r="F14" s="194">
        <v>680</v>
      </c>
      <c r="G14" s="193">
        <v>737</v>
      </c>
      <c r="H14" s="199">
        <v>445</v>
      </c>
      <c r="I14" s="198">
        <v>268</v>
      </c>
    </row>
    <row r="15" spans="1:9" ht="12.75">
      <c r="A15" s="197" t="s">
        <v>159</v>
      </c>
      <c r="B15" s="196">
        <v>16282</v>
      </c>
      <c r="C15" s="193">
        <v>6080</v>
      </c>
      <c r="D15" s="194">
        <v>2204</v>
      </c>
      <c r="E15" s="195" t="s">
        <v>12</v>
      </c>
      <c r="F15" s="194">
        <v>1555</v>
      </c>
      <c r="G15" s="193">
        <v>1446</v>
      </c>
      <c r="H15" s="199">
        <v>803</v>
      </c>
      <c r="I15" s="198">
        <v>451</v>
      </c>
    </row>
    <row r="16" spans="1:9" ht="12.75">
      <c r="A16" s="197" t="s">
        <v>158</v>
      </c>
      <c r="B16" s="196">
        <v>268862</v>
      </c>
      <c r="C16" s="193">
        <v>85903</v>
      </c>
      <c r="D16" s="194">
        <v>29793</v>
      </c>
      <c r="E16" s="195" t="s">
        <v>12</v>
      </c>
      <c r="F16" s="194">
        <v>22988</v>
      </c>
      <c r="G16" s="193">
        <v>35262</v>
      </c>
      <c r="H16" s="199">
        <v>11404</v>
      </c>
      <c r="I16" s="198">
        <v>6448</v>
      </c>
    </row>
    <row r="17" spans="1:9" ht="12.75">
      <c r="A17" s="202"/>
      <c r="B17" s="196"/>
      <c r="C17" s="193"/>
      <c r="D17" s="194"/>
      <c r="E17" s="200"/>
      <c r="F17" s="194"/>
      <c r="G17" s="193"/>
      <c r="H17" s="199"/>
      <c r="I17" s="198"/>
    </row>
    <row r="18" spans="1:9" ht="12.75">
      <c r="A18" s="202" t="s">
        <v>157</v>
      </c>
      <c r="B18" s="196">
        <v>1708310</v>
      </c>
      <c r="C18" s="193">
        <v>423928</v>
      </c>
      <c r="D18" s="194">
        <v>107467</v>
      </c>
      <c r="E18" s="195" t="s">
        <v>12</v>
      </c>
      <c r="F18" s="206" t="s">
        <v>15</v>
      </c>
      <c r="G18" s="205" t="s">
        <v>15</v>
      </c>
      <c r="H18" s="199">
        <v>58119</v>
      </c>
      <c r="I18" s="198">
        <v>42651</v>
      </c>
    </row>
    <row r="19" spans="1:9" ht="12.75">
      <c r="A19" s="202"/>
      <c r="B19" s="196"/>
      <c r="C19" s="193"/>
      <c r="D19" s="194"/>
      <c r="E19" s="200"/>
      <c r="F19" s="194"/>
      <c r="G19" s="193"/>
      <c r="H19" s="199"/>
      <c r="I19" s="198"/>
    </row>
    <row r="20" spans="1:9" ht="12.75">
      <c r="A20" s="202" t="s">
        <v>156</v>
      </c>
      <c r="B20" s="196"/>
      <c r="C20" s="193"/>
      <c r="D20" s="194"/>
      <c r="E20" s="200"/>
      <c r="F20" s="194"/>
      <c r="G20" s="193"/>
      <c r="H20" s="199"/>
      <c r="I20" s="198"/>
    </row>
    <row r="21" spans="1:9" ht="12.75">
      <c r="A21" s="197" t="s">
        <v>154</v>
      </c>
      <c r="B21" s="196">
        <v>6647153</v>
      </c>
      <c r="C21" s="193">
        <v>514040</v>
      </c>
      <c r="D21" s="194">
        <v>89353</v>
      </c>
      <c r="E21" s="195" t="s">
        <v>12</v>
      </c>
      <c r="F21" s="206" t="s">
        <v>15</v>
      </c>
      <c r="G21" s="205" t="s">
        <v>15</v>
      </c>
      <c r="H21" s="199">
        <v>38882</v>
      </c>
      <c r="I21" s="198">
        <v>31290</v>
      </c>
    </row>
    <row r="22" spans="1:9" ht="12.75">
      <c r="A22" s="202"/>
      <c r="B22" s="201"/>
      <c r="C22" s="193"/>
      <c r="D22" s="194"/>
      <c r="E22" s="200"/>
      <c r="F22" s="194"/>
      <c r="G22" s="193"/>
      <c r="H22" s="204"/>
      <c r="I22" s="198"/>
    </row>
    <row r="23" spans="1:9" ht="12.75">
      <c r="A23" s="202" t="s">
        <v>155</v>
      </c>
      <c r="B23" s="201"/>
      <c r="C23" s="193"/>
      <c r="D23" s="194"/>
      <c r="E23" s="200"/>
      <c r="F23" s="194"/>
      <c r="G23" s="193"/>
      <c r="H23" s="199"/>
      <c r="I23" s="198"/>
    </row>
    <row r="24" spans="1:9" ht="12.75">
      <c r="A24" s="197" t="s">
        <v>154</v>
      </c>
      <c r="B24" s="196">
        <v>8528964</v>
      </c>
      <c r="C24" s="193">
        <v>938531</v>
      </c>
      <c r="D24" s="194">
        <v>196999</v>
      </c>
      <c r="E24" s="195" t="s">
        <v>12</v>
      </c>
      <c r="F24" s="194">
        <v>157297</v>
      </c>
      <c r="G24" s="193">
        <v>293686</v>
      </c>
      <c r="H24" s="199">
        <v>94324</v>
      </c>
      <c r="I24" s="198">
        <v>71182</v>
      </c>
    </row>
    <row r="25" spans="1:9" ht="12.75">
      <c r="A25" s="202"/>
      <c r="B25" s="196"/>
      <c r="C25" s="193"/>
      <c r="D25" s="194"/>
      <c r="E25" s="200"/>
      <c r="F25" s="194"/>
      <c r="G25" s="193"/>
      <c r="H25" s="192"/>
      <c r="I25" s="203"/>
    </row>
    <row r="26" spans="1:9" ht="12.75">
      <c r="A26" s="202" t="s">
        <v>153</v>
      </c>
      <c r="B26" s="201"/>
      <c r="C26" s="193"/>
      <c r="D26" s="194"/>
      <c r="E26" s="200"/>
      <c r="F26" s="194"/>
      <c r="G26" s="193"/>
      <c r="H26" s="199"/>
      <c r="I26" s="198"/>
    </row>
    <row r="27" spans="1:9" ht="12.75">
      <c r="A27" s="197" t="s">
        <v>152</v>
      </c>
      <c r="B27" s="196">
        <v>135776</v>
      </c>
      <c r="C27" s="193">
        <v>40973</v>
      </c>
      <c r="D27" s="194">
        <v>7584</v>
      </c>
      <c r="E27" s="195" t="s">
        <v>12</v>
      </c>
      <c r="F27" s="194">
        <v>4728</v>
      </c>
      <c r="G27" s="193">
        <v>13300</v>
      </c>
      <c r="H27" s="192" t="s">
        <v>151</v>
      </c>
      <c r="I27" s="191" t="s">
        <v>150</v>
      </c>
    </row>
    <row r="28" spans="1:9" ht="12.75">
      <c r="A28" s="190"/>
      <c r="B28" s="189"/>
      <c r="C28" s="188"/>
      <c r="D28" s="188"/>
      <c r="E28" s="188"/>
      <c r="F28" s="188"/>
      <c r="G28" s="188"/>
      <c r="H28" s="187"/>
      <c r="I28" s="186"/>
    </row>
    <row r="29" spans="1:9" ht="12.75">
      <c r="A29" s="185"/>
      <c r="B29" s="184"/>
      <c r="C29" s="184"/>
      <c r="D29" s="184"/>
      <c r="E29" s="184"/>
      <c r="F29" s="184"/>
      <c r="G29" s="184"/>
      <c r="H29" s="184"/>
      <c r="I29" s="184"/>
    </row>
    <row r="30" spans="1:9" ht="12.75">
      <c r="A30" s="183" t="s">
        <v>13</v>
      </c>
      <c r="B30" s="184"/>
      <c r="C30" s="184"/>
      <c r="D30" s="184"/>
      <c r="E30" s="184"/>
      <c r="F30" s="184"/>
      <c r="G30" s="184"/>
      <c r="H30" s="184"/>
      <c r="I30" s="184"/>
    </row>
    <row r="31" spans="1:9" ht="12.75">
      <c r="A31" s="183" t="s">
        <v>149</v>
      </c>
      <c r="B31" s="184"/>
      <c r="C31" s="184"/>
      <c r="D31" s="184"/>
      <c r="E31" s="184"/>
      <c r="F31" s="184"/>
      <c r="G31" s="184"/>
      <c r="H31" s="184"/>
      <c r="I31" s="184"/>
    </row>
    <row r="32" spans="1:9" ht="12.75">
      <c r="A32" s="183" t="s">
        <v>148</v>
      </c>
      <c r="B32" s="182"/>
      <c r="C32" s="182"/>
      <c r="D32" s="182"/>
      <c r="E32" s="182"/>
      <c r="F32" s="182"/>
      <c r="G32" s="182"/>
      <c r="H32" s="182"/>
      <c r="I32" s="179"/>
    </row>
    <row r="33" spans="1:9" ht="12.75">
      <c r="A33" s="183" t="s">
        <v>147</v>
      </c>
      <c r="B33" s="182"/>
      <c r="C33" s="182"/>
      <c r="D33" s="182"/>
      <c r="E33" s="182"/>
      <c r="F33" s="182"/>
      <c r="G33" s="182"/>
      <c r="H33" s="182"/>
      <c r="I33" s="179"/>
    </row>
    <row r="34" spans="1:9" ht="12.75">
      <c r="A34" s="183" t="s">
        <v>146</v>
      </c>
      <c r="B34" s="182"/>
      <c r="C34" s="182"/>
      <c r="D34" s="182"/>
      <c r="E34" s="182"/>
      <c r="F34" s="182"/>
      <c r="G34" s="182"/>
      <c r="H34" s="182"/>
      <c r="I34" s="179"/>
    </row>
    <row r="35" spans="1:9" ht="12.75">
      <c r="A35" s="183" t="s">
        <v>145</v>
      </c>
      <c r="B35" s="182"/>
      <c r="C35" s="182"/>
      <c r="D35" s="182"/>
      <c r="E35" s="182"/>
      <c r="F35" s="182"/>
      <c r="G35" s="182"/>
      <c r="H35" s="182"/>
      <c r="I35" s="179"/>
    </row>
    <row r="36" spans="1:9" ht="12.75">
      <c r="A36" s="183" t="s">
        <v>144</v>
      </c>
      <c r="B36" s="182"/>
      <c r="C36" s="182"/>
      <c r="D36" s="182"/>
      <c r="E36" s="182"/>
      <c r="F36" s="182"/>
      <c r="G36" s="182"/>
      <c r="H36" s="182"/>
      <c r="I36" s="179"/>
    </row>
    <row r="37" spans="1:9" ht="12.75">
      <c r="A37" s="183" t="s">
        <v>143</v>
      </c>
      <c r="B37" s="182"/>
      <c r="C37" s="182"/>
      <c r="D37" s="182"/>
      <c r="E37" s="182"/>
      <c r="F37" s="182"/>
      <c r="G37" s="182"/>
      <c r="H37" s="182"/>
      <c r="I37" s="179"/>
    </row>
    <row r="38" spans="1:9" ht="12.75">
      <c r="A38" s="183" t="s">
        <v>142</v>
      </c>
      <c r="B38" s="182"/>
      <c r="C38" s="182"/>
      <c r="D38" s="182"/>
      <c r="E38" s="182"/>
      <c r="F38" s="182"/>
      <c r="G38" s="182"/>
      <c r="H38" s="182"/>
      <c r="I38" s="179"/>
    </row>
    <row r="39" spans="2:9" ht="12.75">
      <c r="B39" s="179"/>
      <c r="C39" s="179"/>
      <c r="D39" s="179"/>
      <c r="E39" s="179"/>
      <c r="F39" s="179"/>
      <c r="G39" s="179"/>
      <c r="H39" s="179"/>
      <c r="I39" s="179"/>
    </row>
    <row r="40" spans="2:9" ht="12.75">
      <c r="B40" s="179"/>
      <c r="C40" s="179"/>
      <c r="D40" s="179"/>
      <c r="E40" s="179"/>
      <c r="F40" s="179"/>
      <c r="G40" s="179"/>
      <c r="H40" s="179"/>
      <c r="I40" s="179"/>
    </row>
    <row r="41" spans="1:9" ht="12.75">
      <c r="A41" s="181" t="s">
        <v>141</v>
      </c>
      <c r="B41" s="180"/>
      <c r="C41" s="180"/>
      <c r="D41" s="180"/>
      <c r="E41" s="180"/>
      <c r="F41" s="180"/>
      <c r="G41" s="180"/>
      <c r="H41" s="180"/>
      <c r="I41" s="180"/>
    </row>
    <row r="42" spans="2:9" ht="12.75">
      <c r="B42" s="179"/>
      <c r="C42" s="179"/>
      <c r="D42" s="179"/>
      <c r="E42" s="179"/>
      <c r="F42" s="179"/>
      <c r="G42" s="179"/>
      <c r="H42" s="179"/>
      <c r="I42" s="179"/>
    </row>
    <row r="43" spans="2:9" ht="12.75">
      <c r="B43" s="179"/>
      <c r="C43" s="179"/>
      <c r="D43" s="179"/>
      <c r="E43" s="179"/>
      <c r="F43" s="179"/>
      <c r="G43" s="179"/>
      <c r="H43" s="179"/>
      <c r="I43" s="179"/>
    </row>
    <row r="44" spans="2:9" ht="12.75">
      <c r="B44" s="179"/>
      <c r="C44" s="179"/>
      <c r="D44" s="179"/>
      <c r="E44" s="179"/>
      <c r="F44" s="179"/>
      <c r="G44" s="179"/>
      <c r="H44" s="179"/>
      <c r="I44" s="179"/>
    </row>
    <row r="45" spans="2:9" ht="12.75">
      <c r="B45" s="179"/>
      <c r="C45" s="179"/>
      <c r="D45" s="179"/>
      <c r="E45" s="179"/>
      <c r="F45" s="179"/>
      <c r="G45" s="179"/>
      <c r="H45" s="179"/>
      <c r="I45" s="179"/>
    </row>
    <row r="46" spans="2:9" ht="12.75">
      <c r="B46" s="179"/>
      <c r="C46" s="179"/>
      <c r="D46" s="179"/>
      <c r="E46" s="179"/>
      <c r="F46" s="179"/>
      <c r="G46" s="179"/>
      <c r="H46" s="179"/>
      <c r="I46" s="179"/>
    </row>
    <row r="47" spans="2:9" ht="12.75">
      <c r="B47" s="179"/>
      <c r="C47" s="179"/>
      <c r="D47" s="179"/>
      <c r="E47" s="179"/>
      <c r="F47" s="179"/>
      <c r="G47" s="179"/>
      <c r="H47" s="179"/>
      <c r="I47" s="179"/>
    </row>
    <row r="48" spans="2:9" ht="12.75">
      <c r="B48" s="179"/>
      <c r="C48" s="179"/>
      <c r="D48" s="179"/>
      <c r="E48" s="179"/>
      <c r="F48" s="179"/>
      <c r="G48" s="179"/>
      <c r="H48" s="179"/>
      <c r="I48" s="179"/>
    </row>
    <row r="49" spans="2:9" ht="12.75">
      <c r="B49" s="179"/>
      <c r="C49" s="179"/>
      <c r="D49" s="179"/>
      <c r="E49" s="179"/>
      <c r="F49" s="179"/>
      <c r="G49" s="179"/>
      <c r="H49" s="179"/>
      <c r="I49" s="179"/>
    </row>
    <row r="50" spans="2:9" ht="12.75">
      <c r="B50" s="179"/>
      <c r="C50" s="179"/>
      <c r="D50" s="179"/>
      <c r="E50" s="179"/>
      <c r="F50" s="179"/>
      <c r="G50" s="179"/>
      <c r="H50" s="179"/>
      <c r="I50" s="179"/>
    </row>
    <row r="51" spans="2:9" ht="12.75">
      <c r="B51" s="179"/>
      <c r="C51" s="179"/>
      <c r="D51" s="179"/>
      <c r="E51" s="179"/>
      <c r="F51" s="179"/>
      <c r="G51" s="179"/>
      <c r="H51" s="179"/>
      <c r="I51" s="179"/>
    </row>
    <row r="52" spans="2:9" ht="12.75">
      <c r="B52" s="179"/>
      <c r="C52" s="179"/>
      <c r="D52" s="179"/>
      <c r="E52" s="179"/>
      <c r="F52" s="179"/>
      <c r="G52" s="179"/>
      <c r="H52" s="179"/>
      <c r="I52" s="179"/>
    </row>
    <row r="53" spans="2:9" ht="12.75">
      <c r="B53" s="179"/>
      <c r="C53" s="179"/>
      <c r="D53" s="179"/>
      <c r="E53" s="179"/>
      <c r="F53" s="179"/>
      <c r="G53" s="179"/>
      <c r="H53" s="179"/>
      <c r="I53" s="179"/>
    </row>
    <row r="54" spans="2:9" ht="12.75">
      <c r="B54" s="179"/>
      <c r="C54" s="179"/>
      <c r="D54" s="179"/>
      <c r="E54" s="179"/>
      <c r="F54" s="179"/>
      <c r="G54" s="179"/>
      <c r="H54" s="179"/>
      <c r="I54" s="179"/>
    </row>
    <row r="55" spans="2:9" ht="12.75">
      <c r="B55" s="179"/>
      <c r="C55" s="179"/>
      <c r="D55" s="179"/>
      <c r="E55" s="179"/>
      <c r="F55" s="179"/>
      <c r="G55" s="179"/>
      <c r="H55" s="179"/>
      <c r="I55" s="179"/>
    </row>
    <row r="56" spans="2:9" ht="12.75">
      <c r="B56" s="179"/>
      <c r="C56" s="179"/>
      <c r="D56" s="179"/>
      <c r="E56" s="179"/>
      <c r="F56" s="179"/>
      <c r="G56" s="179"/>
      <c r="H56" s="179"/>
      <c r="I56" s="179"/>
    </row>
    <row r="57" spans="2:9" ht="12.75">
      <c r="B57" s="179"/>
      <c r="C57" s="179"/>
      <c r="D57" s="179"/>
      <c r="E57" s="179"/>
      <c r="F57" s="179"/>
      <c r="G57" s="179"/>
      <c r="H57" s="179"/>
      <c r="I57" s="179"/>
    </row>
    <row r="58" spans="2:9" ht="12.75">
      <c r="B58" s="179"/>
      <c r="C58" s="179"/>
      <c r="D58" s="179"/>
      <c r="E58" s="179"/>
      <c r="F58" s="179"/>
      <c r="G58" s="179"/>
      <c r="H58" s="179"/>
      <c r="I58" s="179"/>
    </row>
    <row r="59" spans="2:9" ht="12.75">
      <c r="B59" s="179"/>
      <c r="C59" s="179"/>
      <c r="D59" s="179"/>
      <c r="E59" s="179"/>
      <c r="F59" s="179"/>
      <c r="G59" s="179"/>
      <c r="H59" s="179"/>
      <c r="I59" s="179"/>
    </row>
    <row r="60" spans="2:9" ht="12.75">
      <c r="B60" s="179"/>
      <c r="C60" s="179"/>
      <c r="D60" s="179"/>
      <c r="E60" s="179"/>
      <c r="F60" s="179"/>
      <c r="G60" s="179"/>
      <c r="H60" s="179"/>
      <c r="I60" s="179"/>
    </row>
  </sheetData>
  <sheetProtection/>
  <mergeCells count="3">
    <mergeCell ref="A1:I1"/>
    <mergeCell ref="A2:I2"/>
    <mergeCell ref="A4:I4"/>
  </mergeCells>
  <printOptions horizontalCentered="1"/>
  <pageMargins left="1" right="1" top="1" bottom="1" header="0.5" footer="0.5"/>
  <pageSetup horizontalDpi="300" verticalDpi="300" orientation="portrait" scale="85" r:id="rId1"/>
  <headerFooter alignWithMargins="0">
    <oddFooter>&amp;L&amp;"Arial,Italic"&amp;9        The State of Hawaii Data Book 2009&amp;R&amp;9http://www.hawaii.gov/dbedt/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35" customWidth="1"/>
    <col min="2" max="2" width="35.7109375" style="35" customWidth="1"/>
    <col min="3" max="4" width="10.140625" style="35" customWidth="1"/>
    <col min="5" max="5" width="10.28125" style="35" customWidth="1"/>
    <col min="6" max="6" width="10.140625" style="35" customWidth="1"/>
    <col min="7" max="7" width="9.140625" style="95" customWidth="1"/>
    <col min="8" max="16384" width="9.140625" style="35" customWidth="1"/>
  </cols>
  <sheetData>
    <row r="1" spans="1:7" s="113" customFormat="1" ht="15.75" customHeight="1">
      <c r="A1" s="28" t="s">
        <v>140</v>
      </c>
      <c r="B1" s="27"/>
      <c r="C1" s="27"/>
      <c r="D1" s="27"/>
      <c r="E1" s="27"/>
      <c r="F1" s="27"/>
      <c r="G1" s="172"/>
    </row>
    <row r="2" spans="1:7" s="113" customFormat="1" ht="15.75" customHeight="1">
      <c r="A2" s="28" t="s">
        <v>139</v>
      </c>
      <c r="B2" s="27"/>
      <c r="C2" s="27"/>
      <c r="D2" s="27"/>
      <c r="E2" s="27"/>
      <c r="F2" s="27"/>
      <c r="G2" s="172"/>
    </row>
    <row r="3" spans="1:7" s="113" customFormat="1" ht="12.75" customHeight="1">
      <c r="A3" s="1"/>
      <c r="B3" s="2"/>
      <c r="C3" s="2"/>
      <c r="D3" s="2"/>
      <c r="E3" s="2"/>
      <c r="F3" s="2"/>
      <c r="G3" s="172"/>
    </row>
    <row r="4" spans="1:7" s="173" customFormat="1" ht="12.75" customHeight="1">
      <c r="A4" s="177" t="s">
        <v>138</v>
      </c>
      <c r="B4" s="175"/>
      <c r="C4" s="175"/>
      <c r="D4" s="175"/>
      <c r="E4" s="175"/>
      <c r="F4" s="175"/>
      <c r="G4" s="174"/>
    </row>
    <row r="5" spans="1:7" s="173" customFormat="1" ht="12.75" customHeight="1">
      <c r="A5" s="176" t="s">
        <v>137</v>
      </c>
      <c r="B5" s="175"/>
      <c r="C5" s="175"/>
      <c r="D5" s="175"/>
      <c r="E5" s="175"/>
      <c r="F5" s="175"/>
      <c r="G5" s="174"/>
    </row>
    <row r="6" spans="1:7" s="173" customFormat="1" ht="12.75" customHeight="1">
      <c r="A6" s="176" t="s">
        <v>136</v>
      </c>
      <c r="B6" s="175"/>
      <c r="C6" s="175"/>
      <c r="D6" s="175"/>
      <c r="E6" s="175"/>
      <c r="F6" s="175"/>
      <c r="G6" s="174"/>
    </row>
    <row r="7" spans="1:7" s="113" customFormat="1" ht="12.75" customHeight="1" thickBot="1">
      <c r="A7" s="53"/>
      <c r="B7" s="53"/>
      <c r="C7" s="53"/>
      <c r="D7" s="53"/>
      <c r="E7" s="53"/>
      <c r="F7" s="53"/>
      <c r="G7" s="172"/>
    </row>
    <row r="8" spans="1:7" s="11" customFormat="1" ht="54" customHeight="1" thickTop="1">
      <c r="A8" s="154" t="s">
        <v>98</v>
      </c>
      <c r="B8" s="154" t="s">
        <v>97</v>
      </c>
      <c r="C8" s="154" t="s">
        <v>96</v>
      </c>
      <c r="D8" s="154" t="s">
        <v>95</v>
      </c>
      <c r="E8" s="154" t="s">
        <v>94</v>
      </c>
      <c r="F8" s="153" t="s">
        <v>93</v>
      </c>
      <c r="G8" s="171"/>
    </row>
    <row r="9" spans="1:5" ht="12.75">
      <c r="A9" s="47"/>
      <c r="B9" s="47"/>
      <c r="C9" s="47"/>
      <c r="D9" s="47"/>
      <c r="E9" s="47"/>
    </row>
    <row r="10" spans="1:7" s="103" customFormat="1" ht="12.75">
      <c r="A10" s="87"/>
      <c r="B10" s="170" t="s">
        <v>135</v>
      </c>
      <c r="C10" s="145">
        <v>1058</v>
      </c>
      <c r="D10" s="145">
        <v>14875</v>
      </c>
      <c r="E10" s="169">
        <v>577502</v>
      </c>
      <c r="F10" s="143">
        <v>38824</v>
      </c>
      <c r="G10" s="163"/>
    </row>
    <row r="11" spans="1:7" s="103" customFormat="1" ht="12.75">
      <c r="A11" s="87"/>
      <c r="B11" s="168"/>
      <c r="C11" s="167"/>
      <c r="D11" s="166"/>
      <c r="E11" s="165"/>
      <c r="F11" s="164"/>
      <c r="G11" s="163"/>
    </row>
    <row r="12" spans="1:6" ht="12.75">
      <c r="A12" s="46">
        <v>311</v>
      </c>
      <c r="B12" s="149" t="s">
        <v>134</v>
      </c>
      <c r="C12" s="104">
        <v>311</v>
      </c>
      <c r="D12" s="104">
        <v>6128</v>
      </c>
      <c r="E12" s="83">
        <v>173725</v>
      </c>
      <c r="F12" s="148">
        <v>28351</v>
      </c>
    </row>
    <row r="13" spans="1:6" ht="12.75">
      <c r="A13" s="46">
        <v>3112</v>
      </c>
      <c r="B13" s="161" t="s">
        <v>133</v>
      </c>
      <c r="C13" s="104">
        <v>4</v>
      </c>
      <c r="D13" s="104">
        <v>54</v>
      </c>
      <c r="E13" s="83">
        <v>1731</v>
      </c>
      <c r="F13" s="148">
        <v>32104</v>
      </c>
    </row>
    <row r="14" spans="1:6" ht="12.75">
      <c r="A14" s="46">
        <v>3113</v>
      </c>
      <c r="B14" s="162" t="s">
        <v>132</v>
      </c>
      <c r="C14" s="104">
        <v>23</v>
      </c>
      <c r="D14" s="104">
        <v>847</v>
      </c>
      <c r="E14" s="83">
        <v>29865</v>
      </c>
      <c r="F14" s="148">
        <v>35263</v>
      </c>
    </row>
    <row r="15" spans="1:6" ht="12.75">
      <c r="A15" s="46">
        <v>3114</v>
      </c>
      <c r="B15" s="162" t="s">
        <v>131</v>
      </c>
      <c r="C15" s="104">
        <v>23</v>
      </c>
      <c r="D15" s="104">
        <v>502</v>
      </c>
      <c r="E15" s="83">
        <v>17682</v>
      </c>
      <c r="F15" s="148">
        <v>35247</v>
      </c>
    </row>
    <row r="16" spans="1:7" ht="12.75">
      <c r="A16" s="46">
        <v>3115</v>
      </c>
      <c r="B16" s="162" t="s">
        <v>130</v>
      </c>
      <c r="C16" s="104">
        <v>15</v>
      </c>
      <c r="D16" s="104">
        <v>356</v>
      </c>
      <c r="E16" s="83">
        <v>16805</v>
      </c>
      <c r="F16" s="148">
        <v>47239</v>
      </c>
      <c r="G16" s="120"/>
    </row>
    <row r="17" spans="1:6" ht="12.75">
      <c r="A17" s="46">
        <v>3116</v>
      </c>
      <c r="B17" s="162" t="s">
        <v>129</v>
      </c>
      <c r="C17" s="104">
        <v>19</v>
      </c>
      <c r="D17" s="104">
        <v>555</v>
      </c>
      <c r="E17" s="83">
        <v>15599</v>
      </c>
      <c r="F17" s="148">
        <v>28107</v>
      </c>
    </row>
    <row r="18" spans="1:6" ht="12.75">
      <c r="A18" s="46">
        <v>3118</v>
      </c>
      <c r="B18" s="162" t="s">
        <v>128</v>
      </c>
      <c r="C18" s="104">
        <v>134</v>
      </c>
      <c r="D18" s="104">
        <v>2108</v>
      </c>
      <c r="E18" s="83">
        <v>49558</v>
      </c>
      <c r="F18" s="148">
        <v>23513</v>
      </c>
    </row>
    <row r="19" spans="1:6" ht="12.75">
      <c r="A19" s="46">
        <v>3119</v>
      </c>
      <c r="B19" s="161" t="s">
        <v>127</v>
      </c>
      <c r="C19" s="104">
        <v>90</v>
      </c>
      <c r="D19" s="104">
        <v>1670</v>
      </c>
      <c r="E19" s="83">
        <v>41637</v>
      </c>
      <c r="F19" s="148">
        <v>24937</v>
      </c>
    </row>
    <row r="20" spans="1:6" ht="12.75">
      <c r="A20" s="46">
        <v>312</v>
      </c>
      <c r="B20" s="149" t="s">
        <v>126</v>
      </c>
      <c r="C20" s="104">
        <v>34</v>
      </c>
      <c r="D20" s="104">
        <v>909</v>
      </c>
      <c r="E20" s="83">
        <v>39112</v>
      </c>
      <c r="F20" s="148">
        <v>43023</v>
      </c>
    </row>
    <row r="21" spans="1:6" ht="12.75">
      <c r="A21" s="46">
        <v>3121</v>
      </c>
      <c r="B21" s="149" t="s">
        <v>125</v>
      </c>
      <c r="C21" s="104">
        <v>34</v>
      </c>
      <c r="D21" s="104">
        <v>909</v>
      </c>
      <c r="E21" s="83">
        <v>39112</v>
      </c>
      <c r="F21" s="148">
        <v>43023</v>
      </c>
    </row>
    <row r="22" spans="1:6" ht="12.75">
      <c r="A22" s="46">
        <v>313</v>
      </c>
      <c r="B22" s="150" t="s">
        <v>124</v>
      </c>
      <c r="C22" s="104">
        <v>4</v>
      </c>
      <c r="D22" s="104">
        <v>53</v>
      </c>
      <c r="E22" s="83">
        <v>1413</v>
      </c>
      <c r="F22" s="148">
        <v>26528</v>
      </c>
    </row>
    <row r="23" spans="1:6" ht="12.75">
      <c r="A23" s="46">
        <v>314</v>
      </c>
      <c r="B23" s="149" t="s">
        <v>123</v>
      </c>
      <c r="C23" s="104">
        <v>30</v>
      </c>
      <c r="D23" s="104">
        <v>240</v>
      </c>
      <c r="E23" s="83">
        <v>6886</v>
      </c>
      <c r="F23" s="148">
        <v>28670</v>
      </c>
    </row>
    <row r="24" spans="1:6" ht="12.75">
      <c r="A24" s="46">
        <v>315</v>
      </c>
      <c r="B24" s="149" t="s">
        <v>122</v>
      </c>
      <c r="C24" s="104">
        <v>65</v>
      </c>
      <c r="D24" s="104">
        <v>579</v>
      </c>
      <c r="E24" s="83">
        <v>12804</v>
      </c>
      <c r="F24" s="148">
        <v>22110</v>
      </c>
    </row>
    <row r="25" spans="1:6" ht="12.75">
      <c r="A25" s="46">
        <v>321</v>
      </c>
      <c r="B25" s="149" t="s">
        <v>121</v>
      </c>
      <c r="C25" s="104">
        <v>33</v>
      </c>
      <c r="D25" s="160" t="s">
        <v>120</v>
      </c>
      <c r="E25" s="159" t="s">
        <v>120</v>
      </c>
      <c r="F25" s="158" t="s">
        <v>120</v>
      </c>
    </row>
    <row r="26" spans="1:6" ht="12.75">
      <c r="A26" s="46">
        <v>3212</v>
      </c>
      <c r="B26" s="149" t="s">
        <v>119</v>
      </c>
      <c r="C26" s="104">
        <v>9</v>
      </c>
      <c r="D26" s="104">
        <v>204</v>
      </c>
      <c r="E26" s="83">
        <v>7454</v>
      </c>
      <c r="F26" s="148">
        <v>36522</v>
      </c>
    </row>
    <row r="27" spans="1:9" s="95" customFormat="1" ht="12.75">
      <c r="A27" s="46">
        <v>322</v>
      </c>
      <c r="B27" s="149" t="s">
        <v>118</v>
      </c>
      <c r="C27" s="104">
        <v>8</v>
      </c>
      <c r="D27" s="104">
        <v>150</v>
      </c>
      <c r="E27" s="83">
        <v>8691</v>
      </c>
      <c r="F27" s="148">
        <v>58067</v>
      </c>
      <c r="H27" s="35"/>
      <c r="I27" s="35"/>
    </row>
    <row r="28" spans="1:9" s="95" customFormat="1" ht="12.75">
      <c r="A28" s="46">
        <v>323</v>
      </c>
      <c r="B28" s="149" t="s">
        <v>117</v>
      </c>
      <c r="C28" s="104">
        <v>122</v>
      </c>
      <c r="D28" s="104">
        <v>1082</v>
      </c>
      <c r="E28" s="83">
        <v>38114</v>
      </c>
      <c r="F28" s="148">
        <v>35233</v>
      </c>
      <c r="H28" s="35"/>
      <c r="I28" s="35"/>
    </row>
    <row r="29" spans="1:9" s="95" customFormat="1" ht="12.75">
      <c r="A29" s="46">
        <v>325</v>
      </c>
      <c r="B29" s="149" t="s">
        <v>116</v>
      </c>
      <c r="C29" s="104">
        <v>32</v>
      </c>
      <c r="D29" s="157">
        <v>349</v>
      </c>
      <c r="E29" s="83">
        <v>15655</v>
      </c>
      <c r="F29" s="148">
        <v>44877</v>
      </c>
      <c r="H29" s="35"/>
      <c r="I29" s="35"/>
    </row>
    <row r="30" spans="1:9" s="95" customFormat="1" ht="12.75">
      <c r="A30" s="46">
        <v>3253</v>
      </c>
      <c r="B30" s="150" t="s">
        <v>115</v>
      </c>
      <c r="C30" s="104">
        <v>5</v>
      </c>
      <c r="D30" s="157">
        <v>62</v>
      </c>
      <c r="E30" s="83">
        <v>2366</v>
      </c>
      <c r="F30" s="148">
        <v>37908</v>
      </c>
      <c r="H30" s="35"/>
      <c r="I30" s="35"/>
    </row>
    <row r="31" spans="1:9" s="95" customFormat="1" ht="12.75">
      <c r="A31" s="46">
        <v>3256</v>
      </c>
      <c r="B31" s="150" t="s">
        <v>114</v>
      </c>
      <c r="C31" s="104">
        <v>13</v>
      </c>
      <c r="D31" s="157">
        <v>77</v>
      </c>
      <c r="E31" s="83">
        <v>1916</v>
      </c>
      <c r="F31" s="148">
        <v>24916</v>
      </c>
      <c r="H31" s="35"/>
      <c r="I31" s="35"/>
    </row>
    <row r="32" spans="1:6" ht="12.75">
      <c r="A32" s="46">
        <v>326</v>
      </c>
      <c r="B32" s="149" t="s">
        <v>113</v>
      </c>
      <c r="C32" s="104">
        <v>17</v>
      </c>
      <c r="D32" s="104">
        <v>267</v>
      </c>
      <c r="E32" s="83">
        <v>11052</v>
      </c>
      <c r="F32" s="148">
        <v>41356</v>
      </c>
    </row>
    <row r="33" spans="1:6" s="35" customFormat="1" ht="12.75">
      <c r="A33" s="46">
        <v>327</v>
      </c>
      <c r="B33" s="149" t="s">
        <v>112</v>
      </c>
      <c r="C33" s="104">
        <v>71</v>
      </c>
      <c r="D33" s="104">
        <v>1151</v>
      </c>
      <c r="E33" s="83">
        <v>64425</v>
      </c>
      <c r="F33" s="148">
        <v>55993</v>
      </c>
    </row>
    <row r="34" spans="1:6" s="35" customFormat="1" ht="12.75">
      <c r="A34" s="46">
        <v>3271</v>
      </c>
      <c r="B34" s="150" t="s">
        <v>111</v>
      </c>
      <c r="C34" s="104">
        <v>7</v>
      </c>
      <c r="D34" s="104">
        <v>31</v>
      </c>
      <c r="E34" s="83">
        <v>659</v>
      </c>
      <c r="F34" s="148">
        <v>20988</v>
      </c>
    </row>
    <row r="35" spans="1:6" s="35" customFormat="1" ht="12.75">
      <c r="A35" s="46">
        <v>3272</v>
      </c>
      <c r="B35" s="149" t="s">
        <v>110</v>
      </c>
      <c r="C35" s="104">
        <v>11</v>
      </c>
      <c r="D35" s="104">
        <v>50</v>
      </c>
      <c r="E35" s="83">
        <v>1658</v>
      </c>
      <c r="F35" s="148">
        <v>33211</v>
      </c>
    </row>
    <row r="36" spans="1:6" s="35" customFormat="1" ht="12.75">
      <c r="A36" s="46">
        <v>3273</v>
      </c>
      <c r="B36" s="149" t="s">
        <v>109</v>
      </c>
      <c r="C36" s="104">
        <v>31</v>
      </c>
      <c r="D36" s="104">
        <v>871</v>
      </c>
      <c r="E36" s="83">
        <v>53980</v>
      </c>
      <c r="F36" s="148">
        <v>61981</v>
      </c>
    </row>
    <row r="37" spans="1:6" s="35" customFormat="1" ht="12.75">
      <c r="A37" s="46">
        <v>3279</v>
      </c>
      <c r="B37" s="150" t="s">
        <v>108</v>
      </c>
      <c r="C37" s="104">
        <v>22</v>
      </c>
      <c r="D37" s="104">
        <v>198</v>
      </c>
      <c r="E37" s="83">
        <v>8128</v>
      </c>
      <c r="F37" s="148">
        <v>40981</v>
      </c>
    </row>
    <row r="38" spans="1:6" s="35" customFormat="1" ht="12.75">
      <c r="A38" s="46">
        <v>332</v>
      </c>
      <c r="B38" s="149" t="s">
        <v>107</v>
      </c>
      <c r="C38" s="104">
        <v>46</v>
      </c>
      <c r="D38" s="104">
        <v>449</v>
      </c>
      <c r="E38" s="83">
        <v>21616</v>
      </c>
      <c r="F38" s="148">
        <v>48124</v>
      </c>
    </row>
    <row r="39" spans="1:6" s="35" customFormat="1" ht="12.75">
      <c r="A39" s="46">
        <v>333</v>
      </c>
      <c r="B39" s="150" t="s">
        <v>106</v>
      </c>
      <c r="C39" s="104">
        <v>7</v>
      </c>
      <c r="D39" s="104">
        <v>48</v>
      </c>
      <c r="E39" s="83">
        <v>1924</v>
      </c>
      <c r="F39" s="148">
        <v>39945</v>
      </c>
    </row>
    <row r="40" spans="1:6" s="35" customFormat="1" ht="12.75">
      <c r="A40" s="46">
        <v>334</v>
      </c>
      <c r="B40" s="149" t="s">
        <v>105</v>
      </c>
      <c r="C40" s="104">
        <v>14</v>
      </c>
      <c r="D40" s="104">
        <v>125</v>
      </c>
      <c r="E40" s="83">
        <v>7568</v>
      </c>
      <c r="F40" s="148">
        <v>60623</v>
      </c>
    </row>
    <row r="41" spans="1:6" s="35" customFormat="1" ht="12.75">
      <c r="A41" s="46">
        <v>3345</v>
      </c>
      <c r="B41" s="150" t="s">
        <v>104</v>
      </c>
      <c r="C41" s="104">
        <v>11</v>
      </c>
      <c r="D41" s="104">
        <v>110</v>
      </c>
      <c r="E41" s="83">
        <v>6868</v>
      </c>
      <c r="F41" s="148">
        <v>62393</v>
      </c>
    </row>
    <row r="42" spans="1:6" s="35" customFormat="1" ht="12.75" customHeight="1">
      <c r="A42" s="46">
        <v>336</v>
      </c>
      <c r="B42" s="149" t="s">
        <v>103</v>
      </c>
      <c r="C42" s="104">
        <v>30</v>
      </c>
      <c r="D42" s="104">
        <v>827</v>
      </c>
      <c r="E42" s="83">
        <v>47784</v>
      </c>
      <c r="F42" s="148">
        <v>57815</v>
      </c>
    </row>
    <row r="43" spans="1:6" s="35" customFormat="1" ht="12.75" customHeight="1">
      <c r="A43" s="46">
        <v>3366</v>
      </c>
      <c r="B43" s="149" t="s">
        <v>102</v>
      </c>
      <c r="C43" s="104">
        <v>22</v>
      </c>
      <c r="D43" s="104">
        <v>784</v>
      </c>
      <c r="E43" s="83">
        <v>45868</v>
      </c>
      <c r="F43" s="148">
        <v>58511</v>
      </c>
    </row>
    <row r="44" spans="1:6" s="35" customFormat="1" ht="12.75" customHeight="1">
      <c r="A44" s="146"/>
      <c r="B44" s="79"/>
      <c r="C44" s="145"/>
      <c r="D44" s="144"/>
      <c r="E44" s="144"/>
      <c r="F44" s="143"/>
    </row>
    <row r="45" spans="1:6" s="35" customFormat="1" ht="12.75" customHeight="1">
      <c r="A45" s="142"/>
      <c r="B45" s="156"/>
      <c r="C45" s="120"/>
      <c r="D45" s="120"/>
      <c r="E45" s="155"/>
      <c r="F45" s="155"/>
    </row>
    <row r="46" spans="1:6" s="35" customFormat="1" ht="12.75" customHeight="1">
      <c r="A46" s="25" t="s">
        <v>101</v>
      </c>
      <c r="B46" s="156"/>
      <c r="C46" s="120"/>
      <c r="D46" s="120"/>
      <c r="E46" s="155"/>
      <c r="F46" s="155"/>
    </row>
    <row r="47" spans="1:6" s="35" customFormat="1" ht="12.75" customHeight="1">
      <c r="A47" s="142"/>
      <c r="B47" s="156"/>
      <c r="C47" s="120"/>
      <c r="D47" s="120"/>
      <c r="E47" s="155"/>
      <c r="F47" s="155"/>
    </row>
    <row r="48" spans="1:6" s="35" customFormat="1" ht="12.75" customHeight="1">
      <c r="A48" s="142"/>
      <c r="B48" s="156"/>
      <c r="C48" s="120"/>
      <c r="D48" s="120"/>
      <c r="E48" s="155"/>
      <c r="F48" s="155"/>
    </row>
    <row r="49" spans="1:6" ht="15.75" customHeight="1">
      <c r="A49" s="28" t="s">
        <v>100</v>
      </c>
      <c r="B49" s="27"/>
      <c r="C49" s="27"/>
      <c r="D49" s="27"/>
      <c r="E49" s="27"/>
      <c r="F49" s="27"/>
    </row>
    <row r="50" spans="1:6" ht="15.75" customHeight="1">
      <c r="A50" s="28" t="s">
        <v>99</v>
      </c>
      <c r="B50" s="27"/>
      <c r="C50" s="27"/>
      <c r="D50" s="27"/>
      <c r="E50" s="27"/>
      <c r="F50" s="27"/>
    </row>
    <row r="51" spans="1:6" ht="12.75" customHeight="1" thickBot="1">
      <c r="A51" s="53"/>
      <c r="B51" s="53"/>
      <c r="C51" s="53"/>
      <c r="D51" s="53"/>
      <c r="E51" s="53"/>
      <c r="F51" s="53"/>
    </row>
    <row r="52" spans="1:6" ht="54" customHeight="1" thickTop="1">
      <c r="A52" s="154" t="s">
        <v>98</v>
      </c>
      <c r="B52" s="154" t="s">
        <v>97</v>
      </c>
      <c r="C52" s="154" t="s">
        <v>96</v>
      </c>
      <c r="D52" s="154" t="s">
        <v>95</v>
      </c>
      <c r="E52" s="154" t="s">
        <v>94</v>
      </c>
      <c r="F52" s="153" t="s">
        <v>93</v>
      </c>
    </row>
    <row r="53" spans="1:6" ht="12.75" customHeight="1">
      <c r="A53" s="152"/>
      <c r="B53" s="152"/>
      <c r="C53" s="152"/>
      <c r="D53" s="152"/>
      <c r="E53" s="152"/>
      <c r="F53" s="151"/>
    </row>
    <row r="54" spans="1:6" ht="12.75">
      <c r="A54" s="46">
        <v>337</v>
      </c>
      <c r="B54" s="149" t="s">
        <v>92</v>
      </c>
      <c r="C54" s="104">
        <v>72</v>
      </c>
      <c r="D54" s="104">
        <v>547</v>
      </c>
      <c r="E54" s="83">
        <v>23990</v>
      </c>
      <c r="F54" s="148">
        <v>43892</v>
      </c>
    </row>
    <row r="55" spans="1:6" ht="12.75">
      <c r="A55" s="46">
        <v>3371</v>
      </c>
      <c r="B55" s="150" t="s">
        <v>91</v>
      </c>
      <c r="C55" s="104">
        <v>62</v>
      </c>
      <c r="D55" s="104">
        <v>429</v>
      </c>
      <c r="E55" s="83">
        <v>18780</v>
      </c>
      <c r="F55" s="148">
        <v>43785</v>
      </c>
    </row>
    <row r="56" spans="1:9" ht="12.75">
      <c r="A56" s="46">
        <v>339</v>
      </c>
      <c r="B56" s="149" t="s">
        <v>90</v>
      </c>
      <c r="C56" s="104">
        <v>152</v>
      </c>
      <c r="D56" s="104">
        <v>1067</v>
      </c>
      <c r="E56" s="83">
        <v>35827</v>
      </c>
      <c r="F56" s="148">
        <v>33580</v>
      </c>
      <c r="G56" s="147"/>
      <c r="H56" s="136"/>
      <c r="I56" s="136"/>
    </row>
    <row r="57" spans="1:9" ht="12.75">
      <c r="A57" s="46">
        <v>3391</v>
      </c>
      <c r="B57" s="149" t="s">
        <v>89</v>
      </c>
      <c r="C57" s="104">
        <v>42</v>
      </c>
      <c r="D57" s="104">
        <v>282</v>
      </c>
      <c r="E57" s="83">
        <v>11121</v>
      </c>
      <c r="F57" s="148">
        <v>39400</v>
      </c>
      <c r="G57" s="147"/>
      <c r="H57" s="136"/>
      <c r="I57" s="136"/>
    </row>
    <row r="58" spans="1:9" ht="12.75">
      <c r="A58" s="46">
        <v>3399</v>
      </c>
      <c r="B58" s="149" t="s">
        <v>88</v>
      </c>
      <c r="C58" s="104">
        <v>110</v>
      </c>
      <c r="D58" s="104">
        <v>785</v>
      </c>
      <c r="E58" s="83">
        <v>24707</v>
      </c>
      <c r="F58" s="148">
        <v>31487</v>
      </c>
      <c r="G58" s="147"/>
      <c r="H58" s="136"/>
      <c r="I58" s="136"/>
    </row>
    <row r="59" spans="1:6" ht="12.75">
      <c r="A59" s="146"/>
      <c r="B59" s="79"/>
      <c r="C59" s="145"/>
      <c r="D59" s="144"/>
      <c r="E59" s="144"/>
      <c r="F59" s="143"/>
    </row>
    <row r="60" spans="1:6" ht="12.75">
      <c r="A60" s="142"/>
      <c r="B60" s="95"/>
      <c r="C60" s="140"/>
      <c r="D60" s="139"/>
      <c r="E60" s="139"/>
      <c r="F60" s="138"/>
    </row>
    <row r="61" spans="1:6" ht="12.75">
      <c r="A61" s="141" t="s">
        <v>87</v>
      </c>
      <c r="B61" s="95"/>
      <c r="C61" s="140"/>
      <c r="D61" s="139"/>
      <c r="E61" s="139"/>
      <c r="F61" s="138"/>
    </row>
    <row r="62" spans="1:6" ht="12.75">
      <c r="A62" s="25" t="s">
        <v>86</v>
      </c>
      <c r="B62" s="54"/>
      <c r="C62" s="54"/>
      <c r="D62" s="54"/>
      <c r="E62" s="54"/>
      <c r="F62" s="54"/>
    </row>
    <row r="63" ht="12.75">
      <c r="A63" s="137" t="s">
        <v>85</v>
      </c>
    </row>
    <row r="64" spans="3:5" ht="12.75">
      <c r="C64" s="136"/>
      <c r="D64" s="136"/>
      <c r="E64" s="136"/>
    </row>
    <row r="65" spans="4:5" s="35" customFormat="1" ht="12.75">
      <c r="D65" s="136"/>
      <c r="E65" s="136"/>
    </row>
    <row r="66" spans="3:5" s="35" customFormat="1" ht="12.75">
      <c r="C66" s="136"/>
      <c r="D66" s="136"/>
      <c r="E66" s="136"/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35" customWidth="1"/>
    <col min="2" max="2" width="11.7109375" style="35" customWidth="1"/>
    <col min="3" max="3" width="15.7109375" style="35" customWidth="1"/>
    <col min="4" max="4" width="11.7109375" style="35" customWidth="1"/>
    <col min="5" max="5" width="15.7109375" style="35" customWidth="1"/>
    <col min="6" max="6" width="11.7109375" style="35" customWidth="1"/>
    <col min="7" max="16384" width="9.140625" style="35" customWidth="1"/>
  </cols>
  <sheetData>
    <row r="1" spans="1:6" s="113" customFormat="1" ht="15.75">
      <c r="A1" s="1" t="s">
        <v>84</v>
      </c>
      <c r="B1" s="2"/>
      <c r="C1" s="2"/>
      <c r="D1" s="2"/>
      <c r="E1" s="2"/>
      <c r="F1" s="2"/>
    </row>
    <row r="2" spans="1:6" s="113" customFormat="1" ht="15.75">
      <c r="A2" s="1" t="s">
        <v>83</v>
      </c>
      <c r="B2" s="2"/>
      <c r="C2" s="2"/>
      <c r="D2" s="2"/>
      <c r="E2" s="2"/>
      <c r="F2" s="2"/>
    </row>
    <row r="3" s="113" customFormat="1" ht="13.5" customHeight="1"/>
    <row r="4" spans="1:6" ht="12.75">
      <c r="A4" s="135" t="s">
        <v>82</v>
      </c>
      <c r="B4" s="75"/>
      <c r="C4" s="75"/>
      <c r="D4" s="75"/>
      <c r="E4" s="75"/>
      <c r="F4" s="75"/>
    </row>
    <row r="5" spans="1:6" ht="12.75">
      <c r="A5" s="134" t="s">
        <v>81</v>
      </c>
      <c r="B5" s="75"/>
      <c r="C5" s="75"/>
      <c r="D5" s="75"/>
      <c r="E5" s="75"/>
      <c r="F5" s="75"/>
    </row>
    <row r="6" spans="1:6" ht="12.75">
      <c r="A6" s="134" t="s">
        <v>80</v>
      </c>
      <c r="B6" s="75"/>
      <c r="C6" s="75"/>
      <c r="D6" s="75"/>
      <c r="E6" s="75"/>
      <c r="F6" s="75"/>
    </row>
    <row r="7" ht="12.75">
      <c r="A7" s="133" t="s">
        <v>79</v>
      </c>
    </row>
    <row r="8" ht="12.75">
      <c r="A8" s="132" t="s">
        <v>78</v>
      </c>
    </row>
    <row r="9" ht="12.75">
      <c r="A9" s="132" t="s">
        <v>77</v>
      </c>
    </row>
    <row r="10" spans="1:6" ht="13.5" customHeight="1" thickBot="1">
      <c r="A10" s="131"/>
      <c r="B10" s="112"/>
      <c r="C10" s="112"/>
      <c r="D10" s="112"/>
      <c r="E10" s="112"/>
      <c r="F10" s="112"/>
    </row>
    <row r="11" spans="1:6" s="5" customFormat="1" ht="24" customHeight="1" thickTop="1">
      <c r="A11" s="130" t="s">
        <v>3</v>
      </c>
      <c r="B11" s="129" t="s">
        <v>76</v>
      </c>
      <c r="C11" s="130" t="s">
        <v>3</v>
      </c>
      <c r="D11" s="129" t="s">
        <v>76</v>
      </c>
      <c r="E11" s="128" t="s">
        <v>3</v>
      </c>
      <c r="F11" s="70" t="s">
        <v>76</v>
      </c>
    </row>
    <row r="12" spans="1:5" ht="12.75">
      <c r="A12" s="47"/>
      <c r="B12" s="106"/>
      <c r="C12" s="47"/>
      <c r="D12" s="106"/>
      <c r="E12" s="47"/>
    </row>
    <row r="13" spans="1:6" ht="12.75">
      <c r="A13" s="124">
        <v>1987</v>
      </c>
      <c r="B13" s="126">
        <v>595140</v>
      </c>
      <c r="C13" s="121">
        <v>1995</v>
      </c>
      <c r="D13" s="127">
        <v>614771</v>
      </c>
      <c r="E13" s="123">
        <v>2003</v>
      </c>
      <c r="F13" s="125">
        <v>638863.4</v>
      </c>
    </row>
    <row r="14" spans="1:6" ht="12.75">
      <c r="A14" s="124">
        <v>1988</v>
      </c>
      <c r="B14" s="126">
        <v>629303</v>
      </c>
      <c r="C14" s="121">
        <v>1996</v>
      </c>
      <c r="D14" s="127">
        <v>622889</v>
      </c>
      <c r="E14" s="123">
        <v>2004</v>
      </c>
      <c r="F14" s="125">
        <v>642244.6</v>
      </c>
    </row>
    <row r="15" spans="1:6" ht="12.75">
      <c r="A15" s="124">
        <v>1989</v>
      </c>
      <c r="B15" s="126">
        <v>630997</v>
      </c>
      <c r="C15" s="121">
        <v>1997</v>
      </c>
      <c r="D15" s="125">
        <v>581259</v>
      </c>
      <c r="E15" s="123">
        <v>2005</v>
      </c>
      <c r="F15" s="125">
        <v>738573.4</v>
      </c>
    </row>
    <row r="16" spans="1:6" ht="12.75">
      <c r="A16" s="124">
        <v>1990</v>
      </c>
      <c r="B16" s="126">
        <v>728387</v>
      </c>
      <c r="C16" s="121">
        <v>1998</v>
      </c>
      <c r="D16" s="122">
        <v>535371</v>
      </c>
      <c r="E16" s="123">
        <v>2006</v>
      </c>
      <c r="F16" s="125">
        <v>781625.6</v>
      </c>
    </row>
    <row r="17" spans="1:6" ht="12.75">
      <c r="A17" s="124">
        <v>1991</v>
      </c>
      <c r="B17" s="101">
        <v>714407</v>
      </c>
      <c r="C17" s="121">
        <v>1999</v>
      </c>
      <c r="D17" s="122">
        <v>585305</v>
      </c>
      <c r="E17" s="123">
        <v>2007</v>
      </c>
      <c r="F17" s="125">
        <v>766207.8</v>
      </c>
    </row>
    <row r="18" spans="1:6" ht="12.75">
      <c r="A18" s="124">
        <v>1992</v>
      </c>
      <c r="B18" s="101">
        <v>714470</v>
      </c>
      <c r="C18" s="123">
        <v>2000</v>
      </c>
      <c r="D18" s="122">
        <v>586038.6</v>
      </c>
      <c r="E18" s="123">
        <v>2008</v>
      </c>
      <c r="F18" s="125">
        <v>795352.4</v>
      </c>
    </row>
    <row r="19" spans="1:6" ht="12.75">
      <c r="A19" s="124">
        <v>1993</v>
      </c>
      <c r="B19" s="101">
        <v>717423</v>
      </c>
      <c r="C19" s="123">
        <v>2001</v>
      </c>
      <c r="D19" s="125">
        <v>611292.4</v>
      </c>
      <c r="E19" s="123">
        <v>2009</v>
      </c>
      <c r="F19" s="125">
        <v>752237.122</v>
      </c>
    </row>
    <row r="20" spans="1:6" ht="12.75">
      <c r="A20" s="124">
        <v>1994</v>
      </c>
      <c r="B20" s="122">
        <v>618238</v>
      </c>
      <c r="C20" s="123">
        <v>2002</v>
      </c>
      <c r="D20" s="122">
        <v>612658.2</v>
      </c>
      <c r="E20" s="121"/>
      <c r="F20" s="120"/>
    </row>
    <row r="21" spans="1:6" ht="12.75">
      <c r="A21" s="119"/>
      <c r="B21" s="118"/>
      <c r="C21" s="117"/>
      <c r="D21" s="116"/>
      <c r="E21" s="40"/>
      <c r="F21" s="115"/>
    </row>
    <row r="23" ht="12.75">
      <c r="A23" s="23" t="s">
        <v>75</v>
      </c>
    </row>
    <row r="24" ht="12.75">
      <c r="A24" s="25" t="s">
        <v>74</v>
      </c>
    </row>
    <row r="25" ht="12.75" customHeight="1"/>
    <row r="26" ht="12.75">
      <c r="C26" s="114"/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Paul O</cp:lastModifiedBy>
  <cp:lastPrinted>2010-08-10T20:18:45Z</cp:lastPrinted>
  <dcterms:created xsi:type="dcterms:W3CDTF">2004-07-28T21:18:38Z</dcterms:created>
  <dcterms:modified xsi:type="dcterms:W3CDTF">2010-08-11T18:18:57Z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